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ritzlira/Documents/ThePower - Master Data Analytics/2. Dashboard &amp; Análisis de Datos/6. Proyecto/"/>
    </mc:Choice>
  </mc:AlternateContent>
  <xr:revisionPtr revIDLastSave="0" documentId="13_ncr:1_{218AE58F-0F60-214E-99E6-969B8DB20FF8}" xr6:coauthVersionLast="47" xr6:coauthVersionMax="47" xr10:uidLastSave="{00000000-0000-0000-0000-000000000000}"/>
  <bookViews>
    <workbookView xWindow="0" yWindow="500" windowWidth="28760" windowHeight="17500" activeTab="5" xr2:uid="{00000000-000D-0000-FFFF-FFFF00000000}"/>
  </bookViews>
  <sheets>
    <sheet name="Data" sheetId="2" r:id="rId1"/>
    <sheet name="Limpieza" sheetId="4" r:id="rId2"/>
    <sheet name="KPIs" sheetId="6" r:id="rId3"/>
    <sheet name="Tablas dinamicas" sheetId="5" r:id="rId4"/>
    <sheet name="TITULOS" sheetId="8" r:id="rId5"/>
    <sheet name="Dashboard" sheetId="7" r:id="rId6"/>
  </sheets>
  <definedNames>
    <definedName name="_xlnm._FilterDatabase" localSheetId="0" hidden="1">Data!$A$1:$Q$3745</definedName>
    <definedName name="_xlchart.v5.0" hidden="1">'Tablas dinamicas'!$P$41</definedName>
    <definedName name="_xlchart.v5.1" hidden="1">'Tablas dinamicas'!$P$42:$P$89</definedName>
    <definedName name="_xlchart.v5.2" hidden="1">'Tablas dinamicas'!$Q$41</definedName>
    <definedName name="_xlchart.v5.3" hidden="1">'Tablas dinamicas'!$Q$42:$Q$89</definedName>
    <definedName name="_xlchart.v5.4" hidden="1">'Tablas dinamicas'!$P$41</definedName>
    <definedName name="_xlchart.v5.5" hidden="1">'Tablas dinamicas'!$P$42:$P$89</definedName>
    <definedName name="_xlchart.v5.6" hidden="1">'Tablas dinamicas'!$Q$41</definedName>
    <definedName name="_xlchart.v5.7" hidden="1">'Tablas dinamicas'!$Q$42:$Q$89</definedName>
    <definedName name="SegmentaciónDeDatos_Empresa_de_reparto">#N/A</definedName>
    <definedName name="SegmentaciónDeDatos_Mes_Texto">#N/A</definedName>
    <definedName name="SegmentaciónDeDatos_Minorista">#N/A</definedName>
    <definedName name="SegmentaciónDeDatos_Región">#N/A</definedName>
    <definedName name="SegmentaciónDeDatos_Semestre">#N/A</definedName>
    <definedName name="SegmentaciónDeDatos_Trimestr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wl5n/6E4JEifg9kWlAttRGuttmA=="/>
    </ext>
  </extLst>
</workbook>
</file>

<file path=xl/calcChain.xml><?xml version="1.0" encoding="utf-8"?>
<calcChain xmlns="http://schemas.openxmlformats.org/spreadsheetml/2006/main">
  <c r="AF40" i="5" l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AD38" i="5"/>
  <c r="AO43" i="5"/>
  <c r="AO36" i="5"/>
  <c r="AO28" i="5"/>
  <c r="AO20" i="5"/>
  <c r="AO5" i="5"/>
  <c r="AO12" i="5"/>
  <c r="AO6" i="5" l="1"/>
  <c r="AO44" i="5"/>
  <c r="AO37" i="5"/>
  <c r="AO29" i="5"/>
  <c r="AO21" i="5"/>
  <c r="AO13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C5" i="4"/>
  <c r="D5" i="4"/>
  <c r="E5" i="4"/>
  <c r="F5" i="4"/>
  <c r="G5" i="4"/>
  <c r="H5" i="4"/>
  <c r="I5" i="4"/>
  <c r="J5" i="4"/>
  <c r="K5" i="4"/>
  <c r="L5" i="4"/>
  <c r="O5" i="4"/>
  <c r="B5" i="4"/>
  <c r="B2" i="4"/>
  <c r="O4" i="4"/>
  <c r="N4" i="4"/>
  <c r="M4" i="4"/>
  <c r="L4" i="4"/>
  <c r="K4" i="4"/>
  <c r="J4" i="4"/>
  <c r="I4" i="4"/>
  <c r="H4" i="4"/>
  <c r="G4" i="4"/>
  <c r="F4" i="4"/>
  <c r="E4" i="4"/>
  <c r="C4" i="4"/>
  <c r="D4" i="4"/>
  <c r="B4" i="4"/>
  <c r="A21" i="5"/>
  <c r="A13" i="5"/>
  <c r="A7" i="5"/>
  <c r="O3745" i="2" l="1"/>
  <c r="P3745" i="2" s="1"/>
  <c r="O3744" i="2"/>
  <c r="P3744" i="2" s="1"/>
  <c r="O3743" i="2"/>
  <c r="P3743" i="2" s="1"/>
  <c r="O3742" i="2"/>
  <c r="P3742" i="2" s="1"/>
  <c r="O3741" i="2"/>
  <c r="P3741" i="2" s="1"/>
  <c r="O3740" i="2"/>
  <c r="P3740" i="2" s="1"/>
  <c r="O3739" i="2"/>
  <c r="P3739" i="2" s="1"/>
  <c r="O3738" i="2"/>
  <c r="P3738" i="2" s="1"/>
  <c r="O3737" i="2"/>
  <c r="P3737" i="2" s="1"/>
  <c r="O3736" i="2"/>
  <c r="P3736" i="2" s="1"/>
  <c r="O3735" i="2"/>
  <c r="P3735" i="2" s="1"/>
  <c r="O3734" i="2"/>
  <c r="P3734" i="2" s="1"/>
  <c r="O3733" i="2"/>
  <c r="P3733" i="2" s="1"/>
  <c r="O3732" i="2"/>
  <c r="P3732" i="2" s="1"/>
  <c r="O3731" i="2"/>
  <c r="P3731" i="2" s="1"/>
  <c r="O3730" i="2"/>
  <c r="P3730" i="2" s="1"/>
  <c r="O3729" i="2"/>
  <c r="P3729" i="2" s="1"/>
  <c r="O3728" i="2"/>
  <c r="P3728" i="2" s="1"/>
  <c r="O3727" i="2"/>
  <c r="P3727" i="2" s="1"/>
  <c r="O3726" i="2"/>
  <c r="P3726" i="2" s="1"/>
  <c r="O3725" i="2"/>
  <c r="P3725" i="2" s="1"/>
  <c r="O3724" i="2"/>
  <c r="P3724" i="2" s="1"/>
  <c r="O3723" i="2"/>
  <c r="P3723" i="2" s="1"/>
  <c r="O3722" i="2"/>
  <c r="P3722" i="2" s="1"/>
  <c r="O3721" i="2"/>
  <c r="P3721" i="2" s="1"/>
  <c r="O3720" i="2"/>
  <c r="P3720" i="2" s="1"/>
  <c r="O3719" i="2"/>
  <c r="P3719" i="2" s="1"/>
  <c r="O3718" i="2"/>
  <c r="P3718" i="2" s="1"/>
  <c r="O3717" i="2"/>
  <c r="P3717" i="2" s="1"/>
  <c r="O3716" i="2"/>
  <c r="P3716" i="2" s="1"/>
  <c r="O3715" i="2"/>
  <c r="P3715" i="2" s="1"/>
  <c r="O3714" i="2"/>
  <c r="P3714" i="2" s="1"/>
  <c r="O3713" i="2"/>
  <c r="P3713" i="2" s="1"/>
  <c r="O3712" i="2"/>
  <c r="P3712" i="2" s="1"/>
  <c r="O3711" i="2"/>
  <c r="P3711" i="2" s="1"/>
  <c r="O3710" i="2"/>
  <c r="P3710" i="2" s="1"/>
  <c r="O3709" i="2"/>
  <c r="P3709" i="2" s="1"/>
  <c r="O3708" i="2"/>
  <c r="P3708" i="2" s="1"/>
  <c r="O3707" i="2"/>
  <c r="P3707" i="2" s="1"/>
  <c r="O3706" i="2"/>
  <c r="P3706" i="2" s="1"/>
  <c r="O3705" i="2"/>
  <c r="P3705" i="2" s="1"/>
  <c r="O3704" i="2"/>
  <c r="P3704" i="2" s="1"/>
  <c r="O3703" i="2"/>
  <c r="P3703" i="2" s="1"/>
  <c r="O3702" i="2"/>
  <c r="P3702" i="2" s="1"/>
  <c r="O3701" i="2"/>
  <c r="P3701" i="2" s="1"/>
  <c r="O3700" i="2"/>
  <c r="P3700" i="2" s="1"/>
  <c r="O3699" i="2"/>
  <c r="P3699" i="2" s="1"/>
  <c r="O3698" i="2"/>
  <c r="P3698" i="2" s="1"/>
  <c r="O3697" i="2"/>
  <c r="P3697" i="2" s="1"/>
  <c r="O3696" i="2"/>
  <c r="P3696" i="2" s="1"/>
  <c r="O3695" i="2"/>
  <c r="P3695" i="2" s="1"/>
  <c r="O3694" i="2"/>
  <c r="P3694" i="2" s="1"/>
  <c r="O3693" i="2"/>
  <c r="P3693" i="2" s="1"/>
  <c r="O3692" i="2"/>
  <c r="P3692" i="2" s="1"/>
  <c r="O3691" i="2"/>
  <c r="P3691" i="2" s="1"/>
  <c r="O3690" i="2"/>
  <c r="P3690" i="2" s="1"/>
  <c r="O3689" i="2"/>
  <c r="P3689" i="2" s="1"/>
  <c r="O3688" i="2"/>
  <c r="P3688" i="2" s="1"/>
  <c r="O3687" i="2"/>
  <c r="P3687" i="2" s="1"/>
  <c r="O3686" i="2"/>
  <c r="P3686" i="2" s="1"/>
  <c r="O3685" i="2"/>
  <c r="P3685" i="2" s="1"/>
  <c r="O3684" i="2"/>
  <c r="P3684" i="2" s="1"/>
  <c r="O3683" i="2"/>
  <c r="P3683" i="2" s="1"/>
  <c r="O3682" i="2"/>
  <c r="P3682" i="2" s="1"/>
  <c r="O3681" i="2"/>
  <c r="P3681" i="2" s="1"/>
  <c r="O3680" i="2"/>
  <c r="P3680" i="2" s="1"/>
  <c r="O3679" i="2"/>
  <c r="P3679" i="2" s="1"/>
  <c r="O3678" i="2"/>
  <c r="P3678" i="2" s="1"/>
  <c r="O3677" i="2"/>
  <c r="P3677" i="2" s="1"/>
  <c r="O3676" i="2"/>
  <c r="P3676" i="2" s="1"/>
  <c r="O3675" i="2"/>
  <c r="P3675" i="2" s="1"/>
  <c r="O3674" i="2"/>
  <c r="P3674" i="2" s="1"/>
  <c r="O3673" i="2"/>
  <c r="P3673" i="2" s="1"/>
  <c r="O3672" i="2"/>
  <c r="P3672" i="2" s="1"/>
  <c r="O3671" i="2"/>
  <c r="P3671" i="2" s="1"/>
  <c r="O3670" i="2"/>
  <c r="P3670" i="2" s="1"/>
  <c r="O3669" i="2"/>
  <c r="P3669" i="2" s="1"/>
  <c r="O3668" i="2"/>
  <c r="P3668" i="2" s="1"/>
  <c r="O3667" i="2"/>
  <c r="P3667" i="2" s="1"/>
  <c r="O3666" i="2"/>
  <c r="P3666" i="2" s="1"/>
  <c r="O3665" i="2"/>
  <c r="P3665" i="2" s="1"/>
  <c r="O3664" i="2"/>
  <c r="P3664" i="2" s="1"/>
  <c r="O3663" i="2"/>
  <c r="P3663" i="2" s="1"/>
  <c r="O3662" i="2"/>
  <c r="P3662" i="2" s="1"/>
  <c r="O3661" i="2"/>
  <c r="P3661" i="2" s="1"/>
  <c r="O3660" i="2"/>
  <c r="P3660" i="2" s="1"/>
  <c r="O3659" i="2"/>
  <c r="P3659" i="2" s="1"/>
  <c r="O3658" i="2"/>
  <c r="P3658" i="2" s="1"/>
  <c r="O3657" i="2"/>
  <c r="P3657" i="2" s="1"/>
  <c r="O3656" i="2"/>
  <c r="P3656" i="2" s="1"/>
  <c r="O3655" i="2"/>
  <c r="P3655" i="2" s="1"/>
  <c r="O3654" i="2"/>
  <c r="P3654" i="2" s="1"/>
  <c r="O3653" i="2"/>
  <c r="P3653" i="2" s="1"/>
  <c r="O3652" i="2"/>
  <c r="P3652" i="2" s="1"/>
  <c r="O3651" i="2"/>
  <c r="P3651" i="2" s="1"/>
  <c r="O3650" i="2"/>
  <c r="P3650" i="2" s="1"/>
  <c r="O3649" i="2"/>
  <c r="P3649" i="2" s="1"/>
  <c r="O3648" i="2"/>
  <c r="P3648" i="2" s="1"/>
  <c r="O3647" i="2"/>
  <c r="P3647" i="2" s="1"/>
  <c r="O3646" i="2"/>
  <c r="P3646" i="2" s="1"/>
  <c r="O3645" i="2"/>
  <c r="P3645" i="2" s="1"/>
  <c r="O3644" i="2"/>
  <c r="P3644" i="2" s="1"/>
  <c r="O3643" i="2"/>
  <c r="P3643" i="2" s="1"/>
  <c r="O3642" i="2"/>
  <c r="P3642" i="2" s="1"/>
  <c r="O3641" i="2"/>
  <c r="P3641" i="2" s="1"/>
  <c r="O3640" i="2"/>
  <c r="P3640" i="2" s="1"/>
  <c r="O3639" i="2"/>
  <c r="P3639" i="2" s="1"/>
  <c r="O3638" i="2"/>
  <c r="P3638" i="2" s="1"/>
  <c r="O3637" i="2"/>
  <c r="P3637" i="2" s="1"/>
  <c r="O3636" i="2"/>
  <c r="P3636" i="2" s="1"/>
  <c r="O3635" i="2"/>
  <c r="P3635" i="2" s="1"/>
  <c r="O3634" i="2"/>
  <c r="P3634" i="2" s="1"/>
  <c r="O3633" i="2"/>
  <c r="P3633" i="2" s="1"/>
  <c r="O3632" i="2"/>
  <c r="P3632" i="2" s="1"/>
  <c r="O3631" i="2"/>
  <c r="P3631" i="2" s="1"/>
  <c r="O3630" i="2"/>
  <c r="P3630" i="2" s="1"/>
  <c r="O3629" i="2"/>
  <c r="P3629" i="2" s="1"/>
  <c r="O3628" i="2"/>
  <c r="P3628" i="2" s="1"/>
  <c r="O3627" i="2"/>
  <c r="P3627" i="2" s="1"/>
  <c r="O3626" i="2"/>
  <c r="P3626" i="2" s="1"/>
  <c r="O3625" i="2"/>
  <c r="P3625" i="2" s="1"/>
  <c r="O3624" i="2"/>
  <c r="P3624" i="2" s="1"/>
  <c r="O3623" i="2"/>
  <c r="P3623" i="2" s="1"/>
  <c r="O3622" i="2"/>
  <c r="P3622" i="2" s="1"/>
  <c r="O3621" i="2"/>
  <c r="P3621" i="2" s="1"/>
  <c r="O3620" i="2"/>
  <c r="P3620" i="2" s="1"/>
  <c r="O3619" i="2"/>
  <c r="P3619" i="2" s="1"/>
  <c r="O3618" i="2"/>
  <c r="P3618" i="2" s="1"/>
  <c r="O3617" i="2"/>
  <c r="P3617" i="2" s="1"/>
  <c r="O3616" i="2"/>
  <c r="P3616" i="2" s="1"/>
  <c r="O3615" i="2"/>
  <c r="P3615" i="2" s="1"/>
  <c r="O3614" i="2"/>
  <c r="P3614" i="2" s="1"/>
  <c r="O3613" i="2"/>
  <c r="P3613" i="2" s="1"/>
  <c r="O3612" i="2"/>
  <c r="P3612" i="2" s="1"/>
  <c r="O3611" i="2"/>
  <c r="P3611" i="2" s="1"/>
  <c r="O3610" i="2"/>
  <c r="P3610" i="2" s="1"/>
  <c r="O3609" i="2"/>
  <c r="P3609" i="2" s="1"/>
  <c r="O3608" i="2"/>
  <c r="P3608" i="2" s="1"/>
  <c r="O3607" i="2"/>
  <c r="P3607" i="2" s="1"/>
  <c r="O3606" i="2"/>
  <c r="P3606" i="2" s="1"/>
  <c r="O3605" i="2"/>
  <c r="P3605" i="2" s="1"/>
  <c r="O3604" i="2"/>
  <c r="P3604" i="2" s="1"/>
  <c r="O3603" i="2"/>
  <c r="P3603" i="2" s="1"/>
  <c r="O3602" i="2"/>
  <c r="P3602" i="2" s="1"/>
  <c r="O3601" i="2"/>
  <c r="P3601" i="2" s="1"/>
  <c r="O3600" i="2"/>
  <c r="P3600" i="2" s="1"/>
  <c r="O3599" i="2"/>
  <c r="P3599" i="2" s="1"/>
  <c r="O3598" i="2"/>
  <c r="P3598" i="2" s="1"/>
  <c r="O3597" i="2"/>
  <c r="P3597" i="2" s="1"/>
  <c r="O3596" i="2"/>
  <c r="P3596" i="2" s="1"/>
  <c r="O3595" i="2"/>
  <c r="P3595" i="2" s="1"/>
  <c r="O3594" i="2"/>
  <c r="P3594" i="2" s="1"/>
  <c r="O3593" i="2"/>
  <c r="P3593" i="2" s="1"/>
  <c r="O3592" i="2"/>
  <c r="P3592" i="2" s="1"/>
  <c r="O3591" i="2"/>
  <c r="P3591" i="2" s="1"/>
  <c r="O3590" i="2"/>
  <c r="P3590" i="2" s="1"/>
  <c r="O3589" i="2"/>
  <c r="P3589" i="2" s="1"/>
  <c r="O3588" i="2"/>
  <c r="P3588" i="2" s="1"/>
  <c r="O3587" i="2"/>
  <c r="P3587" i="2" s="1"/>
  <c r="O3586" i="2"/>
  <c r="P3586" i="2" s="1"/>
  <c r="O3585" i="2"/>
  <c r="P3585" i="2" s="1"/>
  <c r="O3584" i="2"/>
  <c r="P3584" i="2" s="1"/>
  <c r="O3583" i="2"/>
  <c r="P3583" i="2" s="1"/>
  <c r="O3582" i="2"/>
  <c r="P3582" i="2" s="1"/>
  <c r="O3581" i="2"/>
  <c r="P3581" i="2" s="1"/>
  <c r="O3580" i="2"/>
  <c r="P3580" i="2" s="1"/>
  <c r="O3579" i="2"/>
  <c r="P3579" i="2" s="1"/>
  <c r="O3578" i="2"/>
  <c r="P3578" i="2" s="1"/>
  <c r="O3577" i="2"/>
  <c r="P3577" i="2" s="1"/>
  <c r="O3576" i="2"/>
  <c r="P3576" i="2" s="1"/>
  <c r="O3575" i="2"/>
  <c r="P3575" i="2" s="1"/>
  <c r="O3574" i="2"/>
  <c r="P3574" i="2" s="1"/>
  <c r="O3573" i="2"/>
  <c r="P3573" i="2" s="1"/>
  <c r="O3572" i="2"/>
  <c r="P3572" i="2" s="1"/>
  <c r="O3571" i="2"/>
  <c r="P3571" i="2" s="1"/>
  <c r="O3570" i="2"/>
  <c r="P3570" i="2" s="1"/>
  <c r="O3569" i="2"/>
  <c r="P3569" i="2" s="1"/>
  <c r="O3568" i="2"/>
  <c r="P3568" i="2" s="1"/>
  <c r="O3567" i="2"/>
  <c r="P3567" i="2" s="1"/>
  <c r="O3566" i="2"/>
  <c r="P3566" i="2" s="1"/>
  <c r="O3565" i="2"/>
  <c r="P3565" i="2" s="1"/>
  <c r="O3564" i="2"/>
  <c r="P3564" i="2" s="1"/>
  <c r="O3563" i="2"/>
  <c r="P3563" i="2" s="1"/>
  <c r="O3562" i="2"/>
  <c r="P3562" i="2" s="1"/>
  <c r="O3561" i="2"/>
  <c r="P3561" i="2" s="1"/>
  <c r="O3560" i="2"/>
  <c r="P3560" i="2" s="1"/>
  <c r="O3559" i="2"/>
  <c r="P3559" i="2" s="1"/>
  <c r="O3558" i="2"/>
  <c r="P3558" i="2" s="1"/>
  <c r="O3557" i="2"/>
  <c r="P3557" i="2" s="1"/>
  <c r="O3556" i="2"/>
  <c r="P3556" i="2" s="1"/>
  <c r="O3555" i="2"/>
  <c r="P3555" i="2" s="1"/>
  <c r="O3554" i="2"/>
  <c r="P3554" i="2" s="1"/>
  <c r="O3553" i="2"/>
  <c r="P3553" i="2" s="1"/>
  <c r="O3552" i="2"/>
  <c r="P3552" i="2" s="1"/>
  <c r="O3551" i="2"/>
  <c r="P3551" i="2" s="1"/>
  <c r="O3550" i="2"/>
  <c r="P3550" i="2" s="1"/>
  <c r="O3549" i="2"/>
  <c r="P3549" i="2" s="1"/>
  <c r="O3548" i="2"/>
  <c r="P3548" i="2" s="1"/>
  <c r="O3547" i="2"/>
  <c r="P3547" i="2" s="1"/>
  <c r="O3546" i="2"/>
  <c r="P3546" i="2" s="1"/>
  <c r="O3545" i="2"/>
  <c r="P3545" i="2" s="1"/>
  <c r="O3544" i="2"/>
  <c r="P3544" i="2" s="1"/>
  <c r="O3543" i="2"/>
  <c r="P3543" i="2" s="1"/>
  <c r="O3542" i="2"/>
  <c r="P3542" i="2" s="1"/>
  <c r="O3541" i="2"/>
  <c r="P3541" i="2" s="1"/>
  <c r="O3540" i="2"/>
  <c r="P3540" i="2" s="1"/>
  <c r="O3539" i="2"/>
  <c r="P3539" i="2" s="1"/>
  <c r="O3538" i="2"/>
  <c r="P3538" i="2" s="1"/>
  <c r="O3537" i="2"/>
  <c r="P3537" i="2" s="1"/>
  <c r="O3536" i="2"/>
  <c r="P3536" i="2" s="1"/>
  <c r="O3535" i="2"/>
  <c r="P3535" i="2" s="1"/>
  <c r="O3534" i="2"/>
  <c r="P3534" i="2" s="1"/>
  <c r="O3533" i="2"/>
  <c r="P3533" i="2" s="1"/>
  <c r="O3532" i="2"/>
  <c r="P3532" i="2" s="1"/>
  <c r="O3531" i="2"/>
  <c r="P3531" i="2" s="1"/>
  <c r="O3530" i="2"/>
  <c r="P3530" i="2" s="1"/>
  <c r="O3529" i="2"/>
  <c r="P3529" i="2" s="1"/>
  <c r="O3528" i="2"/>
  <c r="P3528" i="2" s="1"/>
  <c r="O3527" i="2"/>
  <c r="P3527" i="2" s="1"/>
  <c r="O3526" i="2"/>
  <c r="P3526" i="2" s="1"/>
  <c r="O3525" i="2"/>
  <c r="P3525" i="2" s="1"/>
  <c r="O3524" i="2"/>
  <c r="P3524" i="2" s="1"/>
  <c r="O3523" i="2"/>
  <c r="P3523" i="2" s="1"/>
  <c r="O3522" i="2"/>
  <c r="P3522" i="2" s="1"/>
  <c r="O3521" i="2"/>
  <c r="P3521" i="2" s="1"/>
  <c r="O3520" i="2"/>
  <c r="P3520" i="2" s="1"/>
  <c r="O3519" i="2"/>
  <c r="P3519" i="2" s="1"/>
  <c r="O3518" i="2"/>
  <c r="P3518" i="2" s="1"/>
  <c r="O3517" i="2"/>
  <c r="P3517" i="2" s="1"/>
  <c r="O3516" i="2"/>
  <c r="P3516" i="2" s="1"/>
  <c r="O3515" i="2"/>
  <c r="P3515" i="2" s="1"/>
  <c r="O3514" i="2"/>
  <c r="P3514" i="2" s="1"/>
  <c r="O3513" i="2"/>
  <c r="P3513" i="2" s="1"/>
  <c r="O3512" i="2"/>
  <c r="P3512" i="2" s="1"/>
  <c r="O3511" i="2"/>
  <c r="P3511" i="2" s="1"/>
  <c r="O3510" i="2"/>
  <c r="P3510" i="2" s="1"/>
  <c r="O3509" i="2"/>
  <c r="P3509" i="2" s="1"/>
  <c r="O3508" i="2"/>
  <c r="P3508" i="2" s="1"/>
  <c r="O3507" i="2"/>
  <c r="P3507" i="2" s="1"/>
  <c r="O3506" i="2"/>
  <c r="P3506" i="2" s="1"/>
  <c r="O3505" i="2"/>
  <c r="P3505" i="2" s="1"/>
  <c r="O3504" i="2"/>
  <c r="P3504" i="2" s="1"/>
  <c r="O3503" i="2"/>
  <c r="P3503" i="2" s="1"/>
  <c r="O3502" i="2"/>
  <c r="P3502" i="2" s="1"/>
  <c r="O3501" i="2"/>
  <c r="P3501" i="2" s="1"/>
  <c r="O3500" i="2"/>
  <c r="P3500" i="2" s="1"/>
  <c r="O3499" i="2"/>
  <c r="P3499" i="2" s="1"/>
  <c r="O3498" i="2"/>
  <c r="P3498" i="2" s="1"/>
  <c r="O3497" i="2"/>
  <c r="P3497" i="2" s="1"/>
  <c r="O3496" i="2"/>
  <c r="P3496" i="2" s="1"/>
  <c r="O3495" i="2"/>
  <c r="P3495" i="2" s="1"/>
  <c r="O3494" i="2"/>
  <c r="P3494" i="2" s="1"/>
  <c r="O3493" i="2"/>
  <c r="P3493" i="2" s="1"/>
  <c r="O3492" i="2"/>
  <c r="P3492" i="2" s="1"/>
  <c r="O3491" i="2"/>
  <c r="P3491" i="2" s="1"/>
  <c r="O3490" i="2"/>
  <c r="P3490" i="2" s="1"/>
  <c r="O3489" i="2"/>
  <c r="P3489" i="2" s="1"/>
  <c r="O3488" i="2"/>
  <c r="P3488" i="2" s="1"/>
  <c r="O3487" i="2"/>
  <c r="P3487" i="2" s="1"/>
  <c r="O3486" i="2"/>
  <c r="P3486" i="2" s="1"/>
  <c r="O3485" i="2"/>
  <c r="P3485" i="2" s="1"/>
  <c r="O3484" i="2"/>
  <c r="P3484" i="2" s="1"/>
  <c r="O3483" i="2"/>
  <c r="P3483" i="2" s="1"/>
  <c r="O3482" i="2"/>
  <c r="P3482" i="2" s="1"/>
  <c r="O3481" i="2"/>
  <c r="P3481" i="2" s="1"/>
  <c r="O3480" i="2"/>
  <c r="P3480" i="2" s="1"/>
  <c r="O3479" i="2"/>
  <c r="P3479" i="2" s="1"/>
  <c r="O3478" i="2"/>
  <c r="P3478" i="2" s="1"/>
  <c r="O3477" i="2"/>
  <c r="P3477" i="2" s="1"/>
  <c r="O3476" i="2"/>
  <c r="P3476" i="2" s="1"/>
  <c r="O3475" i="2"/>
  <c r="P3475" i="2" s="1"/>
  <c r="O3474" i="2"/>
  <c r="P3474" i="2" s="1"/>
  <c r="O3473" i="2"/>
  <c r="P3473" i="2" s="1"/>
  <c r="O3472" i="2"/>
  <c r="P3472" i="2" s="1"/>
  <c r="O3471" i="2"/>
  <c r="P3471" i="2" s="1"/>
  <c r="O3470" i="2"/>
  <c r="P3470" i="2" s="1"/>
  <c r="O3469" i="2"/>
  <c r="P3469" i="2" s="1"/>
  <c r="O3468" i="2"/>
  <c r="P3468" i="2" s="1"/>
  <c r="O3467" i="2"/>
  <c r="P3467" i="2" s="1"/>
  <c r="O3466" i="2"/>
  <c r="P3466" i="2" s="1"/>
  <c r="O3465" i="2"/>
  <c r="P3465" i="2" s="1"/>
  <c r="O3464" i="2"/>
  <c r="P3464" i="2" s="1"/>
  <c r="O3463" i="2"/>
  <c r="P3463" i="2" s="1"/>
  <c r="O3462" i="2"/>
  <c r="P3462" i="2" s="1"/>
  <c r="O3461" i="2"/>
  <c r="P3461" i="2" s="1"/>
  <c r="O3460" i="2"/>
  <c r="P3460" i="2" s="1"/>
  <c r="O3459" i="2"/>
  <c r="P3459" i="2" s="1"/>
  <c r="O3458" i="2"/>
  <c r="P3458" i="2" s="1"/>
  <c r="O3457" i="2"/>
  <c r="P3457" i="2" s="1"/>
  <c r="O3456" i="2"/>
  <c r="P3456" i="2" s="1"/>
  <c r="O3455" i="2"/>
  <c r="P3455" i="2" s="1"/>
  <c r="O3454" i="2"/>
  <c r="P3454" i="2" s="1"/>
  <c r="O3453" i="2"/>
  <c r="P3453" i="2" s="1"/>
  <c r="O3452" i="2"/>
  <c r="P3452" i="2" s="1"/>
  <c r="O3451" i="2"/>
  <c r="P3451" i="2" s="1"/>
  <c r="O3450" i="2"/>
  <c r="P3450" i="2" s="1"/>
  <c r="O3449" i="2"/>
  <c r="P3449" i="2" s="1"/>
  <c r="O3448" i="2"/>
  <c r="P3448" i="2" s="1"/>
  <c r="O3447" i="2"/>
  <c r="P3447" i="2" s="1"/>
  <c r="O3446" i="2"/>
  <c r="P3446" i="2" s="1"/>
  <c r="O3445" i="2"/>
  <c r="P3445" i="2" s="1"/>
  <c r="O3444" i="2"/>
  <c r="P3444" i="2" s="1"/>
  <c r="O3443" i="2"/>
  <c r="P3443" i="2" s="1"/>
  <c r="O3442" i="2"/>
  <c r="P3442" i="2" s="1"/>
  <c r="O3441" i="2"/>
  <c r="P3441" i="2" s="1"/>
  <c r="O3440" i="2"/>
  <c r="P3440" i="2" s="1"/>
  <c r="O3439" i="2"/>
  <c r="P3439" i="2" s="1"/>
  <c r="O3438" i="2"/>
  <c r="P3438" i="2" s="1"/>
  <c r="O3437" i="2"/>
  <c r="P3437" i="2" s="1"/>
  <c r="O3436" i="2"/>
  <c r="P3436" i="2" s="1"/>
  <c r="O3435" i="2"/>
  <c r="P3435" i="2" s="1"/>
  <c r="O3434" i="2"/>
  <c r="P3434" i="2" s="1"/>
  <c r="O3433" i="2"/>
  <c r="P3433" i="2" s="1"/>
  <c r="O3432" i="2"/>
  <c r="P3432" i="2" s="1"/>
  <c r="O3431" i="2"/>
  <c r="P3431" i="2" s="1"/>
  <c r="O3430" i="2"/>
  <c r="P3430" i="2" s="1"/>
  <c r="O3429" i="2"/>
  <c r="P3429" i="2" s="1"/>
  <c r="O3428" i="2"/>
  <c r="P3428" i="2" s="1"/>
  <c r="O3427" i="2"/>
  <c r="P3427" i="2" s="1"/>
  <c r="O3426" i="2"/>
  <c r="P3426" i="2" s="1"/>
  <c r="O3425" i="2"/>
  <c r="P3425" i="2" s="1"/>
  <c r="O3424" i="2"/>
  <c r="P3424" i="2" s="1"/>
  <c r="O3423" i="2"/>
  <c r="P3423" i="2" s="1"/>
  <c r="O3422" i="2"/>
  <c r="P3422" i="2" s="1"/>
  <c r="O3421" i="2"/>
  <c r="P3421" i="2" s="1"/>
  <c r="O3420" i="2"/>
  <c r="P3420" i="2" s="1"/>
  <c r="O3419" i="2"/>
  <c r="P3419" i="2" s="1"/>
  <c r="O3418" i="2"/>
  <c r="P3418" i="2" s="1"/>
  <c r="O3417" i="2"/>
  <c r="P3417" i="2" s="1"/>
  <c r="O3416" i="2"/>
  <c r="P3416" i="2" s="1"/>
  <c r="O3415" i="2"/>
  <c r="P3415" i="2" s="1"/>
  <c r="O3414" i="2"/>
  <c r="P3414" i="2" s="1"/>
  <c r="O3413" i="2"/>
  <c r="P3413" i="2" s="1"/>
  <c r="O3412" i="2"/>
  <c r="P3412" i="2" s="1"/>
  <c r="O3411" i="2"/>
  <c r="P3411" i="2" s="1"/>
  <c r="O3410" i="2"/>
  <c r="P3410" i="2" s="1"/>
  <c r="O3409" i="2"/>
  <c r="P3409" i="2" s="1"/>
  <c r="O3408" i="2"/>
  <c r="P3408" i="2" s="1"/>
  <c r="O3407" i="2"/>
  <c r="P3407" i="2" s="1"/>
  <c r="O3406" i="2"/>
  <c r="P3406" i="2" s="1"/>
  <c r="O3405" i="2"/>
  <c r="P3405" i="2" s="1"/>
  <c r="O3404" i="2"/>
  <c r="P3404" i="2" s="1"/>
  <c r="O3403" i="2"/>
  <c r="P3403" i="2" s="1"/>
  <c r="O3402" i="2"/>
  <c r="P3402" i="2" s="1"/>
  <c r="O3401" i="2"/>
  <c r="P3401" i="2" s="1"/>
  <c r="O3400" i="2"/>
  <c r="P3400" i="2" s="1"/>
  <c r="O3399" i="2"/>
  <c r="P3399" i="2" s="1"/>
  <c r="O3398" i="2"/>
  <c r="P3398" i="2" s="1"/>
  <c r="O3397" i="2"/>
  <c r="P3397" i="2" s="1"/>
  <c r="O3396" i="2"/>
  <c r="P3396" i="2" s="1"/>
  <c r="O3395" i="2"/>
  <c r="P3395" i="2" s="1"/>
  <c r="O3394" i="2"/>
  <c r="P3394" i="2" s="1"/>
  <c r="O3393" i="2"/>
  <c r="P3393" i="2" s="1"/>
  <c r="O3392" i="2"/>
  <c r="P3392" i="2" s="1"/>
  <c r="O3391" i="2"/>
  <c r="P3391" i="2" s="1"/>
  <c r="O3390" i="2"/>
  <c r="P3390" i="2" s="1"/>
  <c r="O3389" i="2"/>
  <c r="P3389" i="2" s="1"/>
  <c r="O3388" i="2"/>
  <c r="P3388" i="2" s="1"/>
  <c r="O3387" i="2"/>
  <c r="P3387" i="2" s="1"/>
  <c r="O3386" i="2"/>
  <c r="P3386" i="2" s="1"/>
  <c r="O3385" i="2"/>
  <c r="P3385" i="2" s="1"/>
  <c r="O3384" i="2"/>
  <c r="P3384" i="2" s="1"/>
  <c r="O3383" i="2"/>
  <c r="P3383" i="2" s="1"/>
  <c r="O3382" i="2"/>
  <c r="P3382" i="2" s="1"/>
  <c r="O3381" i="2"/>
  <c r="P3381" i="2" s="1"/>
  <c r="O3380" i="2"/>
  <c r="P3380" i="2" s="1"/>
  <c r="O3379" i="2"/>
  <c r="P3379" i="2" s="1"/>
  <c r="O3378" i="2"/>
  <c r="P3378" i="2" s="1"/>
  <c r="O3377" i="2"/>
  <c r="P3377" i="2" s="1"/>
  <c r="O3376" i="2"/>
  <c r="P3376" i="2" s="1"/>
  <c r="O3375" i="2"/>
  <c r="P3375" i="2" s="1"/>
  <c r="O3374" i="2"/>
  <c r="P3374" i="2" s="1"/>
  <c r="O3373" i="2"/>
  <c r="P3373" i="2" s="1"/>
  <c r="O3372" i="2"/>
  <c r="P3372" i="2" s="1"/>
  <c r="O3371" i="2"/>
  <c r="P3371" i="2" s="1"/>
  <c r="O3370" i="2"/>
  <c r="P3370" i="2" s="1"/>
  <c r="O3369" i="2"/>
  <c r="P3369" i="2" s="1"/>
  <c r="O3368" i="2"/>
  <c r="P3368" i="2" s="1"/>
  <c r="O3367" i="2"/>
  <c r="P3367" i="2" s="1"/>
  <c r="O3366" i="2"/>
  <c r="P3366" i="2" s="1"/>
  <c r="O3365" i="2"/>
  <c r="P3365" i="2" s="1"/>
  <c r="O3364" i="2"/>
  <c r="P3364" i="2" s="1"/>
  <c r="O3363" i="2"/>
  <c r="P3363" i="2" s="1"/>
  <c r="O3362" i="2"/>
  <c r="P3362" i="2" s="1"/>
  <c r="O3361" i="2"/>
  <c r="P3361" i="2" s="1"/>
  <c r="O3360" i="2"/>
  <c r="P3360" i="2" s="1"/>
  <c r="O3359" i="2"/>
  <c r="P3359" i="2" s="1"/>
  <c r="O3358" i="2"/>
  <c r="P3358" i="2" s="1"/>
  <c r="O3357" i="2"/>
  <c r="P3357" i="2" s="1"/>
  <c r="O3356" i="2"/>
  <c r="P3356" i="2" s="1"/>
  <c r="O3355" i="2"/>
  <c r="P3355" i="2" s="1"/>
  <c r="O3354" i="2"/>
  <c r="P3354" i="2" s="1"/>
  <c r="O3353" i="2"/>
  <c r="P3353" i="2" s="1"/>
  <c r="O3352" i="2"/>
  <c r="P3352" i="2" s="1"/>
  <c r="O3351" i="2"/>
  <c r="P3351" i="2" s="1"/>
  <c r="O3350" i="2"/>
  <c r="P3350" i="2" s="1"/>
  <c r="O3349" i="2"/>
  <c r="P3349" i="2" s="1"/>
  <c r="O3348" i="2"/>
  <c r="P3348" i="2" s="1"/>
  <c r="O3347" i="2"/>
  <c r="P3347" i="2" s="1"/>
  <c r="O3346" i="2"/>
  <c r="P3346" i="2" s="1"/>
  <c r="O3345" i="2"/>
  <c r="P3345" i="2" s="1"/>
  <c r="O3344" i="2"/>
  <c r="P3344" i="2" s="1"/>
  <c r="O3343" i="2"/>
  <c r="P3343" i="2" s="1"/>
  <c r="O3342" i="2"/>
  <c r="P3342" i="2" s="1"/>
  <c r="O3341" i="2"/>
  <c r="P3341" i="2" s="1"/>
  <c r="O3340" i="2"/>
  <c r="P3340" i="2" s="1"/>
  <c r="O3339" i="2"/>
  <c r="P3339" i="2" s="1"/>
  <c r="O3338" i="2"/>
  <c r="P3338" i="2" s="1"/>
  <c r="O3337" i="2"/>
  <c r="P3337" i="2" s="1"/>
  <c r="O3336" i="2"/>
  <c r="P3336" i="2" s="1"/>
  <c r="O3335" i="2"/>
  <c r="P3335" i="2" s="1"/>
  <c r="O3334" i="2"/>
  <c r="P3334" i="2" s="1"/>
  <c r="O3333" i="2"/>
  <c r="P3333" i="2" s="1"/>
  <c r="O3332" i="2"/>
  <c r="P3332" i="2" s="1"/>
  <c r="O3331" i="2"/>
  <c r="P3331" i="2" s="1"/>
  <c r="O3330" i="2"/>
  <c r="P3330" i="2" s="1"/>
  <c r="O3329" i="2"/>
  <c r="P3329" i="2" s="1"/>
  <c r="O3328" i="2"/>
  <c r="P3328" i="2" s="1"/>
  <c r="O3327" i="2"/>
  <c r="P3327" i="2" s="1"/>
  <c r="O3326" i="2"/>
  <c r="P3326" i="2" s="1"/>
  <c r="O3325" i="2"/>
  <c r="P3325" i="2" s="1"/>
  <c r="O3324" i="2"/>
  <c r="P3324" i="2" s="1"/>
  <c r="O3323" i="2"/>
  <c r="P3323" i="2" s="1"/>
  <c r="O3322" i="2"/>
  <c r="P3322" i="2" s="1"/>
  <c r="O3321" i="2"/>
  <c r="P3321" i="2" s="1"/>
  <c r="O3320" i="2"/>
  <c r="P3320" i="2" s="1"/>
  <c r="O3319" i="2"/>
  <c r="P3319" i="2" s="1"/>
  <c r="O3318" i="2"/>
  <c r="P3318" i="2" s="1"/>
  <c r="O3317" i="2"/>
  <c r="P3317" i="2" s="1"/>
  <c r="O3316" i="2"/>
  <c r="P3316" i="2" s="1"/>
  <c r="O3315" i="2"/>
  <c r="P3315" i="2" s="1"/>
  <c r="O3314" i="2"/>
  <c r="P3314" i="2" s="1"/>
  <c r="O3313" i="2"/>
  <c r="P3313" i="2" s="1"/>
  <c r="O3312" i="2"/>
  <c r="P3312" i="2" s="1"/>
  <c r="O3311" i="2"/>
  <c r="P3311" i="2" s="1"/>
  <c r="O3310" i="2"/>
  <c r="P3310" i="2" s="1"/>
  <c r="O3309" i="2"/>
  <c r="P3309" i="2" s="1"/>
  <c r="O3308" i="2"/>
  <c r="P3308" i="2" s="1"/>
  <c r="O3307" i="2"/>
  <c r="P3307" i="2" s="1"/>
  <c r="O3306" i="2"/>
  <c r="P3306" i="2" s="1"/>
  <c r="O3305" i="2"/>
  <c r="P3305" i="2" s="1"/>
  <c r="O3304" i="2"/>
  <c r="P3304" i="2" s="1"/>
  <c r="O3303" i="2"/>
  <c r="P3303" i="2" s="1"/>
  <c r="O3302" i="2"/>
  <c r="P3302" i="2" s="1"/>
  <c r="O3301" i="2"/>
  <c r="P3301" i="2" s="1"/>
  <c r="O3300" i="2"/>
  <c r="P3300" i="2" s="1"/>
  <c r="O3299" i="2"/>
  <c r="P3299" i="2" s="1"/>
  <c r="O3298" i="2"/>
  <c r="P3298" i="2" s="1"/>
  <c r="O3297" i="2"/>
  <c r="P3297" i="2" s="1"/>
  <c r="O3296" i="2"/>
  <c r="P3296" i="2" s="1"/>
  <c r="O3295" i="2"/>
  <c r="P3295" i="2" s="1"/>
  <c r="O3294" i="2"/>
  <c r="P3294" i="2" s="1"/>
  <c r="O3293" i="2"/>
  <c r="P3293" i="2" s="1"/>
  <c r="O3292" i="2"/>
  <c r="P3292" i="2" s="1"/>
  <c r="O3291" i="2"/>
  <c r="P3291" i="2" s="1"/>
  <c r="O3290" i="2"/>
  <c r="P3290" i="2" s="1"/>
  <c r="O3289" i="2"/>
  <c r="P3289" i="2" s="1"/>
  <c r="O3288" i="2"/>
  <c r="P3288" i="2" s="1"/>
  <c r="O3287" i="2"/>
  <c r="P3287" i="2" s="1"/>
  <c r="O3286" i="2"/>
  <c r="P3286" i="2" s="1"/>
  <c r="O3285" i="2"/>
  <c r="P3285" i="2" s="1"/>
  <c r="O3284" i="2"/>
  <c r="P3284" i="2" s="1"/>
  <c r="O3283" i="2"/>
  <c r="P3283" i="2" s="1"/>
  <c r="O3282" i="2"/>
  <c r="P3282" i="2" s="1"/>
  <c r="O3281" i="2"/>
  <c r="P3281" i="2" s="1"/>
  <c r="O3280" i="2"/>
  <c r="P3280" i="2" s="1"/>
  <c r="O3279" i="2"/>
  <c r="P3279" i="2" s="1"/>
  <c r="O3278" i="2"/>
  <c r="P3278" i="2" s="1"/>
  <c r="O3277" i="2"/>
  <c r="P3277" i="2" s="1"/>
  <c r="O3276" i="2"/>
  <c r="P3276" i="2" s="1"/>
  <c r="O3275" i="2"/>
  <c r="P3275" i="2" s="1"/>
  <c r="O3274" i="2"/>
  <c r="P3274" i="2" s="1"/>
  <c r="O3273" i="2"/>
  <c r="P3273" i="2" s="1"/>
  <c r="O3272" i="2"/>
  <c r="P3272" i="2" s="1"/>
  <c r="O3271" i="2"/>
  <c r="P3271" i="2" s="1"/>
  <c r="O3270" i="2"/>
  <c r="P3270" i="2" s="1"/>
  <c r="O3269" i="2"/>
  <c r="P3269" i="2" s="1"/>
  <c r="O3268" i="2"/>
  <c r="P3268" i="2" s="1"/>
  <c r="O3267" i="2"/>
  <c r="P3267" i="2" s="1"/>
  <c r="O3266" i="2"/>
  <c r="P3266" i="2" s="1"/>
  <c r="O3265" i="2"/>
  <c r="P3265" i="2" s="1"/>
  <c r="O3264" i="2"/>
  <c r="P3264" i="2" s="1"/>
  <c r="O3263" i="2"/>
  <c r="P3263" i="2" s="1"/>
  <c r="O3262" i="2"/>
  <c r="P3262" i="2" s="1"/>
  <c r="O3261" i="2"/>
  <c r="P3261" i="2" s="1"/>
  <c r="O3260" i="2"/>
  <c r="P3260" i="2" s="1"/>
  <c r="O3259" i="2"/>
  <c r="P3259" i="2" s="1"/>
  <c r="O3258" i="2"/>
  <c r="P3258" i="2" s="1"/>
  <c r="O3257" i="2"/>
  <c r="P3257" i="2" s="1"/>
  <c r="O3256" i="2"/>
  <c r="P3256" i="2" s="1"/>
  <c r="O3255" i="2"/>
  <c r="P3255" i="2" s="1"/>
  <c r="O3254" i="2"/>
  <c r="P3254" i="2" s="1"/>
  <c r="O3253" i="2"/>
  <c r="P3253" i="2" s="1"/>
  <c r="O3252" i="2"/>
  <c r="P3252" i="2" s="1"/>
  <c r="O3251" i="2"/>
  <c r="P3251" i="2" s="1"/>
  <c r="O3250" i="2"/>
  <c r="P3250" i="2" s="1"/>
  <c r="O3249" i="2"/>
  <c r="P3249" i="2" s="1"/>
  <c r="O3248" i="2"/>
  <c r="P3248" i="2" s="1"/>
  <c r="O3247" i="2"/>
  <c r="P3247" i="2" s="1"/>
  <c r="O3246" i="2"/>
  <c r="P3246" i="2" s="1"/>
  <c r="O3245" i="2"/>
  <c r="P3245" i="2" s="1"/>
  <c r="O3244" i="2"/>
  <c r="P3244" i="2" s="1"/>
  <c r="O3243" i="2"/>
  <c r="P3243" i="2" s="1"/>
  <c r="O3242" i="2"/>
  <c r="P3242" i="2" s="1"/>
  <c r="O3241" i="2"/>
  <c r="P3241" i="2" s="1"/>
  <c r="O3240" i="2"/>
  <c r="P3240" i="2" s="1"/>
  <c r="O3239" i="2"/>
  <c r="P3239" i="2" s="1"/>
  <c r="O3238" i="2"/>
  <c r="P3238" i="2" s="1"/>
  <c r="O3237" i="2"/>
  <c r="P3237" i="2" s="1"/>
  <c r="O3236" i="2"/>
  <c r="P3236" i="2" s="1"/>
  <c r="O3235" i="2"/>
  <c r="P3235" i="2" s="1"/>
  <c r="O3234" i="2"/>
  <c r="P3234" i="2" s="1"/>
  <c r="O3233" i="2"/>
  <c r="P3233" i="2" s="1"/>
  <c r="O3232" i="2"/>
  <c r="P3232" i="2" s="1"/>
  <c r="O3231" i="2"/>
  <c r="P3231" i="2" s="1"/>
  <c r="O3230" i="2"/>
  <c r="P3230" i="2" s="1"/>
  <c r="O3229" i="2"/>
  <c r="P3229" i="2" s="1"/>
  <c r="O3228" i="2"/>
  <c r="P3228" i="2" s="1"/>
  <c r="O3227" i="2"/>
  <c r="P3227" i="2" s="1"/>
  <c r="O3226" i="2"/>
  <c r="P3226" i="2" s="1"/>
  <c r="O3225" i="2"/>
  <c r="P3225" i="2" s="1"/>
  <c r="O3224" i="2"/>
  <c r="P3224" i="2" s="1"/>
  <c r="O3223" i="2"/>
  <c r="P3223" i="2" s="1"/>
  <c r="O3222" i="2"/>
  <c r="P3222" i="2" s="1"/>
  <c r="O3221" i="2"/>
  <c r="P3221" i="2" s="1"/>
  <c r="O3220" i="2"/>
  <c r="P3220" i="2" s="1"/>
  <c r="O3219" i="2"/>
  <c r="P3219" i="2" s="1"/>
  <c r="O3218" i="2"/>
  <c r="P3218" i="2" s="1"/>
  <c r="O3217" i="2"/>
  <c r="P3217" i="2" s="1"/>
  <c r="O3216" i="2"/>
  <c r="P3216" i="2" s="1"/>
  <c r="O3215" i="2"/>
  <c r="P3215" i="2" s="1"/>
  <c r="O3214" i="2"/>
  <c r="P3214" i="2" s="1"/>
  <c r="O3213" i="2"/>
  <c r="P3213" i="2" s="1"/>
  <c r="O3212" i="2"/>
  <c r="P3212" i="2" s="1"/>
  <c r="O3211" i="2"/>
  <c r="P3211" i="2" s="1"/>
  <c r="O3210" i="2"/>
  <c r="P3210" i="2" s="1"/>
  <c r="O3209" i="2"/>
  <c r="P3209" i="2" s="1"/>
  <c r="O3208" i="2"/>
  <c r="P3208" i="2" s="1"/>
  <c r="O3207" i="2"/>
  <c r="P3207" i="2" s="1"/>
  <c r="O3206" i="2"/>
  <c r="P3206" i="2" s="1"/>
  <c r="O3205" i="2"/>
  <c r="P3205" i="2" s="1"/>
  <c r="O3204" i="2"/>
  <c r="P3204" i="2" s="1"/>
  <c r="O3203" i="2"/>
  <c r="P3203" i="2" s="1"/>
  <c r="O3202" i="2"/>
  <c r="P3202" i="2" s="1"/>
  <c r="O3201" i="2"/>
  <c r="P3201" i="2" s="1"/>
  <c r="O3200" i="2"/>
  <c r="P3200" i="2" s="1"/>
  <c r="O3199" i="2"/>
  <c r="P3199" i="2" s="1"/>
  <c r="O3198" i="2"/>
  <c r="P3198" i="2" s="1"/>
  <c r="O3197" i="2"/>
  <c r="P3197" i="2" s="1"/>
  <c r="O3196" i="2"/>
  <c r="P3196" i="2" s="1"/>
  <c r="O3195" i="2"/>
  <c r="P3195" i="2" s="1"/>
  <c r="O3194" i="2"/>
  <c r="P3194" i="2" s="1"/>
  <c r="O3193" i="2"/>
  <c r="P3193" i="2" s="1"/>
  <c r="O3192" i="2"/>
  <c r="P3192" i="2" s="1"/>
  <c r="O3191" i="2"/>
  <c r="P3191" i="2" s="1"/>
  <c r="O3190" i="2"/>
  <c r="P3190" i="2" s="1"/>
  <c r="O3189" i="2"/>
  <c r="P3189" i="2" s="1"/>
  <c r="O3188" i="2"/>
  <c r="P3188" i="2" s="1"/>
  <c r="O3187" i="2"/>
  <c r="P3187" i="2" s="1"/>
  <c r="O3186" i="2"/>
  <c r="P3186" i="2" s="1"/>
  <c r="O3185" i="2"/>
  <c r="P3185" i="2" s="1"/>
  <c r="O3184" i="2"/>
  <c r="P3184" i="2" s="1"/>
  <c r="O3183" i="2"/>
  <c r="P3183" i="2" s="1"/>
  <c r="O3182" i="2"/>
  <c r="P3182" i="2" s="1"/>
  <c r="O3181" i="2"/>
  <c r="P3181" i="2" s="1"/>
  <c r="O3180" i="2"/>
  <c r="P3180" i="2" s="1"/>
  <c r="O3179" i="2"/>
  <c r="P3179" i="2" s="1"/>
  <c r="O3178" i="2"/>
  <c r="P3178" i="2" s="1"/>
  <c r="O3177" i="2"/>
  <c r="P3177" i="2" s="1"/>
  <c r="O3176" i="2"/>
  <c r="P3176" i="2" s="1"/>
  <c r="O3175" i="2"/>
  <c r="P3175" i="2" s="1"/>
  <c r="O3174" i="2"/>
  <c r="P3174" i="2" s="1"/>
  <c r="O3173" i="2"/>
  <c r="P3173" i="2" s="1"/>
  <c r="O3172" i="2"/>
  <c r="P3172" i="2" s="1"/>
  <c r="O3171" i="2"/>
  <c r="P3171" i="2" s="1"/>
  <c r="O3170" i="2"/>
  <c r="P3170" i="2" s="1"/>
  <c r="O3169" i="2"/>
  <c r="P3169" i="2" s="1"/>
  <c r="O3168" i="2"/>
  <c r="P3168" i="2" s="1"/>
  <c r="O3167" i="2"/>
  <c r="P3167" i="2" s="1"/>
  <c r="O3166" i="2"/>
  <c r="P3166" i="2" s="1"/>
  <c r="O3165" i="2"/>
  <c r="P3165" i="2" s="1"/>
  <c r="O3164" i="2"/>
  <c r="P3164" i="2" s="1"/>
  <c r="O3163" i="2"/>
  <c r="P3163" i="2" s="1"/>
  <c r="O3162" i="2"/>
  <c r="P3162" i="2" s="1"/>
  <c r="O3161" i="2"/>
  <c r="P3161" i="2" s="1"/>
  <c r="O3160" i="2"/>
  <c r="P3160" i="2" s="1"/>
  <c r="O3159" i="2"/>
  <c r="P3159" i="2" s="1"/>
  <c r="O3158" i="2"/>
  <c r="P3158" i="2" s="1"/>
  <c r="O3157" i="2"/>
  <c r="P3157" i="2" s="1"/>
  <c r="O3156" i="2"/>
  <c r="P3156" i="2" s="1"/>
  <c r="O3155" i="2"/>
  <c r="P3155" i="2" s="1"/>
  <c r="O3154" i="2"/>
  <c r="P3154" i="2" s="1"/>
  <c r="O3153" i="2"/>
  <c r="P3153" i="2" s="1"/>
  <c r="O3152" i="2"/>
  <c r="P3152" i="2" s="1"/>
  <c r="O3151" i="2"/>
  <c r="P3151" i="2" s="1"/>
  <c r="O3150" i="2"/>
  <c r="P3150" i="2" s="1"/>
  <c r="O3149" i="2"/>
  <c r="P3149" i="2" s="1"/>
  <c r="O3148" i="2"/>
  <c r="P3148" i="2" s="1"/>
  <c r="O3147" i="2"/>
  <c r="P3147" i="2" s="1"/>
  <c r="O3146" i="2"/>
  <c r="P3146" i="2" s="1"/>
  <c r="O3145" i="2"/>
  <c r="P3145" i="2" s="1"/>
  <c r="O3144" i="2"/>
  <c r="P3144" i="2" s="1"/>
  <c r="O3143" i="2"/>
  <c r="P3143" i="2" s="1"/>
  <c r="O3142" i="2"/>
  <c r="P3142" i="2" s="1"/>
  <c r="O3141" i="2"/>
  <c r="P3141" i="2" s="1"/>
  <c r="O3140" i="2"/>
  <c r="P3140" i="2" s="1"/>
  <c r="O3139" i="2"/>
  <c r="P3139" i="2" s="1"/>
  <c r="O3138" i="2"/>
  <c r="P3138" i="2" s="1"/>
  <c r="O3137" i="2"/>
  <c r="P3137" i="2" s="1"/>
  <c r="O3136" i="2"/>
  <c r="P3136" i="2" s="1"/>
  <c r="O3135" i="2"/>
  <c r="P3135" i="2" s="1"/>
  <c r="O3134" i="2"/>
  <c r="P3134" i="2" s="1"/>
  <c r="O3133" i="2"/>
  <c r="P3133" i="2" s="1"/>
  <c r="O3132" i="2"/>
  <c r="P3132" i="2" s="1"/>
  <c r="O3131" i="2"/>
  <c r="P3131" i="2" s="1"/>
  <c r="O3130" i="2"/>
  <c r="P3130" i="2" s="1"/>
  <c r="O3129" i="2"/>
  <c r="P3129" i="2" s="1"/>
  <c r="O3128" i="2"/>
  <c r="P3128" i="2" s="1"/>
  <c r="O3127" i="2"/>
  <c r="P3127" i="2" s="1"/>
  <c r="O3126" i="2"/>
  <c r="P3126" i="2" s="1"/>
  <c r="O3125" i="2"/>
  <c r="P3125" i="2" s="1"/>
  <c r="O3124" i="2"/>
  <c r="P3124" i="2" s="1"/>
  <c r="O3123" i="2"/>
  <c r="P3123" i="2" s="1"/>
  <c r="O3122" i="2"/>
  <c r="P3122" i="2" s="1"/>
  <c r="O3121" i="2"/>
  <c r="P3121" i="2" s="1"/>
  <c r="O3120" i="2"/>
  <c r="P3120" i="2" s="1"/>
  <c r="O3119" i="2"/>
  <c r="P3119" i="2" s="1"/>
  <c r="O3118" i="2"/>
  <c r="P3118" i="2" s="1"/>
  <c r="O3117" i="2"/>
  <c r="P3117" i="2" s="1"/>
  <c r="O3116" i="2"/>
  <c r="P3116" i="2" s="1"/>
  <c r="O3115" i="2"/>
  <c r="P3115" i="2" s="1"/>
  <c r="O3114" i="2"/>
  <c r="P3114" i="2" s="1"/>
  <c r="O3113" i="2"/>
  <c r="P3113" i="2" s="1"/>
  <c r="O3112" i="2"/>
  <c r="P3112" i="2" s="1"/>
  <c r="O3111" i="2"/>
  <c r="P3111" i="2" s="1"/>
  <c r="O3110" i="2"/>
  <c r="P3110" i="2" s="1"/>
  <c r="O3109" i="2"/>
  <c r="P3109" i="2" s="1"/>
  <c r="O3108" i="2"/>
  <c r="P3108" i="2" s="1"/>
  <c r="O3107" i="2"/>
  <c r="P3107" i="2" s="1"/>
  <c r="O3106" i="2"/>
  <c r="P3106" i="2" s="1"/>
  <c r="O3105" i="2"/>
  <c r="P3105" i="2" s="1"/>
  <c r="O3104" i="2"/>
  <c r="P3104" i="2" s="1"/>
  <c r="O3103" i="2"/>
  <c r="P3103" i="2" s="1"/>
  <c r="O3102" i="2"/>
  <c r="P3102" i="2" s="1"/>
  <c r="O3101" i="2"/>
  <c r="P3101" i="2" s="1"/>
  <c r="O3100" i="2"/>
  <c r="P3100" i="2" s="1"/>
  <c r="O3099" i="2"/>
  <c r="P3099" i="2" s="1"/>
  <c r="O3098" i="2"/>
  <c r="P3098" i="2" s="1"/>
  <c r="O3097" i="2"/>
  <c r="P3097" i="2" s="1"/>
  <c r="O3096" i="2"/>
  <c r="P3096" i="2" s="1"/>
  <c r="O3095" i="2"/>
  <c r="P3095" i="2" s="1"/>
  <c r="O3094" i="2"/>
  <c r="P3094" i="2" s="1"/>
  <c r="O3093" i="2"/>
  <c r="P3093" i="2" s="1"/>
  <c r="O3092" i="2"/>
  <c r="P3092" i="2" s="1"/>
  <c r="O3091" i="2"/>
  <c r="P3091" i="2" s="1"/>
  <c r="O3090" i="2"/>
  <c r="P3090" i="2" s="1"/>
  <c r="O3089" i="2"/>
  <c r="P3089" i="2" s="1"/>
  <c r="O3088" i="2"/>
  <c r="P3088" i="2" s="1"/>
  <c r="O3087" i="2"/>
  <c r="P3087" i="2" s="1"/>
  <c r="O3086" i="2"/>
  <c r="P3086" i="2" s="1"/>
  <c r="O3085" i="2"/>
  <c r="P3085" i="2" s="1"/>
  <c r="O3084" i="2"/>
  <c r="P3084" i="2" s="1"/>
  <c r="O3083" i="2"/>
  <c r="P3083" i="2" s="1"/>
  <c r="O3082" i="2"/>
  <c r="P3082" i="2" s="1"/>
  <c r="O3081" i="2"/>
  <c r="P3081" i="2" s="1"/>
  <c r="O3080" i="2"/>
  <c r="P3080" i="2" s="1"/>
  <c r="O3079" i="2"/>
  <c r="P3079" i="2" s="1"/>
  <c r="O3078" i="2"/>
  <c r="P3078" i="2" s="1"/>
  <c r="O3077" i="2"/>
  <c r="P3077" i="2" s="1"/>
  <c r="O3076" i="2"/>
  <c r="P3076" i="2" s="1"/>
  <c r="O3075" i="2"/>
  <c r="P3075" i="2" s="1"/>
  <c r="O3074" i="2"/>
  <c r="P3074" i="2" s="1"/>
  <c r="O3073" i="2"/>
  <c r="P3073" i="2" s="1"/>
  <c r="O3072" i="2"/>
  <c r="P3072" i="2" s="1"/>
  <c r="O3071" i="2"/>
  <c r="P3071" i="2" s="1"/>
  <c r="O3070" i="2"/>
  <c r="P3070" i="2" s="1"/>
  <c r="O3069" i="2"/>
  <c r="P3069" i="2" s="1"/>
  <c r="O3068" i="2"/>
  <c r="P3068" i="2" s="1"/>
  <c r="O3067" i="2"/>
  <c r="P3067" i="2" s="1"/>
  <c r="O3066" i="2"/>
  <c r="P3066" i="2" s="1"/>
  <c r="O3065" i="2"/>
  <c r="P3065" i="2" s="1"/>
  <c r="O3064" i="2"/>
  <c r="P3064" i="2" s="1"/>
  <c r="O3063" i="2"/>
  <c r="P3063" i="2" s="1"/>
  <c r="O3062" i="2"/>
  <c r="P3062" i="2" s="1"/>
  <c r="O3061" i="2"/>
  <c r="P3061" i="2" s="1"/>
  <c r="O3060" i="2"/>
  <c r="P3060" i="2" s="1"/>
  <c r="O3059" i="2"/>
  <c r="P3059" i="2" s="1"/>
  <c r="O3058" i="2"/>
  <c r="P3058" i="2" s="1"/>
  <c r="O3057" i="2"/>
  <c r="P3057" i="2" s="1"/>
  <c r="O3056" i="2"/>
  <c r="P3056" i="2" s="1"/>
  <c r="O3055" i="2"/>
  <c r="P3055" i="2" s="1"/>
  <c r="O3054" i="2"/>
  <c r="P3054" i="2" s="1"/>
  <c r="O3053" i="2"/>
  <c r="P3053" i="2" s="1"/>
  <c r="O3052" i="2"/>
  <c r="P3052" i="2" s="1"/>
  <c r="O3051" i="2"/>
  <c r="P3051" i="2" s="1"/>
  <c r="O3050" i="2"/>
  <c r="P3050" i="2" s="1"/>
  <c r="O3049" i="2"/>
  <c r="P3049" i="2" s="1"/>
  <c r="O3048" i="2"/>
  <c r="P3048" i="2" s="1"/>
  <c r="O3047" i="2"/>
  <c r="P3047" i="2" s="1"/>
  <c r="O3046" i="2"/>
  <c r="P3046" i="2" s="1"/>
  <c r="O3045" i="2"/>
  <c r="P3045" i="2" s="1"/>
  <c r="O3044" i="2"/>
  <c r="P3044" i="2" s="1"/>
  <c r="O3043" i="2"/>
  <c r="P3043" i="2" s="1"/>
  <c r="O3042" i="2"/>
  <c r="P3042" i="2" s="1"/>
  <c r="O3041" i="2"/>
  <c r="P3041" i="2" s="1"/>
  <c r="O3040" i="2"/>
  <c r="P3040" i="2" s="1"/>
  <c r="O3039" i="2"/>
  <c r="P3039" i="2" s="1"/>
  <c r="O3038" i="2"/>
  <c r="P3038" i="2" s="1"/>
  <c r="O3037" i="2"/>
  <c r="P3037" i="2" s="1"/>
  <c r="O3036" i="2"/>
  <c r="P3036" i="2" s="1"/>
  <c r="O3035" i="2"/>
  <c r="P3035" i="2" s="1"/>
  <c r="O3034" i="2"/>
  <c r="P3034" i="2" s="1"/>
  <c r="O3033" i="2"/>
  <c r="P3033" i="2" s="1"/>
  <c r="O3032" i="2"/>
  <c r="P3032" i="2" s="1"/>
  <c r="O3031" i="2"/>
  <c r="P3031" i="2" s="1"/>
  <c r="O3030" i="2"/>
  <c r="P3030" i="2" s="1"/>
  <c r="O3029" i="2"/>
  <c r="P3029" i="2" s="1"/>
  <c r="O3028" i="2"/>
  <c r="P3028" i="2" s="1"/>
  <c r="O3027" i="2"/>
  <c r="P3027" i="2" s="1"/>
  <c r="O3026" i="2"/>
  <c r="P3026" i="2" s="1"/>
  <c r="O3025" i="2"/>
  <c r="P3025" i="2" s="1"/>
  <c r="O3024" i="2"/>
  <c r="P3024" i="2" s="1"/>
  <c r="O3023" i="2"/>
  <c r="P3023" i="2" s="1"/>
  <c r="O3022" i="2"/>
  <c r="P3022" i="2" s="1"/>
  <c r="O3021" i="2"/>
  <c r="P3021" i="2" s="1"/>
  <c r="O3020" i="2"/>
  <c r="P3020" i="2" s="1"/>
  <c r="O3019" i="2"/>
  <c r="P3019" i="2" s="1"/>
  <c r="O3018" i="2"/>
  <c r="P3018" i="2" s="1"/>
  <c r="O3017" i="2"/>
  <c r="P3017" i="2" s="1"/>
  <c r="O3016" i="2"/>
  <c r="P3016" i="2" s="1"/>
  <c r="O3015" i="2"/>
  <c r="P3015" i="2" s="1"/>
  <c r="O3014" i="2"/>
  <c r="P3014" i="2" s="1"/>
  <c r="O3013" i="2"/>
  <c r="P3013" i="2" s="1"/>
  <c r="O3012" i="2"/>
  <c r="P3012" i="2" s="1"/>
  <c r="O3011" i="2"/>
  <c r="P3011" i="2" s="1"/>
  <c r="O3010" i="2"/>
  <c r="P3010" i="2" s="1"/>
  <c r="O3009" i="2"/>
  <c r="P3009" i="2" s="1"/>
  <c r="O3008" i="2"/>
  <c r="P3008" i="2" s="1"/>
  <c r="O3007" i="2"/>
  <c r="P3007" i="2" s="1"/>
  <c r="O3006" i="2"/>
  <c r="P3006" i="2" s="1"/>
  <c r="O3005" i="2"/>
  <c r="P3005" i="2" s="1"/>
  <c r="O3004" i="2"/>
  <c r="P3004" i="2" s="1"/>
  <c r="O3003" i="2"/>
  <c r="P3003" i="2" s="1"/>
  <c r="O3002" i="2"/>
  <c r="P3002" i="2" s="1"/>
  <c r="O3001" i="2"/>
  <c r="P3001" i="2" s="1"/>
  <c r="O3000" i="2"/>
  <c r="P3000" i="2" s="1"/>
  <c r="O2999" i="2"/>
  <c r="P2999" i="2" s="1"/>
  <c r="O2998" i="2"/>
  <c r="P2998" i="2" s="1"/>
  <c r="O2997" i="2"/>
  <c r="P2997" i="2" s="1"/>
  <c r="O2996" i="2"/>
  <c r="P2996" i="2" s="1"/>
  <c r="O2995" i="2"/>
  <c r="P2995" i="2" s="1"/>
  <c r="O2994" i="2"/>
  <c r="P2994" i="2" s="1"/>
  <c r="O2993" i="2"/>
  <c r="P2993" i="2" s="1"/>
  <c r="O2992" i="2"/>
  <c r="P2992" i="2" s="1"/>
  <c r="O2991" i="2"/>
  <c r="P2991" i="2" s="1"/>
  <c r="O2990" i="2"/>
  <c r="P2990" i="2" s="1"/>
  <c r="O2989" i="2"/>
  <c r="P2989" i="2" s="1"/>
  <c r="O2988" i="2"/>
  <c r="P2988" i="2" s="1"/>
  <c r="O2987" i="2"/>
  <c r="P2987" i="2" s="1"/>
  <c r="O2986" i="2"/>
  <c r="P2986" i="2" s="1"/>
  <c r="O2985" i="2"/>
  <c r="P2985" i="2" s="1"/>
  <c r="O2984" i="2"/>
  <c r="P2984" i="2" s="1"/>
  <c r="O2983" i="2"/>
  <c r="P2983" i="2" s="1"/>
  <c r="O2982" i="2"/>
  <c r="P2982" i="2" s="1"/>
  <c r="O2981" i="2"/>
  <c r="P2981" i="2" s="1"/>
  <c r="O2980" i="2"/>
  <c r="P2980" i="2" s="1"/>
  <c r="O2979" i="2"/>
  <c r="P2979" i="2" s="1"/>
  <c r="O2978" i="2"/>
  <c r="P2978" i="2" s="1"/>
  <c r="O2977" i="2"/>
  <c r="P2977" i="2" s="1"/>
  <c r="O2976" i="2"/>
  <c r="P2976" i="2" s="1"/>
  <c r="O2975" i="2"/>
  <c r="P2975" i="2" s="1"/>
  <c r="O2974" i="2"/>
  <c r="P2974" i="2" s="1"/>
  <c r="O2973" i="2"/>
  <c r="P2973" i="2" s="1"/>
  <c r="O2972" i="2"/>
  <c r="P2972" i="2" s="1"/>
  <c r="O2971" i="2"/>
  <c r="P2971" i="2" s="1"/>
  <c r="O2970" i="2"/>
  <c r="P2970" i="2" s="1"/>
  <c r="O2969" i="2"/>
  <c r="P2969" i="2" s="1"/>
  <c r="O2968" i="2"/>
  <c r="P2968" i="2" s="1"/>
  <c r="O2967" i="2"/>
  <c r="P2967" i="2" s="1"/>
  <c r="O2966" i="2"/>
  <c r="P2966" i="2" s="1"/>
  <c r="O2965" i="2"/>
  <c r="P2965" i="2" s="1"/>
  <c r="O2964" i="2"/>
  <c r="P2964" i="2" s="1"/>
  <c r="O2963" i="2"/>
  <c r="P2963" i="2" s="1"/>
  <c r="O2962" i="2"/>
  <c r="P2962" i="2" s="1"/>
  <c r="O2961" i="2"/>
  <c r="P2961" i="2" s="1"/>
  <c r="O2960" i="2"/>
  <c r="P2960" i="2" s="1"/>
  <c r="O2959" i="2"/>
  <c r="P2959" i="2" s="1"/>
  <c r="O2958" i="2"/>
  <c r="P2958" i="2" s="1"/>
  <c r="O2957" i="2"/>
  <c r="P2957" i="2" s="1"/>
  <c r="O2956" i="2"/>
  <c r="P2956" i="2" s="1"/>
  <c r="O2955" i="2"/>
  <c r="P2955" i="2" s="1"/>
  <c r="O2954" i="2"/>
  <c r="P2954" i="2" s="1"/>
  <c r="O2953" i="2"/>
  <c r="P2953" i="2" s="1"/>
  <c r="O2952" i="2"/>
  <c r="P2952" i="2" s="1"/>
  <c r="O2951" i="2"/>
  <c r="P2951" i="2" s="1"/>
  <c r="O2950" i="2"/>
  <c r="P2950" i="2" s="1"/>
  <c r="O2949" i="2"/>
  <c r="P2949" i="2" s="1"/>
  <c r="O2948" i="2"/>
  <c r="P2948" i="2" s="1"/>
  <c r="O2947" i="2"/>
  <c r="P2947" i="2" s="1"/>
  <c r="O2946" i="2"/>
  <c r="P2946" i="2" s="1"/>
  <c r="O2945" i="2"/>
  <c r="P2945" i="2" s="1"/>
  <c r="O2944" i="2"/>
  <c r="P2944" i="2" s="1"/>
  <c r="O2943" i="2"/>
  <c r="P2943" i="2" s="1"/>
  <c r="O2942" i="2"/>
  <c r="P2942" i="2" s="1"/>
  <c r="O2941" i="2"/>
  <c r="P2941" i="2" s="1"/>
  <c r="O2940" i="2"/>
  <c r="P2940" i="2" s="1"/>
  <c r="O2939" i="2"/>
  <c r="P2939" i="2" s="1"/>
  <c r="O2938" i="2"/>
  <c r="P2938" i="2" s="1"/>
  <c r="O2937" i="2"/>
  <c r="P2937" i="2" s="1"/>
  <c r="O2936" i="2"/>
  <c r="P2936" i="2" s="1"/>
  <c r="O2935" i="2"/>
  <c r="P2935" i="2" s="1"/>
  <c r="O2934" i="2"/>
  <c r="P2934" i="2" s="1"/>
  <c r="O2933" i="2"/>
  <c r="P2933" i="2" s="1"/>
  <c r="O2932" i="2"/>
  <c r="P2932" i="2" s="1"/>
  <c r="O2931" i="2"/>
  <c r="P2931" i="2" s="1"/>
  <c r="O2930" i="2"/>
  <c r="P2930" i="2" s="1"/>
  <c r="O2929" i="2"/>
  <c r="P2929" i="2" s="1"/>
  <c r="O2928" i="2"/>
  <c r="P2928" i="2" s="1"/>
  <c r="O2927" i="2"/>
  <c r="P2927" i="2" s="1"/>
  <c r="O2926" i="2"/>
  <c r="P2926" i="2" s="1"/>
  <c r="O2925" i="2"/>
  <c r="P2925" i="2" s="1"/>
  <c r="O2924" i="2"/>
  <c r="P2924" i="2" s="1"/>
  <c r="O2923" i="2"/>
  <c r="P2923" i="2" s="1"/>
  <c r="O2922" i="2"/>
  <c r="P2922" i="2" s="1"/>
  <c r="O2921" i="2"/>
  <c r="P2921" i="2" s="1"/>
  <c r="O2920" i="2"/>
  <c r="P2920" i="2" s="1"/>
  <c r="O2919" i="2"/>
  <c r="P2919" i="2" s="1"/>
  <c r="O2918" i="2"/>
  <c r="P2918" i="2" s="1"/>
  <c r="O2917" i="2"/>
  <c r="P2917" i="2" s="1"/>
  <c r="O2916" i="2"/>
  <c r="P2916" i="2" s="1"/>
  <c r="O2915" i="2"/>
  <c r="P2915" i="2" s="1"/>
  <c r="O2914" i="2"/>
  <c r="P2914" i="2" s="1"/>
  <c r="O2913" i="2"/>
  <c r="P2913" i="2" s="1"/>
  <c r="O2912" i="2"/>
  <c r="P2912" i="2" s="1"/>
  <c r="O2911" i="2"/>
  <c r="P2911" i="2" s="1"/>
  <c r="O2910" i="2"/>
  <c r="P2910" i="2" s="1"/>
  <c r="O2909" i="2"/>
  <c r="P2909" i="2" s="1"/>
  <c r="O2908" i="2"/>
  <c r="P2908" i="2" s="1"/>
  <c r="O2907" i="2"/>
  <c r="P2907" i="2" s="1"/>
  <c r="O2906" i="2"/>
  <c r="P2906" i="2" s="1"/>
  <c r="O2905" i="2"/>
  <c r="P2905" i="2" s="1"/>
  <c r="O2904" i="2"/>
  <c r="P2904" i="2" s="1"/>
  <c r="O2903" i="2"/>
  <c r="P2903" i="2" s="1"/>
  <c r="O2902" i="2"/>
  <c r="P2902" i="2" s="1"/>
  <c r="O2901" i="2"/>
  <c r="P2901" i="2" s="1"/>
  <c r="O2900" i="2"/>
  <c r="P2900" i="2" s="1"/>
  <c r="O2899" i="2"/>
  <c r="P2899" i="2" s="1"/>
  <c r="O2898" i="2"/>
  <c r="P2898" i="2" s="1"/>
  <c r="O2897" i="2"/>
  <c r="P2897" i="2" s="1"/>
  <c r="O2896" i="2"/>
  <c r="P2896" i="2" s="1"/>
  <c r="O2895" i="2"/>
  <c r="P2895" i="2" s="1"/>
  <c r="O2894" i="2"/>
  <c r="P2894" i="2" s="1"/>
  <c r="O2893" i="2"/>
  <c r="P2893" i="2" s="1"/>
  <c r="O2892" i="2"/>
  <c r="P2892" i="2" s="1"/>
  <c r="O2891" i="2"/>
  <c r="P2891" i="2" s="1"/>
  <c r="O2890" i="2"/>
  <c r="P2890" i="2" s="1"/>
  <c r="O2889" i="2"/>
  <c r="P2889" i="2" s="1"/>
  <c r="O2888" i="2"/>
  <c r="P2888" i="2" s="1"/>
  <c r="O2887" i="2"/>
  <c r="P2887" i="2" s="1"/>
  <c r="O2886" i="2"/>
  <c r="P2886" i="2" s="1"/>
  <c r="O2885" i="2"/>
  <c r="P2885" i="2" s="1"/>
  <c r="O2884" i="2"/>
  <c r="P2884" i="2" s="1"/>
  <c r="O2883" i="2"/>
  <c r="P2883" i="2" s="1"/>
  <c r="O2882" i="2"/>
  <c r="P2882" i="2" s="1"/>
  <c r="O2881" i="2"/>
  <c r="P2881" i="2" s="1"/>
  <c r="O2880" i="2"/>
  <c r="P2880" i="2" s="1"/>
  <c r="O2879" i="2"/>
  <c r="P2879" i="2" s="1"/>
  <c r="O2878" i="2"/>
  <c r="P2878" i="2" s="1"/>
  <c r="O2877" i="2"/>
  <c r="P2877" i="2" s="1"/>
  <c r="O2876" i="2"/>
  <c r="P2876" i="2" s="1"/>
  <c r="O2875" i="2"/>
  <c r="P2875" i="2" s="1"/>
  <c r="O2874" i="2"/>
  <c r="P2874" i="2" s="1"/>
  <c r="O2873" i="2"/>
  <c r="P2873" i="2" s="1"/>
  <c r="O2872" i="2"/>
  <c r="P2872" i="2" s="1"/>
  <c r="O2871" i="2"/>
  <c r="P2871" i="2" s="1"/>
  <c r="O2870" i="2"/>
  <c r="P2870" i="2" s="1"/>
  <c r="O2869" i="2"/>
  <c r="P2869" i="2" s="1"/>
  <c r="O2868" i="2"/>
  <c r="P2868" i="2" s="1"/>
  <c r="O2867" i="2"/>
  <c r="P2867" i="2" s="1"/>
  <c r="O2866" i="2"/>
  <c r="P2866" i="2" s="1"/>
  <c r="O2865" i="2"/>
  <c r="P2865" i="2" s="1"/>
  <c r="O2864" i="2"/>
  <c r="P2864" i="2" s="1"/>
  <c r="O2863" i="2"/>
  <c r="P2863" i="2" s="1"/>
  <c r="O2862" i="2"/>
  <c r="P2862" i="2" s="1"/>
  <c r="O2861" i="2"/>
  <c r="P2861" i="2" s="1"/>
  <c r="O2860" i="2"/>
  <c r="P2860" i="2" s="1"/>
  <c r="O2859" i="2"/>
  <c r="P2859" i="2" s="1"/>
  <c r="O2858" i="2"/>
  <c r="P2858" i="2" s="1"/>
  <c r="O2857" i="2"/>
  <c r="P2857" i="2" s="1"/>
  <c r="O2856" i="2"/>
  <c r="P2856" i="2" s="1"/>
  <c r="O2855" i="2"/>
  <c r="P2855" i="2" s="1"/>
  <c r="O2854" i="2"/>
  <c r="P2854" i="2" s="1"/>
  <c r="O2853" i="2"/>
  <c r="P2853" i="2" s="1"/>
  <c r="O2852" i="2"/>
  <c r="P2852" i="2" s="1"/>
  <c r="O2851" i="2"/>
  <c r="P2851" i="2" s="1"/>
  <c r="O2850" i="2"/>
  <c r="P2850" i="2" s="1"/>
  <c r="O2849" i="2"/>
  <c r="P2849" i="2" s="1"/>
  <c r="O2848" i="2"/>
  <c r="P2848" i="2" s="1"/>
  <c r="O2847" i="2"/>
  <c r="P2847" i="2" s="1"/>
  <c r="O2846" i="2"/>
  <c r="P2846" i="2" s="1"/>
  <c r="O2845" i="2"/>
  <c r="P2845" i="2" s="1"/>
  <c r="O2844" i="2"/>
  <c r="P2844" i="2" s="1"/>
  <c r="O2843" i="2"/>
  <c r="P2843" i="2" s="1"/>
  <c r="O2842" i="2"/>
  <c r="P2842" i="2" s="1"/>
  <c r="O2841" i="2"/>
  <c r="P2841" i="2" s="1"/>
  <c r="O2840" i="2"/>
  <c r="P2840" i="2" s="1"/>
  <c r="O2839" i="2"/>
  <c r="P2839" i="2" s="1"/>
  <c r="O2838" i="2"/>
  <c r="P2838" i="2" s="1"/>
  <c r="O2837" i="2"/>
  <c r="P2837" i="2" s="1"/>
  <c r="O2836" i="2"/>
  <c r="P2836" i="2" s="1"/>
  <c r="O2835" i="2"/>
  <c r="P2835" i="2" s="1"/>
  <c r="O2834" i="2"/>
  <c r="P2834" i="2" s="1"/>
  <c r="O2833" i="2"/>
  <c r="P2833" i="2" s="1"/>
  <c r="O2832" i="2"/>
  <c r="P2832" i="2" s="1"/>
  <c r="O2831" i="2"/>
  <c r="P2831" i="2" s="1"/>
  <c r="O2830" i="2"/>
  <c r="P2830" i="2" s="1"/>
  <c r="O2829" i="2"/>
  <c r="P2829" i="2" s="1"/>
  <c r="O2828" i="2"/>
  <c r="P2828" i="2" s="1"/>
  <c r="O2827" i="2"/>
  <c r="P2827" i="2" s="1"/>
  <c r="O2826" i="2"/>
  <c r="P2826" i="2" s="1"/>
  <c r="O2825" i="2"/>
  <c r="P2825" i="2" s="1"/>
  <c r="O2824" i="2"/>
  <c r="P2824" i="2" s="1"/>
  <c r="O2823" i="2"/>
  <c r="P2823" i="2" s="1"/>
  <c r="O2822" i="2"/>
  <c r="P2822" i="2" s="1"/>
  <c r="O2821" i="2"/>
  <c r="P2821" i="2" s="1"/>
  <c r="O2820" i="2"/>
  <c r="P2820" i="2" s="1"/>
  <c r="O2819" i="2"/>
  <c r="P2819" i="2" s="1"/>
  <c r="O2818" i="2"/>
  <c r="P2818" i="2" s="1"/>
  <c r="O2817" i="2"/>
  <c r="P2817" i="2" s="1"/>
  <c r="O2816" i="2"/>
  <c r="P2816" i="2" s="1"/>
  <c r="O2815" i="2"/>
  <c r="P2815" i="2" s="1"/>
  <c r="O2814" i="2"/>
  <c r="P2814" i="2" s="1"/>
  <c r="O2813" i="2"/>
  <c r="P2813" i="2" s="1"/>
  <c r="O2812" i="2"/>
  <c r="P2812" i="2" s="1"/>
  <c r="O2811" i="2"/>
  <c r="P2811" i="2" s="1"/>
  <c r="O2810" i="2"/>
  <c r="P2810" i="2" s="1"/>
  <c r="O2809" i="2"/>
  <c r="P2809" i="2" s="1"/>
  <c r="O2808" i="2"/>
  <c r="P2808" i="2" s="1"/>
  <c r="O2807" i="2"/>
  <c r="P2807" i="2" s="1"/>
  <c r="O2806" i="2"/>
  <c r="P2806" i="2" s="1"/>
  <c r="O2805" i="2"/>
  <c r="P2805" i="2" s="1"/>
  <c r="O2804" i="2"/>
  <c r="P2804" i="2" s="1"/>
  <c r="O2803" i="2"/>
  <c r="P2803" i="2" s="1"/>
  <c r="O2802" i="2"/>
  <c r="P2802" i="2" s="1"/>
  <c r="O2801" i="2"/>
  <c r="P2801" i="2" s="1"/>
  <c r="O2800" i="2"/>
  <c r="P2800" i="2" s="1"/>
  <c r="O2799" i="2"/>
  <c r="P2799" i="2" s="1"/>
  <c r="O2798" i="2"/>
  <c r="P2798" i="2" s="1"/>
  <c r="O2797" i="2"/>
  <c r="P2797" i="2" s="1"/>
  <c r="O2796" i="2"/>
  <c r="P2796" i="2" s="1"/>
  <c r="O2795" i="2"/>
  <c r="P2795" i="2" s="1"/>
  <c r="O2794" i="2"/>
  <c r="P2794" i="2" s="1"/>
  <c r="O2793" i="2"/>
  <c r="P2793" i="2" s="1"/>
  <c r="O2792" i="2"/>
  <c r="P2792" i="2" s="1"/>
  <c r="O2791" i="2"/>
  <c r="P2791" i="2" s="1"/>
  <c r="O2790" i="2"/>
  <c r="P2790" i="2" s="1"/>
  <c r="O2789" i="2"/>
  <c r="P2789" i="2" s="1"/>
  <c r="O2788" i="2"/>
  <c r="P2788" i="2" s="1"/>
  <c r="O2787" i="2"/>
  <c r="P2787" i="2" s="1"/>
  <c r="O2786" i="2"/>
  <c r="P2786" i="2" s="1"/>
  <c r="O2785" i="2"/>
  <c r="P2785" i="2" s="1"/>
  <c r="O2784" i="2"/>
  <c r="P2784" i="2" s="1"/>
  <c r="O2783" i="2"/>
  <c r="P2783" i="2" s="1"/>
  <c r="O2782" i="2"/>
  <c r="P2782" i="2" s="1"/>
  <c r="O2781" i="2"/>
  <c r="P2781" i="2" s="1"/>
  <c r="O2780" i="2"/>
  <c r="P2780" i="2" s="1"/>
  <c r="O2779" i="2"/>
  <c r="P2779" i="2" s="1"/>
  <c r="O2778" i="2"/>
  <c r="P2778" i="2" s="1"/>
  <c r="O2777" i="2"/>
  <c r="P2777" i="2" s="1"/>
  <c r="O2776" i="2"/>
  <c r="P2776" i="2" s="1"/>
  <c r="O2775" i="2"/>
  <c r="P2775" i="2" s="1"/>
  <c r="O2774" i="2"/>
  <c r="P2774" i="2" s="1"/>
  <c r="O2773" i="2"/>
  <c r="P2773" i="2" s="1"/>
  <c r="O2772" i="2"/>
  <c r="P2772" i="2" s="1"/>
  <c r="O2771" i="2"/>
  <c r="P2771" i="2" s="1"/>
  <c r="O2770" i="2"/>
  <c r="P2770" i="2" s="1"/>
  <c r="O2769" i="2"/>
  <c r="P2769" i="2" s="1"/>
  <c r="O2768" i="2"/>
  <c r="P2768" i="2" s="1"/>
  <c r="O2767" i="2"/>
  <c r="P2767" i="2" s="1"/>
  <c r="O2766" i="2"/>
  <c r="P2766" i="2" s="1"/>
  <c r="O2765" i="2"/>
  <c r="P2765" i="2" s="1"/>
  <c r="O2764" i="2"/>
  <c r="P2764" i="2" s="1"/>
  <c r="O2763" i="2"/>
  <c r="P2763" i="2" s="1"/>
  <c r="O2762" i="2"/>
  <c r="P2762" i="2" s="1"/>
  <c r="O2761" i="2"/>
  <c r="P2761" i="2" s="1"/>
  <c r="O2760" i="2"/>
  <c r="P2760" i="2" s="1"/>
  <c r="O2759" i="2"/>
  <c r="P2759" i="2" s="1"/>
  <c r="O2758" i="2"/>
  <c r="P2758" i="2" s="1"/>
  <c r="O2757" i="2"/>
  <c r="P2757" i="2" s="1"/>
  <c r="O2756" i="2"/>
  <c r="P2756" i="2" s="1"/>
  <c r="O2755" i="2"/>
  <c r="P2755" i="2" s="1"/>
  <c r="O2754" i="2"/>
  <c r="P2754" i="2" s="1"/>
  <c r="O2753" i="2"/>
  <c r="P2753" i="2" s="1"/>
  <c r="O2752" i="2"/>
  <c r="P2752" i="2" s="1"/>
  <c r="O2751" i="2"/>
  <c r="P2751" i="2" s="1"/>
  <c r="O2750" i="2"/>
  <c r="P2750" i="2" s="1"/>
  <c r="O2749" i="2"/>
  <c r="P2749" i="2" s="1"/>
  <c r="O2748" i="2"/>
  <c r="P2748" i="2" s="1"/>
  <c r="O2747" i="2"/>
  <c r="P2747" i="2" s="1"/>
  <c r="O2746" i="2"/>
  <c r="P2746" i="2" s="1"/>
  <c r="O2745" i="2"/>
  <c r="P2745" i="2" s="1"/>
  <c r="O2744" i="2"/>
  <c r="P2744" i="2" s="1"/>
  <c r="O2743" i="2"/>
  <c r="P2743" i="2" s="1"/>
  <c r="O2742" i="2"/>
  <c r="P2742" i="2" s="1"/>
  <c r="O2741" i="2"/>
  <c r="P2741" i="2" s="1"/>
  <c r="O2740" i="2"/>
  <c r="P2740" i="2" s="1"/>
  <c r="O2739" i="2"/>
  <c r="P2739" i="2" s="1"/>
  <c r="O2738" i="2"/>
  <c r="P2738" i="2" s="1"/>
  <c r="O2737" i="2"/>
  <c r="P2737" i="2" s="1"/>
  <c r="O2736" i="2"/>
  <c r="P2736" i="2" s="1"/>
  <c r="O2735" i="2"/>
  <c r="P2735" i="2" s="1"/>
  <c r="O2734" i="2"/>
  <c r="P2734" i="2" s="1"/>
  <c r="O2733" i="2"/>
  <c r="P2733" i="2" s="1"/>
  <c r="O2732" i="2"/>
  <c r="P2732" i="2" s="1"/>
  <c r="O2731" i="2"/>
  <c r="P2731" i="2" s="1"/>
  <c r="O2730" i="2"/>
  <c r="P2730" i="2" s="1"/>
  <c r="O2729" i="2"/>
  <c r="P2729" i="2" s="1"/>
  <c r="O2728" i="2"/>
  <c r="P2728" i="2" s="1"/>
  <c r="O2727" i="2"/>
  <c r="P2727" i="2" s="1"/>
  <c r="O2726" i="2"/>
  <c r="P2726" i="2" s="1"/>
  <c r="O2725" i="2"/>
  <c r="P2725" i="2" s="1"/>
  <c r="O2724" i="2"/>
  <c r="P2724" i="2" s="1"/>
  <c r="O2723" i="2"/>
  <c r="P2723" i="2" s="1"/>
  <c r="O2722" i="2"/>
  <c r="P2722" i="2" s="1"/>
  <c r="O2721" i="2"/>
  <c r="P2721" i="2" s="1"/>
  <c r="O2720" i="2"/>
  <c r="P2720" i="2" s="1"/>
  <c r="O2719" i="2"/>
  <c r="P2719" i="2" s="1"/>
  <c r="O2718" i="2"/>
  <c r="P2718" i="2" s="1"/>
  <c r="O2717" i="2"/>
  <c r="P2717" i="2" s="1"/>
  <c r="O2716" i="2"/>
  <c r="P2716" i="2" s="1"/>
  <c r="O2715" i="2"/>
  <c r="P2715" i="2" s="1"/>
  <c r="O2714" i="2"/>
  <c r="P2714" i="2" s="1"/>
  <c r="O2713" i="2"/>
  <c r="P2713" i="2" s="1"/>
  <c r="O2712" i="2"/>
  <c r="P2712" i="2" s="1"/>
  <c r="O2711" i="2"/>
  <c r="P2711" i="2" s="1"/>
  <c r="O2710" i="2"/>
  <c r="P2710" i="2" s="1"/>
  <c r="O2709" i="2"/>
  <c r="P2709" i="2" s="1"/>
  <c r="O2708" i="2"/>
  <c r="P2708" i="2" s="1"/>
  <c r="O2707" i="2"/>
  <c r="P2707" i="2" s="1"/>
  <c r="O2706" i="2"/>
  <c r="P2706" i="2" s="1"/>
  <c r="O2705" i="2"/>
  <c r="P2705" i="2" s="1"/>
  <c r="O2704" i="2"/>
  <c r="P2704" i="2" s="1"/>
  <c r="O2703" i="2"/>
  <c r="P2703" i="2" s="1"/>
  <c r="O2702" i="2"/>
  <c r="P2702" i="2" s="1"/>
  <c r="O2701" i="2"/>
  <c r="P2701" i="2" s="1"/>
  <c r="O2700" i="2"/>
  <c r="P2700" i="2" s="1"/>
  <c r="O2699" i="2"/>
  <c r="P2699" i="2" s="1"/>
  <c r="O2698" i="2"/>
  <c r="P2698" i="2" s="1"/>
  <c r="O2697" i="2"/>
  <c r="P2697" i="2" s="1"/>
  <c r="O2696" i="2"/>
  <c r="P2696" i="2" s="1"/>
  <c r="O2695" i="2"/>
  <c r="P2695" i="2" s="1"/>
  <c r="O2694" i="2"/>
  <c r="P2694" i="2" s="1"/>
  <c r="O2693" i="2"/>
  <c r="P2693" i="2" s="1"/>
  <c r="O2692" i="2"/>
  <c r="P2692" i="2" s="1"/>
  <c r="O2691" i="2"/>
  <c r="P2691" i="2" s="1"/>
  <c r="O2690" i="2"/>
  <c r="P2690" i="2" s="1"/>
  <c r="O2689" i="2"/>
  <c r="P2689" i="2" s="1"/>
  <c r="O2688" i="2"/>
  <c r="P2688" i="2" s="1"/>
  <c r="O2687" i="2"/>
  <c r="P2687" i="2" s="1"/>
  <c r="O2686" i="2"/>
  <c r="P2686" i="2" s="1"/>
  <c r="O2685" i="2"/>
  <c r="P2685" i="2" s="1"/>
  <c r="O2684" i="2"/>
  <c r="P2684" i="2" s="1"/>
  <c r="O2683" i="2"/>
  <c r="P2683" i="2" s="1"/>
  <c r="O2682" i="2"/>
  <c r="P2682" i="2" s="1"/>
  <c r="O2681" i="2"/>
  <c r="P2681" i="2" s="1"/>
  <c r="O2680" i="2"/>
  <c r="P2680" i="2" s="1"/>
  <c r="O2679" i="2"/>
  <c r="P2679" i="2" s="1"/>
  <c r="O2678" i="2"/>
  <c r="P2678" i="2" s="1"/>
  <c r="O2677" i="2"/>
  <c r="P2677" i="2" s="1"/>
  <c r="O2676" i="2"/>
  <c r="P2676" i="2" s="1"/>
  <c r="O2675" i="2"/>
  <c r="P2675" i="2" s="1"/>
  <c r="O2674" i="2"/>
  <c r="P2674" i="2" s="1"/>
  <c r="O2673" i="2"/>
  <c r="P2673" i="2" s="1"/>
  <c r="O2672" i="2"/>
  <c r="P2672" i="2" s="1"/>
  <c r="O2671" i="2"/>
  <c r="P2671" i="2" s="1"/>
  <c r="O2670" i="2"/>
  <c r="P2670" i="2" s="1"/>
  <c r="O2669" i="2"/>
  <c r="P2669" i="2" s="1"/>
  <c r="O2668" i="2"/>
  <c r="P2668" i="2" s="1"/>
  <c r="O2667" i="2"/>
  <c r="P2667" i="2" s="1"/>
  <c r="O2666" i="2"/>
  <c r="P2666" i="2" s="1"/>
  <c r="O2665" i="2"/>
  <c r="P2665" i="2" s="1"/>
  <c r="O2664" i="2"/>
  <c r="P2664" i="2" s="1"/>
  <c r="O2663" i="2"/>
  <c r="P2663" i="2" s="1"/>
  <c r="O2662" i="2"/>
  <c r="P2662" i="2" s="1"/>
  <c r="O2661" i="2"/>
  <c r="P2661" i="2" s="1"/>
  <c r="O2660" i="2"/>
  <c r="P2660" i="2" s="1"/>
  <c r="O2659" i="2"/>
  <c r="P2659" i="2" s="1"/>
  <c r="O2658" i="2"/>
  <c r="P2658" i="2" s="1"/>
  <c r="O2657" i="2"/>
  <c r="P2657" i="2" s="1"/>
  <c r="O2656" i="2"/>
  <c r="P2656" i="2" s="1"/>
  <c r="O2655" i="2"/>
  <c r="P2655" i="2" s="1"/>
  <c r="O2654" i="2"/>
  <c r="P2654" i="2" s="1"/>
  <c r="O2653" i="2"/>
  <c r="P2653" i="2" s="1"/>
  <c r="O2652" i="2"/>
  <c r="P2652" i="2" s="1"/>
  <c r="O2651" i="2"/>
  <c r="P2651" i="2" s="1"/>
  <c r="O2650" i="2"/>
  <c r="P2650" i="2" s="1"/>
  <c r="O2649" i="2"/>
  <c r="P2649" i="2" s="1"/>
  <c r="O2648" i="2"/>
  <c r="P2648" i="2" s="1"/>
  <c r="O2647" i="2"/>
  <c r="P2647" i="2" s="1"/>
  <c r="O2646" i="2"/>
  <c r="P2646" i="2" s="1"/>
  <c r="O2645" i="2"/>
  <c r="P2645" i="2" s="1"/>
  <c r="O2644" i="2"/>
  <c r="P2644" i="2" s="1"/>
  <c r="O2643" i="2"/>
  <c r="P2643" i="2" s="1"/>
  <c r="O2642" i="2"/>
  <c r="P2642" i="2" s="1"/>
  <c r="O2641" i="2"/>
  <c r="P2641" i="2" s="1"/>
  <c r="O2640" i="2"/>
  <c r="P2640" i="2" s="1"/>
  <c r="O2639" i="2"/>
  <c r="P2639" i="2" s="1"/>
  <c r="O2638" i="2"/>
  <c r="P2638" i="2" s="1"/>
  <c r="O2637" i="2"/>
  <c r="P2637" i="2" s="1"/>
  <c r="O2636" i="2"/>
  <c r="P2636" i="2" s="1"/>
  <c r="O2635" i="2"/>
  <c r="P2635" i="2" s="1"/>
  <c r="O2634" i="2"/>
  <c r="P2634" i="2" s="1"/>
  <c r="O2633" i="2"/>
  <c r="P2633" i="2" s="1"/>
  <c r="O2632" i="2"/>
  <c r="P2632" i="2" s="1"/>
  <c r="O2631" i="2"/>
  <c r="P2631" i="2" s="1"/>
  <c r="O2630" i="2"/>
  <c r="P2630" i="2" s="1"/>
  <c r="O2629" i="2"/>
  <c r="P2629" i="2" s="1"/>
  <c r="O2628" i="2"/>
  <c r="P2628" i="2" s="1"/>
  <c r="O2627" i="2"/>
  <c r="P2627" i="2" s="1"/>
  <c r="O2626" i="2"/>
  <c r="P2626" i="2" s="1"/>
  <c r="O2625" i="2"/>
  <c r="P2625" i="2" s="1"/>
  <c r="O2624" i="2"/>
  <c r="P2624" i="2" s="1"/>
  <c r="O2623" i="2"/>
  <c r="P2623" i="2" s="1"/>
  <c r="O2622" i="2"/>
  <c r="P2622" i="2" s="1"/>
  <c r="O2621" i="2"/>
  <c r="P2621" i="2" s="1"/>
  <c r="O2620" i="2"/>
  <c r="P2620" i="2" s="1"/>
  <c r="O2619" i="2"/>
  <c r="P2619" i="2" s="1"/>
  <c r="O2618" i="2"/>
  <c r="P2618" i="2" s="1"/>
  <c r="O2617" i="2"/>
  <c r="P2617" i="2" s="1"/>
  <c r="O2616" i="2"/>
  <c r="P2616" i="2" s="1"/>
  <c r="O2615" i="2"/>
  <c r="P2615" i="2" s="1"/>
  <c r="O2614" i="2"/>
  <c r="P2614" i="2" s="1"/>
  <c r="O2613" i="2"/>
  <c r="P2613" i="2" s="1"/>
  <c r="O2612" i="2"/>
  <c r="P2612" i="2" s="1"/>
  <c r="O2611" i="2"/>
  <c r="P2611" i="2" s="1"/>
  <c r="O2610" i="2"/>
  <c r="P2610" i="2" s="1"/>
  <c r="O2609" i="2"/>
  <c r="P2609" i="2" s="1"/>
  <c r="O2608" i="2"/>
  <c r="P2608" i="2" s="1"/>
  <c r="O2607" i="2"/>
  <c r="P2607" i="2" s="1"/>
  <c r="O2606" i="2"/>
  <c r="P2606" i="2" s="1"/>
  <c r="O2605" i="2"/>
  <c r="P2605" i="2" s="1"/>
  <c r="O2604" i="2"/>
  <c r="P2604" i="2" s="1"/>
  <c r="O2603" i="2"/>
  <c r="P2603" i="2" s="1"/>
  <c r="O2602" i="2"/>
  <c r="P2602" i="2" s="1"/>
  <c r="O2601" i="2"/>
  <c r="P2601" i="2" s="1"/>
  <c r="O2600" i="2"/>
  <c r="P2600" i="2" s="1"/>
  <c r="O2599" i="2"/>
  <c r="P2599" i="2" s="1"/>
  <c r="O2598" i="2"/>
  <c r="P2598" i="2" s="1"/>
  <c r="O2597" i="2"/>
  <c r="P2597" i="2" s="1"/>
  <c r="O2596" i="2"/>
  <c r="P2596" i="2" s="1"/>
  <c r="O2595" i="2"/>
  <c r="P2595" i="2" s="1"/>
  <c r="O2594" i="2"/>
  <c r="P2594" i="2" s="1"/>
  <c r="O2593" i="2"/>
  <c r="P2593" i="2" s="1"/>
  <c r="O2592" i="2"/>
  <c r="P2592" i="2" s="1"/>
  <c r="O2591" i="2"/>
  <c r="P2591" i="2" s="1"/>
  <c r="O2590" i="2"/>
  <c r="P2590" i="2" s="1"/>
  <c r="O2589" i="2"/>
  <c r="P2589" i="2" s="1"/>
  <c r="O2588" i="2"/>
  <c r="P2588" i="2" s="1"/>
  <c r="O2587" i="2"/>
  <c r="P2587" i="2" s="1"/>
  <c r="O2586" i="2"/>
  <c r="P2586" i="2" s="1"/>
  <c r="O2585" i="2"/>
  <c r="P2585" i="2" s="1"/>
  <c r="O2584" i="2"/>
  <c r="P2584" i="2" s="1"/>
  <c r="O2583" i="2"/>
  <c r="P2583" i="2" s="1"/>
  <c r="O2582" i="2"/>
  <c r="P2582" i="2" s="1"/>
  <c r="O2581" i="2"/>
  <c r="P2581" i="2" s="1"/>
  <c r="O2580" i="2"/>
  <c r="P2580" i="2" s="1"/>
  <c r="O2579" i="2"/>
  <c r="P2579" i="2" s="1"/>
  <c r="O2578" i="2"/>
  <c r="P2578" i="2" s="1"/>
  <c r="O2577" i="2"/>
  <c r="P2577" i="2" s="1"/>
  <c r="O2576" i="2"/>
  <c r="P2576" i="2" s="1"/>
  <c r="O2575" i="2"/>
  <c r="P2575" i="2" s="1"/>
  <c r="O2574" i="2"/>
  <c r="P2574" i="2" s="1"/>
  <c r="O2573" i="2"/>
  <c r="P2573" i="2" s="1"/>
  <c r="O2572" i="2"/>
  <c r="P2572" i="2" s="1"/>
  <c r="O2571" i="2"/>
  <c r="P2571" i="2" s="1"/>
  <c r="O2570" i="2"/>
  <c r="P2570" i="2" s="1"/>
  <c r="O2569" i="2"/>
  <c r="P2569" i="2" s="1"/>
  <c r="O2568" i="2"/>
  <c r="P2568" i="2" s="1"/>
  <c r="O2567" i="2"/>
  <c r="P2567" i="2" s="1"/>
  <c r="O2566" i="2"/>
  <c r="P2566" i="2" s="1"/>
  <c r="O2565" i="2"/>
  <c r="P2565" i="2" s="1"/>
  <c r="O2564" i="2"/>
  <c r="P2564" i="2" s="1"/>
  <c r="O2563" i="2"/>
  <c r="P2563" i="2" s="1"/>
  <c r="O2562" i="2"/>
  <c r="P2562" i="2" s="1"/>
  <c r="O2561" i="2"/>
  <c r="P2561" i="2" s="1"/>
  <c r="O2560" i="2"/>
  <c r="P2560" i="2" s="1"/>
  <c r="O2559" i="2"/>
  <c r="P2559" i="2" s="1"/>
  <c r="O2558" i="2"/>
  <c r="P2558" i="2" s="1"/>
  <c r="O2557" i="2"/>
  <c r="P2557" i="2" s="1"/>
  <c r="O2556" i="2"/>
  <c r="P2556" i="2" s="1"/>
  <c r="O2555" i="2"/>
  <c r="P2555" i="2" s="1"/>
  <c r="O2554" i="2"/>
  <c r="P2554" i="2" s="1"/>
  <c r="O2553" i="2"/>
  <c r="P2553" i="2" s="1"/>
  <c r="O2552" i="2"/>
  <c r="P2552" i="2" s="1"/>
  <c r="O2551" i="2"/>
  <c r="P2551" i="2" s="1"/>
  <c r="O2550" i="2"/>
  <c r="P2550" i="2" s="1"/>
  <c r="O2549" i="2"/>
  <c r="P2549" i="2" s="1"/>
  <c r="O2548" i="2"/>
  <c r="P2548" i="2" s="1"/>
  <c r="O2547" i="2"/>
  <c r="P2547" i="2" s="1"/>
  <c r="O2546" i="2"/>
  <c r="P2546" i="2" s="1"/>
  <c r="O2545" i="2"/>
  <c r="P2545" i="2" s="1"/>
  <c r="O2544" i="2"/>
  <c r="P2544" i="2" s="1"/>
  <c r="O2543" i="2"/>
  <c r="P2543" i="2" s="1"/>
  <c r="O2542" i="2"/>
  <c r="P2542" i="2" s="1"/>
  <c r="O2541" i="2"/>
  <c r="P2541" i="2" s="1"/>
  <c r="O2540" i="2"/>
  <c r="P2540" i="2" s="1"/>
  <c r="O2539" i="2"/>
  <c r="P2539" i="2" s="1"/>
  <c r="O2538" i="2"/>
  <c r="P2538" i="2" s="1"/>
  <c r="O2537" i="2"/>
  <c r="P2537" i="2" s="1"/>
  <c r="O2536" i="2"/>
  <c r="P2536" i="2" s="1"/>
  <c r="O2535" i="2"/>
  <c r="P2535" i="2" s="1"/>
  <c r="O2534" i="2"/>
  <c r="P2534" i="2" s="1"/>
  <c r="O2533" i="2"/>
  <c r="P2533" i="2" s="1"/>
  <c r="O2532" i="2"/>
  <c r="P2532" i="2" s="1"/>
  <c r="O2531" i="2"/>
  <c r="P2531" i="2" s="1"/>
  <c r="O2530" i="2"/>
  <c r="P2530" i="2" s="1"/>
  <c r="O2529" i="2"/>
  <c r="P2529" i="2" s="1"/>
  <c r="O2528" i="2"/>
  <c r="P2528" i="2" s="1"/>
  <c r="O2527" i="2"/>
  <c r="P2527" i="2" s="1"/>
  <c r="O2526" i="2"/>
  <c r="P2526" i="2" s="1"/>
  <c r="O2525" i="2"/>
  <c r="P2525" i="2" s="1"/>
  <c r="O2524" i="2"/>
  <c r="P2524" i="2" s="1"/>
  <c r="O2523" i="2"/>
  <c r="P2523" i="2" s="1"/>
  <c r="O2522" i="2"/>
  <c r="P2522" i="2" s="1"/>
  <c r="O2521" i="2"/>
  <c r="P2521" i="2" s="1"/>
  <c r="O2520" i="2"/>
  <c r="P2520" i="2" s="1"/>
  <c r="O2519" i="2"/>
  <c r="P2519" i="2" s="1"/>
  <c r="O2518" i="2"/>
  <c r="P2518" i="2" s="1"/>
  <c r="O2517" i="2"/>
  <c r="P2517" i="2" s="1"/>
  <c r="O2516" i="2"/>
  <c r="P2516" i="2" s="1"/>
  <c r="O2515" i="2"/>
  <c r="P2515" i="2" s="1"/>
  <c r="O2514" i="2"/>
  <c r="P2514" i="2" s="1"/>
  <c r="O2513" i="2"/>
  <c r="P2513" i="2" s="1"/>
  <c r="O2512" i="2"/>
  <c r="P2512" i="2" s="1"/>
  <c r="O2511" i="2"/>
  <c r="P2511" i="2" s="1"/>
  <c r="O2510" i="2"/>
  <c r="P2510" i="2" s="1"/>
  <c r="O2509" i="2"/>
  <c r="P2509" i="2" s="1"/>
  <c r="O2508" i="2"/>
  <c r="P2508" i="2" s="1"/>
  <c r="O2507" i="2"/>
  <c r="P2507" i="2" s="1"/>
  <c r="O2506" i="2"/>
  <c r="P2506" i="2" s="1"/>
  <c r="O2505" i="2"/>
  <c r="P2505" i="2" s="1"/>
  <c r="O2504" i="2"/>
  <c r="P2504" i="2" s="1"/>
  <c r="O2503" i="2"/>
  <c r="P2503" i="2" s="1"/>
  <c r="O2502" i="2"/>
  <c r="P2502" i="2" s="1"/>
  <c r="O2501" i="2"/>
  <c r="P2501" i="2" s="1"/>
  <c r="O2500" i="2"/>
  <c r="P2500" i="2" s="1"/>
  <c r="O2499" i="2"/>
  <c r="P2499" i="2" s="1"/>
  <c r="O2498" i="2"/>
  <c r="P2498" i="2" s="1"/>
  <c r="O2497" i="2"/>
  <c r="P2497" i="2" s="1"/>
  <c r="O2496" i="2"/>
  <c r="P2496" i="2" s="1"/>
  <c r="O2495" i="2"/>
  <c r="P2495" i="2" s="1"/>
  <c r="O2494" i="2"/>
  <c r="P2494" i="2" s="1"/>
  <c r="O2493" i="2"/>
  <c r="P2493" i="2" s="1"/>
  <c r="O2492" i="2"/>
  <c r="P2492" i="2" s="1"/>
  <c r="O2491" i="2"/>
  <c r="P2491" i="2" s="1"/>
  <c r="O2490" i="2"/>
  <c r="P2490" i="2" s="1"/>
  <c r="O2489" i="2"/>
  <c r="P2489" i="2" s="1"/>
  <c r="O2488" i="2"/>
  <c r="P2488" i="2" s="1"/>
  <c r="O2487" i="2"/>
  <c r="P2487" i="2" s="1"/>
  <c r="O2486" i="2"/>
  <c r="P2486" i="2" s="1"/>
  <c r="O2485" i="2"/>
  <c r="P2485" i="2" s="1"/>
  <c r="O2484" i="2"/>
  <c r="P2484" i="2" s="1"/>
  <c r="O2483" i="2"/>
  <c r="P2483" i="2" s="1"/>
  <c r="O2482" i="2"/>
  <c r="P2482" i="2" s="1"/>
  <c r="O2481" i="2"/>
  <c r="P2481" i="2" s="1"/>
  <c r="O2480" i="2"/>
  <c r="P2480" i="2" s="1"/>
  <c r="O2479" i="2"/>
  <c r="P2479" i="2" s="1"/>
  <c r="O2478" i="2"/>
  <c r="P2478" i="2" s="1"/>
  <c r="O2477" i="2"/>
  <c r="P2477" i="2" s="1"/>
  <c r="O2476" i="2"/>
  <c r="P2476" i="2" s="1"/>
  <c r="O2475" i="2"/>
  <c r="P2475" i="2" s="1"/>
  <c r="O2474" i="2"/>
  <c r="P2474" i="2" s="1"/>
  <c r="O2473" i="2"/>
  <c r="P2473" i="2" s="1"/>
  <c r="O2472" i="2"/>
  <c r="P2472" i="2" s="1"/>
  <c r="O2471" i="2"/>
  <c r="P2471" i="2" s="1"/>
  <c r="O2470" i="2"/>
  <c r="P2470" i="2" s="1"/>
  <c r="O2469" i="2"/>
  <c r="P2469" i="2" s="1"/>
  <c r="O2468" i="2"/>
  <c r="P2468" i="2" s="1"/>
  <c r="O2467" i="2"/>
  <c r="P2467" i="2" s="1"/>
  <c r="O2466" i="2"/>
  <c r="P2466" i="2" s="1"/>
  <c r="O2465" i="2"/>
  <c r="P2465" i="2" s="1"/>
  <c r="O2464" i="2"/>
  <c r="P2464" i="2" s="1"/>
  <c r="O2463" i="2"/>
  <c r="P2463" i="2" s="1"/>
  <c r="O2462" i="2"/>
  <c r="P2462" i="2" s="1"/>
  <c r="O2461" i="2"/>
  <c r="P2461" i="2" s="1"/>
  <c r="O2460" i="2"/>
  <c r="P2460" i="2" s="1"/>
  <c r="O2459" i="2"/>
  <c r="P2459" i="2" s="1"/>
  <c r="O2458" i="2"/>
  <c r="P2458" i="2" s="1"/>
  <c r="O2457" i="2"/>
  <c r="P2457" i="2" s="1"/>
  <c r="O2456" i="2"/>
  <c r="P2456" i="2" s="1"/>
  <c r="O2455" i="2"/>
  <c r="P2455" i="2" s="1"/>
  <c r="O2454" i="2"/>
  <c r="P2454" i="2" s="1"/>
  <c r="O2453" i="2"/>
  <c r="P2453" i="2" s="1"/>
  <c r="O2452" i="2"/>
  <c r="P2452" i="2" s="1"/>
  <c r="O2451" i="2"/>
  <c r="P2451" i="2" s="1"/>
  <c r="O2450" i="2"/>
  <c r="P2450" i="2" s="1"/>
  <c r="O2449" i="2"/>
  <c r="P2449" i="2" s="1"/>
  <c r="O2448" i="2"/>
  <c r="P2448" i="2" s="1"/>
  <c r="O2447" i="2"/>
  <c r="P2447" i="2" s="1"/>
  <c r="O2446" i="2"/>
  <c r="P2446" i="2" s="1"/>
  <c r="O2445" i="2"/>
  <c r="P2445" i="2" s="1"/>
  <c r="O2444" i="2"/>
  <c r="P2444" i="2" s="1"/>
  <c r="O2443" i="2"/>
  <c r="P2443" i="2" s="1"/>
  <c r="O2442" i="2"/>
  <c r="P2442" i="2" s="1"/>
  <c r="O2441" i="2"/>
  <c r="P2441" i="2" s="1"/>
  <c r="O2440" i="2"/>
  <c r="P2440" i="2" s="1"/>
  <c r="O2439" i="2"/>
  <c r="P2439" i="2" s="1"/>
  <c r="O2438" i="2"/>
  <c r="P2438" i="2" s="1"/>
  <c r="O2437" i="2"/>
  <c r="P2437" i="2" s="1"/>
  <c r="O2436" i="2"/>
  <c r="P2436" i="2" s="1"/>
  <c r="O2435" i="2"/>
  <c r="P2435" i="2" s="1"/>
  <c r="O2434" i="2"/>
  <c r="P2434" i="2" s="1"/>
  <c r="O2433" i="2"/>
  <c r="P2433" i="2" s="1"/>
  <c r="O2432" i="2"/>
  <c r="P2432" i="2" s="1"/>
  <c r="O2431" i="2"/>
  <c r="P2431" i="2" s="1"/>
  <c r="O2430" i="2"/>
  <c r="P2430" i="2" s="1"/>
  <c r="O2429" i="2"/>
  <c r="P2429" i="2" s="1"/>
  <c r="O2428" i="2"/>
  <c r="P2428" i="2" s="1"/>
  <c r="O2427" i="2"/>
  <c r="P2427" i="2" s="1"/>
  <c r="O2426" i="2"/>
  <c r="P2426" i="2" s="1"/>
  <c r="O2425" i="2"/>
  <c r="P2425" i="2" s="1"/>
  <c r="O2424" i="2"/>
  <c r="P2424" i="2" s="1"/>
  <c r="O2423" i="2"/>
  <c r="P2423" i="2" s="1"/>
  <c r="O2422" i="2"/>
  <c r="P2422" i="2" s="1"/>
  <c r="O2421" i="2"/>
  <c r="P2421" i="2" s="1"/>
  <c r="O2420" i="2"/>
  <c r="P2420" i="2" s="1"/>
  <c r="O2419" i="2"/>
  <c r="P2419" i="2" s="1"/>
  <c r="O2418" i="2"/>
  <c r="P2418" i="2" s="1"/>
  <c r="O2417" i="2"/>
  <c r="P2417" i="2" s="1"/>
  <c r="O2416" i="2"/>
  <c r="P2416" i="2" s="1"/>
  <c r="O2415" i="2"/>
  <c r="P2415" i="2" s="1"/>
  <c r="O2414" i="2"/>
  <c r="P2414" i="2" s="1"/>
  <c r="O2413" i="2"/>
  <c r="P2413" i="2" s="1"/>
  <c r="O2412" i="2"/>
  <c r="P2412" i="2" s="1"/>
  <c r="O2411" i="2"/>
  <c r="P2411" i="2" s="1"/>
  <c r="O2410" i="2"/>
  <c r="P2410" i="2" s="1"/>
  <c r="O2409" i="2"/>
  <c r="P2409" i="2" s="1"/>
  <c r="O2408" i="2"/>
  <c r="P2408" i="2" s="1"/>
  <c r="O2407" i="2"/>
  <c r="P2407" i="2" s="1"/>
  <c r="O2406" i="2"/>
  <c r="P2406" i="2" s="1"/>
  <c r="O2405" i="2"/>
  <c r="P2405" i="2" s="1"/>
  <c r="O2404" i="2"/>
  <c r="P2404" i="2" s="1"/>
  <c r="O2403" i="2"/>
  <c r="P2403" i="2" s="1"/>
  <c r="O2402" i="2"/>
  <c r="P2402" i="2" s="1"/>
  <c r="O2401" i="2"/>
  <c r="P2401" i="2" s="1"/>
  <c r="O2400" i="2"/>
  <c r="P2400" i="2" s="1"/>
  <c r="O2399" i="2"/>
  <c r="P2399" i="2" s="1"/>
  <c r="O2398" i="2"/>
  <c r="P2398" i="2" s="1"/>
  <c r="O2397" i="2"/>
  <c r="P2397" i="2" s="1"/>
  <c r="O2396" i="2"/>
  <c r="P2396" i="2" s="1"/>
  <c r="O2395" i="2"/>
  <c r="P2395" i="2" s="1"/>
  <c r="O2394" i="2"/>
  <c r="P2394" i="2" s="1"/>
  <c r="O2393" i="2"/>
  <c r="P2393" i="2" s="1"/>
  <c r="O2392" i="2"/>
  <c r="P2392" i="2" s="1"/>
  <c r="O2391" i="2"/>
  <c r="P2391" i="2" s="1"/>
  <c r="O2390" i="2"/>
  <c r="P2390" i="2" s="1"/>
  <c r="O2389" i="2"/>
  <c r="P2389" i="2" s="1"/>
  <c r="O2388" i="2"/>
  <c r="P2388" i="2" s="1"/>
  <c r="O2387" i="2"/>
  <c r="P2387" i="2" s="1"/>
  <c r="O2386" i="2"/>
  <c r="P2386" i="2" s="1"/>
  <c r="O2385" i="2"/>
  <c r="P2385" i="2" s="1"/>
  <c r="O2384" i="2"/>
  <c r="P2384" i="2" s="1"/>
  <c r="O2383" i="2"/>
  <c r="P2383" i="2" s="1"/>
  <c r="O2382" i="2"/>
  <c r="P2382" i="2" s="1"/>
  <c r="O2381" i="2"/>
  <c r="P2381" i="2" s="1"/>
  <c r="O2380" i="2"/>
  <c r="P2380" i="2" s="1"/>
  <c r="O2379" i="2"/>
  <c r="P2379" i="2" s="1"/>
  <c r="O2378" i="2"/>
  <c r="P2378" i="2" s="1"/>
  <c r="O2377" i="2"/>
  <c r="P2377" i="2" s="1"/>
  <c r="O2376" i="2"/>
  <c r="P2376" i="2" s="1"/>
  <c r="O2375" i="2"/>
  <c r="P2375" i="2" s="1"/>
  <c r="O2374" i="2"/>
  <c r="P2374" i="2" s="1"/>
  <c r="O2373" i="2"/>
  <c r="P2373" i="2" s="1"/>
  <c r="O2372" i="2"/>
  <c r="P2372" i="2" s="1"/>
  <c r="O2371" i="2"/>
  <c r="P2371" i="2" s="1"/>
  <c r="O2370" i="2"/>
  <c r="P2370" i="2" s="1"/>
  <c r="O2369" i="2"/>
  <c r="P2369" i="2" s="1"/>
  <c r="O2368" i="2"/>
  <c r="P2368" i="2" s="1"/>
  <c r="O2367" i="2"/>
  <c r="P2367" i="2" s="1"/>
  <c r="O2366" i="2"/>
  <c r="P2366" i="2" s="1"/>
  <c r="O2365" i="2"/>
  <c r="P2365" i="2" s="1"/>
  <c r="O2364" i="2"/>
  <c r="P2364" i="2" s="1"/>
  <c r="O2363" i="2"/>
  <c r="P2363" i="2" s="1"/>
  <c r="O2362" i="2"/>
  <c r="P2362" i="2" s="1"/>
  <c r="O2361" i="2"/>
  <c r="P2361" i="2" s="1"/>
  <c r="O2360" i="2"/>
  <c r="P2360" i="2" s="1"/>
  <c r="O2359" i="2"/>
  <c r="P2359" i="2" s="1"/>
  <c r="O2358" i="2"/>
  <c r="P2358" i="2" s="1"/>
  <c r="O2357" i="2"/>
  <c r="P2357" i="2" s="1"/>
  <c r="O2356" i="2"/>
  <c r="P2356" i="2" s="1"/>
  <c r="O2355" i="2"/>
  <c r="P2355" i="2" s="1"/>
  <c r="O2354" i="2"/>
  <c r="P2354" i="2" s="1"/>
  <c r="O2353" i="2"/>
  <c r="P2353" i="2" s="1"/>
  <c r="O2352" i="2"/>
  <c r="P2352" i="2" s="1"/>
  <c r="O2351" i="2"/>
  <c r="P2351" i="2" s="1"/>
  <c r="O2350" i="2"/>
  <c r="P2350" i="2" s="1"/>
  <c r="O2349" i="2"/>
  <c r="P2349" i="2" s="1"/>
  <c r="O2348" i="2"/>
  <c r="P2348" i="2" s="1"/>
  <c r="O2347" i="2"/>
  <c r="P2347" i="2" s="1"/>
  <c r="O2346" i="2"/>
  <c r="P2346" i="2" s="1"/>
  <c r="O2345" i="2"/>
  <c r="P2345" i="2" s="1"/>
  <c r="O2344" i="2"/>
  <c r="P2344" i="2" s="1"/>
  <c r="O2343" i="2"/>
  <c r="P2343" i="2" s="1"/>
  <c r="O2342" i="2"/>
  <c r="P2342" i="2" s="1"/>
  <c r="O2341" i="2"/>
  <c r="P2341" i="2" s="1"/>
  <c r="O2340" i="2"/>
  <c r="P2340" i="2" s="1"/>
  <c r="O2339" i="2"/>
  <c r="P2339" i="2" s="1"/>
  <c r="O2338" i="2"/>
  <c r="P2338" i="2" s="1"/>
  <c r="O2337" i="2"/>
  <c r="P2337" i="2" s="1"/>
  <c r="O2336" i="2"/>
  <c r="P2336" i="2" s="1"/>
  <c r="O2335" i="2"/>
  <c r="P2335" i="2" s="1"/>
  <c r="O2334" i="2"/>
  <c r="P2334" i="2" s="1"/>
  <c r="O2333" i="2"/>
  <c r="P2333" i="2" s="1"/>
  <c r="O2332" i="2"/>
  <c r="P2332" i="2" s="1"/>
  <c r="O2331" i="2"/>
  <c r="P2331" i="2" s="1"/>
  <c r="O2330" i="2"/>
  <c r="P2330" i="2" s="1"/>
  <c r="O2329" i="2"/>
  <c r="P2329" i="2" s="1"/>
  <c r="O2328" i="2"/>
  <c r="P2328" i="2" s="1"/>
  <c r="O2327" i="2"/>
  <c r="P2327" i="2" s="1"/>
  <c r="O2326" i="2"/>
  <c r="P2326" i="2" s="1"/>
  <c r="O2325" i="2"/>
  <c r="P2325" i="2" s="1"/>
  <c r="O2324" i="2"/>
  <c r="P2324" i="2" s="1"/>
  <c r="O2323" i="2"/>
  <c r="P2323" i="2" s="1"/>
  <c r="O2322" i="2"/>
  <c r="P2322" i="2" s="1"/>
  <c r="O2321" i="2"/>
  <c r="P2321" i="2" s="1"/>
  <c r="O2320" i="2"/>
  <c r="P2320" i="2" s="1"/>
  <c r="O2319" i="2"/>
  <c r="P2319" i="2" s="1"/>
  <c r="O2318" i="2"/>
  <c r="P2318" i="2" s="1"/>
  <c r="O2317" i="2"/>
  <c r="P2317" i="2" s="1"/>
  <c r="O2316" i="2"/>
  <c r="P2316" i="2" s="1"/>
  <c r="O2315" i="2"/>
  <c r="P2315" i="2" s="1"/>
  <c r="O2314" i="2"/>
  <c r="P2314" i="2" s="1"/>
  <c r="O2313" i="2"/>
  <c r="P2313" i="2" s="1"/>
  <c r="O2312" i="2"/>
  <c r="P2312" i="2" s="1"/>
  <c r="O2311" i="2"/>
  <c r="P2311" i="2" s="1"/>
  <c r="O2310" i="2"/>
  <c r="P2310" i="2" s="1"/>
  <c r="O2309" i="2"/>
  <c r="P2309" i="2" s="1"/>
  <c r="O2308" i="2"/>
  <c r="P2308" i="2" s="1"/>
  <c r="O2307" i="2"/>
  <c r="P2307" i="2" s="1"/>
  <c r="O2306" i="2"/>
  <c r="P2306" i="2" s="1"/>
  <c r="O2305" i="2"/>
  <c r="P2305" i="2" s="1"/>
  <c r="O2304" i="2"/>
  <c r="P2304" i="2" s="1"/>
  <c r="O2303" i="2"/>
  <c r="P2303" i="2" s="1"/>
  <c r="O2302" i="2"/>
  <c r="P2302" i="2" s="1"/>
  <c r="O2301" i="2"/>
  <c r="P2301" i="2" s="1"/>
  <c r="O2300" i="2"/>
  <c r="P2300" i="2" s="1"/>
  <c r="O2299" i="2"/>
  <c r="P2299" i="2" s="1"/>
  <c r="O2298" i="2"/>
  <c r="P2298" i="2" s="1"/>
  <c r="O2297" i="2"/>
  <c r="P2297" i="2" s="1"/>
  <c r="O2296" i="2"/>
  <c r="P2296" i="2" s="1"/>
  <c r="O2295" i="2"/>
  <c r="P2295" i="2" s="1"/>
  <c r="O2294" i="2"/>
  <c r="P2294" i="2" s="1"/>
  <c r="O2293" i="2"/>
  <c r="P2293" i="2" s="1"/>
  <c r="O2292" i="2"/>
  <c r="P2292" i="2" s="1"/>
  <c r="O2291" i="2"/>
  <c r="P2291" i="2" s="1"/>
  <c r="O2290" i="2"/>
  <c r="P2290" i="2" s="1"/>
  <c r="O2289" i="2"/>
  <c r="P2289" i="2" s="1"/>
  <c r="O2288" i="2"/>
  <c r="P2288" i="2" s="1"/>
  <c r="O2287" i="2"/>
  <c r="P2287" i="2" s="1"/>
  <c r="O2286" i="2"/>
  <c r="P2286" i="2" s="1"/>
  <c r="O2285" i="2"/>
  <c r="P2285" i="2" s="1"/>
  <c r="O2284" i="2"/>
  <c r="P2284" i="2" s="1"/>
  <c r="O2283" i="2"/>
  <c r="P2283" i="2" s="1"/>
  <c r="O2282" i="2"/>
  <c r="P2282" i="2" s="1"/>
  <c r="O2281" i="2"/>
  <c r="P2281" i="2" s="1"/>
  <c r="O2280" i="2"/>
  <c r="P2280" i="2" s="1"/>
  <c r="O2279" i="2"/>
  <c r="P2279" i="2" s="1"/>
  <c r="O2278" i="2"/>
  <c r="P2278" i="2" s="1"/>
  <c r="O2277" i="2"/>
  <c r="P2277" i="2" s="1"/>
  <c r="O2276" i="2"/>
  <c r="P2276" i="2" s="1"/>
  <c r="O2275" i="2"/>
  <c r="P2275" i="2" s="1"/>
  <c r="O2274" i="2"/>
  <c r="P2274" i="2" s="1"/>
  <c r="O2273" i="2"/>
  <c r="P2273" i="2" s="1"/>
  <c r="O2272" i="2"/>
  <c r="P2272" i="2" s="1"/>
  <c r="O2271" i="2"/>
  <c r="P2271" i="2" s="1"/>
  <c r="O2270" i="2"/>
  <c r="P2270" i="2" s="1"/>
  <c r="O2269" i="2"/>
  <c r="P2269" i="2" s="1"/>
  <c r="O2268" i="2"/>
  <c r="P2268" i="2" s="1"/>
  <c r="O2267" i="2"/>
  <c r="P2267" i="2" s="1"/>
  <c r="O2266" i="2"/>
  <c r="P2266" i="2" s="1"/>
  <c r="O2265" i="2"/>
  <c r="P2265" i="2" s="1"/>
  <c r="O2264" i="2"/>
  <c r="P2264" i="2" s="1"/>
  <c r="O2263" i="2"/>
  <c r="P2263" i="2" s="1"/>
  <c r="O2262" i="2"/>
  <c r="P2262" i="2" s="1"/>
  <c r="O2261" i="2"/>
  <c r="P2261" i="2" s="1"/>
  <c r="O2260" i="2"/>
  <c r="P2260" i="2" s="1"/>
  <c r="O2259" i="2"/>
  <c r="P2259" i="2" s="1"/>
  <c r="O2258" i="2"/>
  <c r="P2258" i="2" s="1"/>
  <c r="O2257" i="2"/>
  <c r="P2257" i="2" s="1"/>
  <c r="O2256" i="2"/>
  <c r="P2256" i="2" s="1"/>
  <c r="O2255" i="2"/>
  <c r="P2255" i="2" s="1"/>
  <c r="O2254" i="2"/>
  <c r="P2254" i="2" s="1"/>
  <c r="O2253" i="2"/>
  <c r="P2253" i="2" s="1"/>
  <c r="O2252" i="2"/>
  <c r="P2252" i="2" s="1"/>
  <c r="O2251" i="2"/>
  <c r="P2251" i="2" s="1"/>
  <c r="O2250" i="2"/>
  <c r="P2250" i="2" s="1"/>
  <c r="O2249" i="2"/>
  <c r="P2249" i="2" s="1"/>
  <c r="O2248" i="2"/>
  <c r="P2248" i="2" s="1"/>
  <c r="O2247" i="2"/>
  <c r="P2247" i="2" s="1"/>
  <c r="O2246" i="2"/>
  <c r="P2246" i="2" s="1"/>
  <c r="O2245" i="2"/>
  <c r="P2245" i="2" s="1"/>
  <c r="O2244" i="2"/>
  <c r="P2244" i="2" s="1"/>
  <c r="O2243" i="2"/>
  <c r="P2243" i="2" s="1"/>
  <c r="O2242" i="2"/>
  <c r="P2242" i="2" s="1"/>
  <c r="O2241" i="2"/>
  <c r="P2241" i="2" s="1"/>
  <c r="O2240" i="2"/>
  <c r="P2240" i="2" s="1"/>
  <c r="O2239" i="2"/>
  <c r="P2239" i="2" s="1"/>
  <c r="O2238" i="2"/>
  <c r="P2238" i="2" s="1"/>
  <c r="O2237" i="2"/>
  <c r="P2237" i="2" s="1"/>
  <c r="O2236" i="2"/>
  <c r="P2236" i="2" s="1"/>
  <c r="O2235" i="2"/>
  <c r="P2235" i="2" s="1"/>
  <c r="O2234" i="2"/>
  <c r="P2234" i="2" s="1"/>
  <c r="O2233" i="2"/>
  <c r="P2233" i="2" s="1"/>
  <c r="O2232" i="2"/>
  <c r="P2232" i="2" s="1"/>
  <c r="O2231" i="2"/>
  <c r="P2231" i="2" s="1"/>
  <c r="O2230" i="2"/>
  <c r="P2230" i="2" s="1"/>
  <c r="O2229" i="2"/>
  <c r="P2229" i="2" s="1"/>
  <c r="O2228" i="2"/>
  <c r="P2228" i="2" s="1"/>
  <c r="O2227" i="2"/>
  <c r="P2227" i="2" s="1"/>
  <c r="O2226" i="2"/>
  <c r="P2226" i="2" s="1"/>
  <c r="O2225" i="2"/>
  <c r="P2225" i="2" s="1"/>
  <c r="O2224" i="2"/>
  <c r="P2224" i="2" s="1"/>
  <c r="O2223" i="2"/>
  <c r="P2223" i="2" s="1"/>
  <c r="O2222" i="2"/>
  <c r="P2222" i="2" s="1"/>
  <c r="O2221" i="2"/>
  <c r="P2221" i="2" s="1"/>
  <c r="O2220" i="2"/>
  <c r="P2220" i="2" s="1"/>
  <c r="O2219" i="2"/>
  <c r="P2219" i="2" s="1"/>
  <c r="O2218" i="2"/>
  <c r="P2218" i="2" s="1"/>
  <c r="O2217" i="2"/>
  <c r="P2217" i="2" s="1"/>
  <c r="O2216" i="2"/>
  <c r="P2216" i="2" s="1"/>
  <c r="O2215" i="2"/>
  <c r="P2215" i="2" s="1"/>
  <c r="O2214" i="2"/>
  <c r="P2214" i="2" s="1"/>
  <c r="O2213" i="2"/>
  <c r="P2213" i="2" s="1"/>
  <c r="O2212" i="2"/>
  <c r="P2212" i="2" s="1"/>
  <c r="O2211" i="2"/>
  <c r="P2211" i="2" s="1"/>
  <c r="O2210" i="2"/>
  <c r="P2210" i="2" s="1"/>
  <c r="O2209" i="2"/>
  <c r="P2209" i="2" s="1"/>
  <c r="O2208" i="2"/>
  <c r="P2208" i="2" s="1"/>
  <c r="O2207" i="2"/>
  <c r="P2207" i="2" s="1"/>
  <c r="O2206" i="2"/>
  <c r="P2206" i="2" s="1"/>
  <c r="O2205" i="2"/>
  <c r="P2205" i="2" s="1"/>
  <c r="O2204" i="2"/>
  <c r="P2204" i="2" s="1"/>
  <c r="O2203" i="2"/>
  <c r="P2203" i="2" s="1"/>
  <c r="O2202" i="2"/>
  <c r="P2202" i="2" s="1"/>
  <c r="O2201" i="2"/>
  <c r="P2201" i="2" s="1"/>
  <c r="O2200" i="2"/>
  <c r="P2200" i="2" s="1"/>
  <c r="O2199" i="2"/>
  <c r="P2199" i="2" s="1"/>
  <c r="O2198" i="2"/>
  <c r="P2198" i="2" s="1"/>
  <c r="O2197" i="2"/>
  <c r="P2197" i="2" s="1"/>
  <c r="O2196" i="2"/>
  <c r="P2196" i="2" s="1"/>
  <c r="O2195" i="2"/>
  <c r="P2195" i="2" s="1"/>
  <c r="O2194" i="2"/>
  <c r="P2194" i="2" s="1"/>
  <c r="O2193" i="2"/>
  <c r="P2193" i="2" s="1"/>
  <c r="O2192" i="2"/>
  <c r="P2192" i="2" s="1"/>
  <c r="O2191" i="2"/>
  <c r="P2191" i="2" s="1"/>
  <c r="O2190" i="2"/>
  <c r="P2190" i="2" s="1"/>
  <c r="O2189" i="2"/>
  <c r="P2189" i="2" s="1"/>
  <c r="O2188" i="2"/>
  <c r="P2188" i="2" s="1"/>
  <c r="O2187" i="2"/>
  <c r="P2187" i="2" s="1"/>
  <c r="O2186" i="2"/>
  <c r="P2186" i="2" s="1"/>
  <c r="O2185" i="2"/>
  <c r="P2185" i="2" s="1"/>
  <c r="O2184" i="2"/>
  <c r="P2184" i="2" s="1"/>
  <c r="O2183" i="2"/>
  <c r="P2183" i="2" s="1"/>
  <c r="O2182" i="2"/>
  <c r="P2182" i="2" s="1"/>
  <c r="O2181" i="2"/>
  <c r="P2181" i="2" s="1"/>
  <c r="O2180" i="2"/>
  <c r="P2180" i="2" s="1"/>
  <c r="O2179" i="2"/>
  <c r="P2179" i="2" s="1"/>
  <c r="O2178" i="2"/>
  <c r="P2178" i="2" s="1"/>
  <c r="O2177" i="2"/>
  <c r="P2177" i="2" s="1"/>
  <c r="O2176" i="2"/>
  <c r="P2176" i="2" s="1"/>
  <c r="O2175" i="2"/>
  <c r="P2175" i="2" s="1"/>
  <c r="O2174" i="2"/>
  <c r="P2174" i="2" s="1"/>
  <c r="O2173" i="2"/>
  <c r="P2173" i="2" s="1"/>
  <c r="O2172" i="2"/>
  <c r="P2172" i="2" s="1"/>
  <c r="O2171" i="2"/>
  <c r="P2171" i="2" s="1"/>
  <c r="O2170" i="2"/>
  <c r="P2170" i="2" s="1"/>
  <c r="O2169" i="2"/>
  <c r="P2169" i="2" s="1"/>
  <c r="O2168" i="2"/>
  <c r="P2168" i="2" s="1"/>
  <c r="O2167" i="2"/>
  <c r="P2167" i="2" s="1"/>
  <c r="O2166" i="2"/>
  <c r="P2166" i="2" s="1"/>
  <c r="O2165" i="2"/>
  <c r="P2165" i="2" s="1"/>
  <c r="O2164" i="2"/>
  <c r="P2164" i="2" s="1"/>
  <c r="O2163" i="2"/>
  <c r="P2163" i="2" s="1"/>
  <c r="O2162" i="2"/>
  <c r="P2162" i="2" s="1"/>
  <c r="O2161" i="2"/>
  <c r="P2161" i="2" s="1"/>
  <c r="O2160" i="2"/>
  <c r="P2160" i="2" s="1"/>
  <c r="O2159" i="2"/>
  <c r="P2159" i="2" s="1"/>
  <c r="O2158" i="2"/>
  <c r="P2158" i="2" s="1"/>
  <c r="O2157" i="2"/>
  <c r="P2157" i="2" s="1"/>
  <c r="O2156" i="2"/>
  <c r="P2156" i="2" s="1"/>
  <c r="O2155" i="2"/>
  <c r="P2155" i="2" s="1"/>
  <c r="O2154" i="2"/>
  <c r="P2154" i="2" s="1"/>
  <c r="O2153" i="2"/>
  <c r="P2153" i="2" s="1"/>
  <c r="O2152" i="2"/>
  <c r="P2152" i="2" s="1"/>
  <c r="O2151" i="2"/>
  <c r="P2151" i="2" s="1"/>
  <c r="O2150" i="2"/>
  <c r="P2150" i="2" s="1"/>
  <c r="O2149" i="2"/>
  <c r="P2149" i="2" s="1"/>
  <c r="O2148" i="2"/>
  <c r="P2148" i="2" s="1"/>
  <c r="O2147" i="2"/>
  <c r="P2147" i="2" s="1"/>
  <c r="O2146" i="2"/>
  <c r="P2146" i="2" s="1"/>
  <c r="O2145" i="2"/>
  <c r="P2145" i="2" s="1"/>
  <c r="O2144" i="2"/>
  <c r="P2144" i="2" s="1"/>
  <c r="O2143" i="2"/>
  <c r="P2143" i="2" s="1"/>
  <c r="O2142" i="2"/>
  <c r="P2142" i="2" s="1"/>
  <c r="O2141" i="2"/>
  <c r="P2141" i="2" s="1"/>
  <c r="O2140" i="2"/>
  <c r="P2140" i="2" s="1"/>
  <c r="O2139" i="2"/>
  <c r="P2139" i="2" s="1"/>
  <c r="O2138" i="2"/>
  <c r="P2138" i="2" s="1"/>
  <c r="O2137" i="2"/>
  <c r="P2137" i="2" s="1"/>
  <c r="O2136" i="2"/>
  <c r="P2136" i="2" s="1"/>
  <c r="O2135" i="2"/>
  <c r="P2135" i="2" s="1"/>
  <c r="O2134" i="2"/>
  <c r="P2134" i="2" s="1"/>
  <c r="O2133" i="2"/>
  <c r="P2133" i="2" s="1"/>
  <c r="O2132" i="2"/>
  <c r="P2132" i="2" s="1"/>
  <c r="O2131" i="2"/>
  <c r="P2131" i="2" s="1"/>
  <c r="O2130" i="2"/>
  <c r="P2130" i="2" s="1"/>
  <c r="O2129" i="2"/>
  <c r="P2129" i="2" s="1"/>
  <c r="O2128" i="2"/>
  <c r="P2128" i="2" s="1"/>
  <c r="O2127" i="2"/>
  <c r="P2127" i="2" s="1"/>
  <c r="O2126" i="2"/>
  <c r="P2126" i="2" s="1"/>
  <c r="O2125" i="2"/>
  <c r="P2125" i="2" s="1"/>
  <c r="O2124" i="2"/>
  <c r="P2124" i="2" s="1"/>
  <c r="O2123" i="2"/>
  <c r="P2123" i="2" s="1"/>
  <c r="O2122" i="2"/>
  <c r="P2122" i="2" s="1"/>
  <c r="O2121" i="2"/>
  <c r="P2121" i="2" s="1"/>
  <c r="O2120" i="2"/>
  <c r="P2120" i="2" s="1"/>
  <c r="O2119" i="2"/>
  <c r="P2119" i="2" s="1"/>
  <c r="O2118" i="2"/>
  <c r="P2118" i="2" s="1"/>
  <c r="O2117" i="2"/>
  <c r="P2117" i="2" s="1"/>
  <c r="O2116" i="2"/>
  <c r="P2116" i="2" s="1"/>
  <c r="O2115" i="2"/>
  <c r="P2115" i="2" s="1"/>
  <c r="O2114" i="2"/>
  <c r="P2114" i="2" s="1"/>
  <c r="O2113" i="2"/>
  <c r="P2113" i="2" s="1"/>
  <c r="O2112" i="2"/>
  <c r="P2112" i="2" s="1"/>
  <c r="O2111" i="2"/>
  <c r="P2111" i="2" s="1"/>
  <c r="O2110" i="2"/>
  <c r="P2110" i="2" s="1"/>
  <c r="O2109" i="2"/>
  <c r="P2109" i="2" s="1"/>
  <c r="O2108" i="2"/>
  <c r="P2108" i="2" s="1"/>
  <c r="O2107" i="2"/>
  <c r="P2107" i="2" s="1"/>
  <c r="O2106" i="2"/>
  <c r="P2106" i="2" s="1"/>
  <c r="O2105" i="2"/>
  <c r="P2105" i="2" s="1"/>
  <c r="O2104" i="2"/>
  <c r="P2104" i="2" s="1"/>
  <c r="O2103" i="2"/>
  <c r="P2103" i="2" s="1"/>
  <c r="O2102" i="2"/>
  <c r="P2102" i="2" s="1"/>
  <c r="O2101" i="2"/>
  <c r="P2101" i="2" s="1"/>
  <c r="O2100" i="2"/>
  <c r="P2100" i="2" s="1"/>
  <c r="O2099" i="2"/>
  <c r="P2099" i="2" s="1"/>
  <c r="O2098" i="2"/>
  <c r="P2098" i="2" s="1"/>
  <c r="O2097" i="2"/>
  <c r="P2097" i="2" s="1"/>
  <c r="O2096" i="2"/>
  <c r="P2096" i="2" s="1"/>
  <c r="O2095" i="2"/>
  <c r="P2095" i="2" s="1"/>
  <c r="O2094" i="2"/>
  <c r="P2094" i="2" s="1"/>
  <c r="O2093" i="2"/>
  <c r="P2093" i="2" s="1"/>
  <c r="O2092" i="2"/>
  <c r="P2092" i="2" s="1"/>
  <c r="O2091" i="2"/>
  <c r="P2091" i="2" s="1"/>
  <c r="O2090" i="2"/>
  <c r="P2090" i="2" s="1"/>
  <c r="O2089" i="2"/>
  <c r="P2089" i="2" s="1"/>
  <c r="O2088" i="2"/>
  <c r="P2088" i="2" s="1"/>
  <c r="O2087" i="2"/>
  <c r="P2087" i="2" s="1"/>
  <c r="O2086" i="2"/>
  <c r="P2086" i="2" s="1"/>
  <c r="O2085" i="2"/>
  <c r="P2085" i="2" s="1"/>
  <c r="O2084" i="2"/>
  <c r="P2084" i="2" s="1"/>
  <c r="O2083" i="2"/>
  <c r="P2083" i="2" s="1"/>
  <c r="O2082" i="2"/>
  <c r="P2082" i="2" s="1"/>
  <c r="O2081" i="2"/>
  <c r="P2081" i="2" s="1"/>
  <c r="O2080" i="2"/>
  <c r="P2080" i="2" s="1"/>
  <c r="O2079" i="2"/>
  <c r="P2079" i="2" s="1"/>
  <c r="O2078" i="2"/>
  <c r="P2078" i="2" s="1"/>
  <c r="O2077" i="2"/>
  <c r="P2077" i="2" s="1"/>
  <c r="O2076" i="2"/>
  <c r="P2076" i="2" s="1"/>
  <c r="O2075" i="2"/>
  <c r="P2075" i="2" s="1"/>
  <c r="O2074" i="2"/>
  <c r="P2074" i="2" s="1"/>
  <c r="O2073" i="2"/>
  <c r="P2073" i="2" s="1"/>
  <c r="O2072" i="2"/>
  <c r="P2072" i="2" s="1"/>
  <c r="O2071" i="2"/>
  <c r="P2071" i="2" s="1"/>
  <c r="O2070" i="2"/>
  <c r="P2070" i="2" s="1"/>
  <c r="O2069" i="2"/>
  <c r="P2069" i="2" s="1"/>
  <c r="O2068" i="2"/>
  <c r="P2068" i="2" s="1"/>
  <c r="O2067" i="2"/>
  <c r="P2067" i="2" s="1"/>
  <c r="O2066" i="2"/>
  <c r="P2066" i="2" s="1"/>
  <c r="O2065" i="2"/>
  <c r="P2065" i="2" s="1"/>
  <c r="O2064" i="2"/>
  <c r="P2064" i="2" s="1"/>
  <c r="O2063" i="2"/>
  <c r="P2063" i="2" s="1"/>
  <c r="O2062" i="2"/>
  <c r="P2062" i="2" s="1"/>
  <c r="O2061" i="2"/>
  <c r="P2061" i="2" s="1"/>
  <c r="O2060" i="2"/>
  <c r="P2060" i="2" s="1"/>
  <c r="O2059" i="2"/>
  <c r="P2059" i="2" s="1"/>
  <c r="O2058" i="2"/>
  <c r="P2058" i="2" s="1"/>
  <c r="O2057" i="2"/>
  <c r="P2057" i="2" s="1"/>
  <c r="O2056" i="2"/>
  <c r="P2056" i="2" s="1"/>
  <c r="O2055" i="2"/>
  <c r="P2055" i="2" s="1"/>
  <c r="O2054" i="2"/>
  <c r="P2054" i="2" s="1"/>
  <c r="O2053" i="2"/>
  <c r="P2053" i="2" s="1"/>
  <c r="O2052" i="2"/>
  <c r="P2052" i="2" s="1"/>
  <c r="O2051" i="2"/>
  <c r="P2051" i="2" s="1"/>
  <c r="O2050" i="2"/>
  <c r="P2050" i="2" s="1"/>
  <c r="O2049" i="2"/>
  <c r="P2049" i="2" s="1"/>
  <c r="O2048" i="2"/>
  <c r="P2048" i="2" s="1"/>
  <c r="O2047" i="2"/>
  <c r="P2047" i="2" s="1"/>
  <c r="O2046" i="2"/>
  <c r="P2046" i="2" s="1"/>
  <c r="O2045" i="2"/>
  <c r="P2045" i="2" s="1"/>
  <c r="O2044" i="2"/>
  <c r="P2044" i="2" s="1"/>
  <c r="O2043" i="2"/>
  <c r="P2043" i="2" s="1"/>
  <c r="O2042" i="2"/>
  <c r="P2042" i="2" s="1"/>
  <c r="O2041" i="2"/>
  <c r="P2041" i="2" s="1"/>
  <c r="O2040" i="2"/>
  <c r="P2040" i="2" s="1"/>
  <c r="O2039" i="2"/>
  <c r="P2039" i="2" s="1"/>
  <c r="O2038" i="2"/>
  <c r="P2038" i="2" s="1"/>
  <c r="O2037" i="2"/>
  <c r="P2037" i="2" s="1"/>
  <c r="O2036" i="2"/>
  <c r="P2036" i="2" s="1"/>
  <c r="O2035" i="2"/>
  <c r="P2035" i="2" s="1"/>
  <c r="O2034" i="2"/>
  <c r="P2034" i="2" s="1"/>
  <c r="O2033" i="2"/>
  <c r="P2033" i="2" s="1"/>
  <c r="O2032" i="2"/>
  <c r="P2032" i="2" s="1"/>
  <c r="O2031" i="2"/>
  <c r="P2031" i="2" s="1"/>
  <c r="O2030" i="2"/>
  <c r="P2030" i="2" s="1"/>
  <c r="O2029" i="2"/>
  <c r="P2029" i="2" s="1"/>
  <c r="O2028" i="2"/>
  <c r="P2028" i="2" s="1"/>
  <c r="O2027" i="2"/>
  <c r="P2027" i="2" s="1"/>
  <c r="O2026" i="2"/>
  <c r="P2026" i="2" s="1"/>
  <c r="O2025" i="2"/>
  <c r="P2025" i="2" s="1"/>
  <c r="O2024" i="2"/>
  <c r="P2024" i="2" s="1"/>
  <c r="O2023" i="2"/>
  <c r="P2023" i="2" s="1"/>
  <c r="O2022" i="2"/>
  <c r="P2022" i="2" s="1"/>
  <c r="O2021" i="2"/>
  <c r="P2021" i="2" s="1"/>
  <c r="O2020" i="2"/>
  <c r="P2020" i="2" s="1"/>
  <c r="O2019" i="2"/>
  <c r="P2019" i="2" s="1"/>
  <c r="O2018" i="2"/>
  <c r="P2018" i="2" s="1"/>
  <c r="O2017" i="2"/>
  <c r="P2017" i="2" s="1"/>
  <c r="O2016" i="2"/>
  <c r="P2016" i="2" s="1"/>
  <c r="O2015" i="2"/>
  <c r="P2015" i="2" s="1"/>
  <c r="O2014" i="2"/>
  <c r="P2014" i="2" s="1"/>
  <c r="O2013" i="2"/>
  <c r="P2013" i="2" s="1"/>
  <c r="O2012" i="2"/>
  <c r="P2012" i="2" s="1"/>
  <c r="O2011" i="2"/>
  <c r="P2011" i="2" s="1"/>
  <c r="O2010" i="2"/>
  <c r="P2010" i="2" s="1"/>
  <c r="O2009" i="2"/>
  <c r="P2009" i="2" s="1"/>
  <c r="O2008" i="2"/>
  <c r="P2008" i="2" s="1"/>
  <c r="O2007" i="2"/>
  <c r="P2007" i="2" s="1"/>
  <c r="O2006" i="2"/>
  <c r="P2006" i="2" s="1"/>
  <c r="O2005" i="2"/>
  <c r="P2005" i="2" s="1"/>
  <c r="O2004" i="2"/>
  <c r="P2004" i="2" s="1"/>
  <c r="O2003" i="2"/>
  <c r="P2003" i="2" s="1"/>
  <c r="O2002" i="2"/>
  <c r="P2002" i="2" s="1"/>
  <c r="O2001" i="2"/>
  <c r="P2001" i="2" s="1"/>
  <c r="O2000" i="2"/>
  <c r="P2000" i="2" s="1"/>
  <c r="O1999" i="2"/>
  <c r="P1999" i="2" s="1"/>
  <c r="O1998" i="2"/>
  <c r="P1998" i="2" s="1"/>
  <c r="O1997" i="2"/>
  <c r="P1997" i="2" s="1"/>
  <c r="O1996" i="2"/>
  <c r="P1996" i="2" s="1"/>
  <c r="O1995" i="2"/>
  <c r="P1995" i="2" s="1"/>
  <c r="O1994" i="2"/>
  <c r="P1994" i="2" s="1"/>
  <c r="O1993" i="2"/>
  <c r="P1993" i="2" s="1"/>
  <c r="O1992" i="2"/>
  <c r="P1992" i="2" s="1"/>
  <c r="O1991" i="2"/>
  <c r="P1991" i="2" s="1"/>
  <c r="O1990" i="2"/>
  <c r="P1990" i="2" s="1"/>
  <c r="O1989" i="2"/>
  <c r="P1989" i="2" s="1"/>
  <c r="O1988" i="2"/>
  <c r="P1988" i="2" s="1"/>
  <c r="O1987" i="2"/>
  <c r="P1987" i="2" s="1"/>
  <c r="O1986" i="2"/>
  <c r="P1986" i="2" s="1"/>
  <c r="O1985" i="2"/>
  <c r="P1985" i="2" s="1"/>
  <c r="O1984" i="2"/>
  <c r="P1984" i="2" s="1"/>
  <c r="O1983" i="2"/>
  <c r="P1983" i="2" s="1"/>
  <c r="O1982" i="2"/>
  <c r="P1982" i="2" s="1"/>
  <c r="O1981" i="2"/>
  <c r="P1981" i="2" s="1"/>
  <c r="O1980" i="2"/>
  <c r="P1980" i="2" s="1"/>
  <c r="O1979" i="2"/>
  <c r="P1979" i="2" s="1"/>
  <c r="O1978" i="2"/>
  <c r="P1978" i="2" s="1"/>
  <c r="O1977" i="2"/>
  <c r="P1977" i="2" s="1"/>
  <c r="O1976" i="2"/>
  <c r="P1976" i="2" s="1"/>
  <c r="O1975" i="2"/>
  <c r="P1975" i="2" s="1"/>
  <c r="O1974" i="2"/>
  <c r="P1974" i="2" s="1"/>
  <c r="O1973" i="2"/>
  <c r="P1973" i="2" s="1"/>
  <c r="O1972" i="2"/>
  <c r="P1972" i="2" s="1"/>
  <c r="O1971" i="2"/>
  <c r="P1971" i="2" s="1"/>
  <c r="O1970" i="2"/>
  <c r="P1970" i="2" s="1"/>
  <c r="O1969" i="2"/>
  <c r="P1969" i="2" s="1"/>
  <c r="O1968" i="2"/>
  <c r="P1968" i="2" s="1"/>
  <c r="O1967" i="2"/>
  <c r="P1967" i="2" s="1"/>
  <c r="O1966" i="2"/>
  <c r="P1966" i="2" s="1"/>
  <c r="O1965" i="2"/>
  <c r="P1965" i="2" s="1"/>
  <c r="O1964" i="2"/>
  <c r="P1964" i="2" s="1"/>
  <c r="O1963" i="2"/>
  <c r="P1963" i="2" s="1"/>
  <c r="O1962" i="2"/>
  <c r="P1962" i="2" s="1"/>
  <c r="O1961" i="2"/>
  <c r="P1961" i="2" s="1"/>
  <c r="O1960" i="2"/>
  <c r="P1960" i="2" s="1"/>
  <c r="O1959" i="2"/>
  <c r="P1959" i="2" s="1"/>
  <c r="O1958" i="2"/>
  <c r="P1958" i="2" s="1"/>
  <c r="O1957" i="2"/>
  <c r="P1957" i="2" s="1"/>
  <c r="O1956" i="2"/>
  <c r="P1956" i="2" s="1"/>
  <c r="O1955" i="2"/>
  <c r="P1955" i="2" s="1"/>
  <c r="O1954" i="2"/>
  <c r="P1954" i="2" s="1"/>
  <c r="O1953" i="2"/>
  <c r="P1953" i="2" s="1"/>
  <c r="O1952" i="2"/>
  <c r="P1952" i="2" s="1"/>
  <c r="O1951" i="2"/>
  <c r="P1951" i="2" s="1"/>
  <c r="O1950" i="2"/>
  <c r="P1950" i="2" s="1"/>
  <c r="O1949" i="2"/>
  <c r="P1949" i="2" s="1"/>
  <c r="O1948" i="2"/>
  <c r="P1948" i="2" s="1"/>
  <c r="O1947" i="2"/>
  <c r="P1947" i="2" s="1"/>
  <c r="O1946" i="2"/>
  <c r="P1946" i="2" s="1"/>
  <c r="O1945" i="2"/>
  <c r="P1945" i="2" s="1"/>
  <c r="O1944" i="2"/>
  <c r="P1944" i="2" s="1"/>
  <c r="O1943" i="2"/>
  <c r="P1943" i="2" s="1"/>
  <c r="O1942" i="2"/>
  <c r="P1942" i="2" s="1"/>
  <c r="O1941" i="2"/>
  <c r="P1941" i="2" s="1"/>
  <c r="O1940" i="2"/>
  <c r="P1940" i="2" s="1"/>
  <c r="O1939" i="2"/>
  <c r="P1939" i="2" s="1"/>
  <c r="O1938" i="2"/>
  <c r="P1938" i="2" s="1"/>
  <c r="O1937" i="2"/>
  <c r="P1937" i="2" s="1"/>
  <c r="O1936" i="2"/>
  <c r="P1936" i="2" s="1"/>
  <c r="O1935" i="2"/>
  <c r="P1935" i="2" s="1"/>
  <c r="O1934" i="2"/>
  <c r="P1934" i="2" s="1"/>
  <c r="O1933" i="2"/>
  <c r="P1933" i="2" s="1"/>
  <c r="O1932" i="2"/>
  <c r="P1932" i="2" s="1"/>
  <c r="O1931" i="2"/>
  <c r="P1931" i="2" s="1"/>
  <c r="O1930" i="2"/>
  <c r="P1930" i="2" s="1"/>
  <c r="O1929" i="2"/>
  <c r="P1929" i="2" s="1"/>
  <c r="O1928" i="2"/>
  <c r="P1928" i="2" s="1"/>
  <c r="O1927" i="2"/>
  <c r="P1927" i="2" s="1"/>
  <c r="O1926" i="2"/>
  <c r="P1926" i="2" s="1"/>
  <c r="O1925" i="2"/>
  <c r="P1925" i="2" s="1"/>
  <c r="O1924" i="2"/>
  <c r="P1924" i="2" s="1"/>
  <c r="O1923" i="2"/>
  <c r="P1923" i="2" s="1"/>
  <c r="O1922" i="2"/>
  <c r="P1922" i="2" s="1"/>
  <c r="O1921" i="2"/>
  <c r="P1921" i="2" s="1"/>
  <c r="O1920" i="2"/>
  <c r="P1920" i="2" s="1"/>
  <c r="O1919" i="2"/>
  <c r="P1919" i="2" s="1"/>
  <c r="O1918" i="2"/>
  <c r="P1918" i="2" s="1"/>
  <c r="O1917" i="2"/>
  <c r="P1917" i="2" s="1"/>
  <c r="O1916" i="2"/>
  <c r="P1916" i="2" s="1"/>
  <c r="O1915" i="2"/>
  <c r="P1915" i="2" s="1"/>
  <c r="O1914" i="2"/>
  <c r="P1914" i="2" s="1"/>
  <c r="O1913" i="2"/>
  <c r="P1913" i="2" s="1"/>
  <c r="O1912" i="2"/>
  <c r="P1912" i="2" s="1"/>
  <c r="O1911" i="2"/>
  <c r="P1911" i="2" s="1"/>
  <c r="O1910" i="2"/>
  <c r="P1910" i="2" s="1"/>
  <c r="O1909" i="2"/>
  <c r="P1909" i="2" s="1"/>
  <c r="O1908" i="2"/>
  <c r="P1908" i="2" s="1"/>
  <c r="O1907" i="2"/>
  <c r="P1907" i="2" s="1"/>
  <c r="O1906" i="2"/>
  <c r="P1906" i="2" s="1"/>
  <c r="O1905" i="2"/>
  <c r="P1905" i="2" s="1"/>
  <c r="O1904" i="2"/>
  <c r="P1904" i="2" s="1"/>
  <c r="O1903" i="2"/>
  <c r="P1903" i="2" s="1"/>
  <c r="O1902" i="2"/>
  <c r="P1902" i="2" s="1"/>
  <c r="O1901" i="2"/>
  <c r="P1901" i="2" s="1"/>
  <c r="O1900" i="2"/>
  <c r="P1900" i="2" s="1"/>
  <c r="O1899" i="2"/>
  <c r="P1899" i="2" s="1"/>
  <c r="O1898" i="2"/>
  <c r="P1898" i="2" s="1"/>
  <c r="O1897" i="2"/>
  <c r="P1897" i="2" s="1"/>
  <c r="O1896" i="2"/>
  <c r="P1896" i="2" s="1"/>
  <c r="O1895" i="2"/>
  <c r="P1895" i="2" s="1"/>
  <c r="O1894" i="2"/>
  <c r="P1894" i="2" s="1"/>
  <c r="O1893" i="2"/>
  <c r="P1893" i="2" s="1"/>
  <c r="O1892" i="2"/>
  <c r="P1892" i="2" s="1"/>
  <c r="O1891" i="2"/>
  <c r="P1891" i="2" s="1"/>
  <c r="O1890" i="2"/>
  <c r="P1890" i="2" s="1"/>
  <c r="O1889" i="2"/>
  <c r="P1889" i="2" s="1"/>
  <c r="O1888" i="2"/>
  <c r="P1888" i="2" s="1"/>
  <c r="O1887" i="2"/>
  <c r="P1887" i="2" s="1"/>
  <c r="O1886" i="2"/>
  <c r="P1886" i="2" s="1"/>
  <c r="O1885" i="2"/>
  <c r="P1885" i="2" s="1"/>
  <c r="O1884" i="2"/>
  <c r="P1884" i="2" s="1"/>
  <c r="O1883" i="2"/>
  <c r="P1883" i="2" s="1"/>
  <c r="O1882" i="2"/>
  <c r="P1882" i="2" s="1"/>
  <c r="O1881" i="2"/>
  <c r="P1881" i="2" s="1"/>
  <c r="O1880" i="2"/>
  <c r="P1880" i="2" s="1"/>
  <c r="O1879" i="2"/>
  <c r="P1879" i="2" s="1"/>
  <c r="O1878" i="2"/>
  <c r="P1878" i="2" s="1"/>
  <c r="O1877" i="2"/>
  <c r="P1877" i="2" s="1"/>
  <c r="O1876" i="2"/>
  <c r="P1876" i="2" s="1"/>
  <c r="O1875" i="2"/>
  <c r="P1875" i="2" s="1"/>
  <c r="O1874" i="2"/>
  <c r="P1874" i="2" s="1"/>
  <c r="O1873" i="2"/>
  <c r="P1873" i="2" s="1"/>
  <c r="O1872" i="2"/>
  <c r="P1872" i="2" s="1"/>
  <c r="O1871" i="2"/>
  <c r="P1871" i="2" s="1"/>
  <c r="O1870" i="2"/>
  <c r="P1870" i="2" s="1"/>
  <c r="O1869" i="2"/>
  <c r="P1869" i="2" s="1"/>
  <c r="O1868" i="2"/>
  <c r="P1868" i="2" s="1"/>
  <c r="O1867" i="2"/>
  <c r="P1867" i="2" s="1"/>
  <c r="O1866" i="2"/>
  <c r="P1866" i="2" s="1"/>
  <c r="O1865" i="2"/>
  <c r="P1865" i="2" s="1"/>
  <c r="O1864" i="2"/>
  <c r="P1864" i="2" s="1"/>
  <c r="O1863" i="2"/>
  <c r="P1863" i="2" s="1"/>
  <c r="O1862" i="2"/>
  <c r="P1862" i="2" s="1"/>
  <c r="O1861" i="2"/>
  <c r="P1861" i="2" s="1"/>
  <c r="O1860" i="2"/>
  <c r="P1860" i="2" s="1"/>
  <c r="O1859" i="2"/>
  <c r="P1859" i="2" s="1"/>
  <c r="O1858" i="2"/>
  <c r="P1858" i="2" s="1"/>
  <c r="O1857" i="2"/>
  <c r="P1857" i="2" s="1"/>
  <c r="O1856" i="2"/>
  <c r="P1856" i="2" s="1"/>
  <c r="O1855" i="2"/>
  <c r="P1855" i="2" s="1"/>
  <c r="O1854" i="2"/>
  <c r="P1854" i="2" s="1"/>
  <c r="O1853" i="2"/>
  <c r="P1853" i="2" s="1"/>
  <c r="O1852" i="2"/>
  <c r="P1852" i="2" s="1"/>
  <c r="O1851" i="2"/>
  <c r="P1851" i="2" s="1"/>
  <c r="O1850" i="2"/>
  <c r="P1850" i="2" s="1"/>
  <c r="O1849" i="2"/>
  <c r="P1849" i="2" s="1"/>
  <c r="O1848" i="2"/>
  <c r="P1848" i="2" s="1"/>
  <c r="O1847" i="2"/>
  <c r="P1847" i="2" s="1"/>
  <c r="O1846" i="2"/>
  <c r="P1846" i="2" s="1"/>
  <c r="O1845" i="2"/>
  <c r="P1845" i="2" s="1"/>
  <c r="O1844" i="2"/>
  <c r="P1844" i="2" s="1"/>
  <c r="O1843" i="2"/>
  <c r="P1843" i="2" s="1"/>
  <c r="O1842" i="2"/>
  <c r="P1842" i="2" s="1"/>
  <c r="O1841" i="2"/>
  <c r="P1841" i="2" s="1"/>
  <c r="O1840" i="2"/>
  <c r="P1840" i="2" s="1"/>
  <c r="O1839" i="2"/>
  <c r="P1839" i="2" s="1"/>
  <c r="O1838" i="2"/>
  <c r="P1838" i="2" s="1"/>
  <c r="O1837" i="2"/>
  <c r="P1837" i="2" s="1"/>
  <c r="O1836" i="2"/>
  <c r="P1836" i="2" s="1"/>
  <c r="O1835" i="2"/>
  <c r="P1835" i="2" s="1"/>
  <c r="O1834" i="2"/>
  <c r="P1834" i="2" s="1"/>
  <c r="O1833" i="2"/>
  <c r="P1833" i="2" s="1"/>
  <c r="O1832" i="2"/>
  <c r="P1832" i="2" s="1"/>
  <c r="O1831" i="2"/>
  <c r="P1831" i="2" s="1"/>
  <c r="O1830" i="2"/>
  <c r="P1830" i="2" s="1"/>
  <c r="O1829" i="2"/>
  <c r="P1829" i="2" s="1"/>
  <c r="O1828" i="2"/>
  <c r="P1828" i="2" s="1"/>
  <c r="O1827" i="2"/>
  <c r="P1827" i="2" s="1"/>
  <c r="O1826" i="2"/>
  <c r="P1826" i="2" s="1"/>
  <c r="O1825" i="2"/>
  <c r="P1825" i="2" s="1"/>
  <c r="O1824" i="2"/>
  <c r="P1824" i="2" s="1"/>
  <c r="O1823" i="2"/>
  <c r="P1823" i="2" s="1"/>
  <c r="O1822" i="2"/>
  <c r="P1822" i="2" s="1"/>
  <c r="O1821" i="2"/>
  <c r="P1821" i="2" s="1"/>
  <c r="O1820" i="2"/>
  <c r="P1820" i="2" s="1"/>
  <c r="O1819" i="2"/>
  <c r="P1819" i="2" s="1"/>
  <c r="O1818" i="2"/>
  <c r="P1818" i="2" s="1"/>
  <c r="O1817" i="2"/>
  <c r="P1817" i="2" s="1"/>
  <c r="O1816" i="2"/>
  <c r="P1816" i="2" s="1"/>
  <c r="O1815" i="2"/>
  <c r="P1815" i="2" s="1"/>
  <c r="O1814" i="2"/>
  <c r="P1814" i="2" s="1"/>
  <c r="O1813" i="2"/>
  <c r="P1813" i="2" s="1"/>
  <c r="O1812" i="2"/>
  <c r="P1812" i="2" s="1"/>
  <c r="O1811" i="2"/>
  <c r="P1811" i="2" s="1"/>
  <c r="O1810" i="2"/>
  <c r="P1810" i="2" s="1"/>
  <c r="O1809" i="2"/>
  <c r="P1809" i="2" s="1"/>
  <c r="O1808" i="2"/>
  <c r="P1808" i="2" s="1"/>
  <c r="O1807" i="2"/>
  <c r="P1807" i="2" s="1"/>
  <c r="O1806" i="2"/>
  <c r="P1806" i="2" s="1"/>
  <c r="O1805" i="2"/>
  <c r="P1805" i="2" s="1"/>
  <c r="O1804" i="2"/>
  <c r="P1804" i="2" s="1"/>
  <c r="O1803" i="2"/>
  <c r="P1803" i="2" s="1"/>
  <c r="O1802" i="2"/>
  <c r="P1802" i="2" s="1"/>
  <c r="O1801" i="2"/>
  <c r="P1801" i="2" s="1"/>
  <c r="O1800" i="2"/>
  <c r="P1800" i="2" s="1"/>
  <c r="O1799" i="2"/>
  <c r="P1799" i="2" s="1"/>
  <c r="O1798" i="2"/>
  <c r="P1798" i="2" s="1"/>
  <c r="O1797" i="2"/>
  <c r="P1797" i="2" s="1"/>
  <c r="O1796" i="2"/>
  <c r="P1796" i="2" s="1"/>
  <c r="O1795" i="2"/>
  <c r="P1795" i="2" s="1"/>
  <c r="O1794" i="2"/>
  <c r="P1794" i="2" s="1"/>
  <c r="O1793" i="2"/>
  <c r="P1793" i="2" s="1"/>
  <c r="O1792" i="2"/>
  <c r="P1792" i="2" s="1"/>
  <c r="O1791" i="2"/>
  <c r="P1791" i="2" s="1"/>
  <c r="O1790" i="2"/>
  <c r="P1790" i="2" s="1"/>
  <c r="O1789" i="2"/>
  <c r="P1789" i="2" s="1"/>
  <c r="O1788" i="2"/>
  <c r="P1788" i="2" s="1"/>
  <c r="O1787" i="2"/>
  <c r="P1787" i="2" s="1"/>
  <c r="O1786" i="2"/>
  <c r="P1786" i="2" s="1"/>
  <c r="O1785" i="2"/>
  <c r="P1785" i="2" s="1"/>
  <c r="O1784" i="2"/>
  <c r="P1784" i="2" s="1"/>
  <c r="O1783" i="2"/>
  <c r="P1783" i="2" s="1"/>
  <c r="O1782" i="2"/>
  <c r="P1782" i="2" s="1"/>
  <c r="O1781" i="2"/>
  <c r="P1781" i="2" s="1"/>
  <c r="O1780" i="2"/>
  <c r="P1780" i="2" s="1"/>
  <c r="O1779" i="2"/>
  <c r="P1779" i="2" s="1"/>
  <c r="O1778" i="2"/>
  <c r="P1778" i="2" s="1"/>
  <c r="O1777" i="2"/>
  <c r="P1777" i="2" s="1"/>
  <c r="O1776" i="2"/>
  <c r="P1776" i="2" s="1"/>
  <c r="O1775" i="2"/>
  <c r="P1775" i="2" s="1"/>
  <c r="O1774" i="2"/>
  <c r="P1774" i="2" s="1"/>
  <c r="O1773" i="2"/>
  <c r="P1773" i="2" s="1"/>
  <c r="O1772" i="2"/>
  <c r="P1772" i="2" s="1"/>
  <c r="O1771" i="2"/>
  <c r="P1771" i="2" s="1"/>
  <c r="O1770" i="2"/>
  <c r="P1770" i="2" s="1"/>
  <c r="O1769" i="2"/>
  <c r="P1769" i="2" s="1"/>
  <c r="O1768" i="2"/>
  <c r="P1768" i="2" s="1"/>
  <c r="O1767" i="2"/>
  <c r="P1767" i="2" s="1"/>
  <c r="O1766" i="2"/>
  <c r="P1766" i="2" s="1"/>
  <c r="O1765" i="2"/>
  <c r="P1765" i="2" s="1"/>
  <c r="O1764" i="2"/>
  <c r="P1764" i="2" s="1"/>
  <c r="O1763" i="2"/>
  <c r="P1763" i="2" s="1"/>
  <c r="O1762" i="2"/>
  <c r="P1762" i="2" s="1"/>
  <c r="O1761" i="2"/>
  <c r="P1761" i="2" s="1"/>
  <c r="O1760" i="2"/>
  <c r="P1760" i="2" s="1"/>
  <c r="O1759" i="2"/>
  <c r="P1759" i="2" s="1"/>
  <c r="O1758" i="2"/>
  <c r="P1758" i="2" s="1"/>
  <c r="O1757" i="2"/>
  <c r="P1757" i="2" s="1"/>
  <c r="O1756" i="2"/>
  <c r="P1756" i="2" s="1"/>
  <c r="O1755" i="2"/>
  <c r="P1755" i="2" s="1"/>
  <c r="O1754" i="2"/>
  <c r="P1754" i="2" s="1"/>
  <c r="O1753" i="2"/>
  <c r="P1753" i="2" s="1"/>
  <c r="O1752" i="2"/>
  <c r="P1752" i="2" s="1"/>
  <c r="O1751" i="2"/>
  <c r="P1751" i="2" s="1"/>
  <c r="O1750" i="2"/>
  <c r="P1750" i="2" s="1"/>
  <c r="O1749" i="2"/>
  <c r="P1749" i="2" s="1"/>
  <c r="O1748" i="2"/>
  <c r="P1748" i="2" s="1"/>
  <c r="O1747" i="2"/>
  <c r="P1747" i="2" s="1"/>
  <c r="O1746" i="2"/>
  <c r="P1746" i="2" s="1"/>
  <c r="O1745" i="2"/>
  <c r="P1745" i="2" s="1"/>
  <c r="O1744" i="2"/>
  <c r="P1744" i="2" s="1"/>
  <c r="O1743" i="2"/>
  <c r="P1743" i="2" s="1"/>
  <c r="O1742" i="2"/>
  <c r="P1742" i="2" s="1"/>
  <c r="O1741" i="2"/>
  <c r="P1741" i="2" s="1"/>
  <c r="O1740" i="2"/>
  <c r="P1740" i="2" s="1"/>
  <c r="O1739" i="2"/>
  <c r="P1739" i="2" s="1"/>
  <c r="O1738" i="2"/>
  <c r="P1738" i="2" s="1"/>
  <c r="O1737" i="2"/>
  <c r="P1737" i="2" s="1"/>
  <c r="O1736" i="2"/>
  <c r="P1736" i="2" s="1"/>
  <c r="O1735" i="2"/>
  <c r="P1735" i="2" s="1"/>
  <c r="O1734" i="2"/>
  <c r="P1734" i="2" s="1"/>
  <c r="O1733" i="2"/>
  <c r="P1733" i="2" s="1"/>
  <c r="O1732" i="2"/>
  <c r="P1732" i="2" s="1"/>
  <c r="O1731" i="2"/>
  <c r="P1731" i="2" s="1"/>
  <c r="O1730" i="2"/>
  <c r="P1730" i="2" s="1"/>
  <c r="O1729" i="2"/>
  <c r="P1729" i="2" s="1"/>
  <c r="O1728" i="2"/>
  <c r="P1728" i="2" s="1"/>
  <c r="O1727" i="2"/>
  <c r="P1727" i="2" s="1"/>
  <c r="O1726" i="2"/>
  <c r="P1726" i="2" s="1"/>
  <c r="O1725" i="2"/>
  <c r="P1725" i="2" s="1"/>
  <c r="O1724" i="2"/>
  <c r="P1724" i="2" s="1"/>
  <c r="O1723" i="2"/>
  <c r="P1723" i="2" s="1"/>
  <c r="O1722" i="2"/>
  <c r="P1722" i="2" s="1"/>
  <c r="O1721" i="2"/>
  <c r="P1721" i="2" s="1"/>
  <c r="O1720" i="2"/>
  <c r="P1720" i="2" s="1"/>
  <c r="O1719" i="2"/>
  <c r="P1719" i="2" s="1"/>
  <c r="O1718" i="2"/>
  <c r="P1718" i="2" s="1"/>
  <c r="O1717" i="2"/>
  <c r="P1717" i="2" s="1"/>
  <c r="O1716" i="2"/>
  <c r="P1716" i="2" s="1"/>
  <c r="O1715" i="2"/>
  <c r="P1715" i="2" s="1"/>
  <c r="O1714" i="2"/>
  <c r="P1714" i="2" s="1"/>
  <c r="O1713" i="2"/>
  <c r="P1713" i="2" s="1"/>
  <c r="O1712" i="2"/>
  <c r="P1712" i="2" s="1"/>
  <c r="O1711" i="2"/>
  <c r="P1711" i="2" s="1"/>
  <c r="O1710" i="2"/>
  <c r="P1710" i="2" s="1"/>
  <c r="O1709" i="2"/>
  <c r="P1709" i="2" s="1"/>
  <c r="O1708" i="2"/>
  <c r="P1708" i="2" s="1"/>
  <c r="O1707" i="2"/>
  <c r="P1707" i="2" s="1"/>
  <c r="O1706" i="2"/>
  <c r="P1706" i="2" s="1"/>
  <c r="O1705" i="2"/>
  <c r="P1705" i="2" s="1"/>
  <c r="O1704" i="2"/>
  <c r="P1704" i="2" s="1"/>
  <c r="O1703" i="2"/>
  <c r="P1703" i="2" s="1"/>
  <c r="O1702" i="2"/>
  <c r="P1702" i="2" s="1"/>
  <c r="O1701" i="2"/>
  <c r="P1701" i="2" s="1"/>
  <c r="O1700" i="2"/>
  <c r="P1700" i="2" s="1"/>
  <c r="O1699" i="2"/>
  <c r="P1699" i="2" s="1"/>
  <c r="O1698" i="2"/>
  <c r="P1698" i="2" s="1"/>
  <c r="O1697" i="2"/>
  <c r="P1697" i="2" s="1"/>
  <c r="O1696" i="2"/>
  <c r="P1696" i="2" s="1"/>
  <c r="O1695" i="2"/>
  <c r="P1695" i="2" s="1"/>
  <c r="O1694" i="2"/>
  <c r="P1694" i="2" s="1"/>
  <c r="O1693" i="2"/>
  <c r="P1693" i="2" s="1"/>
  <c r="O1692" i="2"/>
  <c r="P1692" i="2" s="1"/>
  <c r="O1691" i="2"/>
  <c r="P1691" i="2" s="1"/>
  <c r="O1690" i="2"/>
  <c r="P1690" i="2" s="1"/>
  <c r="O1689" i="2"/>
  <c r="P1689" i="2" s="1"/>
  <c r="O1688" i="2"/>
  <c r="P1688" i="2" s="1"/>
  <c r="O1687" i="2"/>
  <c r="P1687" i="2" s="1"/>
  <c r="O1686" i="2"/>
  <c r="P1686" i="2" s="1"/>
  <c r="O1685" i="2"/>
  <c r="P1685" i="2" s="1"/>
  <c r="O1684" i="2"/>
  <c r="P1684" i="2" s="1"/>
  <c r="O1683" i="2"/>
  <c r="P1683" i="2" s="1"/>
  <c r="O1682" i="2"/>
  <c r="P1682" i="2" s="1"/>
  <c r="O1681" i="2"/>
  <c r="P1681" i="2" s="1"/>
  <c r="O1680" i="2"/>
  <c r="P1680" i="2" s="1"/>
  <c r="O1679" i="2"/>
  <c r="P1679" i="2" s="1"/>
  <c r="O1678" i="2"/>
  <c r="P1678" i="2" s="1"/>
  <c r="O1677" i="2"/>
  <c r="P1677" i="2" s="1"/>
  <c r="O1676" i="2"/>
  <c r="P1676" i="2" s="1"/>
  <c r="O1675" i="2"/>
  <c r="P1675" i="2" s="1"/>
  <c r="O1674" i="2"/>
  <c r="P1674" i="2" s="1"/>
  <c r="O1673" i="2"/>
  <c r="P1673" i="2" s="1"/>
  <c r="O1672" i="2"/>
  <c r="P1672" i="2" s="1"/>
  <c r="O1671" i="2"/>
  <c r="P1671" i="2" s="1"/>
  <c r="O1670" i="2"/>
  <c r="P1670" i="2" s="1"/>
  <c r="O1669" i="2"/>
  <c r="P1669" i="2" s="1"/>
  <c r="O1668" i="2"/>
  <c r="P1668" i="2" s="1"/>
  <c r="O1667" i="2"/>
  <c r="P1667" i="2" s="1"/>
  <c r="O1666" i="2"/>
  <c r="P1666" i="2" s="1"/>
  <c r="O1665" i="2"/>
  <c r="P1665" i="2" s="1"/>
  <c r="O1664" i="2"/>
  <c r="P1664" i="2" s="1"/>
  <c r="O1663" i="2"/>
  <c r="P1663" i="2" s="1"/>
  <c r="O1662" i="2"/>
  <c r="P1662" i="2" s="1"/>
  <c r="O1661" i="2"/>
  <c r="P1661" i="2" s="1"/>
  <c r="O1660" i="2"/>
  <c r="P1660" i="2" s="1"/>
  <c r="O1659" i="2"/>
  <c r="P1659" i="2" s="1"/>
  <c r="O1658" i="2"/>
  <c r="P1658" i="2" s="1"/>
  <c r="O1657" i="2"/>
  <c r="P1657" i="2" s="1"/>
  <c r="O1656" i="2"/>
  <c r="P1656" i="2" s="1"/>
  <c r="O1655" i="2"/>
  <c r="P1655" i="2" s="1"/>
  <c r="O1654" i="2"/>
  <c r="P1654" i="2" s="1"/>
  <c r="O1653" i="2"/>
  <c r="P1653" i="2" s="1"/>
  <c r="O1652" i="2"/>
  <c r="P1652" i="2" s="1"/>
  <c r="O1651" i="2"/>
  <c r="P1651" i="2" s="1"/>
  <c r="O1650" i="2"/>
  <c r="P1650" i="2" s="1"/>
  <c r="O1649" i="2"/>
  <c r="P1649" i="2" s="1"/>
  <c r="O1648" i="2"/>
  <c r="P1648" i="2" s="1"/>
  <c r="O1647" i="2"/>
  <c r="P1647" i="2" s="1"/>
  <c r="O1646" i="2"/>
  <c r="P1646" i="2" s="1"/>
  <c r="O1645" i="2"/>
  <c r="P1645" i="2" s="1"/>
  <c r="O1644" i="2"/>
  <c r="P1644" i="2" s="1"/>
  <c r="O1643" i="2"/>
  <c r="P1643" i="2" s="1"/>
  <c r="O1642" i="2"/>
  <c r="P1642" i="2" s="1"/>
  <c r="O1641" i="2"/>
  <c r="P1641" i="2" s="1"/>
  <c r="O1640" i="2"/>
  <c r="P1640" i="2" s="1"/>
  <c r="O1639" i="2"/>
  <c r="P1639" i="2" s="1"/>
  <c r="O1638" i="2"/>
  <c r="P1638" i="2" s="1"/>
  <c r="O1637" i="2"/>
  <c r="P1637" i="2" s="1"/>
  <c r="O1636" i="2"/>
  <c r="P1636" i="2" s="1"/>
  <c r="O1635" i="2"/>
  <c r="P1635" i="2" s="1"/>
  <c r="O1634" i="2"/>
  <c r="P1634" i="2" s="1"/>
  <c r="O1633" i="2"/>
  <c r="P1633" i="2" s="1"/>
  <c r="O1632" i="2"/>
  <c r="P1632" i="2" s="1"/>
  <c r="O1631" i="2"/>
  <c r="P1631" i="2" s="1"/>
  <c r="O1630" i="2"/>
  <c r="P1630" i="2" s="1"/>
  <c r="O1629" i="2"/>
  <c r="P1629" i="2" s="1"/>
  <c r="O1628" i="2"/>
  <c r="P1628" i="2" s="1"/>
  <c r="O1627" i="2"/>
  <c r="P1627" i="2" s="1"/>
  <c r="O1626" i="2"/>
  <c r="P1626" i="2" s="1"/>
  <c r="O1625" i="2"/>
  <c r="P1625" i="2" s="1"/>
  <c r="O1624" i="2"/>
  <c r="P1624" i="2" s="1"/>
  <c r="O1623" i="2"/>
  <c r="P1623" i="2" s="1"/>
  <c r="O1622" i="2"/>
  <c r="P1622" i="2" s="1"/>
  <c r="O1621" i="2"/>
  <c r="P1621" i="2" s="1"/>
  <c r="O1620" i="2"/>
  <c r="P1620" i="2" s="1"/>
  <c r="O1619" i="2"/>
  <c r="P1619" i="2" s="1"/>
  <c r="O1618" i="2"/>
  <c r="P1618" i="2" s="1"/>
  <c r="O1617" i="2"/>
  <c r="P1617" i="2" s="1"/>
  <c r="O1616" i="2"/>
  <c r="P1616" i="2" s="1"/>
  <c r="O1615" i="2"/>
  <c r="P1615" i="2" s="1"/>
  <c r="O1614" i="2"/>
  <c r="P1614" i="2" s="1"/>
  <c r="O1613" i="2"/>
  <c r="P1613" i="2" s="1"/>
  <c r="O1612" i="2"/>
  <c r="P1612" i="2" s="1"/>
  <c r="O1611" i="2"/>
  <c r="P1611" i="2" s="1"/>
  <c r="O1610" i="2"/>
  <c r="P1610" i="2" s="1"/>
  <c r="O1609" i="2"/>
  <c r="P1609" i="2" s="1"/>
  <c r="O1608" i="2"/>
  <c r="P1608" i="2" s="1"/>
  <c r="O1607" i="2"/>
  <c r="P1607" i="2" s="1"/>
  <c r="O1606" i="2"/>
  <c r="P1606" i="2" s="1"/>
  <c r="O1605" i="2"/>
  <c r="P1605" i="2" s="1"/>
  <c r="O1604" i="2"/>
  <c r="P1604" i="2" s="1"/>
  <c r="O1603" i="2"/>
  <c r="P1603" i="2" s="1"/>
  <c r="O1602" i="2"/>
  <c r="P1602" i="2" s="1"/>
  <c r="O1601" i="2"/>
  <c r="P1601" i="2" s="1"/>
  <c r="O1600" i="2"/>
  <c r="P1600" i="2" s="1"/>
  <c r="O1599" i="2"/>
  <c r="P1599" i="2" s="1"/>
  <c r="O1598" i="2"/>
  <c r="P1598" i="2" s="1"/>
  <c r="O1597" i="2"/>
  <c r="P1597" i="2" s="1"/>
  <c r="O1596" i="2"/>
  <c r="P1596" i="2" s="1"/>
  <c r="O1595" i="2"/>
  <c r="P1595" i="2" s="1"/>
  <c r="O1594" i="2"/>
  <c r="P1594" i="2" s="1"/>
  <c r="O1593" i="2"/>
  <c r="P1593" i="2" s="1"/>
  <c r="O1592" i="2"/>
  <c r="P1592" i="2" s="1"/>
  <c r="O1591" i="2"/>
  <c r="P1591" i="2" s="1"/>
  <c r="O1590" i="2"/>
  <c r="P1590" i="2" s="1"/>
  <c r="O1589" i="2"/>
  <c r="P1589" i="2" s="1"/>
  <c r="O1588" i="2"/>
  <c r="P1588" i="2" s="1"/>
  <c r="O1587" i="2"/>
  <c r="P1587" i="2" s="1"/>
  <c r="O1586" i="2"/>
  <c r="P1586" i="2" s="1"/>
  <c r="O1585" i="2"/>
  <c r="P1585" i="2" s="1"/>
  <c r="O1584" i="2"/>
  <c r="P1584" i="2" s="1"/>
  <c r="O1583" i="2"/>
  <c r="P1583" i="2" s="1"/>
  <c r="O1582" i="2"/>
  <c r="P1582" i="2" s="1"/>
  <c r="O1581" i="2"/>
  <c r="P1581" i="2" s="1"/>
  <c r="O1580" i="2"/>
  <c r="P1580" i="2" s="1"/>
  <c r="O1579" i="2"/>
  <c r="P1579" i="2" s="1"/>
  <c r="O1578" i="2"/>
  <c r="P1578" i="2" s="1"/>
  <c r="O1577" i="2"/>
  <c r="P1577" i="2" s="1"/>
  <c r="O1576" i="2"/>
  <c r="P1576" i="2" s="1"/>
  <c r="O1575" i="2"/>
  <c r="P1575" i="2" s="1"/>
  <c r="O1574" i="2"/>
  <c r="P1574" i="2" s="1"/>
  <c r="O1573" i="2"/>
  <c r="P1573" i="2" s="1"/>
  <c r="O1572" i="2"/>
  <c r="P1572" i="2" s="1"/>
  <c r="O1571" i="2"/>
  <c r="P1571" i="2" s="1"/>
  <c r="O1570" i="2"/>
  <c r="P1570" i="2" s="1"/>
  <c r="O1569" i="2"/>
  <c r="P1569" i="2" s="1"/>
  <c r="O1568" i="2"/>
  <c r="P1568" i="2" s="1"/>
  <c r="O1567" i="2"/>
  <c r="P1567" i="2" s="1"/>
  <c r="O1566" i="2"/>
  <c r="P1566" i="2" s="1"/>
  <c r="O1565" i="2"/>
  <c r="P1565" i="2" s="1"/>
  <c r="O1564" i="2"/>
  <c r="P1564" i="2" s="1"/>
  <c r="O1563" i="2"/>
  <c r="P1563" i="2" s="1"/>
  <c r="O1562" i="2"/>
  <c r="P1562" i="2" s="1"/>
  <c r="O1561" i="2"/>
  <c r="P1561" i="2" s="1"/>
  <c r="O1560" i="2"/>
  <c r="P1560" i="2" s="1"/>
  <c r="O1559" i="2"/>
  <c r="P1559" i="2" s="1"/>
  <c r="O1558" i="2"/>
  <c r="P1558" i="2" s="1"/>
  <c r="O1557" i="2"/>
  <c r="P1557" i="2" s="1"/>
  <c r="O1556" i="2"/>
  <c r="P1556" i="2" s="1"/>
  <c r="O1555" i="2"/>
  <c r="P1555" i="2" s="1"/>
  <c r="O1554" i="2"/>
  <c r="P1554" i="2" s="1"/>
  <c r="O1553" i="2"/>
  <c r="P1553" i="2" s="1"/>
  <c r="O1552" i="2"/>
  <c r="P1552" i="2" s="1"/>
  <c r="O1551" i="2"/>
  <c r="P1551" i="2" s="1"/>
  <c r="O1550" i="2"/>
  <c r="P1550" i="2" s="1"/>
  <c r="O1549" i="2"/>
  <c r="P1549" i="2" s="1"/>
  <c r="O1548" i="2"/>
  <c r="P1548" i="2" s="1"/>
  <c r="O1547" i="2"/>
  <c r="P1547" i="2" s="1"/>
  <c r="O1546" i="2"/>
  <c r="P1546" i="2" s="1"/>
  <c r="O1545" i="2"/>
  <c r="P1545" i="2" s="1"/>
  <c r="O1544" i="2"/>
  <c r="P1544" i="2" s="1"/>
  <c r="O1543" i="2"/>
  <c r="P1543" i="2" s="1"/>
  <c r="O1542" i="2"/>
  <c r="P1542" i="2" s="1"/>
  <c r="O1541" i="2"/>
  <c r="P1541" i="2" s="1"/>
  <c r="O1540" i="2"/>
  <c r="P1540" i="2" s="1"/>
  <c r="O1539" i="2"/>
  <c r="P1539" i="2" s="1"/>
  <c r="O1538" i="2"/>
  <c r="P1538" i="2" s="1"/>
  <c r="O1537" i="2"/>
  <c r="P1537" i="2" s="1"/>
  <c r="O1536" i="2"/>
  <c r="P1536" i="2" s="1"/>
  <c r="O1535" i="2"/>
  <c r="P1535" i="2" s="1"/>
  <c r="O1534" i="2"/>
  <c r="P1534" i="2" s="1"/>
  <c r="O1533" i="2"/>
  <c r="P1533" i="2" s="1"/>
  <c r="O1532" i="2"/>
  <c r="P1532" i="2" s="1"/>
  <c r="O1531" i="2"/>
  <c r="P1531" i="2" s="1"/>
  <c r="O1530" i="2"/>
  <c r="P1530" i="2" s="1"/>
  <c r="O1529" i="2"/>
  <c r="P1529" i="2" s="1"/>
  <c r="O1528" i="2"/>
  <c r="P1528" i="2" s="1"/>
  <c r="O1527" i="2"/>
  <c r="P1527" i="2" s="1"/>
  <c r="O1526" i="2"/>
  <c r="P1526" i="2" s="1"/>
  <c r="O1525" i="2"/>
  <c r="P1525" i="2" s="1"/>
  <c r="O1524" i="2"/>
  <c r="P1524" i="2" s="1"/>
  <c r="O1523" i="2"/>
  <c r="P1523" i="2" s="1"/>
  <c r="O1522" i="2"/>
  <c r="P1522" i="2" s="1"/>
  <c r="O1521" i="2"/>
  <c r="P1521" i="2" s="1"/>
  <c r="O1520" i="2"/>
  <c r="P1520" i="2" s="1"/>
  <c r="O1519" i="2"/>
  <c r="P1519" i="2" s="1"/>
  <c r="O1518" i="2"/>
  <c r="P1518" i="2" s="1"/>
  <c r="O1517" i="2"/>
  <c r="P1517" i="2" s="1"/>
  <c r="O1516" i="2"/>
  <c r="P1516" i="2" s="1"/>
  <c r="O1515" i="2"/>
  <c r="P1515" i="2" s="1"/>
  <c r="O1514" i="2"/>
  <c r="P1514" i="2" s="1"/>
  <c r="O1513" i="2"/>
  <c r="P1513" i="2" s="1"/>
  <c r="O1512" i="2"/>
  <c r="P1512" i="2" s="1"/>
  <c r="O1511" i="2"/>
  <c r="P1511" i="2" s="1"/>
  <c r="O1510" i="2"/>
  <c r="P1510" i="2" s="1"/>
  <c r="O1509" i="2"/>
  <c r="P1509" i="2" s="1"/>
  <c r="O1508" i="2"/>
  <c r="P1508" i="2" s="1"/>
  <c r="O1507" i="2"/>
  <c r="P1507" i="2" s="1"/>
  <c r="O1506" i="2"/>
  <c r="P1506" i="2" s="1"/>
  <c r="O1505" i="2"/>
  <c r="P1505" i="2" s="1"/>
  <c r="O1504" i="2"/>
  <c r="P1504" i="2" s="1"/>
  <c r="O1503" i="2"/>
  <c r="P1503" i="2" s="1"/>
  <c r="O1502" i="2"/>
  <c r="P1502" i="2" s="1"/>
  <c r="O1501" i="2"/>
  <c r="P1501" i="2" s="1"/>
  <c r="O1500" i="2"/>
  <c r="P1500" i="2" s="1"/>
  <c r="O1499" i="2"/>
  <c r="P1499" i="2" s="1"/>
  <c r="O1498" i="2"/>
  <c r="P1498" i="2" s="1"/>
  <c r="O1497" i="2"/>
  <c r="P1497" i="2" s="1"/>
  <c r="O1496" i="2"/>
  <c r="P1496" i="2" s="1"/>
  <c r="O1495" i="2"/>
  <c r="P1495" i="2" s="1"/>
  <c r="O1494" i="2"/>
  <c r="P1494" i="2" s="1"/>
  <c r="O1493" i="2"/>
  <c r="P1493" i="2" s="1"/>
  <c r="O1492" i="2"/>
  <c r="P1492" i="2" s="1"/>
  <c r="O1491" i="2"/>
  <c r="P1491" i="2" s="1"/>
  <c r="O1490" i="2"/>
  <c r="P1490" i="2" s="1"/>
  <c r="O1489" i="2"/>
  <c r="P1489" i="2" s="1"/>
  <c r="O1488" i="2"/>
  <c r="P1488" i="2" s="1"/>
  <c r="O1487" i="2"/>
  <c r="P1487" i="2" s="1"/>
  <c r="O1486" i="2"/>
  <c r="P1486" i="2" s="1"/>
  <c r="O1485" i="2"/>
  <c r="P1485" i="2" s="1"/>
  <c r="O1484" i="2"/>
  <c r="P1484" i="2" s="1"/>
  <c r="O1483" i="2"/>
  <c r="P1483" i="2" s="1"/>
  <c r="O1482" i="2"/>
  <c r="P1482" i="2" s="1"/>
  <c r="O1481" i="2"/>
  <c r="P1481" i="2" s="1"/>
  <c r="O1480" i="2"/>
  <c r="P1480" i="2" s="1"/>
  <c r="O1479" i="2"/>
  <c r="P1479" i="2" s="1"/>
  <c r="O1478" i="2"/>
  <c r="P1478" i="2" s="1"/>
  <c r="O1477" i="2"/>
  <c r="P1477" i="2" s="1"/>
  <c r="O1476" i="2"/>
  <c r="P1476" i="2" s="1"/>
  <c r="O1475" i="2"/>
  <c r="P1475" i="2" s="1"/>
  <c r="O1474" i="2"/>
  <c r="P1474" i="2" s="1"/>
  <c r="O1473" i="2"/>
  <c r="P1473" i="2" s="1"/>
  <c r="O1472" i="2"/>
  <c r="P1472" i="2" s="1"/>
  <c r="O1471" i="2"/>
  <c r="P1471" i="2" s="1"/>
  <c r="O1470" i="2"/>
  <c r="P1470" i="2" s="1"/>
  <c r="O1469" i="2"/>
  <c r="P1469" i="2" s="1"/>
  <c r="O1468" i="2"/>
  <c r="P1468" i="2" s="1"/>
  <c r="O1467" i="2"/>
  <c r="P1467" i="2" s="1"/>
  <c r="O1466" i="2"/>
  <c r="P1466" i="2" s="1"/>
  <c r="O1465" i="2"/>
  <c r="P1465" i="2" s="1"/>
  <c r="O1464" i="2"/>
  <c r="P1464" i="2" s="1"/>
  <c r="O1463" i="2"/>
  <c r="P1463" i="2" s="1"/>
  <c r="O1462" i="2"/>
  <c r="P1462" i="2" s="1"/>
  <c r="O1461" i="2"/>
  <c r="P1461" i="2" s="1"/>
  <c r="O1460" i="2"/>
  <c r="P1460" i="2" s="1"/>
  <c r="O1459" i="2"/>
  <c r="P1459" i="2" s="1"/>
  <c r="O1458" i="2"/>
  <c r="P1458" i="2" s="1"/>
  <c r="O1457" i="2"/>
  <c r="P1457" i="2" s="1"/>
  <c r="O1456" i="2"/>
  <c r="P1456" i="2" s="1"/>
  <c r="O1455" i="2"/>
  <c r="P1455" i="2" s="1"/>
  <c r="O1454" i="2"/>
  <c r="P1454" i="2" s="1"/>
  <c r="O1453" i="2"/>
  <c r="P1453" i="2" s="1"/>
  <c r="O1452" i="2"/>
  <c r="P1452" i="2" s="1"/>
  <c r="O1451" i="2"/>
  <c r="P1451" i="2" s="1"/>
  <c r="O1450" i="2"/>
  <c r="P1450" i="2" s="1"/>
  <c r="O1449" i="2"/>
  <c r="P1449" i="2" s="1"/>
  <c r="O1448" i="2"/>
  <c r="P1448" i="2" s="1"/>
  <c r="O1447" i="2"/>
  <c r="P1447" i="2" s="1"/>
  <c r="O1446" i="2"/>
  <c r="P1446" i="2" s="1"/>
  <c r="O1445" i="2"/>
  <c r="P1445" i="2" s="1"/>
  <c r="O1444" i="2"/>
  <c r="P1444" i="2" s="1"/>
  <c r="O1443" i="2"/>
  <c r="P1443" i="2" s="1"/>
  <c r="O1442" i="2"/>
  <c r="P1442" i="2" s="1"/>
  <c r="O1441" i="2"/>
  <c r="P1441" i="2" s="1"/>
  <c r="O1440" i="2"/>
  <c r="P1440" i="2" s="1"/>
  <c r="O1439" i="2"/>
  <c r="P1439" i="2" s="1"/>
  <c r="O1438" i="2"/>
  <c r="P1438" i="2" s="1"/>
  <c r="O1437" i="2"/>
  <c r="P1437" i="2" s="1"/>
  <c r="O1436" i="2"/>
  <c r="P1436" i="2" s="1"/>
  <c r="O1435" i="2"/>
  <c r="P1435" i="2" s="1"/>
  <c r="O1434" i="2"/>
  <c r="P1434" i="2" s="1"/>
  <c r="O1433" i="2"/>
  <c r="P1433" i="2" s="1"/>
  <c r="O1432" i="2"/>
  <c r="P1432" i="2" s="1"/>
  <c r="O1431" i="2"/>
  <c r="P1431" i="2" s="1"/>
  <c r="O1430" i="2"/>
  <c r="P1430" i="2" s="1"/>
  <c r="O1429" i="2"/>
  <c r="P1429" i="2" s="1"/>
  <c r="O1428" i="2"/>
  <c r="P1428" i="2" s="1"/>
  <c r="O1427" i="2"/>
  <c r="P1427" i="2" s="1"/>
  <c r="O1426" i="2"/>
  <c r="P1426" i="2" s="1"/>
  <c r="O1425" i="2"/>
  <c r="P1425" i="2" s="1"/>
  <c r="O1424" i="2"/>
  <c r="P1424" i="2" s="1"/>
  <c r="O1423" i="2"/>
  <c r="P1423" i="2" s="1"/>
  <c r="O1422" i="2"/>
  <c r="P1422" i="2" s="1"/>
  <c r="O1421" i="2"/>
  <c r="P1421" i="2" s="1"/>
  <c r="O1420" i="2"/>
  <c r="P1420" i="2" s="1"/>
  <c r="O1419" i="2"/>
  <c r="P1419" i="2" s="1"/>
  <c r="O1418" i="2"/>
  <c r="P1418" i="2" s="1"/>
  <c r="O1417" i="2"/>
  <c r="P1417" i="2" s="1"/>
  <c r="O1416" i="2"/>
  <c r="P1416" i="2" s="1"/>
  <c r="O1415" i="2"/>
  <c r="P1415" i="2" s="1"/>
  <c r="O1414" i="2"/>
  <c r="P1414" i="2" s="1"/>
  <c r="O1413" i="2"/>
  <c r="P1413" i="2" s="1"/>
  <c r="O1412" i="2"/>
  <c r="P1412" i="2" s="1"/>
  <c r="O1411" i="2"/>
  <c r="P1411" i="2" s="1"/>
  <c r="O1410" i="2"/>
  <c r="P1410" i="2" s="1"/>
  <c r="O1409" i="2"/>
  <c r="P1409" i="2" s="1"/>
  <c r="O1408" i="2"/>
  <c r="P1408" i="2" s="1"/>
  <c r="O1407" i="2"/>
  <c r="P1407" i="2" s="1"/>
  <c r="O1406" i="2"/>
  <c r="P1406" i="2" s="1"/>
  <c r="O1405" i="2"/>
  <c r="P1405" i="2" s="1"/>
  <c r="O1404" i="2"/>
  <c r="P1404" i="2" s="1"/>
  <c r="O1403" i="2"/>
  <c r="P1403" i="2" s="1"/>
  <c r="O1402" i="2"/>
  <c r="P1402" i="2" s="1"/>
  <c r="O1401" i="2"/>
  <c r="P1401" i="2" s="1"/>
  <c r="O1400" i="2"/>
  <c r="P1400" i="2" s="1"/>
  <c r="O1399" i="2"/>
  <c r="P1399" i="2" s="1"/>
  <c r="O1398" i="2"/>
  <c r="P1398" i="2" s="1"/>
  <c r="O1397" i="2"/>
  <c r="P1397" i="2" s="1"/>
  <c r="O1396" i="2"/>
  <c r="P1396" i="2" s="1"/>
  <c r="O1395" i="2"/>
  <c r="P1395" i="2" s="1"/>
  <c r="O1394" i="2"/>
  <c r="P1394" i="2" s="1"/>
  <c r="O1393" i="2"/>
  <c r="P1393" i="2" s="1"/>
  <c r="O1392" i="2"/>
  <c r="P1392" i="2" s="1"/>
  <c r="O1391" i="2"/>
  <c r="P1391" i="2" s="1"/>
  <c r="O1390" i="2"/>
  <c r="P1390" i="2" s="1"/>
  <c r="O1389" i="2"/>
  <c r="P1389" i="2" s="1"/>
  <c r="O1388" i="2"/>
  <c r="P1388" i="2" s="1"/>
  <c r="O1387" i="2"/>
  <c r="P1387" i="2" s="1"/>
  <c r="O1386" i="2"/>
  <c r="P1386" i="2" s="1"/>
  <c r="O1385" i="2"/>
  <c r="P1385" i="2" s="1"/>
  <c r="O1384" i="2"/>
  <c r="P1384" i="2" s="1"/>
  <c r="O1383" i="2"/>
  <c r="P1383" i="2" s="1"/>
  <c r="O1382" i="2"/>
  <c r="P1382" i="2" s="1"/>
  <c r="O1381" i="2"/>
  <c r="P1381" i="2" s="1"/>
  <c r="O1380" i="2"/>
  <c r="P1380" i="2" s="1"/>
  <c r="O1379" i="2"/>
  <c r="P1379" i="2" s="1"/>
  <c r="O1378" i="2"/>
  <c r="P1378" i="2" s="1"/>
  <c r="O1377" i="2"/>
  <c r="P1377" i="2" s="1"/>
  <c r="O1376" i="2"/>
  <c r="P1376" i="2" s="1"/>
  <c r="O1375" i="2"/>
  <c r="P1375" i="2" s="1"/>
  <c r="O1374" i="2"/>
  <c r="P1374" i="2" s="1"/>
  <c r="O1373" i="2"/>
  <c r="P1373" i="2" s="1"/>
  <c r="O1372" i="2"/>
  <c r="P1372" i="2" s="1"/>
  <c r="O1371" i="2"/>
  <c r="P1371" i="2" s="1"/>
  <c r="O1370" i="2"/>
  <c r="P1370" i="2" s="1"/>
  <c r="O1369" i="2"/>
  <c r="P1369" i="2" s="1"/>
  <c r="O1368" i="2"/>
  <c r="P1368" i="2" s="1"/>
  <c r="O1367" i="2"/>
  <c r="P1367" i="2" s="1"/>
  <c r="O1366" i="2"/>
  <c r="P1366" i="2" s="1"/>
  <c r="O1365" i="2"/>
  <c r="P1365" i="2" s="1"/>
  <c r="O1364" i="2"/>
  <c r="P1364" i="2" s="1"/>
  <c r="O1363" i="2"/>
  <c r="P1363" i="2" s="1"/>
  <c r="O1362" i="2"/>
  <c r="P1362" i="2" s="1"/>
  <c r="O1361" i="2"/>
  <c r="P1361" i="2" s="1"/>
  <c r="O1360" i="2"/>
  <c r="P1360" i="2" s="1"/>
  <c r="O1359" i="2"/>
  <c r="P1359" i="2" s="1"/>
  <c r="O1358" i="2"/>
  <c r="P1358" i="2" s="1"/>
  <c r="O1357" i="2"/>
  <c r="P1357" i="2" s="1"/>
  <c r="O1356" i="2"/>
  <c r="P1356" i="2" s="1"/>
  <c r="O1355" i="2"/>
  <c r="P1355" i="2" s="1"/>
  <c r="O1354" i="2"/>
  <c r="P1354" i="2" s="1"/>
  <c r="O1353" i="2"/>
  <c r="P1353" i="2" s="1"/>
  <c r="O1352" i="2"/>
  <c r="P1352" i="2" s="1"/>
  <c r="O1351" i="2"/>
  <c r="P1351" i="2" s="1"/>
  <c r="O1350" i="2"/>
  <c r="P1350" i="2" s="1"/>
  <c r="O1349" i="2"/>
  <c r="P1349" i="2" s="1"/>
  <c r="O1348" i="2"/>
  <c r="P1348" i="2" s="1"/>
  <c r="O1347" i="2"/>
  <c r="P1347" i="2" s="1"/>
  <c r="O1346" i="2"/>
  <c r="P1346" i="2" s="1"/>
  <c r="O1345" i="2"/>
  <c r="P1345" i="2" s="1"/>
  <c r="O1344" i="2"/>
  <c r="P1344" i="2" s="1"/>
  <c r="O1343" i="2"/>
  <c r="P1343" i="2" s="1"/>
  <c r="O1342" i="2"/>
  <c r="P1342" i="2" s="1"/>
  <c r="O1341" i="2"/>
  <c r="P1341" i="2" s="1"/>
  <c r="O1340" i="2"/>
  <c r="P1340" i="2" s="1"/>
  <c r="O1339" i="2"/>
  <c r="P1339" i="2" s="1"/>
  <c r="O1338" i="2"/>
  <c r="P1338" i="2" s="1"/>
  <c r="O1337" i="2"/>
  <c r="P1337" i="2" s="1"/>
  <c r="O1336" i="2"/>
  <c r="P1336" i="2" s="1"/>
  <c r="O1335" i="2"/>
  <c r="P1335" i="2" s="1"/>
  <c r="O1334" i="2"/>
  <c r="P1334" i="2" s="1"/>
  <c r="O1333" i="2"/>
  <c r="P1333" i="2" s="1"/>
  <c r="O1332" i="2"/>
  <c r="P1332" i="2" s="1"/>
  <c r="O1331" i="2"/>
  <c r="P1331" i="2" s="1"/>
  <c r="O1330" i="2"/>
  <c r="P1330" i="2" s="1"/>
  <c r="O1329" i="2"/>
  <c r="P1329" i="2" s="1"/>
  <c r="O1328" i="2"/>
  <c r="P1328" i="2" s="1"/>
  <c r="O1327" i="2"/>
  <c r="P1327" i="2" s="1"/>
  <c r="O1326" i="2"/>
  <c r="P1326" i="2" s="1"/>
  <c r="O1325" i="2"/>
  <c r="P1325" i="2" s="1"/>
  <c r="O1324" i="2"/>
  <c r="P1324" i="2" s="1"/>
  <c r="O1323" i="2"/>
  <c r="P1323" i="2" s="1"/>
  <c r="O1322" i="2"/>
  <c r="P1322" i="2" s="1"/>
  <c r="O1321" i="2"/>
  <c r="P1321" i="2" s="1"/>
  <c r="O1320" i="2"/>
  <c r="P1320" i="2" s="1"/>
  <c r="O1319" i="2"/>
  <c r="P1319" i="2" s="1"/>
  <c r="O1318" i="2"/>
  <c r="P1318" i="2" s="1"/>
  <c r="O1317" i="2"/>
  <c r="P1317" i="2" s="1"/>
  <c r="O1316" i="2"/>
  <c r="P1316" i="2" s="1"/>
  <c r="O1315" i="2"/>
  <c r="P1315" i="2" s="1"/>
  <c r="O1314" i="2"/>
  <c r="P1314" i="2" s="1"/>
  <c r="O1313" i="2"/>
  <c r="P1313" i="2" s="1"/>
  <c r="O1312" i="2"/>
  <c r="P1312" i="2" s="1"/>
  <c r="O1311" i="2"/>
  <c r="P1311" i="2" s="1"/>
  <c r="O1310" i="2"/>
  <c r="P1310" i="2" s="1"/>
  <c r="O1309" i="2"/>
  <c r="P1309" i="2" s="1"/>
  <c r="O1308" i="2"/>
  <c r="P1308" i="2" s="1"/>
  <c r="O1307" i="2"/>
  <c r="P1307" i="2" s="1"/>
  <c r="O1306" i="2"/>
  <c r="P1306" i="2" s="1"/>
  <c r="O1305" i="2"/>
  <c r="P1305" i="2" s="1"/>
  <c r="O1304" i="2"/>
  <c r="P1304" i="2" s="1"/>
  <c r="O1303" i="2"/>
  <c r="P1303" i="2" s="1"/>
  <c r="O1302" i="2"/>
  <c r="P1302" i="2" s="1"/>
  <c r="O1301" i="2"/>
  <c r="P1301" i="2" s="1"/>
  <c r="O1300" i="2"/>
  <c r="P1300" i="2" s="1"/>
  <c r="O1299" i="2"/>
  <c r="P1299" i="2" s="1"/>
  <c r="O1298" i="2"/>
  <c r="P1298" i="2" s="1"/>
  <c r="O1297" i="2"/>
  <c r="P1297" i="2" s="1"/>
  <c r="O1296" i="2"/>
  <c r="P1296" i="2" s="1"/>
  <c r="O1295" i="2"/>
  <c r="P1295" i="2" s="1"/>
  <c r="O1294" i="2"/>
  <c r="P1294" i="2" s="1"/>
  <c r="O1293" i="2"/>
  <c r="P1293" i="2" s="1"/>
  <c r="O1292" i="2"/>
  <c r="P1292" i="2" s="1"/>
  <c r="O1291" i="2"/>
  <c r="P1291" i="2" s="1"/>
  <c r="O1290" i="2"/>
  <c r="P1290" i="2" s="1"/>
  <c r="O1289" i="2"/>
  <c r="P1289" i="2" s="1"/>
  <c r="O1288" i="2"/>
  <c r="P1288" i="2" s="1"/>
  <c r="O1287" i="2"/>
  <c r="P1287" i="2" s="1"/>
  <c r="O1286" i="2"/>
  <c r="P1286" i="2" s="1"/>
  <c r="O1285" i="2"/>
  <c r="P1285" i="2" s="1"/>
  <c r="O1284" i="2"/>
  <c r="P1284" i="2" s="1"/>
  <c r="O1283" i="2"/>
  <c r="P1283" i="2" s="1"/>
  <c r="O1282" i="2"/>
  <c r="P1282" i="2" s="1"/>
  <c r="O1281" i="2"/>
  <c r="P1281" i="2" s="1"/>
  <c r="O1280" i="2"/>
  <c r="P1280" i="2" s="1"/>
  <c r="O1279" i="2"/>
  <c r="P1279" i="2" s="1"/>
  <c r="O1278" i="2"/>
  <c r="P1278" i="2" s="1"/>
  <c r="O1277" i="2"/>
  <c r="P1277" i="2" s="1"/>
  <c r="O1276" i="2"/>
  <c r="P1276" i="2" s="1"/>
  <c r="O1275" i="2"/>
  <c r="P1275" i="2" s="1"/>
  <c r="O1274" i="2"/>
  <c r="P1274" i="2" s="1"/>
  <c r="O1273" i="2"/>
  <c r="P1273" i="2" s="1"/>
  <c r="O1272" i="2"/>
  <c r="P1272" i="2" s="1"/>
  <c r="O1271" i="2"/>
  <c r="P1271" i="2" s="1"/>
  <c r="O1270" i="2"/>
  <c r="P1270" i="2" s="1"/>
  <c r="O1269" i="2"/>
  <c r="P1269" i="2" s="1"/>
  <c r="O1268" i="2"/>
  <c r="P1268" i="2" s="1"/>
  <c r="O1267" i="2"/>
  <c r="P1267" i="2" s="1"/>
  <c r="O1266" i="2"/>
  <c r="P1266" i="2" s="1"/>
  <c r="O1265" i="2"/>
  <c r="P1265" i="2" s="1"/>
  <c r="O1264" i="2"/>
  <c r="P1264" i="2" s="1"/>
  <c r="O1263" i="2"/>
  <c r="P1263" i="2" s="1"/>
  <c r="O1262" i="2"/>
  <c r="P1262" i="2" s="1"/>
  <c r="O1261" i="2"/>
  <c r="P1261" i="2" s="1"/>
  <c r="O1260" i="2"/>
  <c r="P1260" i="2" s="1"/>
  <c r="O1259" i="2"/>
  <c r="P1259" i="2" s="1"/>
  <c r="O1258" i="2"/>
  <c r="P1258" i="2" s="1"/>
  <c r="O1257" i="2"/>
  <c r="P1257" i="2" s="1"/>
  <c r="O1256" i="2"/>
  <c r="P1256" i="2" s="1"/>
  <c r="O1255" i="2"/>
  <c r="P1255" i="2" s="1"/>
  <c r="O1254" i="2"/>
  <c r="P1254" i="2" s="1"/>
  <c r="O1253" i="2"/>
  <c r="P1253" i="2" s="1"/>
  <c r="O1252" i="2"/>
  <c r="P1252" i="2" s="1"/>
  <c r="O1251" i="2"/>
  <c r="P1251" i="2" s="1"/>
  <c r="O1250" i="2"/>
  <c r="P1250" i="2" s="1"/>
  <c r="O1249" i="2"/>
  <c r="P1249" i="2" s="1"/>
  <c r="O1248" i="2"/>
  <c r="P1248" i="2" s="1"/>
  <c r="O1247" i="2"/>
  <c r="P1247" i="2" s="1"/>
  <c r="O1246" i="2"/>
  <c r="P1246" i="2" s="1"/>
  <c r="O1245" i="2"/>
  <c r="P1245" i="2" s="1"/>
  <c r="O1244" i="2"/>
  <c r="P1244" i="2" s="1"/>
  <c r="O1243" i="2"/>
  <c r="P1243" i="2" s="1"/>
  <c r="O1242" i="2"/>
  <c r="P1242" i="2" s="1"/>
  <c r="O1241" i="2"/>
  <c r="P1241" i="2" s="1"/>
  <c r="O1240" i="2"/>
  <c r="P1240" i="2" s="1"/>
  <c r="O1239" i="2"/>
  <c r="P1239" i="2" s="1"/>
  <c r="O1238" i="2"/>
  <c r="P1238" i="2" s="1"/>
  <c r="O1237" i="2"/>
  <c r="P1237" i="2" s="1"/>
  <c r="O1236" i="2"/>
  <c r="P1236" i="2" s="1"/>
  <c r="O1235" i="2"/>
  <c r="P1235" i="2" s="1"/>
  <c r="O1234" i="2"/>
  <c r="P1234" i="2" s="1"/>
  <c r="O1233" i="2"/>
  <c r="P1233" i="2" s="1"/>
  <c r="O1232" i="2"/>
  <c r="P1232" i="2" s="1"/>
  <c r="O1231" i="2"/>
  <c r="P1231" i="2" s="1"/>
  <c r="O1230" i="2"/>
  <c r="P1230" i="2" s="1"/>
  <c r="O1229" i="2"/>
  <c r="P1229" i="2" s="1"/>
  <c r="O1228" i="2"/>
  <c r="P1228" i="2" s="1"/>
  <c r="O1227" i="2"/>
  <c r="P1227" i="2" s="1"/>
  <c r="O1226" i="2"/>
  <c r="P1226" i="2" s="1"/>
  <c r="O1225" i="2"/>
  <c r="P1225" i="2" s="1"/>
  <c r="O1224" i="2"/>
  <c r="P1224" i="2" s="1"/>
  <c r="O1223" i="2"/>
  <c r="P1223" i="2" s="1"/>
  <c r="O1222" i="2"/>
  <c r="P1222" i="2" s="1"/>
  <c r="O1221" i="2"/>
  <c r="P1221" i="2" s="1"/>
  <c r="O1220" i="2"/>
  <c r="P1220" i="2" s="1"/>
  <c r="O1219" i="2"/>
  <c r="P1219" i="2" s="1"/>
  <c r="O1218" i="2"/>
  <c r="P1218" i="2" s="1"/>
  <c r="O1217" i="2"/>
  <c r="P1217" i="2" s="1"/>
  <c r="O1216" i="2"/>
  <c r="P1216" i="2" s="1"/>
  <c r="O1215" i="2"/>
  <c r="P1215" i="2" s="1"/>
  <c r="O1214" i="2"/>
  <c r="P1214" i="2" s="1"/>
  <c r="O1213" i="2"/>
  <c r="P1213" i="2" s="1"/>
  <c r="O1212" i="2"/>
  <c r="P1212" i="2" s="1"/>
  <c r="O1211" i="2"/>
  <c r="P1211" i="2" s="1"/>
  <c r="O1210" i="2"/>
  <c r="P1210" i="2" s="1"/>
  <c r="O1209" i="2"/>
  <c r="P1209" i="2" s="1"/>
  <c r="O1208" i="2"/>
  <c r="P1208" i="2" s="1"/>
  <c r="O1207" i="2"/>
  <c r="P1207" i="2" s="1"/>
  <c r="O1206" i="2"/>
  <c r="P1206" i="2" s="1"/>
  <c r="O1205" i="2"/>
  <c r="P1205" i="2" s="1"/>
  <c r="O1204" i="2"/>
  <c r="P1204" i="2" s="1"/>
  <c r="O1203" i="2"/>
  <c r="P1203" i="2" s="1"/>
  <c r="O1202" i="2"/>
  <c r="P1202" i="2" s="1"/>
  <c r="O1201" i="2"/>
  <c r="P1201" i="2" s="1"/>
  <c r="O1200" i="2"/>
  <c r="P1200" i="2" s="1"/>
  <c r="O1199" i="2"/>
  <c r="P1199" i="2" s="1"/>
  <c r="O1198" i="2"/>
  <c r="P1198" i="2" s="1"/>
  <c r="O1197" i="2"/>
  <c r="P1197" i="2" s="1"/>
  <c r="O1196" i="2"/>
  <c r="P1196" i="2" s="1"/>
  <c r="O1195" i="2"/>
  <c r="P1195" i="2" s="1"/>
  <c r="O1194" i="2"/>
  <c r="P1194" i="2" s="1"/>
  <c r="O1193" i="2"/>
  <c r="P1193" i="2" s="1"/>
  <c r="O1192" i="2"/>
  <c r="P1192" i="2" s="1"/>
  <c r="O1191" i="2"/>
  <c r="P1191" i="2" s="1"/>
  <c r="O1190" i="2"/>
  <c r="P1190" i="2" s="1"/>
  <c r="O1189" i="2"/>
  <c r="P1189" i="2" s="1"/>
  <c r="O1188" i="2"/>
  <c r="P1188" i="2" s="1"/>
  <c r="O1187" i="2"/>
  <c r="P1187" i="2" s="1"/>
  <c r="O1186" i="2"/>
  <c r="P1186" i="2" s="1"/>
  <c r="O1185" i="2"/>
  <c r="P1185" i="2" s="1"/>
  <c r="O1184" i="2"/>
  <c r="P1184" i="2" s="1"/>
  <c r="O1183" i="2"/>
  <c r="P1183" i="2" s="1"/>
  <c r="O1182" i="2"/>
  <c r="P1182" i="2" s="1"/>
  <c r="O1181" i="2"/>
  <c r="P1181" i="2" s="1"/>
  <c r="O1180" i="2"/>
  <c r="P1180" i="2" s="1"/>
  <c r="O1179" i="2"/>
  <c r="P1179" i="2" s="1"/>
  <c r="O1178" i="2"/>
  <c r="P1178" i="2" s="1"/>
  <c r="O1177" i="2"/>
  <c r="P1177" i="2" s="1"/>
  <c r="O1176" i="2"/>
  <c r="P1176" i="2" s="1"/>
  <c r="O1175" i="2"/>
  <c r="P1175" i="2" s="1"/>
  <c r="O1174" i="2"/>
  <c r="P1174" i="2" s="1"/>
  <c r="O1173" i="2"/>
  <c r="P1173" i="2" s="1"/>
  <c r="O1172" i="2"/>
  <c r="P1172" i="2" s="1"/>
  <c r="O1171" i="2"/>
  <c r="P1171" i="2" s="1"/>
  <c r="O1170" i="2"/>
  <c r="P1170" i="2" s="1"/>
  <c r="O1169" i="2"/>
  <c r="P1169" i="2" s="1"/>
  <c r="O1168" i="2"/>
  <c r="P1168" i="2" s="1"/>
  <c r="O1167" i="2"/>
  <c r="P1167" i="2" s="1"/>
  <c r="O1166" i="2"/>
  <c r="P1166" i="2" s="1"/>
  <c r="O1165" i="2"/>
  <c r="P1165" i="2" s="1"/>
  <c r="O1164" i="2"/>
  <c r="P1164" i="2" s="1"/>
  <c r="O1163" i="2"/>
  <c r="P1163" i="2" s="1"/>
  <c r="O1162" i="2"/>
  <c r="P1162" i="2" s="1"/>
  <c r="O1161" i="2"/>
  <c r="P1161" i="2" s="1"/>
  <c r="O1160" i="2"/>
  <c r="P1160" i="2" s="1"/>
  <c r="O1159" i="2"/>
  <c r="P1159" i="2" s="1"/>
  <c r="O1158" i="2"/>
  <c r="P1158" i="2" s="1"/>
  <c r="O1157" i="2"/>
  <c r="P1157" i="2" s="1"/>
  <c r="O1156" i="2"/>
  <c r="P1156" i="2" s="1"/>
  <c r="O1155" i="2"/>
  <c r="P1155" i="2" s="1"/>
  <c r="O1154" i="2"/>
  <c r="P1154" i="2" s="1"/>
  <c r="O1153" i="2"/>
  <c r="P1153" i="2" s="1"/>
  <c r="O1152" i="2"/>
  <c r="P1152" i="2" s="1"/>
  <c r="O1151" i="2"/>
  <c r="P1151" i="2" s="1"/>
  <c r="O1150" i="2"/>
  <c r="P1150" i="2" s="1"/>
  <c r="O1149" i="2"/>
  <c r="P1149" i="2" s="1"/>
  <c r="O1148" i="2"/>
  <c r="P1148" i="2" s="1"/>
  <c r="O1147" i="2"/>
  <c r="P1147" i="2" s="1"/>
  <c r="O1146" i="2"/>
  <c r="P1146" i="2" s="1"/>
  <c r="O1145" i="2"/>
  <c r="P1145" i="2" s="1"/>
  <c r="O1144" i="2"/>
  <c r="P1144" i="2" s="1"/>
  <c r="O1143" i="2"/>
  <c r="P1143" i="2" s="1"/>
  <c r="O1142" i="2"/>
  <c r="P1142" i="2" s="1"/>
  <c r="O1141" i="2"/>
  <c r="P1141" i="2" s="1"/>
  <c r="O1140" i="2"/>
  <c r="P1140" i="2" s="1"/>
  <c r="O1139" i="2"/>
  <c r="P1139" i="2" s="1"/>
  <c r="O1138" i="2"/>
  <c r="P1138" i="2" s="1"/>
  <c r="O1137" i="2"/>
  <c r="P1137" i="2" s="1"/>
  <c r="O1136" i="2"/>
  <c r="P1136" i="2" s="1"/>
  <c r="O1135" i="2"/>
  <c r="P1135" i="2" s="1"/>
  <c r="O1134" i="2"/>
  <c r="P1134" i="2" s="1"/>
  <c r="O1133" i="2"/>
  <c r="P1133" i="2" s="1"/>
  <c r="O1132" i="2"/>
  <c r="P1132" i="2" s="1"/>
  <c r="O1131" i="2"/>
  <c r="P1131" i="2" s="1"/>
  <c r="O1130" i="2"/>
  <c r="P1130" i="2" s="1"/>
  <c r="O1129" i="2"/>
  <c r="P1129" i="2" s="1"/>
  <c r="O1128" i="2"/>
  <c r="P1128" i="2" s="1"/>
  <c r="O1127" i="2"/>
  <c r="P1127" i="2" s="1"/>
  <c r="O1126" i="2"/>
  <c r="P1126" i="2" s="1"/>
  <c r="O1125" i="2"/>
  <c r="P1125" i="2" s="1"/>
  <c r="O1124" i="2"/>
  <c r="P1124" i="2" s="1"/>
  <c r="O1123" i="2"/>
  <c r="P1123" i="2" s="1"/>
  <c r="O1122" i="2"/>
  <c r="P1122" i="2" s="1"/>
  <c r="O1121" i="2"/>
  <c r="P1121" i="2" s="1"/>
  <c r="O1120" i="2"/>
  <c r="P1120" i="2" s="1"/>
  <c r="O1119" i="2"/>
  <c r="P1119" i="2" s="1"/>
  <c r="O1118" i="2"/>
  <c r="P1118" i="2" s="1"/>
  <c r="O1117" i="2"/>
  <c r="P1117" i="2" s="1"/>
  <c r="O1116" i="2"/>
  <c r="P1116" i="2" s="1"/>
  <c r="O1115" i="2"/>
  <c r="P1115" i="2" s="1"/>
  <c r="O1114" i="2"/>
  <c r="P1114" i="2" s="1"/>
  <c r="O1113" i="2"/>
  <c r="P1113" i="2" s="1"/>
  <c r="O1112" i="2"/>
  <c r="P1112" i="2" s="1"/>
  <c r="O1111" i="2"/>
  <c r="P1111" i="2" s="1"/>
  <c r="O1110" i="2"/>
  <c r="P1110" i="2" s="1"/>
  <c r="O1109" i="2"/>
  <c r="P1109" i="2" s="1"/>
  <c r="O1108" i="2"/>
  <c r="P1108" i="2" s="1"/>
  <c r="O1107" i="2"/>
  <c r="P1107" i="2" s="1"/>
  <c r="O1106" i="2"/>
  <c r="P1106" i="2" s="1"/>
  <c r="O1105" i="2"/>
  <c r="P1105" i="2" s="1"/>
  <c r="O1104" i="2"/>
  <c r="P1104" i="2" s="1"/>
  <c r="O1103" i="2"/>
  <c r="P1103" i="2" s="1"/>
  <c r="O1102" i="2"/>
  <c r="P1102" i="2" s="1"/>
  <c r="O1101" i="2"/>
  <c r="P1101" i="2" s="1"/>
  <c r="O1100" i="2"/>
  <c r="P1100" i="2" s="1"/>
  <c r="O1099" i="2"/>
  <c r="P1099" i="2" s="1"/>
  <c r="O1098" i="2"/>
  <c r="P1098" i="2" s="1"/>
  <c r="O1097" i="2"/>
  <c r="P1097" i="2" s="1"/>
  <c r="O1096" i="2"/>
  <c r="P1096" i="2" s="1"/>
  <c r="O1095" i="2"/>
  <c r="P1095" i="2" s="1"/>
  <c r="O1094" i="2"/>
  <c r="P1094" i="2" s="1"/>
  <c r="O1093" i="2"/>
  <c r="P1093" i="2" s="1"/>
  <c r="O1092" i="2"/>
  <c r="P1092" i="2" s="1"/>
  <c r="O1091" i="2"/>
  <c r="P1091" i="2" s="1"/>
  <c r="O1090" i="2"/>
  <c r="P1090" i="2" s="1"/>
  <c r="O1089" i="2"/>
  <c r="P1089" i="2" s="1"/>
  <c r="O1088" i="2"/>
  <c r="P1088" i="2" s="1"/>
  <c r="O1087" i="2"/>
  <c r="P1087" i="2" s="1"/>
  <c r="O1086" i="2"/>
  <c r="P1086" i="2" s="1"/>
  <c r="O1085" i="2"/>
  <c r="P1085" i="2" s="1"/>
  <c r="O1084" i="2"/>
  <c r="P1084" i="2" s="1"/>
  <c r="O1083" i="2"/>
  <c r="P1083" i="2" s="1"/>
  <c r="O1082" i="2"/>
  <c r="P1082" i="2" s="1"/>
  <c r="O1081" i="2"/>
  <c r="P1081" i="2" s="1"/>
  <c r="O1080" i="2"/>
  <c r="P1080" i="2" s="1"/>
  <c r="O1079" i="2"/>
  <c r="P1079" i="2" s="1"/>
  <c r="O1078" i="2"/>
  <c r="P1078" i="2" s="1"/>
  <c r="O1077" i="2"/>
  <c r="P1077" i="2" s="1"/>
  <c r="O1076" i="2"/>
  <c r="P1076" i="2" s="1"/>
  <c r="O1075" i="2"/>
  <c r="P1075" i="2" s="1"/>
  <c r="O1074" i="2"/>
  <c r="P1074" i="2" s="1"/>
  <c r="O1073" i="2"/>
  <c r="P1073" i="2" s="1"/>
  <c r="O1072" i="2"/>
  <c r="P1072" i="2" s="1"/>
  <c r="O1071" i="2"/>
  <c r="P1071" i="2" s="1"/>
  <c r="O1070" i="2"/>
  <c r="P1070" i="2" s="1"/>
  <c r="O1069" i="2"/>
  <c r="P1069" i="2" s="1"/>
  <c r="O1068" i="2"/>
  <c r="P1068" i="2" s="1"/>
  <c r="O1067" i="2"/>
  <c r="P1067" i="2" s="1"/>
  <c r="O1066" i="2"/>
  <c r="P1066" i="2" s="1"/>
  <c r="O1065" i="2"/>
  <c r="P1065" i="2" s="1"/>
  <c r="O1064" i="2"/>
  <c r="P1064" i="2" s="1"/>
  <c r="O1063" i="2"/>
  <c r="P1063" i="2" s="1"/>
  <c r="O1062" i="2"/>
  <c r="P1062" i="2" s="1"/>
  <c r="O1061" i="2"/>
  <c r="P1061" i="2" s="1"/>
  <c r="O1060" i="2"/>
  <c r="P1060" i="2" s="1"/>
  <c r="O1059" i="2"/>
  <c r="P1059" i="2" s="1"/>
  <c r="O1058" i="2"/>
  <c r="P1058" i="2" s="1"/>
  <c r="O1057" i="2"/>
  <c r="P1057" i="2" s="1"/>
  <c r="O1056" i="2"/>
  <c r="P1056" i="2" s="1"/>
  <c r="O1055" i="2"/>
  <c r="P1055" i="2" s="1"/>
  <c r="O1054" i="2"/>
  <c r="P1054" i="2" s="1"/>
  <c r="O1053" i="2"/>
  <c r="P1053" i="2" s="1"/>
  <c r="O1052" i="2"/>
  <c r="P1052" i="2" s="1"/>
  <c r="O1051" i="2"/>
  <c r="P1051" i="2" s="1"/>
  <c r="O1050" i="2"/>
  <c r="P1050" i="2" s="1"/>
  <c r="O1049" i="2"/>
  <c r="P1049" i="2" s="1"/>
  <c r="O1048" i="2"/>
  <c r="P1048" i="2" s="1"/>
  <c r="O1047" i="2"/>
  <c r="P1047" i="2" s="1"/>
  <c r="O1046" i="2"/>
  <c r="P1046" i="2" s="1"/>
  <c r="O1045" i="2"/>
  <c r="P1045" i="2" s="1"/>
  <c r="O1044" i="2"/>
  <c r="P1044" i="2" s="1"/>
  <c r="O1043" i="2"/>
  <c r="P1043" i="2" s="1"/>
  <c r="O1042" i="2"/>
  <c r="P1042" i="2" s="1"/>
  <c r="O1041" i="2"/>
  <c r="P1041" i="2" s="1"/>
  <c r="O1040" i="2"/>
  <c r="P1040" i="2" s="1"/>
  <c r="O1039" i="2"/>
  <c r="P1039" i="2" s="1"/>
  <c r="O1038" i="2"/>
  <c r="P1038" i="2" s="1"/>
  <c r="O1037" i="2"/>
  <c r="P1037" i="2" s="1"/>
  <c r="O1036" i="2"/>
  <c r="P1036" i="2" s="1"/>
  <c r="O1035" i="2"/>
  <c r="P1035" i="2" s="1"/>
  <c r="O1034" i="2"/>
  <c r="P1034" i="2" s="1"/>
  <c r="O1033" i="2"/>
  <c r="P1033" i="2" s="1"/>
  <c r="O1032" i="2"/>
  <c r="P1032" i="2" s="1"/>
  <c r="O1031" i="2"/>
  <c r="P1031" i="2" s="1"/>
  <c r="O1030" i="2"/>
  <c r="P1030" i="2" s="1"/>
  <c r="O1029" i="2"/>
  <c r="P1029" i="2" s="1"/>
  <c r="O1028" i="2"/>
  <c r="P1028" i="2" s="1"/>
  <c r="O1027" i="2"/>
  <c r="P1027" i="2" s="1"/>
  <c r="O1026" i="2"/>
  <c r="P1026" i="2" s="1"/>
  <c r="O1025" i="2"/>
  <c r="P1025" i="2" s="1"/>
  <c r="O1024" i="2"/>
  <c r="P1024" i="2" s="1"/>
  <c r="O1023" i="2"/>
  <c r="P1023" i="2" s="1"/>
  <c r="O1022" i="2"/>
  <c r="P1022" i="2" s="1"/>
  <c r="O1021" i="2"/>
  <c r="P1021" i="2" s="1"/>
  <c r="O1020" i="2"/>
  <c r="P1020" i="2" s="1"/>
  <c r="O1019" i="2"/>
  <c r="P1019" i="2" s="1"/>
  <c r="O1018" i="2"/>
  <c r="P1018" i="2" s="1"/>
  <c r="O1017" i="2"/>
  <c r="P1017" i="2" s="1"/>
  <c r="O1016" i="2"/>
  <c r="P1016" i="2" s="1"/>
  <c r="O1015" i="2"/>
  <c r="P1015" i="2" s="1"/>
  <c r="O1014" i="2"/>
  <c r="P1014" i="2" s="1"/>
  <c r="O1013" i="2"/>
  <c r="P1013" i="2" s="1"/>
  <c r="O1012" i="2"/>
  <c r="P1012" i="2" s="1"/>
  <c r="O1011" i="2"/>
  <c r="P1011" i="2" s="1"/>
  <c r="O1010" i="2"/>
  <c r="P1010" i="2" s="1"/>
  <c r="O1009" i="2"/>
  <c r="P1009" i="2" s="1"/>
  <c r="O1008" i="2"/>
  <c r="P1008" i="2" s="1"/>
  <c r="O1007" i="2"/>
  <c r="P1007" i="2" s="1"/>
  <c r="O1006" i="2"/>
  <c r="P1006" i="2" s="1"/>
  <c r="O1005" i="2"/>
  <c r="P1005" i="2" s="1"/>
  <c r="O1004" i="2"/>
  <c r="P1004" i="2" s="1"/>
  <c r="O1003" i="2"/>
  <c r="P1003" i="2" s="1"/>
  <c r="O1002" i="2"/>
  <c r="P1002" i="2" s="1"/>
  <c r="O1001" i="2"/>
  <c r="P1001" i="2" s="1"/>
  <c r="O1000" i="2"/>
  <c r="P1000" i="2" s="1"/>
  <c r="O999" i="2"/>
  <c r="P999" i="2" s="1"/>
  <c r="O998" i="2"/>
  <c r="P998" i="2" s="1"/>
  <c r="O997" i="2"/>
  <c r="P997" i="2" s="1"/>
  <c r="O996" i="2"/>
  <c r="P996" i="2" s="1"/>
  <c r="O995" i="2"/>
  <c r="P995" i="2" s="1"/>
  <c r="O994" i="2"/>
  <c r="P994" i="2" s="1"/>
  <c r="O993" i="2"/>
  <c r="P993" i="2" s="1"/>
  <c r="O992" i="2"/>
  <c r="P992" i="2" s="1"/>
  <c r="O991" i="2"/>
  <c r="P991" i="2" s="1"/>
  <c r="O990" i="2"/>
  <c r="P990" i="2" s="1"/>
  <c r="O989" i="2"/>
  <c r="P989" i="2" s="1"/>
  <c r="O988" i="2"/>
  <c r="P988" i="2" s="1"/>
  <c r="O987" i="2"/>
  <c r="P987" i="2" s="1"/>
  <c r="O986" i="2"/>
  <c r="P986" i="2" s="1"/>
  <c r="O985" i="2"/>
  <c r="P985" i="2" s="1"/>
  <c r="O984" i="2"/>
  <c r="P984" i="2" s="1"/>
  <c r="O983" i="2"/>
  <c r="P983" i="2" s="1"/>
  <c r="O982" i="2"/>
  <c r="P982" i="2" s="1"/>
  <c r="O981" i="2"/>
  <c r="P981" i="2" s="1"/>
  <c r="O980" i="2"/>
  <c r="P980" i="2" s="1"/>
  <c r="O979" i="2"/>
  <c r="P979" i="2" s="1"/>
  <c r="O978" i="2"/>
  <c r="P978" i="2" s="1"/>
  <c r="O977" i="2"/>
  <c r="P977" i="2" s="1"/>
  <c r="O976" i="2"/>
  <c r="P976" i="2" s="1"/>
  <c r="O975" i="2"/>
  <c r="P975" i="2" s="1"/>
  <c r="O974" i="2"/>
  <c r="P974" i="2" s="1"/>
  <c r="O973" i="2"/>
  <c r="P973" i="2" s="1"/>
  <c r="O972" i="2"/>
  <c r="P972" i="2" s="1"/>
  <c r="O971" i="2"/>
  <c r="P971" i="2" s="1"/>
  <c r="O970" i="2"/>
  <c r="P970" i="2" s="1"/>
  <c r="O969" i="2"/>
  <c r="P969" i="2" s="1"/>
  <c r="O968" i="2"/>
  <c r="P968" i="2" s="1"/>
  <c r="O967" i="2"/>
  <c r="P967" i="2" s="1"/>
  <c r="O966" i="2"/>
  <c r="P966" i="2" s="1"/>
  <c r="O965" i="2"/>
  <c r="P965" i="2" s="1"/>
  <c r="O964" i="2"/>
  <c r="P964" i="2" s="1"/>
  <c r="O963" i="2"/>
  <c r="P963" i="2" s="1"/>
  <c r="O962" i="2"/>
  <c r="P962" i="2" s="1"/>
  <c r="O961" i="2"/>
  <c r="P961" i="2" s="1"/>
  <c r="O960" i="2"/>
  <c r="P960" i="2" s="1"/>
  <c r="O959" i="2"/>
  <c r="P959" i="2" s="1"/>
  <c r="O958" i="2"/>
  <c r="P958" i="2" s="1"/>
  <c r="O957" i="2"/>
  <c r="P957" i="2" s="1"/>
  <c r="O956" i="2"/>
  <c r="P956" i="2" s="1"/>
  <c r="O955" i="2"/>
  <c r="P955" i="2" s="1"/>
  <c r="O954" i="2"/>
  <c r="P954" i="2" s="1"/>
  <c r="O953" i="2"/>
  <c r="P953" i="2" s="1"/>
  <c r="O952" i="2"/>
  <c r="P952" i="2" s="1"/>
  <c r="O951" i="2"/>
  <c r="P951" i="2" s="1"/>
  <c r="O950" i="2"/>
  <c r="P950" i="2" s="1"/>
  <c r="O949" i="2"/>
  <c r="P949" i="2" s="1"/>
  <c r="O948" i="2"/>
  <c r="P948" i="2" s="1"/>
  <c r="O947" i="2"/>
  <c r="P947" i="2" s="1"/>
  <c r="O946" i="2"/>
  <c r="P946" i="2" s="1"/>
  <c r="O945" i="2"/>
  <c r="P945" i="2" s="1"/>
  <c r="O944" i="2"/>
  <c r="P944" i="2" s="1"/>
  <c r="O943" i="2"/>
  <c r="P943" i="2" s="1"/>
  <c r="O942" i="2"/>
  <c r="P942" i="2" s="1"/>
  <c r="O941" i="2"/>
  <c r="P941" i="2" s="1"/>
  <c r="O940" i="2"/>
  <c r="P940" i="2" s="1"/>
  <c r="O939" i="2"/>
  <c r="P939" i="2" s="1"/>
  <c r="O938" i="2"/>
  <c r="P938" i="2" s="1"/>
  <c r="O937" i="2"/>
  <c r="P937" i="2" s="1"/>
  <c r="O936" i="2"/>
  <c r="P936" i="2" s="1"/>
  <c r="O935" i="2"/>
  <c r="P935" i="2" s="1"/>
  <c r="O934" i="2"/>
  <c r="P934" i="2" s="1"/>
  <c r="O933" i="2"/>
  <c r="P933" i="2" s="1"/>
  <c r="O932" i="2"/>
  <c r="P932" i="2" s="1"/>
  <c r="O931" i="2"/>
  <c r="P931" i="2" s="1"/>
  <c r="O930" i="2"/>
  <c r="P930" i="2" s="1"/>
  <c r="O929" i="2"/>
  <c r="P929" i="2" s="1"/>
  <c r="O928" i="2"/>
  <c r="P928" i="2" s="1"/>
  <c r="O927" i="2"/>
  <c r="P927" i="2" s="1"/>
  <c r="O926" i="2"/>
  <c r="P926" i="2" s="1"/>
  <c r="O925" i="2"/>
  <c r="P925" i="2" s="1"/>
  <c r="O924" i="2"/>
  <c r="P924" i="2" s="1"/>
  <c r="O923" i="2"/>
  <c r="P923" i="2" s="1"/>
  <c r="O922" i="2"/>
  <c r="P922" i="2" s="1"/>
  <c r="O921" i="2"/>
  <c r="P921" i="2" s="1"/>
  <c r="O920" i="2"/>
  <c r="P920" i="2" s="1"/>
  <c r="O919" i="2"/>
  <c r="P919" i="2" s="1"/>
  <c r="O918" i="2"/>
  <c r="P918" i="2" s="1"/>
  <c r="O917" i="2"/>
  <c r="P917" i="2" s="1"/>
  <c r="O916" i="2"/>
  <c r="P916" i="2" s="1"/>
  <c r="O915" i="2"/>
  <c r="P915" i="2" s="1"/>
  <c r="O914" i="2"/>
  <c r="P914" i="2" s="1"/>
  <c r="O913" i="2"/>
  <c r="P913" i="2" s="1"/>
  <c r="O912" i="2"/>
  <c r="P912" i="2" s="1"/>
  <c r="O911" i="2"/>
  <c r="P911" i="2" s="1"/>
  <c r="O910" i="2"/>
  <c r="P910" i="2" s="1"/>
  <c r="O909" i="2"/>
  <c r="P909" i="2" s="1"/>
  <c r="O908" i="2"/>
  <c r="P908" i="2" s="1"/>
  <c r="O907" i="2"/>
  <c r="P907" i="2" s="1"/>
  <c r="O906" i="2"/>
  <c r="P906" i="2" s="1"/>
  <c r="O905" i="2"/>
  <c r="P905" i="2" s="1"/>
  <c r="O904" i="2"/>
  <c r="P904" i="2" s="1"/>
  <c r="O903" i="2"/>
  <c r="P903" i="2" s="1"/>
  <c r="O902" i="2"/>
  <c r="P902" i="2" s="1"/>
  <c r="O901" i="2"/>
  <c r="P901" i="2" s="1"/>
  <c r="O900" i="2"/>
  <c r="P900" i="2" s="1"/>
  <c r="O899" i="2"/>
  <c r="P899" i="2" s="1"/>
  <c r="O898" i="2"/>
  <c r="P898" i="2" s="1"/>
  <c r="O897" i="2"/>
  <c r="P897" i="2" s="1"/>
  <c r="O896" i="2"/>
  <c r="P896" i="2" s="1"/>
  <c r="O895" i="2"/>
  <c r="P895" i="2" s="1"/>
  <c r="O894" i="2"/>
  <c r="P894" i="2" s="1"/>
  <c r="O893" i="2"/>
  <c r="P893" i="2" s="1"/>
  <c r="O892" i="2"/>
  <c r="P892" i="2" s="1"/>
  <c r="O891" i="2"/>
  <c r="P891" i="2" s="1"/>
  <c r="O890" i="2"/>
  <c r="P890" i="2" s="1"/>
  <c r="O889" i="2"/>
  <c r="P889" i="2" s="1"/>
  <c r="O888" i="2"/>
  <c r="P888" i="2" s="1"/>
  <c r="O887" i="2"/>
  <c r="P887" i="2" s="1"/>
  <c r="O886" i="2"/>
  <c r="P886" i="2" s="1"/>
  <c r="O885" i="2"/>
  <c r="P885" i="2" s="1"/>
  <c r="O884" i="2"/>
  <c r="P884" i="2" s="1"/>
  <c r="O883" i="2"/>
  <c r="P883" i="2" s="1"/>
  <c r="O882" i="2"/>
  <c r="P882" i="2" s="1"/>
  <c r="O881" i="2"/>
  <c r="P881" i="2" s="1"/>
  <c r="O880" i="2"/>
  <c r="P880" i="2" s="1"/>
  <c r="O879" i="2"/>
  <c r="P879" i="2" s="1"/>
  <c r="O878" i="2"/>
  <c r="P878" i="2" s="1"/>
  <c r="O877" i="2"/>
  <c r="P877" i="2" s="1"/>
  <c r="O876" i="2"/>
  <c r="P876" i="2" s="1"/>
  <c r="O875" i="2"/>
  <c r="P875" i="2" s="1"/>
  <c r="O874" i="2"/>
  <c r="P874" i="2" s="1"/>
  <c r="O873" i="2"/>
  <c r="P873" i="2" s="1"/>
  <c r="O872" i="2"/>
  <c r="P872" i="2" s="1"/>
  <c r="O871" i="2"/>
  <c r="P871" i="2" s="1"/>
  <c r="O870" i="2"/>
  <c r="P870" i="2" s="1"/>
  <c r="O869" i="2"/>
  <c r="P869" i="2" s="1"/>
  <c r="O868" i="2"/>
  <c r="P868" i="2" s="1"/>
  <c r="O867" i="2"/>
  <c r="P867" i="2" s="1"/>
  <c r="O866" i="2"/>
  <c r="P866" i="2" s="1"/>
  <c r="O865" i="2"/>
  <c r="P865" i="2" s="1"/>
  <c r="O864" i="2"/>
  <c r="P864" i="2" s="1"/>
  <c r="O863" i="2"/>
  <c r="P863" i="2" s="1"/>
  <c r="O862" i="2"/>
  <c r="P862" i="2" s="1"/>
  <c r="O861" i="2"/>
  <c r="P861" i="2" s="1"/>
  <c r="O860" i="2"/>
  <c r="P860" i="2" s="1"/>
  <c r="O859" i="2"/>
  <c r="P859" i="2" s="1"/>
  <c r="O858" i="2"/>
  <c r="P858" i="2" s="1"/>
  <c r="O857" i="2"/>
  <c r="P857" i="2" s="1"/>
  <c r="O856" i="2"/>
  <c r="P856" i="2" s="1"/>
  <c r="O855" i="2"/>
  <c r="P855" i="2" s="1"/>
  <c r="O854" i="2"/>
  <c r="P854" i="2" s="1"/>
  <c r="O853" i="2"/>
  <c r="P853" i="2" s="1"/>
  <c r="O852" i="2"/>
  <c r="P852" i="2" s="1"/>
  <c r="O851" i="2"/>
  <c r="P851" i="2" s="1"/>
  <c r="O850" i="2"/>
  <c r="P850" i="2" s="1"/>
  <c r="O849" i="2"/>
  <c r="P849" i="2" s="1"/>
  <c r="O848" i="2"/>
  <c r="P848" i="2" s="1"/>
  <c r="O847" i="2"/>
  <c r="P847" i="2" s="1"/>
  <c r="O846" i="2"/>
  <c r="P846" i="2" s="1"/>
  <c r="O845" i="2"/>
  <c r="P845" i="2" s="1"/>
  <c r="O844" i="2"/>
  <c r="P844" i="2" s="1"/>
  <c r="O843" i="2"/>
  <c r="P843" i="2" s="1"/>
  <c r="O842" i="2"/>
  <c r="P842" i="2" s="1"/>
  <c r="O841" i="2"/>
  <c r="P841" i="2" s="1"/>
  <c r="O840" i="2"/>
  <c r="P840" i="2" s="1"/>
  <c r="O839" i="2"/>
  <c r="P839" i="2" s="1"/>
  <c r="O838" i="2"/>
  <c r="P838" i="2" s="1"/>
  <c r="O837" i="2"/>
  <c r="P837" i="2" s="1"/>
  <c r="O836" i="2"/>
  <c r="P836" i="2" s="1"/>
  <c r="O835" i="2"/>
  <c r="P835" i="2" s="1"/>
  <c r="O834" i="2"/>
  <c r="P834" i="2" s="1"/>
  <c r="O833" i="2"/>
  <c r="P833" i="2" s="1"/>
  <c r="O832" i="2"/>
  <c r="P832" i="2" s="1"/>
  <c r="O831" i="2"/>
  <c r="P831" i="2" s="1"/>
  <c r="O830" i="2"/>
  <c r="P830" i="2" s="1"/>
  <c r="O829" i="2"/>
  <c r="P829" i="2" s="1"/>
  <c r="O828" i="2"/>
  <c r="P828" i="2" s="1"/>
  <c r="O827" i="2"/>
  <c r="P827" i="2" s="1"/>
  <c r="O826" i="2"/>
  <c r="P826" i="2" s="1"/>
  <c r="O825" i="2"/>
  <c r="P825" i="2" s="1"/>
  <c r="O824" i="2"/>
  <c r="P824" i="2" s="1"/>
  <c r="O823" i="2"/>
  <c r="P823" i="2" s="1"/>
  <c r="O822" i="2"/>
  <c r="P822" i="2" s="1"/>
  <c r="O821" i="2"/>
  <c r="P821" i="2" s="1"/>
  <c r="O820" i="2"/>
  <c r="P820" i="2" s="1"/>
  <c r="O819" i="2"/>
  <c r="P819" i="2" s="1"/>
  <c r="O818" i="2"/>
  <c r="P818" i="2" s="1"/>
  <c r="O817" i="2"/>
  <c r="P817" i="2" s="1"/>
  <c r="O816" i="2"/>
  <c r="P816" i="2" s="1"/>
  <c r="O815" i="2"/>
  <c r="P815" i="2" s="1"/>
  <c r="O814" i="2"/>
  <c r="P814" i="2" s="1"/>
  <c r="O813" i="2"/>
  <c r="P813" i="2" s="1"/>
  <c r="O812" i="2"/>
  <c r="P812" i="2" s="1"/>
  <c r="O811" i="2"/>
  <c r="P811" i="2" s="1"/>
  <c r="O810" i="2"/>
  <c r="P810" i="2" s="1"/>
  <c r="O809" i="2"/>
  <c r="P809" i="2" s="1"/>
  <c r="O808" i="2"/>
  <c r="P808" i="2" s="1"/>
  <c r="O807" i="2"/>
  <c r="P807" i="2" s="1"/>
  <c r="O806" i="2"/>
  <c r="P806" i="2" s="1"/>
  <c r="O805" i="2"/>
  <c r="P805" i="2" s="1"/>
  <c r="O804" i="2"/>
  <c r="P804" i="2" s="1"/>
  <c r="O803" i="2"/>
  <c r="P803" i="2" s="1"/>
  <c r="O802" i="2"/>
  <c r="P802" i="2" s="1"/>
  <c r="O801" i="2"/>
  <c r="P801" i="2" s="1"/>
  <c r="O800" i="2"/>
  <c r="P800" i="2" s="1"/>
  <c r="O799" i="2"/>
  <c r="P799" i="2" s="1"/>
  <c r="O798" i="2"/>
  <c r="P798" i="2" s="1"/>
  <c r="O797" i="2"/>
  <c r="P797" i="2" s="1"/>
  <c r="O796" i="2"/>
  <c r="P796" i="2" s="1"/>
  <c r="O795" i="2"/>
  <c r="P795" i="2" s="1"/>
  <c r="O794" i="2"/>
  <c r="P794" i="2" s="1"/>
  <c r="O793" i="2"/>
  <c r="P793" i="2" s="1"/>
  <c r="O792" i="2"/>
  <c r="P792" i="2" s="1"/>
  <c r="O791" i="2"/>
  <c r="P791" i="2" s="1"/>
  <c r="O790" i="2"/>
  <c r="P790" i="2" s="1"/>
  <c r="O789" i="2"/>
  <c r="P789" i="2" s="1"/>
  <c r="O788" i="2"/>
  <c r="P788" i="2" s="1"/>
  <c r="O787" i="2"/>
  <c r="P787" i="2" s="1"/>
  <c r="O786" i="2"/>
  <c r="P786" i="2" s="1"/>
  <c r="O785" i="2"/>
  <c r="P785" i="2" s="1"/>
  <c r="O784" i="2"/>
  <c r="P784" i="2" s="1"/>
  <c r="O783" i="2"/>
  <c r="P783" i="2" s="1"/>
  <c r="O782" i="2"/>
  <c r="P782" i="2" s="1"/>
  <c r="O781" i="2"/>
  <c r="P781" i="2" s="1"/>
  <c r="O780" i="2"/>
  <c r="P780" i="2" s="1"/>
  <c r="O779" i="2"/>
  <c r="P779" i="2" s="1"/>
  <c r="O778" i="2"/>
  <c r="P778" i="2" s="1"/>
  <c r="O777" i="2"/>
  <c r="P777" i="2" s="1"/>
  <c r="O776" i="2"/>
  <c r="P776" i="2" s="1"/>
  <c r="O775" i="2"/>
  <c r="P775" i="2" s="1"/>
  <c r="O774" i="2"/>
  <c r="P774" i="2" s="1"/>
  <c r="O773" i="2"/>
  <c r="P773" i="2" s="1"/>
  <c r="O772" i="2"/>
  <c r="P772" i="2" s="1"/>
  <c r="O771" i="2"/>
  <c r="P771" i="2" s="1"/>
  <c r="O770" i="2"/>
  <c r="P770" i="2" s="1"/>
  <c r="O769" i="2"/>
  <c r="P769" i="2" s="1"/>
  <c r="O768" i="2"/>
  <c r="P768" i="2" s="1"/>
  <c r="O767" i="2"/>
  <c r="P767" i="2" s="1"/>
  <c r="O766" i="2"/>
  <c r="P766" i="2" s="1"/>
  <c r="O765" i="2"/>
  <c r="P765" i="2" s="1"/>
  <c r="O764" i="2"/>
  <c r="P764" i="2" s="1"/>
  <c r="O763" i="2"/>
  <c r="P763" i="2" s="1"/>
  <c r="O762" i="2"/>
  <c r="P762" i="2" s="1"/>
  <c r="O761" i="2"/>
  <c r="P761" i="2" s="1"/>
  <c r="O760" i="2"/>
  <c r="P760" i="2" s="1"/>
  <c r="O759" i="2"/>
  <c r="P759" i="2" s="1"/>
  <c r="O758" i="2"/>
  <c r="P758" i="2" s="1"/>
  <c r="O757" i="2"/>
  <c r="P757" i="2" s="1"/>
  <c r="O756" i="2"/>
  <c r="P756" i="2" s="1"/>
  <c r="O755" i="2"/>
  <c r="P755" i="2" s="1"/>
  <c r="O754" i="2"/>
  <c r="P754" i="2" s="1"/>
  <c r="O753" i="2"/>
  <c r="P753" i="2" s="1"/>
  <c r="O752" i="2"/>
  <c r="P752" i="2" s="1"/>
  <c r="O751" i="2"/>
  <c r="P751" i="2" s="1"/>
  <c r="O750" i="2"/>
  <c r="P750" i="2" s="1"/>
  <c r="O749" i="2"/>
  <c r="P749" i="2" s="1"/>
  <c r="O748" i="2"/>
  <c r="P748" i="2" s="1"/>
  <c r="O747" i="2"/>
  <c r="P747" i="2" s="1"/>
  <c r="O746" i="2"/>
  <c r="P746" i="2" s="1"/>
  <c r="O745" i="2"/>
  <c r="P745" i="2" s="1"/>
  <c r="O744" i="2"/>
  <c r="P744" i="2" s="1"/>
  <c r="O743" i="2"/>
  <c r="P743" i="2" s="1"/>
  <c r="O742" i="2"/>
  <c r="P742" i="2" s="1"/>
  <c r="O741" i="2"/>
  <c r="P741" i="2" s="1"/>
  <c r="O740" i="2"/>
  <c r="P740" i="2" s="1"/>
  <c r="O739" i="2"/>
  <c r="P739" i="2" s="1"/>
  <c r="O738" i="2"/>
  <c r="P738" i="2" s="1"/>
  <c r="O737" i="2"/>
  <c r="P737" i="2" s="1"/>
  <c r="O736" i="2"/>
  <c r="P736" i="2" s="1"/>
  <c r="O735" i="2"/>
  <c r="P735" i="2" s="1"/>
  <c r="O734" i="2"/>
  <c r="P734" i="2" s="1"/>
  <c r="O733" i="2"/>
  <c r="P733" i="2" s="1"/>
  <c r="O732" i="2"/>
  <c r="P732" i="2" s="1"/>
  <c r="O731" i="2"/>
  <c r="P731" i="2" s="1"/>
  <c r="O730" i="2"/>
  <c r="P730" i="2" s="1"/>
  <c r="O729" i="2"/>
  <c r="P729" i="2" s="1"/>
  <c r="O728" i="2"/>
  <c r="P728" i="2" s="1"/>
  <c r="O727" i="2"/>
  <c r="P727" i="2" s="1"/>
  <c r="O726" i="2"/>
  <c r="P726" i="2" s="1"/>
  <c r="O725" i="2"/>
  <c r="P725" i="2" s="1"/>
  <c r="O724" i="2"/>
  <c r="P724" i="2" s="1"/>
  <c r="O723" i="2"/>
  <c r="P723" i="2" s="1"/>
  <c r="O722" i="2"/>
  <c r="P722" i="2" s="1"/>
  <c r="O721" i="2"/>
  <c r="P721" i="2" s="1"/>
  <c r="O720" i="2"/>
  <c r="P720" i="2" s="1"/>
  <c r="O719" i="2"/>
  <c r="P719" i="2" s="1"/>
  <c r="O718" i="2"/>
  <c r="P718" i="2" s="1"/>
  <c r="O717" i="2"/>
  <c r="P717" i="2" s="1"/>
  <c r="O716" i="2"/>
  <c r="P716" i="2" s="1"/>
  <c r="O715" i="2"/>
  <c r="P715" i="2" s="1"/>
  <c r="O714" i="2"/>
  <c r="P714" i="2" s="1"/>
  <c r="O713" i="2"/>
  <c r="P713" i="2" s="1"/>
  <c r="O712" i="2"/>
  <c r="P712" i="2" s="1"/>
  <c r="O711" i="2"/>
  <c r="P711" i="2" s="1"/>
  <c r="O710" i="2"/>
  <c r="P710" i="2" s="1"/>
  <c r="O709" i="2"/>
  <c r="P709" i="2" s="1"/>
  <c r="O708" i="2"/>
  <c r="P708" i="2" s="1"/>
  <c r="O707" i="2"/>
  <c r="P707" i="2" s="1"/>
  <c r="O706" i="2"/>
  <c r="P706" i="2" s="1"/>
  <c r="O705" i="2"/>
  <c r="P705" i="2" s="1"/>
  <c r="O704" i="2"/>
  <c r="P704" i="2" s="1"/>
  <c r="O703" i="2"/>
  <c r="P703" i="2" s="1"/>
  <c r="O702" i="2"/>
  <c r="P702" i="2" s="1"/>
  <c r="O701" i="2"/>
  <c r="P701" i="2" s="1"/>
  <c r="O700" i="2"/>
  <c r="P700" i="2" s="1"/>
  <c r="O699" i="2"/>
  <c r="P699" i="2" s="1"/>
  <c r="O698" i="2"/>
  <c r="P698" i="2" s="1"/>
  <c r="O697" i="2"/>
  <c r="P697" i="2" s="1"/>
  <c r="O696" i="2"/>
  <c r="P696" i="2" s="1"/>
  <c r="O695" i="2"/>
  <c r="P695" i="2" s="1"/>
  <c r="O694" i="2"/>
  <c r="P694" i="2" s="1"/>
  <c r="O693" i="2"/>
  <c r="P693" i="2" s="1"/>
  <c r="O692" i="2"/>
  <c r="P692" i="2" s="1"/>
  <c r="O691" i="2"/>
  <c r="P691" i="2" s="1"/>
  <c r="O690" i="2"/>
  <c r="P690" i="2" s="1"/>
  <c r="O689" i="2"/>
  <c r="P689" i="2" s="1"/>
  <c r="O688" i="2"/>
  <c r="P688" i="2" s="1"/>
  <c r="O687" i="2"/>
  <c r="P687" i="2" s="1"/>
  <c r="O686" i="2"/>
  <c r="P686" i="2" s="1"/>
  <c r="O685" i="2"/>
  <c r="P685" i="2" s="1"/>
  <c r="O684" i="2"/>
  <c r="P684" i="2" s="1"/>
  <c r="O683" i="2"/>
  <c r="P683" i="2" s="1"/>
  <c r="O682" i="2"/>
  <c r="P682" i="2" s="1"/>
  <c r="O681" i="2"/>
  <c r="P681" i="2" s="1"/>
  <c r="O680" i="2"/>
  <c r="P680" i="2" s="1"/>
  <c r="O679" i="2"/>
  <c r="P679" i="2" s="1"/>
  <c r="O678" i="2"/>
  <c r="P678" i="2" s="1"/>
  <c r="O677" i="2"/>
  <c r="P677" i="2" s="1"/>
  <c r="O676" i="2"/>
  <c r="P676" i="2" s="1"/>
  <c r="O675" i="2"/>
  <c r="P675" i="2" s="1"/>
  <c r="O674" i="2"/>
  <c r="P674" i="2" s="1"/>
  <c r="O673" i="2"/>
  <c r="P673" i="2" s="1"/>
  <c r="O672" i="2"/>
  <c r="P672" i="2" s="1"/>
  <c r="O671" i="2"/>
  <c r="P671" i="2" s="1"/>
  <c r="O670" i="2"/>
  <c r="P670" i="2" s="1"/>
  <c r="O669" i="2"/>
  <c r="P669" i="2" s="1"/>
  <c r="O668" i="2"/>
  <c r="P668" i="2" s="1"/>
  <c r="O667" i="2"/>
  <c r="P667" i="2" s="1"/>
  <c r="O666" i="2"/>
  <c r="P666" i="2" s="1"/>
  <c r="O665" i="2"/>
  <c r="P665" i="2" s="1"/>
  <c r="O664" i="2"/>
  <c r="P664" i="2" s="1"/>
  <c r="O663" i="2"/>
  <c r="P663" i="2" s="1"/>
  <c r="O662" i="2"/>
  <c r="P662" i="2" s="1"/>
  <c r="O661" i="2"/>
  <c r="P661" i="2" s="1"/>
  <c r="O660" i="2"/>
  <c r="P660" i="2" s="1"/>
  <c r="O659" i="2"/>
  <c r="P659" i="2" s="1"/>
  <c r="O658" i="2"/>
  <c r="P658" i="2" s="1"/>
  <c r="O657" i="2"/>
  <c r="P657" i="2" s="1"/>
  <c r="O656" i="2"/>
  <c r="P656" i="2" s="1"/>
  <c r="O655" i="2"/>
  <c r="P655" i="2" s="1"/>
  <c r="O654" i="2"/>
  <c r="P654" i="2" s="1"/>
  <c r="O653" i="2"/>
  <c r="P653" i="2" s="1"/>
  <c r="O652" i="2"/>
  <c r="P652" i="2" s="1"/>
  <c r="O651" i="2"/>
  <c r="P651" i="2" s="1"/>
  <c r="O650" i="2"/>
  <c r="P650" i="2" s="1"/>
  <c r="O649" i="2"/>
  <c r="P649" i="2" s="1"/>
  <c r="O648" i="2"/>
  <c r="P648" i="2" s="1"/>
  <c r="O647" i="2"/>
  <c r="P647" i="2" s="1"/>
  <c r="O646" i="2"/>
  <c r="P646" i="2" s="1"/>
  <c r="O645" i="2"/>
  <c r="P645" i="2" s="1"/>
  <c r="O644" i="2"/>
  <c r="P644" i="2" s="1"/>
  <c r="O643" i="2"/>
  <c r="P643" i="2" s="1"/>
  <c r="O642" i="2"/>
  <c r="P642" i="2" s="1"/>
  <c r="O641" i="2"/>
  <c r="P641" i="2" s="1"/>
  <c r="O640" i="2"/>
  <c r="P640" i="2" s="1"/>
  <c r="O639" i="2"/>
  <c r="P639" i="2" s="1"/>
  <c r="O638" i="2"/>
  <c r="P638" i="2" s="1"/>
  <c r="O637" i="2"/>
  <c r="P637" i="2" s="1"/>
  <c r="O636" i="2"/>
  <c r="P636" i="2" s="1"/>
  <c r="O635" i="2"/>
  <c r="P635" i="2" s="1"/>
  <c r="O634" i="2"/>
  <c r="P634" i="2" s="1"/>
  <c r="O633" i="2"/>
  <c r="P633" i="2" s="1"/>
  <c r="O632" i="2"/>
  <c r="P632" i="2" s="1"/>
  <c r="O631" i="2"/>
  <c r="P631" i="2" s="1"/>
  <c r="O630" i="2"/>
  <c r="P630" i="2" s="1"/>
  <c r="O629" i="2"/>
  <c r="P629" i="2" s="1"/>
  <c r="O628" i="2"/>
  <c r="P628" i="2" s="1"/>
  <c r="O627" i="2"/>
  <c r="P627" i="2" s="1"/>
  <c r="O626" i="2"/>
  <c r="P626" i="2" s="1"/>
  <c r="O625" i="2"/>
  <c r="P625" i="2" s="1"/>
  <c r="O624" i="2"/>
  <c r="P624" i="2" s="1"/>
  <c r="O623" i="2"/>
  <c r="P623" i="2" s="1"/>
  <c r="O622" i="2"/>
  <c r="P622" i="2" s="1"/>
  <c r="O621" i="2"/>
  <c r="P621" i="2" s="1"/>
  <c r="O620" i="2"/>
  <c r="P620" i="2" s="1"/>
  <c r="O619" i="2"/>
  <c r="P619" i="2" s="1"/>
  <c r="O618" i="2"/>
  <c r="P618" i="2" s="1"/>
  <c r="O617" i="2"/>
  <c r="P617" i="2" s="1"/>
  <c r="O616" i="2"/>
  <c r="P616" i="2" s="1"/>
  <c r="O615" i="2"/>
  <c r="P615" i="2" s="1"/>
  <c r="O614" i="2"/>
  <c r="P614" i="2" s="1"/>
  <c r="O613" i="2"/>
  <c r="P613" i="2" s="1"/>
  <c r="O612" i="2"/>
  <c r="P612" i="2" s="1"/>
  <c r="O611" i="2"/>
  <c r="P611" i="2" s="1"/>
  <c r="O610" i="2"/>
  <c r="P610" i="2" s="1"/>
  <c r="O609" i="2"/>
  <c r="P609" i="2" s="1"/>
  <c r="O608" i="2"/>
  <c r="P608" i="2" s="1"/>
  <c r="O607" i="2"/>
  <c r="P607" i="2" s="1"/>
  <c r="O606" i="2"/>
  <c r="P606" i="2" s="1"/>
  <c r="O605" i="2"/>
  <c r="P605" i="2" s="1"/>
  <c r="O604" i="2"/>
  <c r="P604" i="2" s="1"/>
  <c r="O603" i="2"/>
  <c r="P603" i="2" s="1"/>
  <c r="O602" i="2"/>
  <c r="P602" i="2" s="1"/>
  <c r="O601" i="2"/>
  <c r="P601" i="2" s="1"/>
  <c r="O600" i="2"/>
  <c r="P600" i="2" s="1"/>
  <c r="O599" i="2"/>
  <c r="P599" i="2" s="1"/>
  <c r="O598" i="2"/>
  <c r="P598" i="2" s="1"/>
  <c r="O597" i="2"/>
  <c r="P597" i="2" s="1"/>
  <c r="O596" i="2"/>
  <c r="P596" i="2" s="1"/>
  <c r="O595" i="2"/>
  <c r="P595" i="2" s="1"/>
  <c r="O594" i="2"/>
  <c r="P594" i="2" s="1"/>
  <c r="O593" i="2"/>
  <c r="P593" i="2" s="1"/>
  <c r="O592" i="2"/>
  <c r="P592" i="2" s="1"/>
  <c r="O591" i="2"/>
  <c r="P591" i="2" s="1"/>
  <c r="O590" i="2"/>
  <c r="P590" i="2" s="1"/>
  <c r="O589" i="2"/>
  <c r="P589" i="2" s="1"/>
  <c r="O588" i="2"/>
  <c r="P588" i="2" s="1"/>
  <c r="O587" i="2"/>
  <c r="P587" i="2" s="1"/>
  <c r="O586" i="2"/>
  <c r="P586" i="2" s="1"/>
  <c r="O585" i="2"/>
  <c r="P585" i="2" s="1"/>
  <c r="O584" i="2"/>
  <c r="P584" i="2" s="1"/>
  <c r="O583" i="2"/>
  <c r="P583" i="2" s="1"/>
  <c r="O582" i="2"/>
  <c r="P582" i="2" s="1"/>
  <c r="O581" i="2"/>
  <c r="P581" i="2" s="1"/>
  <c r="O580" i="2"/>
  <c r="P580" i="2" s="1"/>
  <c r="O579" i="2"/>
  <c r="P579" i="2" s="1"/>
  <c r="O578" i="2"/>
  <c r="P578" i="2" s="1"/>
  <c r="O577" i="2"/>
  <c r="P577" i="2" s="1"/>
  <c r="O576" i="2"/>
  <c r="P576" i="2" s="1"/>
  <c r="O575" i="2"/>
  <c r="P575" i="2" s="1"/>
  <c r="O574" i="2"/>
  <c r="P574" i="2" s="1"/>
  <c r="O573" i="2"/>
  <c r="P573" i="2" s="1"/>
  <c r="O572" i="2"/>
  <c r="P572" i="2" s="1"/>
  <c r="O571" i="2"/>
  <c r="P571" i="2" s="1"/>
  <c r="O570" i="2"/>
  <c r="P570" i="2" s="1"/>
  <c r="O569" i="2"/>
  <c r="P569" i="2" s="1"/>
  <c r="O568" i="2"/>
  <c r="P568" i="2" s="1"/>
  <c r="O567" i="2"/>
  <c r="P567" i="2" s="1"/>
  <c r="O566" i="2"/>
  <c r="P566" i="2" s="1"/>
  <c r="O565" i="2"/>
  <c r="P565" i="2" s="1"/>
  <c r="O564" i="2"/>
  <c r="P564" i="2" s="1"/>
  <c r="O563" i="2"/>
  <c r="P563" i="2" s="1"/>
  <c r="O562" i="2"/>
  <c r="P562" i="2" s="1"/>
  <c r="O561" i="2"/>
  <c r="P561" i="2" s="1"/>
  <c r="O560" i="2"/>
  <c r="P560" i="2" s="1"/>
  <c r="O559" i="2"/>
  <c r="P559" i="2" s="1"/>
  <c r="O558" i="2"/>
  <c r="P558" i="2" s="1"/>
  <c r="O557" i="2"/>
  <c r="P557" i="2" s="1"/>
  <c r="O556" i="2"/>
  <c r="P556" i="2" s="1"/>
  <c r="O555" i="2"/>
  <c r="P555" i="2" s="1"/>
  <c r="O554" i="2"/>
  <c r="P554" i="2" s="1"/>
  <c r="O553" i="2"/>
  <c r="P553" i="2" s="1"/>
  <c r="O552" i="2"/>
  <c r="P552" i="2" s="1"/>
  <c r="O551" i="2"/>
  <c r="P551" i="2" s="1"/>
  <c r="O550" i="2"/>
  <c r="P550" i="2" s="1"/>
  <c r="O549" i="2"/>
  <c r="P549" i="2" s="1"/>
  <c r="O548" i="2"/>
  <c r="P548" i="2" s="1"/>
  <c r="O547" i="2"/>
  <c r="P547" i="2" s="1"/>
  <c r="O546" i="2"/>
  <c r="P546" i="2" s="1"/>
  <c r="O545" i="2"/>
  <c r="P545" i="2" s="1"/>
  <c r="O544" i="2"/>
  <c r="P544" i="2" s="1"/>
  <c r="O543" i="2"/>
  <c r="P543" i="2" s="1"/>
  <c r="O542" i="2"/>
  <c r="P542" i="2" s="1"/>
  <c r="O541" i="2"/>
  <c r="P541" i="2" s="1"/>
  <c r="O540" i="2"/>
  <c r="P540" i="2" s="1"/>
  <c r="O539" i="2"/>
  <c r="P539" i="2" s="1"/>
  <c r="O538" i="2"/>
  <c r="P538" i="2" s="1"/>
  <c r="O537" i="2"/>
  <c r="P537" i="2" s="1"/>
  <c r="O536" i="2"/>
  <c r="P536" i="2" s="1"/>
  <c r="O535" i="2"/>
  <c r="P535" i="2" s="1"/>
  <c r="O534" i="2"/>
  <c r="P534" i="2" s="1"/>
  <c r="O533" i="2"/>
  <c r="P533" i="2" s="1"/>
  <c r="O532" i="2"/>
  <c r="P532" i="2" s="1"/>
  <c r="O531" i="2"/>
  <c r="P531" i="2" s="1"/>
  <c r="O530" i="2"/>
  <c r="P530" i="2" s="1"/>
  <c r="O529" i="2"/>
  <c r="P529" i="2" s="1"/>
  <c r="O528" i="2"/>
  <c r="P528" i="2" s="1"/>
  <c r="O527" i="2"/>
  <c r="P527" i="2" s="1"/>
  <c r="O526" i="2"/>
  <c r="P526" i="2" s="1"/>
  <c r="O525" i="2"/>
  <c r="P525" i="2" s="1"/>
  <c r="O524" i="2"/>
  <c r="P524" i="2" s="1"/>
  <c r="O523" i="2"/>
  <c r="P523" i="2" s="1"/>
  <c r="O522" i="2"/>
  <c r="P522" i="2" s="1"/>
  <c r="O521" i="2"/>
  <c r="P521" i="2" s="1"/>
  <c r="O520" i="2"/>
  <c r="P520" i="2" s="1"/>
  <c r="O519" i="2"/>
  <c r="P519" i="2" s="1"/>
  <c r="O518" i="2"/>
  <c r="P518" i="2" s="1"/>
  <c r="O517" i="2"/>
  <c r="P517" i="2" s="1"/>
  <c r="O516" i="2"/>
  <c r="P516" i="2" s="1"/>
  <c r="O515" i="2"/>
  <c r="P515" i="2" s="1"/>
  <c r="O514" i="2"/>
  <c r="P514" i="2" s="1"/>
  <c r="O513" i="2"/>
  <c r="P513" i="2" s="1"/>
  <c r="O512" i="2"/>
  <c r="P512" i="2" s="1"/>
  <c r="O511" i="2"/>
  <c r="P511" i="2" s="1"/>
  <c r="O510" i="2"/>
  <c r="P510" i="2" s="1"/>
  <c r="O509" i="2"/>
  <c r="P509" i="2" s="1"/>
  <c r="O508" i="2"/>
  <c r="P508" i="2" s="1"/>
  <c r="O507" i="2"/>
  <c r="P507" i="2" s="1"/>
  <c r="O506" i="2"/>
  <c r="P506" i="2" s="1"/>
  <c r="O505" i="2"/>
  <c r="P505" i="2" s="1"/>
  <c r="O504" i="2"/>
  <c r="P504" i="2" s="1"/>
  <c r="O503" i="2"/>
  <c r="P503" i="2" s="1"/>
  <c r="O502" i="2"/>
  <c r="P502" i="2" s="1"/>
  <c r="O501" i="2"/>
  <c r="P501" i="2" s="1"/>
  <c r="O500" i="2"/>
  <c r="P500" i="2" s="1"/>
  <c r="O499" i="2"/>
  <c r="P499" i="2" s="1"/>
  <c r="O498" i="2"/>
  <c r="P498" i="2" s="1"/>
  <c r="O497" i="2"/>
  <c r="P497" i="2" s="1"/>
  <c r="O496" i="2"/>
  <c r="P496" i="2" s="1"/>
  <c r="O495" i="2"/>
  <c r="P495" i="2" s="1"/>
  <c r="O494" i="2"/>
  <c r="P494" i="2" s="1"/>
  <c r="O493" i="2"/>
  <c r="P493" i="2" s="1"/>
  <c r="O492" i="2"/>
  <c r="P492" i="2" s="1"/>
  <c r="O491" i="2"/>
  <c r="P491" i="2" s="1"/>
  <c r="O490" i="2"/>
  <c r="P490" i="2" s="1"/>
  <c r="O489" i="2"/>
  <c r="P489" i="2" s="1"/>
  <c r="O488" i="2"/>
  <c r="P488" i="2" s="1"/>
  <c r="O487" i="2"/>
  <c r="P487" i="2" s="1"/>
  <c r="O486" i="2"/>
  <c r="P486" i="2" s="1"/>
  <c r="O485" i="2"/>
  <c r="P485" i="2" s="1"/>
  <c r="O484" i="2"/>
  <c r="P484" i="2" s="1"/>
  <c r="O483" i="2"/>
  <c r="P483" i="2" s="1"/>
  <c r="O482" i="2"/>
  <c r="P482" i="2" s="1"/>
  <c r="O481" i="2"/>
  <c r="P481" i="2" s="1"/>
  <c r="O480" i="2"/>
  <c r="P480" i="2" s="1"/>
  <c r="O479" i="2"/>
  <c r="P479" i="2" s="1"/>
  <c r="O478" i="2"/>
  <c r="P478" i="2" s="1"/>
  <c r="O477" i="2"/>
  <c r="P477" i="2" s="1"/>
  <c r="O476" i="2"/>
  <c r="P476" i="2" s="1"/>
  <c r="O475" i="2"/>
  <c r="P475" i="2" s="1"/>
  <c r="O474" i="2"/>
  <c r="P474" i="2" s="1"/>
  <c r="O473" i="2"/>
  <c r="P473" i="2" s="1"/>
  <c r="O472" i="2"/>
  <c r="P472" i="2" s="1"/>
  <c r="O471" i="2"/>
  <c r="P471" i="2" s="1"/>
  <c r="O470" i="2"/>
  <c r="P470" i="2" s="1"/>
  <c r="O469" i="2"/>
  <c r="P469" i="2" s="1"/>
  <c r="O468" i="2"/>
  <c r="P468" i="2" s="1"/>
  <c r="O467" i="2"/>
  <c r="P467" i="2" s="1"/>
  <c r="O466" i="2"/>
  <c r="P466" i="2" s="1"/>
  <c r="O465" i="2"/>
  <c r="P465" i="2" s="1"/>
  <c r="O464" i="2"/>
  <c r="P464" i="2" s="1"/>
  <c r="O463" i="2"/>
  <c r="P463" i="2" s="1"/>
  <c r="O462" i="2"/>
  <c r="P462" i="2" s="1"/>
  <c r="O461" i="2"/>
  <c r="P461" i="2" s="1"/>
  <c r="O460" i="2"/>
  <c r="P460" i="2" s="1"/>
  <c r="O459" i="2"/>
  <c r="P459" i="2" s="1"/>
  <c r="O458" i="2"/>
  <c r="P458" i="2" s="1"/>
  <c r="O457" i="2"/>
  <c r="P457" i="2" s="1"/>
  <c r="O456" i="2"/>
  <c r="P456" i="2" s="1"/>
  <c r="O455" i="2"/>
  <c r="P455" i="2" s="1"/>
  <c r="O454" i="2"/>
  <c r="P454" i="2" s="1"/>
  <c r="O453" i="2"/>
  <c r="P453" i="2" s="1"/>
  <c r="O452" i="2"/>
  <c r="P452" i="2" s="1"/>
  <c r="O451" i="2"/>
  <c r="P451" i="2" s="1"/>
  <c r="O450" i="2"/>
  <c r="P450" i="2" s="1"/>
  <c r="O449" i="2"/>
  <c r="P449" i="2" s="1"/>
  <c r="O448" i="2"/>
  <c r="P448" i="2" s="1"/>
  <c r="O447" i="2"/>
  <c r="P447" i="2" s="1"/>
  <c r="O446" i="2"/>
  <c r="P446" i="2" s="1"/>
  <c r="O445" i="2"/>
  <c r="P445" i="2" s="1"/>
  <c r="O444" i="2"/>
  <c r="P444" i="2" s="1"/>
  <c r="O443" i="2"/>
  <c r="P443" i="2" s="1"/>
  <c r="O442" i="2"/>
  <c r="P442" i="2" s="1"/>
  <c r="O441" i="2"/>
  <c r="P441" i="2" s="1"/>
  <c r="O440" i="2"/>
  <c r="P440" i="2" s="1"/>
  <c r="O439" i="2"/>
  <c r="P439" i="2" s="1"/>
  <c r="O438" i="2"/>
  <c r="P438" i="2" s="1"/>
  <c r="O437" i="2"/>
  <c r="P437" i="2" s="1"/>
  <c r="O436" i="2"/>
  <c r="P436" i="2" s="1"/>
  <c r="O435" i="2"/>
  <c r="P435" i="2" s="1"/>
  <c r="O434" i="2"/>
  <c r="P434" i="2" s="1"/>
  <c r="O433" i="2"/>
  <c r="P433" i="2" s="1"/>
  <c r="O432" i="2"/>
  <c r="P432" i="2" s="1"/>
  <c r="O431" i="2"/>
  <c r="P431" i="2" s="1"/>
  <c r="O430" i="2"/>
  <c r="P430" i="2" s="1"/>
  <c r="O429" i="2"/>
  <c r="P429" i="2" s="1"/>
  <c r="O428" i="2"/>
  <c r="P428" i="2" s="1"/>
  <c r="O427" i="2"/>
  <c r="P427" i="2" s="1"/>
  <c r="O426" i="2"/>
  <c r="P426" i="2" s="1"/>
  <c r="O425" i="2"/>
  <c r="P425" i="2" s="1"/>
  <c r="O424" i="2"/>
  <c r="P424" i="2" s="1"/>
  <c r="O423" i="2"/>
  <c r="P423" i="2" s="1"/>
  <c r="O422" i="2"/>
  <c r="P422" i="2" s="1"/>
  <c r="O421" i="2"/>
  <c r="P421" i="2" s="1"/>
  <c r="O420" i="2"/>
  <c r="P420" i="2" s="1"/>
  <c r="O419" i="2"/>
  <c r="P419" i="2" s="1"/>
  <c r="O418" i="2"/>
  <c r="P418" i="2" s="1"/>
  <c r="O417" i="2"/>
  <c r="P417" i="2" s="1"/>
  <c r="O416" i="2"/>
  <c r="P416" i="2" s="1"/>
  <c r="O415" i="2"/>
  <c r="P415" i="2" s="1"/>
  <c r="O414" i="2"/>
  <c r="P414" i="2" s="1"/>
  <c r="O413" i="2"/>
  <c r="P413" i="2" s="1"/>
  <c r="O412" i="2"/>
  <c r="P412" i="2" s="1"/>
  <c r="O411" i="2"/>
  <c r="P411" i="2" s="1"/>
  <c r="O410" i="2"/>
  <c r="P410" i="2" s="1"/>
  <c r="O409" i="2"/>
  <c r="P409" i="2" s="1"/>
  <c r="O408" i="2"/>
  <c r="P408" i="2" s="1"/>
  <c r="O407" i="2"/>
  <c r="P407" i="2" s="1"/>
  <c r="O406" i="2"/>
  <c r="P406" i="2" s="1"/>
  <c r="O405" i="2"/>
  <c r="P405" i="2" s="1"/>
  <c r="O404" i="2"/>
  <c r="P404" i="2" s="1"/>
  <c r="O403" i="2"/>
  <c r="P403" i="2" s="1"/>
  <c r="O402" i="2"/>
  <c r="P402" i="2" s="1"/>
  <c r="O401" i="2"/>
  <c r="P401" i="2" s="1"/>
  <c r="O400" i="2"/>
  <c r="P400" i="2" s="1"/>
  <c r="O399" i="2"/>
  <c r="P399" i="2" s="1"/>
  <c r="O398" i="2"/>
  <c r="P398" i="2" s="1"/>
  <c r="O397" i="2"/>
  <c r="P397" i="2" s="1"/>
  <c r="O396" i="2"/>
  <c r="P396" i="2" s="1"/>
  <c r="O395" i="2"/>
  <c r="P395" i="2" s="1"/>
  <c r="O394" i="2"/>
  <c r="P394" i="2" s="1"/>
  <c r="O393" i="2"/>
  <c r="P393" i="2" s="1"/>
  <c r="O392" i="2"/>
  <c r="P392" i="2" s="1"/>
  <c r="O391" i="2"/>
  <c r="P391" i="2" s="1"/>
  <c r="O390" i="2"/>
  <c r="P390" i="2" s="1"/>
  <c r="O389" i="2"/>
  <c r="P389" i="2" s="1"/>
  <c r="O388" i="2"/>
  <c r="P388" i="2" s="1"/>
  <c r="O387" i="2"/>
  <c r="P387" i="2" s="1"/>
  <c r="O386" i="2"/>
  <c r="P386" i="2" s="1"/>
  <c r="O385" i="2"/>
  <c r="P385" i="2" s="1"/>
  <c r="O384" i="2"/>
  <c r="P384" i="2" s="1"/>
  <c r="O383" i="2"/>
  <c r="P383" i="2" s="1"/>
  <c r="O382" i="2"/>
  <c r="P382" i="2" s="1"/>
  <c r="O381" i="2"/>
  <c r="P381" i="2" s="1"/>
  <c r="O380" i="2"/>
  <c r="P380" i="2" s="1"/>
  <c r="O379" i="2"/>
  <c r="P379" i="2" s="1"/>
  <c r="O378" i="2"/>
  <c r="P378" i="2" s="1"/>
  <c r="O377" i="2"/>
  <c r="P377" i="2" s="1"/>
  <c r="O376" i="2"/>
  <c r="P376" i="2" s="1"/>
  <c r="O375" i="2"/>
  <c r="P375" i="2" s="1"/>
  <c r="O374" i="2"/>
  <c r="P374" i="2" s="1"/>
  <c r="O373" i="2"/>
  <c r="P373" i="2" s="1"/>
  <c r="O372" i="2"/>
  <c r="P372" i="2" s="1"/>
  <c r="O371" i="2"/>
  <c r="P371" i="2" s="1"/>
  <c r="O370" i="2"/>
  <c r="P370" i="2" s="1"/>
  <c r="O369" i="2"/>
  <c r="P369" i="2" s="1"/>
  <c r="O368" i="2"/>
  <c r="P368" i="2" s="1"/>
  <c r="O367" i="2"/>
  <c r="P367" i="2" s="1"/>
  <c r="O366" i="2"/>
  <c r="P366" i="2" s="1"/>
  <c r="O365" i="2"/>
  <c r="P365" i="2" s="1"/>
  <c r="O364" i="2"/>
  <c r="P364" i="2" s="1"/>
  <c r="O363" i="2"/>
  <c r="P363" i="2" s="1"/>
  <c r="O362" i="2"/>
  <c r="P362" i="2" s="1"/>
  <c r="O361" i="2"/>
  <c r="P361" i="2" s="1"/>
  <c r="O360" i="2"/>
  <c r="P360" i="2" s="1"/>
  <c r="O359" i="2"/>
  <c r="P359" i="2" s="1"/>
  <c r="O358" i="2"/>
  <c r="P358" i="2" s="1"/>
  <c r="O357" i="2"/>
  <c r="P357" i="2" s="1"/>
  <c r="O356" i="2"/>
  <c r="P356" i="2" s="1"/>
  <c r="O355" i="2"/>
  <c r="P355" i="2" s="1"/>
  <c r="O354" i="2"/>
  <c r="P354" i="2" s="1"/>
  <c r="O353" i="2"/>
  <c r="P353" i="2" s="1"/>
  <c r="O352" i="2"/>
  <c r="P352" i="2" s="1"/>
  <c r="O351" i="2"/>
  <c r="P351" i="2" s="1"/>
  <c r="O350" i="2"/>
  <c r="P350" i="2" s="1"/>
  <c r="O349" i="2"/>
  <c r="P349" i="2" s="1"/>
  <c r="O348" i="2"/>
  <c r="P348" i="2" s="1"/>
  <c r="O347" i="2"/>
  <c r="P347" i="2" s="1"/>
  <c r="O346" i="2"/>
  <c r="P346" i="2" s="1"/>
  <c r="O345" i="2"/>
  <c r="P345" i="2" s="1"/>
  <c r="O344" i="2"/>
  <c r="P344" i="2" s="1"/>
  <c r="O343" i="2"/>
  <c r="P343" i="2" s="1"/>
  <c r="O342" i="2"/>
  <c r="P342" i="2" s="1"/>
  <c r="O341" i="2"/>
  <c r="P341" i="2" s="1"/>
  <c r="O340" i="2"/>
  <c r="P340" i="2" s="1"/>
  <c r="O339" i="2"/>
  <c r="P339" i="2" s="1"/>
  <c r="O338" i="2"/>
  <c r="P338" i="2" s="1"/>
  <c r="O337" i="2"/>
  <c r="P337" i="2" s="1"/>
  <c r="O336" i="2"/>
  <c r="P336" i="2" s="1"/>
  <c r="O335" i="2"/>
  <c r="P335" i="2" s="1"/>
  <c r="O334" i="2"/>
  <c r="P334" i="2" s="1"/>
  <c r="O333" i="2"/>
  <c r="P333" i="2" s="1"/>
  <c r="O332" i="2"/>
  <c r="P332" i="2" s="1"/>
  <c r="O331" i="2"/>
  <c r="P331" i="2" s="1"/>
  <c r="O330" i="2"/>
  <c r="P330" i="2" s="1"/>
  <c r="O329" i="2"/>
  <c r="P329" i="2" s="1"/>
  <c r="O328" i="2"/>
  <c r="P328" i="2" s="1"/>
  <c r="O327" i="2"/>
  <c r="P327" i="2" s="1"/>
  <c r="O326" i="2"/>
  <c r="P326" i="2" s="1"/>
  <c r="O325" i="2"/>
  <c r="P325" i="2" s="1"/>
  <c r="O324" i="2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6" i="2"/>
  <c r="P316" i="2" s="1"/>
  <c r="O315" i="2"/>
  <c r="P315" i="2" s="1"/>
  <c r="O314" i="2"/>
  <c r="P314" i="2" s="1"/>
  <c r="O313" i="2"/>
  <c r="P313" i="2" s="1"/>
  <c r="O312" i="2"/>
  <c r="P312" i="2" s="1"/>
  <c r="O311" i="2"/>
  <c r="P311" i="2" s="1"/>
  <c r="O310" i="2"/>
  <c r="P310" i="2" s="1"/>
  <c r="O309" i="2"/>
  <c r="P309" i="2" s="1"/>
  <c r="O308" i="2"/>
  <c r="P308" i="2" s="1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300" i="2"/>
  <c r="P300" i="2" s="1"/>
  <c r="O299" i="2"/>
  <c r="P299" i="2" s="1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l="1"/>
  <c r="N5" i="4" s="1"/>
  <c r="M5" i="4"/>
</calcChain>
</file>

<file path=xl/sharedStrings.xml><?xml version="1.0" encoding="utf-8"?>
<sst xmlns="http://schemas.openxmlformats.org/spreadsheetml/2006/main" count="22761" uniqueCount="184">
  <si>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</si>
  <si>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</si>
  <si>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</si>
  <si>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</si>
  <si>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</si>
  <si>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</si>
  <si>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</si>
  <si>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</si>
  <si>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</si>
  <si>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</si>
  <si>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</si>
  <si>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</si>
  <si>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</si>
  <si>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</si>
  <si>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</si>
  <si>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</si>
  <si>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</si>
  <si>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</si>
  <si>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</si>
  <si>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</si>
  <si>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</si>
  <si>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</si>
  <si>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</si>
  <si>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</si>
  <si>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</si>
  <si>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</si>
  <si>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</si>
  <si>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</si>
  <si>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</si>
  <si>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</si>
  <si>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</si>
  <si>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</si>
  <si>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</si>
  <si>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</si>
  <si>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</si>
  <si>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</si>
  <si>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</si>
  <si>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</si>
  <si>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</si>
  <si>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</si>
  <si>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</si>
  <si>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</si>
  <si>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</si>
  <si>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</si>
  <si>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</si>
  <si>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</si>
  <si>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</si>
  <si>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</si>
  <si>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</si>
  <si>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</si>
  <si>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</si>
  <si>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</si>
  <si>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</si>
  <si>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</si>
  <si>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</si>
  <si>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</si>
  <si>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</si>
  <si>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</si>
  <si>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</si>
  <si>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</si>
  <si>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</si>
  <si>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</si>
  <si>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</si>
  <si>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</si>
  <si>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</si>
  <si>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</si>
  <si>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</si>
  <si>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</si>
  <si>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</si>
  <si>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</si>
  <si>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</si>
  <si>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</si>
  <si>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</si>
  <si>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</si>
  <si>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</si>
  <si>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</si>
  <si>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</si>
  <si>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</si>
  <si>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</si>
  <si>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</si>
  <si>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</si>
  <si>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</si>
  <si>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</si>
  <si>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</si>
  <si>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</si>
  <si>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</si>
  <si>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</si>
  <si>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</si>
  <si>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</si>
  <si>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</si>
  <si>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</si>
  <si>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</si>
  <si>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</si>
  <si>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</si>
  <si>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</si>
  <si>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</si>
  <si>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</si>
  <si>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</si>
  <si>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</si>
  <si>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</si>
  <si>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</si>
  <si>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</si>
  <si>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</si>
  <si>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</si>
  <si>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</si>
  <si>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</si>
  <si>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</si>
  <si>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</si>
  <si>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</si>
  <si>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</si>
  <si>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</si>
  <si>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</si>
  <si>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</si>
  <si>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</si>
  <si>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</si>
  <si>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</si>
  <si>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Minorista</t>
  </si>
  <si>
    <t>ID del minorista</t>
  </si>
  <si>
    <t>Fecha de factura</t>
  </si>
  <si>
    <t>Región</t>
  </si>
  <si>
    <t>Estado</t>
  </si>
  <si>
    <t>Ciudad</t>
  </si>
  <si>
    <t>Marca de bebida</t>
  </si>
  <si>
    <t>Días de entrega</t>
  </si>
  <si>
    <t>Empresa de reparto</t>
  </si>
  <si>
    <t>Precio por unidad</t>
  </si>
  <si>
    <t>Unidades vendidas</t>
  </si>
  <si>
    <t>Ventas totales</t>
  </si>
  <si>
    <t>Beneficio operativo</t>
  </si>
  <si>
    <t>Margen operativo</t>
  </si>
  <si>
    <t>Etiquetas de fila</t>
  </si>
  <si>
    <t>Total general</t>
  </si>
  <si>
    <t>Marca de bebida más vendida</t>
  </si>
  <si>
    <t>Ventas por region</t>
  </si>
  <si>
    <t>Ventas por minorista</t>
  </si>
  <si>
    <t>beneficios por minorista</t>
  </si>
  <si>
    <t>beneficios por region</t>
  </si>
  <si>
    <t>Ventas en el tiempo</t>
  </si>
  <si>
    <t>Beneficios en el tiempo</t>
  </si>
  <si>
    <t>Tiempo de entrega medio</t>
  </si>
  <si>
    <t>Margen de beneficios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</si>
  <si>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</si>
  <si>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</si>
  <si>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</si>
  <si>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</si>
  <si>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</si>
  <si>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</si>
  <si>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</si>
  <si>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</si>
  <si>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</si>
  <si>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</si>
  <si>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</si>
  <si>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</si>
  <si>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Suma de Beneficio operativo</t>
  </si>
  <si>
    <t>Suma de Unidades vendidas</t>
  </si>
  <si>
    <t>Ventas por Estado</t>
  </si>
  <si>
    <t>Beneficios por estado</t>
  </si>
  <si>
    <t>Beneficios por region</t>
  </si>
  <si>
    <t>VENTAS TOTALES</t>
  </si>
  <si>
    <t>UNIDADES VENDIDAS</t>
  </si>
  <si>
    <t>BENEFICIO OPERTATIVO</t>
  </si>
  <si>
    <t>BIG NUMBERS</t>
  </si>
  <si>
    <t>Promedio de Precio por unidad</t>
  </si>
  <si>
    <t>Promedio de Margen operativo</t>
  </si>
  <si>
    <t>Margen por Minorista</t>
  </si>
  <si>
    <t>precio por minorista</t>
  </si>
  <si>
    <t>Margen por Marca</t>
  </si>
  <si>
    <t>Precio por Marca</t>
  </si>
  <si>
    <t>Ventas por minoristas</t>
  </si>
  <si>
    <t>Precio por Region</t>
  </si>
  <si>
    <t>Margen por Region</t>
  </si>
  <si>
    <t>KPIS</t>
  </si>
  <si>
    <t>Suma de Ventas totales</t>
  </si>
  <si>
    <t>BENEFICIOS TOTALES</t>
  </si>
  <si>
    <t>Mes Texto</t>
  </si>
  <si>
    <t>Trimestre</t>
  </si>
  <si>
    <t>Semestre</t>
  </si>
  <si>
    <t>BENEFICIOS en el tiempo</t>
  </si>
  <si>
    <t>VENTAS por marca</t>
  </si>
  <si>
    <t>Ventas por estado</t>
  </si>
  <si>
    <t>Entregas por empresa</t>
  </si>
  <si>
    <t>Tiempo entrega</t>
  </si>
  <si>
    <t>Promedio de Días de entrega</t>
  </si>
  <si>
    <t>Ventas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</si>
</sst>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$-440A]* #,##0.00_-;\-[$$-440A]* #,##0.00_-;_-[$$-440A]* &quot;-&quot;??_-;_-@_-"/>
    <numFmt numFmtId="165" formatCode="[$$-409]#,##0.00"/>
    <numFmt numFmtId="166" formatCode="[$$-409]#,##0.00_ ;\-[$$-409]#,##0.00\ "/>
    <numFmt numFmtId="167" formatCode="d\-m\-yyyy;@"/>
  </numFmts>
  <fonts count="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3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2" fillId="0" borderId="0" xfId="0" applyNumberFormat="1" applyFont="1" applyAlignment="1">
      <alignment horizontal="center"/>
    </xf>
    <xf numFmtId="0" fontId="6" fillId="3" borderId="2" xfId="0" applyFont="1" applyFill="1" applyBorder="1"/>
    <xf numFmtId="2" fontId="0" fillId="0" borderId="0" xfId="0" applyNumberFormat="1"/>
    <xf numFmtId="9" fontId="0" fillId="0" borderId="0" xfId="2" applyFont="1"/>
  </cellXfs>
  <cellStyles count="3">
    <cellStyle name="Normal" xfId="0" builtinId="0"/>
    <cellStyle name="Normal 2" xfId="1" xr:uid="{E86504DD-CE9A-F24B-8D47-52F98768B3AE}"/>
    <cellStyle name="Porcentaje" xfId="2" builtinId="5"/>
  </cellStyles>
  <dxfs count="41">
    <dxf>
      <numFmt numFmtId="2" formatCode="0.00"/>
    </dxf>
    <dxf>
      <numFmt numFmtId="166" formatCode="[$$-409]#,##0.00_ ;\-[$$-409]#,##0.00\ "/>
    </dxf>
    <dxf>
      <numFmt numFmtId="166" formatCode="[$$-409]#,##0.00_ ;\-[$$-409]#,##0.00\ "/>
    </dxf>
    <dxf>
      <numFmt numFmtId="2" formatCode="0.00"/>
    </dxf>
    <dxf>
      <numFmt numFmtId="166" formatCode="[$$-409]#,##0.00_ ;\-[$$-409]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[$$-409]#,##0.00"/>
      <alignment horizontal="center" vertical="bottom" textRotation="0" wrapText="0" indent="0" justifyLastLine="0" shrinkToFit="0" readingOrder="0"/>
    </dxf>
    <dxf>
      <numFmt numFmtId="165" formatCode="[$$-409]#,##0.00"/>
      <alignment horizontal="center" vertical="bottom" textRotation="0" wrapText="0" indent="0" justifyLastLine="0" shrinkToFit="0" readingOrder="0"/>
    </dxf>
    <dxf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d\-m\-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d\-m\-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d\-m\-yyyy;@"/>
      <alignment horizontal="center" vertical="bottom" textRotation="0" wrapText="0" indent="0" justifyLastLine="0" shrinkToFit="0" readingOrder="0"/>
    </dxf>
    <dxf>
      <numFmt numFmtId="167" formatCode="d\-m\-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2A3E68"/>
          <bgColor rgb="FF2A3E68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</dxf>
  </dxfs>
  <tableStyles count="3" defaultTableStyle="TableStyleMedium2" defaultPivotStyle="PivotStyleLight16">
    <tableStyle name="Coca Cola" table="0" count="12" xr9:uid="{9DCD6335-64A7-1D44-894F-C288486E24E2}">
      <tableStyleElement type="wholeTable" dxfId="40"/>
      <tableStyleElement type="headerRow" dxfId="39"/>
      <tableStyleElement type="totalRow" dxfId="38"/>
      <tableStyleElement type="firstRowStripe" dxfId="37"/>
      <tableStyleElement type="firstColumnStripe" dxfId="36"/>
      <tableStyleElement type="firstSubtotalColumn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Coca Cola 2" table="0" count="12" xr9:uid="{DCA85CA6-B18C-C44D-8071-EB98A60CCE5F}">
      <tableStyleElement type="wholeTable" dxfId="28"/>
      <tableStyleElement type="headerRow" dxfId="27"/>
      <tableStyleElement type="totalRow" dxfId="26"/>
      <tableStyleElement type="firstRowStripe" dxfId="25"/>
      <tableStyleElement type="firstColumnStripe" dxfId="24"/>
      <tableStyleElement type="firstSubtotalColumn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Coca Cola filtro" pivot="0" table="0" count="12" xr9:uid="{1338105E-9F53-1242-9E3E-AB24F2681CD0}">
      <tableStyleElement type="wholeTable" dxfId="16"/>
      <tableStyleElement type="headerRow" dxfId="15"/>
      <tableStyleElement type="firstRowStripe" dxfId="14"/>
      <tableStyleElement type="firstColumnStripe" dxfId="13"/>
    </tableStyle>
  </tableStyles>
  <colors>
    <mruColors>
      <color rgb="FFFF7E79"/>
      <color rgb="FFFF5252"/>
      <color rgb="FF941100"/>
      <color rgb="FFFF2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oca Cola filtr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[Ventas Coca Cola.xlsx]Tablas dinamicas!VENTAS TIEMPO</c:name>
    <c:fmtId val="0"/>
  </c:pivotSource>
  <c:chart>
    <c:autoTitleDeleted val="1"/>
    <c:pivotFmts>
      <c:pivotFmt>
        <c:idx val="0"/>
        <c:spPr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dinamicas'!$C$43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dinamicas'!$B$44:$B$56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dinamicas'!$C$44:$C$56</c:f>
              <c:numCache>
                <c:formatCode>#,##0</c:formatCode>
                <c:ptCount val="12"/>
                <c:pt idx="0">
                  <c:v>1305750</c:v>
                </c:pt>
                <c:pt idx="1">
                  <c:v>1232250</c:v>
                </c:pt>
                <c:pt idx="2">
                  <c:v>1162250</c:v>
                </c:pt>
                <c:pt idx="3">
                  <c:v>1135250</c:v>
                </c:pt>
                <c:pt idx="4">
                  <c:v>1307500</c:v>
                </c:pt>
                <c:pt idx="5">
                  <c:v>1550750</c:v>
                </c:pt>
                <c:pt idx="6">
                  <c:v>1683500</c:v>
                </c:pt>
                <c:pt idx="7">
                  <c:v>1583000</c:v>
                </c:pt>
                <c:pt idx="8">
                  <c:v>1330750</c:v>
                </c:pt>
                <c:pt idx="9">
                  <c:v>1207500</c:v>
                </c:pt>
                <c:pt idx="10">
                  <c:v>1380000</c:v>
                </c:pt>
                <c:pt idx="11">
                  <c:v>1604000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FA-7243-A5A2-BE8A01B1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65622752"/>
        <c:axId val="1939784464"/>
      </c:lineChart>
      <c:catAx>
        <c:axId val="18656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784464"/>
        <c:crosses val="autoZero"/>
        <c:auto val="1"/>
        <c:lblAlgn val="ctr"/>
        <c:lblOffset val="100"/>
        <c:noMultiLvlLbl val="0"/>
      </c:catAx>
      <c:valAx>
        <c:axId val="19397844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656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3-5945-9D6B-BF1D39D08E68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67-A546-B3FF-5B892D6342F2}"/>
              </c:ext>
            </c:extLst>
          </c:dPt>
          <c:val>
            <c:numRef>
              <c:f>'Tablas dinamicas'!$AO$43:$AO$44</c:f>
              <c:numCache>
                <c:formatCode>0%</c:formatCode>
                <c:ptCount val="2"/>
                <c:pt idx="0">
                  <c:v>0.35176282051282021</c:v>
                </c:pt>
                <c:pt idx="1">
                  <c:v>0.64823717948717974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7-A546-B3FF-5B892D63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Coca Cola.xlsx]Tablas dinamicas!VENTAS TIEMPO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dinamicas'!$C$43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dinamicas'!$B$44:$B$56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dinamicas'!$C$44:$C$56</c:f>
              <c:numCache>
                <c:formatCode>#,##0</c:formatCode>
                <c:ptCount val="12"/>
                <c:pt idx="0">
                  <c:v>1305750</c:v>
                </c:pt>
                <c:pt idx="1">
                  <c:v>1232250</c:v>
                </c:pt>
                <c:pt idx="2">
                  <c:v>1162250</c:v>
                </c:pt>
                <c:pt idx="3">
                  <c:v>1135250</c:v>
                </c:pt>
                <c:pt idx="4">
                  <c:v>1307500</c:v>
                </c:pt>
                <c:pt idx="5">
                  <c:v>1550750</c:v>
                </c:pt>
                <c:pt idx="6">
                  <c:v>1683500</c:v>
                </c:pt>
                <c:pt idx="7">
                  <c:v>1583000</c:v>
                </c:pt>
                <c:pt idx="8">
                  <c:v>1330750</c:v>
                </c:pt>
                <c:pt idx="9">
                  <c:v>1207500</c:v>
                </c:pt>
                <c:pt idx="10">
                  <c:v>1380000</c:v>
                </c:pt>
                <c:pt idx="11">
                  <c:v>1604000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E0-6D4C-AB94-FAAE8084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65622752"/>
        <c:axId val="1939784464"/>
      </c:lineChart>
      <c:catAx>
        <c:axId val="18656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784464"/>
        <c:crosses val="autoZero"/>
        <c:auto val="1"/>
        <c:lblAlgn val="ctr"/>
        <c:lblOffset val="100"/>
        <c:noMultiLvlLbl val="0"/>
      </c:catAx>
      <c:valAx>
        <c:axId val="19397844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656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[Ventas Coca Cola.xlsx]Tablas dinamicas!Ventas por marca</c:name>
    <c:fmtId val="12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dinamicas'!$L$6:$L$12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'Tablas dinamicas'!$M$6:$M$12</c:f>
              <c:numCache>
                <c:formatCode>#,##0</c:formatCode>
                <c:ptCount val="6"/>
                <c:pt idx="0">
                  <c:v>3989000</c:v>
                </c:pt>
                <c:pt idx="1">
                  <c:v>2890500</c:v>
                </c:pt>
                <c:pt idx="2">
                  <c:v>2872000</c:v>
                </c:pt>
                <c:pt idx="3">
                  <c:v>2100000</c:v>
                </c:pt>
                <c:pt idx="4">
                  <c:v>2042500</c:v>
                </c:pt>
                <c:pt idx="5">
                  <c:v>2588500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7-A444-8F4B-96F528638D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0315791"/>
        <c:axId val="1233052991"/>
      </c:barChart>
      <c:catAx>
        <c:axId val="16203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052991"/>
        <c:crosses val="autoZero"/>
        <c:auto val="1"/>
        <c:lblAlgn val="ctr"/>
        <c:lblOffset val="100"/>
        <c:noMultiLvlLbl val="0"/>
      </c:catAx>
      <c:valAx>
        <c:axId val="12330529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203157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Coca Cola.xlsx]Tablas dinamicas!Ventas por minoristas</c:name>
    <c:fmtId val="8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dinamicas'!$S$5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dinamicas'!$R$6:$R$10</c:f>
              <c:strCache>
                <c:ptCount val="4"/>
                <c:pt idx="0">
                  <c:v>Costco</c:v>
                </c:pt>
                <c:pt idx="1">
                  <c:v>CVS</c:v>
                </c:pt>
                <c:pt idx="2">
                  <c:v>Target</c:v>
                </c:pt>
                <c:pt idx="3">
                  <c:v>Walmart</c:v>
                </c:pt>
              </c:strCache>
            </c:strRef>
          </c:cat>
          <c:val>
            <c:numRef>
              <c:f>'Tablas dinamicas'!$S$6:$S$10</c:f>
              <c:numCache>
                <c:formatCode>#,##0</c:formatCode>
                <c:ptCount val="4"/>
                <c:pt idx="0">
                  <c:v>3064800</c:v>
                </c:pt>
                <c:pt idx="1">
                  <c:v>3443250</c:v>
                </c:pt>
                <c:pt idx="2">
                  <c:v>820500</c:v>
                </c:pt>
                <c:pt idx="3">
                  <c:v>9153950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8-2642-B27E-67EA2D449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0471472"/>
        <c:axId val="2147137440"/>
      </c:barChart>
      <c:catAx>
        <c:axId val="19504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7137440"/>
        <c:crosses val="autoZero"/>
        <c:auto val="1"/>
        <c:lblAlgn val="ctr"/>
        <c:lblOffset val="100"/>
        <c:noMultiLvlLbl val="0"/>
      </c:catAx>
      <c:valAx>
        <c:axId val="21471374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50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Coca Cola.xlsx]Tablas dinamicas!Entregas por empresa</c:name>
    <c:fmtId val="12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dinamicas'!$AE$5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dinamicas'!$AD$6:$AD$10</c:f>
              <c:strCache>
                <c:ptCount val="4"/>
                <c:pt idx="0">
                  <c:v>DHL</c:v>
                </c:pt>
                <c:pt idx="1">
                  <c:v>FedEx</c:v>
                </c:pt>
                <c:pt idx="2">
                  <c:v>UPS</c:v>
                </c:pt>
                <c:pt idx="3">
                  <c:v>USPS</c:v>
                </c:pt>
              </c:strCache>
            </c:strRef>
          </c:cat>
          <c:val>
            <c:numRef>
              <c:f>'Tablas dinamicas'!$AE$6:$AE$10</c:f>
              <c:numCache>
                <c:formatCode>#,##0</c:formatCode>
                <c:ptCount val="4"/>
                <c:pt idx="0">
                  <c:v>4141000</c:v>
                </c:pt>
                <c:pt idx="1">
                  <c:v>3977600</c:v>
                </c:pt>
                <c:pt idx="2">
                  <c:v>3920750</c:v>
                </c:pt>
                <c:pt idx="3">
                  <c:v>4443150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E-0B4A-9DD2-FF003B5873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17949792"/>
        <c:axId val="2097915456"/>
      </c:barChart>
      <c:catAx>
        <c:axId val="20179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915456"/>
        <c:crosses val="autoZero"/>
        <c:auto val="1"/>
        <c:lblAlgn val="ctr"/>
        <c:lblOffset val="100"/>
        <c:noMultiLvlLbl val="0"/>
      </c:catAx>
      <c:valAx>
        <c:axId val="2097915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179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2-3745-93D4-DFCB73406FAC}"/>
              </c:ext>
            </c:extLst>
          </c:dPt>
          <c:dPt>
            <c:idx val="1"/>
            <c:bubble3D val="0"/>
            <c:spPr>
              <a:solidFill>
                <a:srgbClr val="FF7E79">
                  <a:alpha val="14865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2-3745-93D4-DFCB73406FAC}"/>
              </c:ext>
            </c:extLst>
          </c:dPt>
          <c:val>
            <c:numRef>
              <c:f>'Tablas dinamicas'!$AO$5:$AO$6</c:f>
              <c:numCache>
                <c:formatCode>0%</c:formatCode>
                <c:ptCount val="2"/>
                <c:pt idx="0">
                  <c:v>0.39118589743589743</c:v>
                </c:pt>
                <c:pt idx="1">
                  <c:v>0.60881410256410251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2-3745-93D4-DFCB7340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1D-0A4A-B7DA-64E81BDEEDC8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D-0A4A-B7DA-64E81BDEEDC8}"/>
              </c:ext>
            </c:extLst>
          </c:dPt>
          <c:val>
            <c:numRef>
              <c:f>'Tablas dinamicas'!$AO$12:$AO$13</c:f>
              <c:numCache>
                <c:formatCode>0%</c:formatCode>
                <c:ptCount val="2"/>
                <c:pt idx="0">
                  <c:v>0.3834935897435906</c:v>
                </c:pt>
                <c:pt idx="1">
                  <c:v>0.6165064102564094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D-0A4A-B7DA-64E81BDE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A-1B40-B139-90F61BC53648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A-1B40-B139-90F61BC53648}"/>
              </c:ext>
            </c:extLst>
          </c:dPt>
          <c:val>
            <c:numRef>
              <c:f>'Tablas dinamicas'!$AO$28:$AO$29</c:f>
              <c:numCache>
                <c:formatCode>0%</c:formatCode>
                <c:ptCount val="2"/>
                <c:pt idx="0">
                  <c:v>0.36522435897436006</c:v>
                </c:pt>
                <c:pt idx="1">
                  <c:v>0.63477564102563999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A-1B40-B139-90F61BC5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7-5341-9300-EA5BC9384F9C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7-5341-9300-EA5BC9384F9C}"/>
              </c:ext>
            </c:extLst>
          </c:dPt>
          <c:val>
            <c:numRef>
              <c:f>'Tablas dinamicas'!$AO$20:$AO$21</c:f>
              <c:numCache>
                <c:formatCode>0%</c:formatCode>
                <c:ptCount val="2"/>
                <c:pt idx="0">
                  <c:v>0.34695512820512736</c:v>
                </c:pt>
                <c:pt idx="1">
                  <c:v>0.65304487179487269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7-5341-9300-EA5BC938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5-DF47-8A9D-79B476F6EA9C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5-DF47-8A9D-79B476F6EA9C}"/>
              </c:ext>
            </c:extLst>
          </c:dPt>
          <c:val>
            <c:numRef>
              <c:f>'Tablas dinamicas'!$AO$28:$AO$29</c:f>
              <c:numCache>
                <c:formatCode>0%</c:formatCode>
                <c:ptCount val="2"/>
                <c:pt idx="0">
                  <c:v>0.36522435897436006</c:v>
                </c:pt>
                <c:pt idx="1">
                  <c:v>0.63477564102563999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5-DF47-8A9D-79B476F6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[Ventas Coca Cola.xlsx]Tablas dinamicas!Ventas por marca</c:name>
    <c:fmtId val="2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dinamicas'!$L$6:$L$12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'Tablas dinamicas'!$M$6:$M$12</c:f>
              <c:numCache>
                <c:formatCode>#,##0</c:formatCode>
                <c:ptCount val="6"/>
                <c:pt idx="0">
                  <c:v>3989000</c:v>
                </c:pt>
                <c:pt idx="1">
                  <c:v>2890500</c:v>
                </c:pt>
                <c:pt idx="2">
                  <c:v>2872000</c:v>
                </c:pt>
                <c:pt idx="3">
                  <c:v>2100000</c:v>
                </c:pt>
                <c:pt idx="4">
                  <c:v>2042500</c:v>
                </c:pt>
                <c:pt idx="5">
                  <c:v>2588500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E-0E42-896B-50E423C73F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0315791"/>
        <c:axId val="1233052991"/>
      </c:barChart>
      <c:catAx>
        <c:axId val="16203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052991"/>
        <c:crosses val="autoZero"/>
        <c:auto val="1"/>
        <c:lblAlgn val="ctr"/>
        <c:lblOffset val="100"/>
        <c:noMultiLvlLbl val="0"/>
      </c:catAx>
      <c:valAx>
        <c:axId val="12330529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203157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8-A748-8F5E-8A28276B6F1A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8-A748-8F5E-8A28276B6F1A}"/>
              </c:ext>
            </c:extLst>
          </c:dPt>
          <c:val>
            <c:numRef>
              <c:f>'Tablas dinamicas'!$AO$36:$AO$37</c:f>
              <c:numCache>
                <c:formatCode>0%</c:formatCode>
                <c:ptCount val="2"/>
                <c:pt idx="0">
                  <c:v>0.36033653846153707</c:v>
                </c:pt>
                <c:pt idx="1">
                  <c:v>0.63966346153846287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8-A748-8F5E-8A28276B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[Ventas Coca Cola.xlsx]Tablas dinamicas!Ventas por minoristas</c:name>
    <c:fmtId val="5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dinamicas'!$S$5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dinamicas'!$R$6:$R$10</c:f>
              <c:strCache>
                <c:ptCount val="4"/>
                <c:pt idx="0">
                  <c:v>Costco</c:v>
                </c:pt>
                <c:pt idx="1">
                  <c:v>CVS</c:v>
                </c:pt>
                <c:pt idx="2">
                  <c:v>Target</c:v>
                </c:pt>
                <c:pt idx="3">
                  <c:v>Walmart</c:v>
                </c:pt>
              </c:strCache>
            </c:strRef>
          </c:cat>
          <c:val>
            <c:numRef>
              <c:f>'Tablas dinamicas'!$S$6:$S$10</c:f>
              <c:numCache>
                <c:formatCode>#,##0</c:formatCode>
                <c:ptCount val="4"/>
                <c:pt idx="0">
                  <c:v>3064800</c:v>
                </c:pt>
                <c:pt idx="1">
                  <c:v>3443250</c:v>
                </c:pt>
                <c:pt idx="2">
                  <c:v>820500</c:v>
                </c:pt>
                <c:pt idx="3">
                  <c:v>9153950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E14E-9489-4B42AAA97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0471472"/>
        <c:axId val="2147137440"/>
      </c:barChart>
      <c:catAx>
        <c:axId val="19504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7137440"/>
        <c:crosses val="autoZero"/>
        <c:auto val="1"/>
        <c:lblAlgn val="ctr"/>
        <c:lblOffset val="100"/>
        <c:noMultiLvlLbl val="0"/>
      </c:catAx>
      <c:valAx>
        <c:axId val="21471374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50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Coca Cola.xlsx]Tablas dinamicas!Entregas por empresa</c:name>
    <c:fmtId val="9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dinamicas'!$AE$5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dinamicas'!$AD$6:$AD$10</c:f>
              <c:strCache>
                <c:ptCount val="4"/>
                <c:pt idx="0">
                  <c:v>DHL</c:v>
                </c:pt>
                <c:pt idx="1">
                  <c:v>FedEx</c:v>
                </c:pt>
                <c:pt idx="2">
                  <c:v>UPS</c:v>
                </c:pt>
                <c:pt idx="3">
                  <c:v>USPS</c:v>
                </c:pt>
              </c:strCache>
            </c:strRef>
          </c:cat>
          <c:val>
            <c:numRef>
              <c:f>'Tablas dinamicas'!$AE$6:$AE$10</c:f>
              <c:numCache>
                <c:formatCode>#,##0</c:formatCode>
                <c:ptCount val="4"/>
                <c:pt idx="0">
                  <c:v>4141000</c:v>
                </c:pt>
                <c:pt idx="1">
                  <c:v>3977600</c:v>
                </c:pt>
                <c:pt idx="2">
                  <c:v>3920750</c:v>
                </c:pt>
                <c:pt idx="3">
                  <c:v>4443150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9-D54B-A450-136EBDF30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17949792"/>
        <c:axId val="2097915456"/>
      </c:barChart>
      <c:catAx>
        <c:axId val="20179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915456"/>
        <c:crosses val="autoZero"/>
        <c:auto val="1"/>
        <c:lblAlgn val="ctr"/>
        <c:lblOffset val="100"/>
        <c:noMultiLvlLbl val="0"/>
      </c:catAx>
      <c:valAx>
        <c:axId val="2097915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179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2-C840-80FB-C2E2702EB42D}"/>
              </c:ext>
            </c:extLst>
          </c:dPt>
          <c:dPt>
            <c:idx val="1"/>
            <c:bubble3D val="0"/>
            <c:spPr>
              <a:solidFill>
                <a:srgbClr val="FF7E79">
                  <a:alpha val="14865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1-B14A-8A5F-7FAA64C015FB}"/>
              </c:ext>
            </c:extLst>
          </c:dPt>
          <c:val>
            <c:numRef>
              <c:f>'Tablas dinamicas'!$AO$5:$AO$6</c:f>
              <c:numCache>
                <c:formatCode>0%</c:formatCode>
                <c:ptCount val="2"/>
                <c:pt idx="0">
                  <c:v>0.39118589743589743</c:v>
                </c:pt>
                <c:pt idx="1">
                  <c:v>0.60881410256410251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B14A-8A5F-7FAA64C0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59-4B42-9973-A7FB629EF5AE}"/>
              </c:ext>
            </c:extLst>
          </c:dPt>
          <c:dPt>
            <c:idx val="1"/>
            <c:bubble3D val="0"/>
            <c:spPr>
              <a:solidFill>
                <a:srgbClr val="FF0000">
                  <a:alpha val="2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9-4B42-9973-A7FB629EF5AE}"/>
              </c:ext>
            </c:extLst>
          </c:dPt>
          <c:val>
            <c:numRef>
              <c:f>'Tablas dinamicas'!$AO$12:$AO$13</c:f>
              <c:numCache>
                <c:formatCode>0%</c:formatCode>
                <c:ptCount val="2"/>
                <c:pt idx="0">
                  <c:v>0.3834935897435906</c:v>
                </c:pt>
                <c:pt idx="1">
                  <c:v>0.6165064102564094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B42-9973-A7FB629E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2-D045-92FC-1B6DAFD04479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C2-D045-92FC-1B6DAFD04479}"/>
              </c:ext>
            </c:extLst>
          </c:dPt>
          <c:val>
            <c:numRef>
              <c:f>'Tablas dinamicas'!$AO$20:$AO$21</c:f>
              <c:numCache>
                <c:formatCode>0%</c:formatCode>
                <c:ptCount val="2"/>
                <c:pt idx="0">
                  <c:v>0.34695512820512736</c:v>
                </c:pt>
                <c:pt idx="1">
                  <c:v>0.65304487179487269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D045-92FC-1B6DAFD0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4-554E-A7F7-6DACAB2A85EA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FD-7848-BCDB-BF3D9EE36622}"/>
              </c:ext>
            </c:extLst>
          </c:dPt>
          <c:val>
            <c:numRef>
              <c:f>'Tablas dinamicas'!$AO$28:$AO$29</c:f>
              <c:numCache>
                <c:formatCode>0%</c:formatCode>
                <c:ptCount val="2"/>
                <c:pt idx="0">
                  <c:v>0.36522435897436006</c:v>
                </c:pt>
                <c:pt idx="1">
                  <c:v>0.63477564102563999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7848-BCDB-BF3D9EE3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E-E54B-B7E9-B88023AA8AD1}"/>
              </c:ext>
            </c:extLst>
          </c:dPt>
          <c:dPt>
            <c:idx val="1"/>
            <c:bubble3D val="0"/>
            <c:spPr>
              <a:solidFill>
                <a:srgbClr val="FF0000">
                  <a:alpha val="1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B-3948-91D8-61E87764A93F}"/>
              </c:ext>
            </c:extLst>
          </c:dPt>
          <c:val>
            <c:numRef>
              <c:f>'Tablas dinamicas'!$AO$36:$AO$37</c:f>
              <c:numCache>
                <c:formatCode>0%</c:formatCode>
                <c:ptCount val="2"/>
                <c:pt idx="0">
                  <c:v>0.36033653846153707</c:v>
                </c:pt>
                <c:pt idx="1">
                  <c:v>0.63966346153846287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3948-91D8-61E87764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299314B-23BB-5F47-9BD7-BADA2D886B05}">
          <cx:dataId val="0"/>
          <cx:layoutPr>
            <cx:geography cultureLanguage="es-ES" cultureRegion="ES" attribution="Con tecnología de Bing">
              <cx:geoCache provider="{E9337A44-BEBE-4D9F-B70C-5C5E7DAFC167}">
                <cx:binary>7H3bctu41uarpHI9dBMECAK7du+qJiXLZzuOc9o3LMV2eCZIguc3mut5hP/F5mMkOzZbnbj/7akZ
VY061bZMgVzAh3VeWPrnbf+P2/R+Xb3pszTX/7jtf38b1nXxj99+07fhfbbWB1l0WymtvtUHtyr7
TX37Ft3e/3ZXrbsoD36zTMJ+uw3XVX3fv/3XP3G34F6dqdt1Han8XXNfDdf3uklr/ZNrOy+9uVVN
Xk/DA9zp97dLXa/vlH7zIY/w4+2b+7yO6uFmKO5/f/vso2/f/Da/4Z8e/iYFfXVzh7FUHtgmtR1G
HfP7i759k6o82F42pDwwiaCcSia/v9jDsy/WGca/nK7vVK3v7qp7rd9sf/55/LO5/PlypJW3WRhP
TeR/eP99vr89X/h//XP2B6zA7C9PsJkv168ugfgsyheRrqvotia/v/0U6VuV6yh/WJoNLM8+9jdh
YewASy5tys3NssvnsAh54FBL2rakj7BttsQGlheRtBuRJ0OfzQDzPH77q235/yY+97p+8zGqgiiP
1q+HERUHnFm2I4i1wciZYWQecEIdKk2yE6MHit5c3t5Gd0Bvnf6MuN1o7bzJHLeP+4nbx/sqU3n9
s0X5e8IOXGU6toX/ZlLOsQ44t7jkAkw3veyHh27Y6QWU/AU8D1OYQfLxZj8hubnPc8jv+/uH9fnP
RR21DwQDB5lCbNjEmrERP6CMWowzvpONXkTSbnSeDJ3hc3Oxn/i8V00dvvHWlUqj/DVlHT2QJmwA
i/yQZU/NBGEeCMlMQQjZMBB/2CAbBnqg6M3dffrmfVM9XN21fXZj9ec7zCB77+0nZFdgKT2k7fpV
lRObAOFcbnnKNMlzrnKcA0GFkI6zNTDEAyQbwF5K1W6wno+eAXX1x34CdXPfr/XDKu3auH9PGVFy
wDgVDDyzkWszhGB5Uwobz3G25sUMoV+Ssxua7bAZJjef9xOTjbxbrBNVv6K0g53AKCfMdpyNNJtZ
dgDswKImk4TP3KENJf99KTcfP4Pp/WI/Ybqs7gP1mu4R1BEVXHDKNwDN3CNimQe2Dc6iYKqnftFE
yH/9r59SspttHgfOELm83k9EvHUafVPVq+oc6hxYNoPSIXKnRINtAI/IsRzCtlbCc3BeRtNufJ6O
nUHk7am+eXDtHhbpFVSOc2ATS0jKt3INKuWpFefAo4XFwKjY4jN3g17gQ++G58dcZuB83FNwLpN0
HarsFZUO/CBbUMa4vWGeucUmAZ4pEO55UEqQec9E2wso2g3Oj7nMwLk83U/hdqGq/zNeECCikjo2
3RrNM7vAkQdE2FBMfOuq/swLmoj8qRu9G6xnftD2HjPYLvbUE7q4794crbNCh1H105X5e4Y2owdc
2JxIuuWsefCHHMDQ45Y0t2oLAYinjHXR3LfrlxG2G7I/3WCO19F+stl5pPX0ryiihxV7BR1lHTiW
KRxhby27mWmHyDe3uWUyy9rIyRmPvZCo3Ug9GzxD6fz9fqJ0HSJT8uZYp+v87vVgYuSAWwIZCLGF
aW5KgKkIInqcbXEE0z1lqpdStRun56NnQF0f7ydQk/g7ua/0/fCwVP85NyEMRJCAQCJpG2SYBVcd
5JnAakhjbmGc+bMb0fVrqnbD9Hz0DKaLk32FqV3fvabdhziPzRl7NCpmnEQIh8SDVeFsA+TkYXts
InUX0E4/p+cvwNmOm8Oyp8mii/uv1VonrwgMRJwNX5XCNthomhnvIEAniDlF57ZB1pm39BKK/gqa
h7nMwVnuJ8+cI423fs18BHMOTEptIh22wWZm0xETZgKDs8vpTKK9gJTdoDwOnGFyfrOfmGycpFcP
nToHcGEpMkHbTOrMfJtCp4xLalkPGue5NHsSAP1vOkh/vsMMsIvFfgJ2vtZ6fRs2+r6u9cOqvYKJ
YB0gJkcd5mxLSaBfngWFYOmZqBGCAnp46EbxvJiev+Cn59OZgXT+x36CdBlG6mGZXgEbMAuB7mdy
d3WWgLNkwq8Vf8FNv6JmNzKbUTNALvfVSV1Xw+u6Pqj7kTAMqD0TbQ4HGKgFeiyVm7k85y+gZDcg
P0bOQDnfU1G2uE/X3fo1gzyoYzQRNeAWYNm8ZlLMhtoRnFGydVhnxtpLKNoNzo+RM3AW+2qsraP8
/hVlmI36HQ5j7AGZWdCUywOLINlqOrsrTM9/Rc5uWLbDZpic7ysm0W0YBeufJi7/ZlSUHQjofIny
xQ2/zNxOYaPC1JRIFG2v/ynO9muK/gKZx7nMwdnTwM2nNSLWeVC/aoYbdjTS16gu/YsShO8Zbs6Q
rdtEdmZRgZfRtBugp2NnEH3aU7PsTDWRjl7VBaXmgYT/b3JkFnZpHElQgUWEZYltsmjmiJ69gKLd
+PwYOUPnbE/ROVbd+hUVjoUqX6RRHbY7NiApEqnAjZjb6zPJ9itqdoOyGTUD5HhPATlMVRX9PKj4
97SNJQ5snFYgFp0ZzfBgmHAos6bM9vSaGc0voGQ3Ho8DZ5Acnu2nY/lHuv66ftV6A/iOMMssnDB5
XPmnfr/gqMuG22+Z2/pDIPc0g/MCgnYj8zhwhswfe4rMeTTVxL9uAeJU8y4Jow+hZfLcm5HsgEhw
DMJoz0F5ES27YXkydAbM+Z4Ww08JtfP7Prp9xYgMRWmohZwAeXIa4SnXEJMfEJTp4DgDMHvKL1My
TL05/6//+SuCdsMzGz6D6OJ8P6XacX73ylaZPJgcFgc5z51WGaSaJQjy0nJbDDKzyl5A0G58HgfO
kDneU+b5NCiccgwe9vArxDKtAyCCU1ZkG6GZOZxIpaFmlyARam6xe3j2Jtz8AoJ2I/M4cIbMpy97
yjMpzvao6DVTAKgSsBjq3e3tys+gQc0NYSi2th+Lcp5Dc/wCinZj82PkDJzjPTUGju9QFvqwOq/A
NOyACokk80PF9AwZQlDAgUPAjjBnAc1fEvIXgGzon6Oxp3HmqZ5LNVX0eoAg+I/qafsx7GLOiwLg
zzgOzss/FEbNnMuXULQbmR8jZ+CcX+6nHJvMsy+qSl4PHAYVQ6XFJqfl+wvO5FPjzLFRtGaaqAXd
hppn4GzqlX5F0254no6dAXSxp4pmda9wZv4VIzMUx6yZsARcmw0+M7dGUBQPoBMFDpI+4vfUhH4B
QbvBeRw4Q2b1x36yzuk61696FlEgCsNQyoTjoN9fM2AkpJ5AHxB0CtlY1bNSgF/TsxuXh3EzWE7f
7ycsnkLcDG1aXk+iTblmKWCXsa1EmwFDTBxJYM7UoOXhoRtr+SWk7Mbkx8gZKt6e6pkP9Tp8WJz/
3CJDopmiWgaZ5q0DOTMAcAJ+Kqm1LIvPtMuv6NgNx2bUDIoPN/vKIAiV3dbRbVO/HiJTnaZjExv1
gDuFF5p7OBRah1gzE9lTL6JmNy7PBs/g8fYUnj+q5LUVC7LMU30s/QunX8JcphIlTrCov79mEL2E
ot34/Bg5A+eP6/3knVNYQs1tMrwe4+C87lTHhNYqM68SuX9LOA5OUW9jaDPl8hJSdqPyY+QMldM9
tZH/qKJRvWZlMwLMKCFD1vjBR5mVy3zXL9OpGpyCejDVntrILyBoNzSPA2fI/PHv/0v88tcd2x4b
2i3W9Xr5vRPek6ZtP7/6ffJo0jcbug3V77QPNst7fPf7W0Kx6k9auU03eRbkP0JZ22O04cmI+7Wu
f39rEBvy0HRMdAVDORTBOba3bzp0J5sucfSUQJMjnI0XaDwBifn2TT6dY/39rWWh2wRqdBGyRk4b
x67k2zcIa0yXCOxDnO4RJtpRgF9RcPDYhfBKpQOaLjyuxvb9m7zJrlSU1/r3tzb4vth8bKKVIaUk
bCZBFkc3JsYEpHFxu75GHBifJv8DUfN0jO3Aeq91UTRuMWZ6cFsCOr0xzeRZwYLqXRil1W3hJNZN
GCbGtSXLYZUzYyi8NBK2l+qe567pp93C4MSrpVEs7b4tvmjTxH24EViBa7Qquoqrvkhco7DpsQr7
5LDBmb9lQWJ5ZhlmfxXKvFtEcTKslDUk12NMxyMZONoNidHc56MxVm7IOnZp9FF42edplLqhrru1
DIph7dBwiBZBiGXzwqA1IrdKqvHQSc3yxB6M4mtjhfG6DrrhykgGsrBEPHwZqrHyZBEkjkeHsb5v
q4C4VpGy4wBHqN4FIX9HaiOKXJVq60ND+zFB5OyxIeMOCCh2wBwCzlH0M2VlUV8yZZGeQpCNjMWG
r/n7saLy2KaNvSysvuKuVL2RuNQqa8eNrExeKaewzvLOwtQKLpTtRYnZrsYwHpaOY6tjOTbt+ejb
4YXVMHVHosT4lJe2vg4Ho1/aURyfN3ZNQleEdfoxTX2xCsKqOGw0VZdCVB/qlNpHdtGdOUFn3Vih
tXJCeReXvPz680lLyLTnk0b137SBpxNOSACwaV8+2XcFWn0Evlnk75nK/C9kQj9QinxG1Lq/Mhyz
Om5iWh1ncVcvWZhnlpsZ9XioaTye901vfi0SgmWQdtdfBjlLTjpF7ff+gN9KyNp7q1DkNDCs7jJs
ODmjQdlf2cL/GLDeWskoSj8medd6PEnNoyjv8lVoVMYqaSlfDODR5Whm2NO0NttTc6R3OW/Ousoi
R3Xj20eDqHTtMp8uon5Ilr3dWUuzkOGhHX1JCxmfMKa62yhU1E1r2t0WlU+PnSGtjqqatK4fhq1X
tM1hHXX9NZgyuXBaA8ykk+gooXdmFsWVy/2K60USj/apYEHmRb7om0UU6dJVTixX5lhZnhU1YuHk
eX/d50DJrfMoPs9CWp4NIrU+DXVe3Iu0zCo37yrNXbSXLI/60SGHeaj1keyL6DSta/PcD4f+SuSk
PbeTEpOzaJNmyzIc46OhCmPpjSywro2o7i91TbCgVhQcRqMYjzp74k0jGd9lbac/sVCXX2WQBGeM
VdIzg75HvuxnDDOTWTD5cQoVtTyU4sQJsJSwVZ7uHStofT9oHeM6rM3xXS2bfGUQnX4c+k4sKqeR
HpPT3qnUeNtZYvR0rYvBY90Q3sWF6i8KbvknZW2Wn5ySFYs0TM1VKYrPvWTJomx49iErcZekrezU
jVuar1Jgf6Z8P3TNOhiX2g765ZAp67o3q4S5zoCpDo0xnLPQjzyIq+GwZbY1CVSVnFR2UZOlXRvW
MjKbEvfs2/6iStT47vu2LeJSelHEh/OqtMkZKZT/TaXC/CyMTH+SMdGfcmMsL1DwVsVuVoRZuKA0
j77mZrIqVWVkXtPLJnRp0/AVG8bEWSYiFJfCLNWw/PnyW+Yz1p2Wn0LvOCaaHliw4p2JtZ+wblcS
bQRj5V9bVcGNRU0c4g5VabyPR4kZkNgyPV5q4yYeojZ07b6QxXlf5WG/EmYE9ULBg41rpaV/IpK2
WCctrwZXll0ReAWp/C8VGzAZ00rJcRk1xuHfnwCb1CtBaJg631tDPp1APia6ImHgXKd8rJd9TPqL
sgiCw5L7aeXqHHLGLzvIC4tDxOShbSy5yIu16Zv2Kem4/w28RyGYB7WmvUPOeNcnJ6FVNP5hmQr/
JnXKzHfDPEiF+3Pav+vjH/r6++IzFPESYlkO4t5TW8untHdZFVUj6+xr1dh27nZa+9+wm31xVOkq
/UjGaDyPe91fpk6br+pMYAZWnvNjUUTticpE5HXSqo5Tu6uOlVMaNzXP5Ep2rI68qmzyy1Ho6Myx
MP8uk6nl1rrT31qoCUAUsa/a75pjcxxF6yXl2F81rEvyldM6lVfE9uj2VgUx1DT+Jysk8ZEhDHGi
o9Ja+qjlP0w1DQ6LNOy/VDwfV1XX+sfREFbLMXdy4dWW1d+TQENeWRkzWk8XFlmOtJCHVCVfSVYd
6ZDmpUuTojhOWet/yR2wOmyC/uo76/nSCO4q3wjbJU/wxyZP/JOxr6zr1NJDs8hi2nrSKsM7s9Dj
YWyG/hfsvPaepdkkQaaliR3/pIny8ZyZI5aPZZB8RVSZ7mBlyY1ZWGPgspJHn50svqUqU8dlEPbH
SWdpr6qs1jNYap2FfacXtpP2FzEZoUt+vhFgJM7ZUKJgyES9KWT2ZA7OzAbI6qzRSVtehympHW8w
wWDud9mcdn25Gvwy9JzQxwTCMQwOYYoVa27V47uRQCYtg0wfh0bpLMI0Tk/KKNWdO2RmlHitEUeZ
GwT5YV0mE7sSx/w6dGb6AeK//mp1rL1vIocZC3gsmbPQoVDRKoc5dt7mtb3MHHPAPmA5Td2Upn56
mBJfma4cs+ZIBEa/GMbCOe5Z9qHvFKGgEt0SPcOKVrLkxjvkeoZuoRuzuSttqBXsr3BRqVId9WTU
KwauPXLSaDI5J1yLLqo/6T45so2kHRa9FY1LSYdPpCjyBVWCuqAnzFwdgyFkwLBZY0szjwvh3CIz
kS2qtk1OFInNo1Gmg+FyOparsbRCdW71PpNe0SThR+iB6KM24jR1x6KjwlVRFn/SSH2MbpqUPDgK
Ybf0XkYhDVwdFuGdIR1ybbTdZOBUvToxRQ9VpTO+qMY2CVwaNvWy7sPMxHQTiLwUbclNV3cVfvfr
BmwwhNboe4JrxhbpSPKbIKj1sW8yaJ2RxPRrSP1o8ALCi+TUqOvJ/JHDuwDdyo3lGJTm1yxVkKt1
mYnFAMluekY+krPA7pKTARtBuEGn1KnBhlB5NqH0M1FjJLCfmvFdnEu/cYkT99cVbMuj2shl4Go9
jt8snohj0YzGMm2yhLuC+yRwzWrslqxtpSc0j0KPV77jdpWBXRiVsDLdPqgWtbQTw7UL31xEdEy/
OU53XasyjTwbZqvvdomTe2mXZBeOk4VXVuZ0HpSBxMrIYXz3nZG2ruTW/t64RLeqGKooCLe92R/f
/utGZfj3vWH4jz9Ord1/vDt/6An/008h6zQF4/X8QxM1j/cCMVvqJmfy2Zs/ebZ/4btuWsz/xcWX
ObaSUCj2R7vrT37tptt5rdDZ8A0SBE329UdecHIdN+O3Xi4OwkEUoZPYVDOyjbtuvVy0HSXEQdtR
2GvoE8dMeNNbL/d7qgN5WbQngx/AUJv66OXiEoro0QtTCpR1f4+sP8z2GaRw67fvn3q55LmLBQcX
KWA0OSP2pDE5nWb+VGsOJE8IDFzzKOmVlwXf0sC47Af/OBZiAeP/KIvME236S+z2zwR7M6b6F16e
fO5ob0igODlAcUoazY/JzOFRNueFEIF5pKrBvPDZ50EWZ7pNlnl2GCRWAcOybBbwRHOXpf55UQTx
CkUi+bKzvrDW8sZwkRdGcA6V5EZKHNYycQuHXJQh911mty4p4oXRBrCbilvWZ/hQ6DZ56BrJv2Nt
LadfB8ZcFg0f9KhWUaZdbSwHWx4xVZehGyT8rDTbfHBHs1aNa1Sa0oWZNN5A84+DSNwKe+Ko58LN
KBSgRU+DpoNnGo/vGAxsV8DaiYRxbtuxgOdE9VInZ8xo3qVh3iz7PHAtQ9bvuPxCqLHUgbMeNSjI
YuJKTj3GHS8rpWuG4bJR6aLtM69qkuve8G/isquWic6WbV38u5GWuYrS5irQzmlM8q9j0Hh1nHgl
79IVH0FGV9epS/P8NuuZuUpiMbiD2d3mLFgEvNFnue5sNzULr+AaDxsPo4ReBlkceP9fuDz5Gopn
ccOHKPX3GBgOWvxMuKAg/Enjjh8jHoJmFmo6HUtAoCBIgGA1mGUjThATQ8EA2utL9HSXcAMRGNtK
E4egghoV0jCP0ZFtCrU9ShMbl1Dohqt0KjWw0CHib0iTKS73NHYBcoiFuB6OMKIoCN4QHvRUmgin
HbKsMdl9aI5F/C3NRp+aiw5xmbJe1HVsDR/jFN+3cagHmmae1oNt3/Z+WuRnRNmqtA4Lg8FBSEph
qMSFjjXhWIo0CfsPlZkZ8eBVrOAjdyO/RyDLa2lbstajaTOMiDnEjbYuieMUTuUGZmF0H0KEJapl
GjdBLRZskJFVumNj2mJFdRCVtttHsS0rKNXeEP5h3sa6iLxBh35ubLb85us2dsna5+4hOj1Mcptw
HFDnNrq4z1dHaU5UrUf7vtBdK1M3C5wwhfBADU9yLgNb4pE9ifLsW8mraLiZihRAmhU2FeaTky7o
PzzZWztImnmsIAkNFAlOB6GaEf2X0cP3OWCw9/pM6Sq4I6lpJ+cFi4LkZGRNqSPEfXjUJW7mRHBX
3CQsROMmMcKUjhubhUrWqtdDWbpOYxvxSWq22gyXox+MzWJMe0CxrOsxHD+GFfcRZOMjTMGLcUwI
PpZJpu3SNQPdOPIXDgB7vgmhTqc9OGXa0BMFrewmlffEC/fDpI+MJM3vzc4Y+Hs7jwx1naW+Gq9+
vnrgqKe7fdLb1GYMtjy+FUbgec8fNKQQyiPv/bupZz+hyyL1E2a6lgkO76kTs8tOK5tCu3A7NWp4
8IHTXieRncfffk7JFIv+4fuyiRL0PaAmQddMB1/dMC3JkykTGgym7GN+12pR8Qu7GOK6dqvMQPD9
JNB8tPkvFhldA2fPRC8mB0F4rICcEsrmbPZ20BVV1lTqaygiC/eHKqnHK837SozuOJjB0K6kLjS/
MGCIq2Ghc8aww3M+DNgBMmHBcNuIMYu/cYTDcYfIZ8nYIcbOVPxts6uYX2DJ7L4J+GcdSOnXXps5
CSbX4ouGCurmVc0hW3JK2hqBhcyf9p2hwxAPtIY+Fe/8sKj7L+MwyUW37Edfi4UVxxQ71xwjXsaH
FivtoXPLsIv6q4KzOLvnXUMiAl3t6/FKjL60P+dRnowfq1HFoBEmhcxh/+cN+ZxoVcT5suF9On4c
a+q0N21V8vZax/hLh2hH3GJJwpCrXi0seL94dEbDKBm8mBYGNogvcA/qKjOO4ZAOYc5zG85ObOGT
nEQ+PhJxB+7Rym77sH5Xd04GDh3KPsa+0hWLg2EZBxKPNqJO4uMj7aanGcFQ8Asqk6j8UorIbo98
1pbRecpyMaw6ovv8NCyNoTlpEDuWhdcLv8LSRW1EhlPR6hASwPQRjk3cUvgWwgyFKGtteYrlRZIc
bSdgx3WIqebo0MHjhWn6BhbUNnNrONV90DRymcL5NRA31T7Hj8gphixGECOJq4d7lEVpVEsa+Tbc
I2w51fXwA0cba9DQaMCj+yKEpBmowpyCzaqyJOmwcrYo4BMedV0dJid5WjVG6pFQTk+khgNVNBQ+
x7IUg4O434IExrRdlKzBijRROTZN7PM4u4abrhznMEaIFdulsGOryt02lxK7JrCqFJjR3sQN0SKG
+M5hHdSJoCcG66Phtsz6Fmuo+jbG89FpThD/vUhxbDZejE4j0u7Y53mbRF4w4gy1WCDARnFtQHht
mkQsC96fl9Rv82CpDMTGQ9ex2gjUVSNtMRmFgBYoqWjJ8C4QtKTtidQtw13UoBhYAdkBgXdGUDst
lIulapA0YPb4Y9fEEy1MhmhT4HHHAQsOooTtv6AjDsgdtfhWGJAXZ5GYlJHfmkl0oZnA/o8ahjce
AghIJ7kxk9Mal22GFWz6rsFyjsKZ9lwKvcaO4rpnWJ/A5NMWneyF9qYQOf5fEoHAuuvENWQD9OEI
0cm6CHw+VAPi5u4YJtAucUmriaUZkj1qUeHsN5CwNZRh7tYFoe2NEyUWViFE8kcPR21v6jg7b9Pp
LPmyRNAP9I1QMNOuplFU1YsikSOxj3qR2n21iM0bGdqRbBfIQjqTZArTMB4PuWkc2gkSZ/SwToaA
mQvs7TRcBK1ZjFf2MPTY/kILi7OlzLp0yBfl0Cl+gc51bYI8nFmnJQK9fkyjS0XCyNcuDJAJ4Txq
B5McWuDl1jiOtJlGg9tXZa2016ew+bvTxNcOaPQNDWxKJiJlo06F5JhM7sfIcr6XWemz/AIBEdkL
j5sR69IlBDHEzbKmQTyUXlA0Skq3gTHSI6ti8To88mnc2EHgigRilt+OyE6wcBK2A+Ys4z4Zo9Ct
wj4Mg7NEhQ1xLupe6mnzRPEkUpy6G8riMBn8aV+aTa+xh3walUlwqkY14lpptU1FLkabQlTqMscq
LbIEeORubxqkKS90xy2I3DgvG6CUE9T6hUs1ZB3uJUtE4qjbYPGxc82o8Ov20KyLDp+EXVbiWl35
k1xCci/r38k6ntRcyJoA4qlgPcf61aEB6dBiFcELxKo1NlRbVnRQx0C/HJAzGgLsdJHqEYSHvdHg
0YykPeiHuIQ6aofCUXSR+XYBzhMsrbAIdd2U2I49txE/8hxRDZAPgwgNdtmbQ1UELkSUzY6Kss4x
JaEqVbljZkHDuabRJcNtJhC0O98aV5D60+J0qqRKrpIKUlUugzDuqIH83jhW8BoFDRal3+X+kpmN
X773yx6Th/eaQtq3Q+eAYifuDKySykIHjB03I2yEIxE10wput3UWddO1gSmKjTtG/WQNcGVM4l4b
AkoLSRkTa0ydSladaw1pYII/jSAC5zLh20hjdCFxiguktvJ4oWVS1YbrjGTg/zbyLq3em1mf3khk
pGLsoaqMyhOeF21yyFXbFLdFBh1zWgWZwc59UEpRUFZE5b8jyNzxEDEtld6xOB2r60zxDF83OJK0
uxylkZpuZ6S1Oi2o3RW5KxB2swuvZJTp5rDrbNFeVGXo98rlmZkh+ZZCrSKgXrfEK4FRBSHfi3KM
oYXbivVe0CeIabrtWHVD6jKkHi3pFpUx1F+kRRr2nqf1wAIvLlnSGy7C/IOv3EJi/j72qR/Ux3UI
TZZ6zph247iQUTqa1aFvjZ067cEcjcvr5LzDt9AUh610ArqwM6Mfb4IYYVMoPl47J3oYGkQCWG0R
b0DxixpcjuilXBjKcmIPbc+tygvsNDhCt7J6USqzG099mZvminQktA79oid57dZOOiKp5lPbuCoS
lbEPjS6rWK3MwhmKcimV2fc3fd3T+tzQdW5cM4Pp8WOdY1e7dsV59WF02iBXSMdypypWoreDsXfN
1in4QvZjmqz8qI77w1ExkSlXJopaCJ9Xoy4F0g6xyO+Q31Ftv0h4PZT3MraRa/Map1AOcqXars1V
7SPXLhZNYtopX/mZkfALSRwjSVYtLyydhvehyGktiadE0lhqQex6GPmSI1hiBBeVhcnEV0plHHxp
DqnPyXUXZEppt1PRpFCLjGaF/aEb7KJgi8LvKr+FPWUGsFGG1rFhjflmB4ap+mGyNXOjimFBVbRv
J7UiIUjA3KWYzMcKChzsEDLElrmX2eZkYUbG4BP/MB7SLkiniRWdOB3LwIBJaodlC9Vjh1kMLVPn
qBoZV4Pj4J6Hja0m64/rZKLdQcYD1A6szVK5asos4p/tXOMLFVekMJxErgIk85tF0ZQ2xKSttdXe
iMTAKq3w/XuwgpFtmKxoOXQFZFksoklp+Ebnd9DhmbbNJWpU+EiPEGtLYRLlyPRBpmRNZmKisEtQ
2+HZdlZNAjFLLejoDq34YZp0g6yxQEXuTJpTIM8HSqsgRGnFqnFGR43vkbktcU35EllL14yVD17S
tqpAv5bxJCcT5qT4iBUTCYpyv9CkWstKTvaq9FtIG6tuKv6168pcHXIrdvKzQMUt1GJdFJMtlRfO
ZLKEsp7WCJ1meE2+NYYeErnoUtI2qQt9CGfIdQq/x9pKs7Kx/JDhw2Qiffdhuc4mLbXVYIworGOi
zMkN47KbqCfUN7CQRcBiqVZDlMHpSBsDCwsxE08UNNoIsX0eVmIswUJuUyAHAqc3D3FHlSFHyBYJ
yVFU4MIgmrZiZMIOuLaz3rc/pxWBQ72BEQqTkI9cmE19I0q/x4xpjFxVddTo1iHVRR4kbRdejV1s
+vJLmzh2/L/ZO5PmuJFkW/+Xt8czzMPibYDMZHKURFEsURsYJUoIzEMAgQB+/f1A6nYXU/VI67u+
Zm3dpS6KAcTg4X78nIPyKDo/q+dzrPF8dbcGmHyK2Fq7raIehknl4rwzmy2pMMciJwWf7YVeFE2H
ns1SA0JYOslncwjGnVvaZCmZnW7ZvGq7YfCOZpdJFX5cR2G3+ZWfBibPs6zudg4cZzB5VVWSZN5V
0t2OSF/3WxXfFD0/kCp3S9SsyiA97K1tgznpREvzrLeDijw7e7ldhVIZl+bUziSqieN0ZIG+M2z5
5uhv+zGtCrhNickMFL/SNWj4A///9tNkJcP6ca7CgOvSEjyXnQgRbKlh6U/Zlsw73fa0L8ejHD3W
pZrmlkUdJIGvvnK0o7JvKpyzfDh6VlAGnOqevVAl+UJOUBzcAUYGNJPGjprrerYyNe6ySobWdMEv
qB2S2rldWNvJUPQW98068Apmp/L1vpAw5YpdpFpKviyI8uFRDVPu0Fcrp24kuCyz61y5szWWTZx6
NvusNu2tCCw6j4rNtPS2INKNSC8pPFnncfHW5dKZbeonvl+yaHWmbacvH5WwNJOSvmQ+MjMVuYZs
w4G3zXVUkhj8rojDtYlIDHSWmVRfTdY7/CmjZhn2i2EY+oejpn79aBrKNBOHnhzlCL3sTBrH0O+c
6Q642JmMxJgt5t8Q0VZ0B364ZWGDtrYiP4iGLZHPupb9kco0Y9XGGpSq3enQWCFuDMpryFEir13v
mfUt4q5WT8173gddM8utfmA7+R7Dg1ek6xYqO2Kyf+wCT49i3wSarX+EGyYoVcqQPOrl6DWq2lKr
yqijpo6XHhZavxuVktvGaOaOxzRSZ9m2JISNuflguhomEBOybhW3FxkjEzlbwXbEqZaz7tqnL07y
usxFdpaKRk+ffB2skl6etqpjKG1qCi42wyU/cPSoCJ1+Vbb8msgdB2JV0TdbJmo3NlE8mV+qRl1m
Jae0L5RFkCLhn/xETjPReR9laqsCXwqLKl23h25XPS9Zwilb8i4ew5WK11VhwUanSDLZ/bNoGpY0
t6bt0adGcxPutZjScdwbGsbXddABjvCD68KOWuxyC1gjy2iIRJcyz5sY+oZcgTuhDJSPTqu3Cn15
iRyRlluiW1vltiv/M5wKzAj+e8SHeiMbmcIGhf8dpwp1G85pVM3fdTpudaYSRiW8HS3WvopiOQ28
7ztDnqKB25CUpy5ttI2bE5yggUvXNKE5+uN3z583SPpla1ShYXB1vf12fw4Fa29jXW0oOHj7SSPL
Flm3KtCJ77mbbvGpxYJRkRQSrIldb4/1jMz+HfLjA1JOgCmazeeqYaiegsnShNc1V6XzXTv1RCEz
iRpKbeKNruAYiqG2uAtXvyVoTI3rwY2bVNWHVdKNNnU3KMQG10aUvFvseYnMvwHdZsi2EqEJPMmd
EPj9zJ/efvw/pmqTpZLYwlWjHOcLFq83gh7SGrpp4PFtbkvzHFxQW1nI5UoJ9Z8NZdLXDAH3mK1n
tPJkzxlgPUFbBc6Pauo3aKtfum3piTQpV/3bY21w+d8XBdIU2kFWBmge35PTzWbnTVV2uWc/aag6
ufuTUioQ4jztJk5x1vYbGFwt/nba3h74dD5pWJC1bv+x+YJBuIkY/n6wnKGSQ1SU8oc2oy0sFkEV
qtsUPixx9e2hrFPglwNssXq0n22wbxrIr8cqIKOWs7LrJ1m5Xh0c8yhtvlT2SDclGYMszboPOlpT
s75q86Hxzb2nBHBAIYMtvtUVrZuU3DGto09F4eOHlQjV2NVVqbIhXI6ERpcc5O2H/mNh+ACeFyEO
ZHVMC6zr9TNbURna2jabH80yDjzFYERkGspayFx+lxVprVoO7dvjWn8uTMSq2IQ9+Ll8MfZk4NSw
TN0NnvF99QzLXpMo8IDzwA86MZiJ5cC9qo4A+mXwuFDXc3X2w7DlItSMJDJ5vc5cYSLU6/g9a+CD
H5zGJyvw6sV9N6icriyJCp/ophVEJ8iGsHCyi6g4cruh1niMROhMyzFdwmKGORdst4mfZvO70fm0
hbK5ByEfhC3JGUUneDLi0EsnzDgVj50rtn07au6lj1NOEnSb2dGW3qURpTF598Kff1Z2YA4fSAxq
7/ztlTpdqO1L2N4WIWiTeha2Ra93yNyMWs1R5nwDvgNlWYQA0A2bYEO+3h7pdJahVZq8LRxvRgNH
PtkSJTUUbKPC+jY1bVBej121oVh5AahxVMLeCqy3BzxhlMPjpA2GhiZEsbxdwCfBdizClXt3Gb4N
DX0isR+cdMsIyB8W1jUd+kpbMZari4iSoPRE9h4x1v1jcmGW2Hw0mW9LbV8zcuzXkwugAhWvC5pv
vTCXrNnTy1rLPQChiIqzlwxfDWKrIvk4yJbq/O4fGd64ocO1D3tbnM8vk1MX3oaGcqAWLrwWRjOF
NdyGhnMty7kN5S50RiOc49wqR0JtMHtbXqmWqVXtTqQmdyQcVXroxW4MJnBWax70nFPpgGbvQ+pe
ezzPaS2H664tja0MkUpuFYox2AEFP7TNLfP1u5wyIJDOlg133dDxWMFLL0tSBXPLlKW91RdFOD4X
R7a11ZVpAXkfgFNmM/MfZsUAiG8rDfHtUjQlHYy31/+PDRe4Nuwi/FMjyL1/bO2JIlwY5ro8tKJ3
CK1ZN25oQbSOW7L8u7vz9pDbafn7RbhlJXzGnMgXwgUINsbB3+8jrp9l7GU4P0SZv8HxUx755TWU
abs0bkxp8gSQeaIJvEFb6VY/GVW9Pc3bj3H65hCrXIigaHV4bRrvJ1dV4/fNzFqKh7KlU3CR18NY
f7Ghow5XthzfYd+fbnKHOiZwAFX97UvGrneyyeHlZ7nopPym+q5Y770i2LZFUUC9e4/jap8caX47
nGAMb/2A+wzW1smLZbM2q6pR9pdGjma4S0H6x+yQ0XEAFMqLmUQqpuFd8z8B2Cb7UvM1v3twDW8I
444OCGgl6MDWv4eyWXHvWKhtKEbzjCtRBASBH6ItxIYAa4OFjsPRbzmEKvS3jkpZ00i8U4bl8HJG
6ZG2ZZmxNVUtVW/xmtq51P25YRBHq0PTmpmLb9u/WHcfX3bT37lrJ/PNHESgHSbnlM81/JmHeF42
RrU/6S9TXWxJbNrS1UNDNbeATG8P5Zzs521NCV4+hAuM04mjJ/t5bjvaD5ab3oVu+zzW5NFlgGO8
VcUToZ4Q9NJ7ryDpMAuQfreGwu8/DWrawDRjNplcjzSFqxvYpCPS2bVEHnZulMVkrFeSo+rT7O3q
cj5bnAlsYV82KUgSipKtgv/dI6exuvVbjaqwOTtraK78O9XW24KvXsEoxnPOGbygeMqiWTDuDE9s
K1lYJPhzHCgCf7sbh3zrwfzuNnMi2bsF7UHuvTQFEHTixapn0MK3pzR8vXxBgMV5YEPORrLHXQh/
/3WI6HkDFZpd+qNSTvC1GBrPPtgwCY7QZzuXdpgYD5mro8slzKt017kpbES7rO5VlpsqbkLELZHM
nDgyllDGvhj7LylQj/xYaalEIkJlk5sWn2q60j9U50LE8wdDLAltT/+D8tL2UqC6uOZGEivAllDl
zpCF89dKdqYu0mEuvLiDXOvuANjLe2M1RuroSos5kdHw0eVWKg9uZTjXqFzUbuyWfk+mWd0LMuOL
qrJpqBXdCPLdljPd7tGqvlGLeJeLzqD9TmtvWjunG4I7m/v5sROt5cVomwRoXyblmV00zd0cONN9
7jgCHpRpuM3OAOJ+KKdIPlVGN3z2XSlJi9LpWOipONBRW7oExaOvEz1HuRFPbq0uqqbdj3OkwDZF
Ufw1oWChwZRO5W6ch/ZuLSbQY9cyBMC44Samb35yx8X8bi+j/GYFq/tFTN6UCO3Xl2Ug8z1kyZwv
pr51nl8HazYERRrBDO8CMmUShZMN0YKUBr2XNU+sl/4Y2WlT7v2qHQuWzfS/vD3Y6wP9MlgAUW67
5snhTjOSdHVJ7YaoefLNoIYjpM07q6EVEdd1ea1cZwIqydr6E930oHwnH/tj5z+/JlwdupsE8dNi
ZPJk1JbuUD/1TQPG41RdqQ+1Y0F8e/sln3/Tv6/h57dEJ7p9nuPZQPUUb9GoMmxFBfpkzS1nxrG5
LuIWbCDfaVEFt41dp7e5TA1ItpUXdTtHdXl1pnLP3+lqhPYFWc//MPhDdNEgifjCfSvJk6ZqvK9r
khd7bOoutkfL/WSqovlVT054BRs3+KTsxUagBaQTW60FoRTh2wenjtjHRlD7AJ0lbWtrjsCgh2h5
KtpspOs2DQcr88xHU49OsrJ+7+RC1raLXk3JlgaQBjEvDnf0aUpgGYHUbrisT+60Tb7IHXHmtEV1
1Kt+bKyoenCMSO8mO6M/2A+Gf3SbxWt2b6+M98djBBtZc6NOYV7LNX5yoVhlWtNpE8FTNtFjA3ke
yliHXhDtJA3FcafcWh+DetRTnBtdTWO0rY8tEO+16nw1xlUAUXu1MvforAsY85BG3+qc1lMylMZ1
vjTB1eKgRXZq5452QfWhNVg0pJO9XpJ11HQoi1amSdBFwS1po2oPs5v/Wvwiv3GCLj8raaoc86zt
PtTeWI27NpXT96US0xfTs8tPRhNyQfjamg+OPc5T7KAvuJurSBSJ6E1eQGgritWY0S0Lir6gZ8id
+Nn1jPAqF4v7l0UDKIVbXXr6nW2/zd2rJWZusdYiB/WpZqGCv75ZJronrHuQPvW5690YvVPcd7mz
LLuyb8wba6aWeGdE6zXxlYOG8mxj3VLlO1DwTkW7FiKMoebq/Fl0hXsBwmzUcTotxiWYfnGgZzcS
6b1seOocs7rPMz1e5XlkfjJU5Bze3lr+n1uLVJPwySdJEfJZp2TAYa49GWbYvWSaXhx1e5t+a4dV
qF1fL17cm3YJGFi3aRWPHrD6rhC+dxTQYXdAilGUwA1ARjm0fvA1Hyu1dUnoNjWGFNeln8tj7zj6
xp9Edp55QeYiuo3sOZaLZcOV78x6igcrbJOwXr3uzGBaDkU5GtcoVxE9gvoZV74Uy0dEqVxnhZd3
h2zm9k5aZNlXNYwIMkqnVllc9VUD+2pGxa3gB9x7itKUXER+Hm3dnIu6coZ4CGCWsRPprCY+APlH
J8ob2AngVJrmPy3Y0a+qLJHQhK7nLpISfVLnw6sN7dY6h8c1D2emn9l/jUObf52aefzl5nYOKqqK
9D2M+M/4s31oBCgKQMhnfU5DsmNDGij1XP4MffCBOJqj4juEqIUGO0tGTRU8rXJKz/3G+L6oYm5g
j6qu/h9s2HCjIHP1hRFGCydwB6RCWcs1qH6mtY/473lB/HUS1VVe+ePBXFV01w/NdFh8ke67KNUP
IhxUxz5Zrbu3d+wJlv18ekKs7nC6Qzhq/sHYRf02q1aXxc8sMP3PvW/JW7syjF1AD+SSe3G6map+
vOjcpj6vtGNdj03ARRZUo/6YByKEkIxk/So3JucXzPnei8M+Lz+/85R/pAyBD4rsccThTFNUnkyZ
qtOljnp3+kmDqM++kFl4MgF0X+JJmurG9lVJ+1WufrgLB6/9JVYzKOM1tbv5zAlaee9FVXZlBnP5
xR7ciWYit8BhKIaK6c6KIHF7mBEvC/2/Iq67pfv5//7P/1dngaBoqzj+lX/+oeL6K5c/cATJm7+r
M37/rd9ii83130TJjTiKchvrWS6a39otvJrQOkAuj1yK/eDZCeW32mL7HCdHyw0t/g157PbRzd8O
JXhygkbBgfV8eG0wxv8jtcXraw7OJXADlZNN/wdk+Q9Mm8pKlJMn/EtgUvwTagtdttUMx3VZyjUZ
B+k9/m2C/qHg/qcBIRggF7E84P9nrPtvLHO4GXZnd7V3SVeKXrya6eZGk/7oV2F/zBZpvQOovC4I
Xl6QO5z5omMY/oHeRIW/SvqI7mXQCv+xiBjAKQrrTnoqP3v71V6f7eehWOpNtU8LJcB343XKMIhZ
ZFNpuZdlPXuPeQArGeiR/NC3M+tmXNfoPigL62ZIPX379tD/8JbsJCxyMfzgG66ncPDco801jcG9
lHbhnjdhZ9mx4TUQJ+Fl1e+UHieJyvOLbn1DRELgcnRGT15U0yavA527lxBWGSjoBuoCCCdITNUY
FFncOEUnLmqtJUrXQSj5FfIM7Fdd5UZi2k2EWfW/Tt0/bKo/Xx/rJspNuNDgK3z75PXMF5ZIpypL
3cuQbKBOILfmZ6ZR8l//s7GQXPIBcLYwG+ekwgQeMyuxLO6lI2frZnIN+RSMtb6dCrt7ePu1tnn8
dw66zbNPeg9GhX3R1puzX79WPsIp9NvJvVSp+CVtGe0nu35PUfRPc0cQwuOfwTYJ5+tBqLjcYLQr
9xLfhhYumBIU9X5nJJDMABjefqOTzOXllRxSFkA3tKLoUl+PFqZoLFYAv8uC5KimVGRMi9a2H1eD
7B6gkXuPrr9wSPNI3y5idM7xI3HewY3+YQf7CFZNGxYV//BHyyi1LTjwMDUudTjaF07ZWEbcp1F4
1RmSHdpHdb0HdsclaFknzIyeD6/X0VsggrzXV/ynFcClN3KjbaUxjH09J2UV+bouOw6vSvUtHmVk
AM3UXrrd8F6L95+G8oGWIShxtdCuej2U7kIYxUHvXOYe0xtFGUfWqKBtbxr49h0s5nWoJ3xTnZJq
Ri43C6XE6WDQcdqq7zvjIl3MYo0NY+gecC3oHtY51B+RwhId3tler0PwNiTWrSiZfPRLLPApxNqV
K2iJFUQXZjrkZy76A3h+MLhu/dnQG0jBujoevhoiLOy7PONI1RpqcGA03bwLc78/rj3X33MEGd2y
k2wALA8wFTJWa5dbaPnffmSIBMz5v085QC3kKydgI9LbcjansNdr0oS6QFDsuBeyMmuyOLEe2tw3
DpkF9wv6aQ3Sl1RVMbRp0tII8PfYP/qfBgiW9X4pKp4xrVMWMgXMflqdenzSdsnWjcTKudp6gWJn
DgXWSJ4144tgZZH72NMOxqGlH45mwV8DHNs8lPh7O1nYzvlsF/3DqIL2Msxc52IomMB4KYvlY5ZX
KGx8WnX3KPMMKvUo7a2jJT1+tQzEMO8AaHzgiAHNUZzBYvPPqqZnjJCZfi4S+h7fqthVLsXelHfW
jaRNQPfLtbqHpQ3G9cxI18i/QJXTXsoxq4fdMliNuCgBdJ/KouofoH7Z3QUg1HILrwtTK3s0FNYR
ZZZ/s5BowixbHb8s4xm20H2PS8NDM5b+I205drtb2N7jYoF/SqvbbmilvMd6Ke0fHbn2UfVBfzv4
Y33mgXknQZ65Kib+Ki8Ga+KGsRbLuqNTwSHVYXjlpqWRONplRtM8vV9czDZSx5FPg4SaBR/buhtX
m/mJ5jS4lTKDwKo8+dRFLutU+3N0b+lBPpV4odgxhOVov8oU745wGaL7ieaPDxFtcc5hSfBb6mKx
7taReXMnU/YvN2rDTX1AKVeBtddiKI7g3si0YRCzs13hU2LUzbIGF2JLTIwiwBKsx4LORL55W7aL
r/eVaRj+zmsqdO80J8WuBHN/DPyS2VzoQaGba8OlSZSZBv5Ft8VLQwW9PJPowaozyBE8DC2Qst7D
7ZdPfgs1ix2cLdm+XkPrRhh1xVJ69RgmaQsndhcsLvfNWKYACfBx2cvInqJ73AL4teGI/ZY2HAR1
1ua0M44BIOeCOAffHKB+J+mcbL2mAl2zxMpr71FBj3n0BRp2jIaGqNp5izV8zpzVPq7rnAU7G9nG
t0ap5i5c8+W66lW166VurY3VbIUHKzeHi7xq1XlWgUXEstIaEt7aTjsT1dldBVd+jmkTNmUMtXa5
CSlIL2tXtF1cl+AeuScd+mTg30uzLncl/U0k8KLrLkpzwe6IPYmwzpTNp7GTIWTqdKp/tt4w/grd
tT2HqjXdIBadmmTRRaqTqSQybWaBNfymbmASMAb8CmVwkAfpLf6PzW5sBy2/uWqlOeBEs4ERcTR1
+c4q2uZMtVN7E0EcnJNmleJb5hheHLRjd01V7p/1zZJeWssY9GchupqHLq/Hw9J06zcf55ILB3se
1EWzu35rqr7cex78E2kplhFNByZF5dx8A6+CGdwogaGaOQT4vC2mjAPdS3s3ICDd9+SAAL52fahD
e9wCUxrTzUtvp1Ia503Zd+fFIORh8ablZ5q1814YufFpidr6a14qN0EfNcZdA55SoCqOg3J4DEaX
85Gvxg5FoUgmNViHumv5RaFx42phEv6dtG3jcnCEtfODymlHTJUikO54wHE6gyYj9ebGB7p6BO1d
vB3aqhnnuZSB6CynO1RB4jykcZdAhhS7tV2MvV2305eu9PsuUY08oDRaUH2ZP6pAtl+jKrfjPLL0
QcIc3U0Vz4HgtP7ErbRSyBPer3y3n+MuM1nRILOLK6Cv5qM5Tt3HSo5sasMnI3tc0tG6MeyCI4EL
laf3bTfaxSVSYRJsG+ponxBtx6dsMAlI7RpZd4u5smXNUUX3QzDpbA/pFC4/zFGN3K3tTYUQO63W
xPaM9iG1XE2bq0eItHnnoRzhPg4nL83jynbby3aott9m6U6elflICCIak5hh8fbRgIZ+I2Ez1Dtf
geVsnbE+mYTXH13tFhqGdNk9dB3bNmkDhcQCLXX1YLc9eJ8SE+JXp7VbzryQXf3NK0TY/Vo65YKX
BWO6r2AL7ZvCnX/W4dxnCY423l+Rn0bng4jkEVo4ThyNzvIprqxCfJdqfCw6z9l7EPezJMWeSX6t
VmMyPucr1OJjaIvwRg1FnvgV4h6BcuBYGAiHFigfX9Yoq4HRAnf+oryhvvWz7pddrV81n5H5UI72
eCSuAoPa0TDt3amzn7JRZE9rns+fsylg5Tjxxb6HfBHFbhbMEEU2aW7cVzK4QO0lYTPPVYdbgU8c
T8oJ2sZxjLR56SIlvcYS0Ln1VyTn6K3LyYp9VqFISHaie6NRutlra6xweRvcD1iQVR96y51u0Vf2
ydBa8oerjGrfjqvzvY18dTn63WrHXmrnfixDJ09KMYh4ntY5iuu+IlxEqbcr6tC9WGb1PcXj4PM8
ZuUna5rMazB471s5+2WWDBVsHhd9QR73i5PdRO6SXw+wAC4MMEc/FiqTj3Y+d5c1nLB9k3vTJb6s
BryMUdbDmUXIOxgks2qnsVxLY0itgT6IqnHufDzGjqpx1s9dLtIrc5kwGxQm6iCVzQ/0Gfppb0rp
5hc619pLwtY0IBCkM36Ovjbn7iwSkzxS5RpXRbC2X8x8sKPEKKe6wQolMKE1s3luZm74X5bq5fXU
dVDguQgvm0LW1a6LBKrKFurIuSC4nZVuaiECIrMwkkwF6lNmqxm9ZZF6HfuyGh5KGkrxsFTelc5t
wqhjIndJ+k5hrIqseUrpwbT29RgsqxcvESLVfVgFLgHRmn+2to+DXWT06yFDMHLuuti2OZvdFv4F
+a2srf7LZC3yHiDX3SusUJO10HkM5x1fGXxbrFivRUCzdw7yxEpXTNZqusfxaC4qSQ2VVzuXqfqo
VuqUplrxjPPaNP9AG0N/MYcZ75gcbWecI/g9hIYzBHHTNd6hl4E3J62dR/JsYu/+SnGQ+6uDKvBj
9tLgafZHPz+YHdYuiawsr0oKuLADgnOn/bWOa5/vBrEu0zEYu1+e0NlHNLQ0dtZcjhfOrEUbt23T
74TO+wW53DAkJbfzB6Oai71t+um4w4Y2usjWRaMaQ4oLtX5yx/CynMwlNtxAfRX+0k5JkK3FB5oy
YPVp11QfmqiiH9XY2vgkaJck3NnSco91N1d6uteix1/spYL9Xyz0HSyU+8+nYfUvVOYPLPTv3+v5
t8Hz77/230ZWfMKZb9aCg7oUYbjyUp/+t5FVxNdTwSHpZ8Br9HAV+Zf1jOv9382UAnaHD1mdlgZV
63+DoSZgaLRREmHKb5/t8v4T65nX1TH0fg9UAmQHfN7DGeu0ErOU3yNkyVr4SYBHSdlk3gdnmLsb
VJrvce9Pq77fXinmhgnDXj8FQpQ0sRwNreY8cICRoPxbN8UEu2phBq76fn2v8j+pjLd3czekg36Q
u6kLTqrMwQCV6UKT8RBlZDG5JEyBQq8Ak9p1zpsRcf/e0aF1N/u5ffe3nfAP+NxrptnzxOLy4dOp
ZvVgLJygPr1hkmLLoTlfh3F8qmHpgfdYKrxarBVvXWq9+9Q233vlf5hij9naaEbbXjsl0kNMLIY5
DOrzZ1j7uXRUTU0tg7yK4ofYvX/7Nf8YkN4Ofstsoq2Wpwh/XckXpqFhfwwRVoXwgiAA4QkoqOXq
0DG+Ycjgv4MPWn/Ma+CBdYRwc2F3R6Afrwck2NH0SbU6Tq3uy3jyU6yLVihBKn5BQpcpt27CqnGp
7UvrtkdKdd90HY5/VOhrE2eBDG7HxcYwFpnVpCCgCnll6Uh/XezwnV0AlnUCdXDgEWpw9ulcRBz2
k+dt6giiaj1ORziQmXtn1LaXXsoMC/EDwgbQ6j6z5gurFajHY0lj+Y4zuNwaEfkp/DLfv8jJZ87r
pfMeM0eSkgq/Yi/J1IaJuFWYOJfX4kLRSq8RsSnrpoawXyfAisA3ky2zAuc1UvR5sVfKZU+TYw8B
gMYUmCjEjUXfWqOvP6YIEnCiHFTrfQ+V0y07f1i12odlTxI+OB4dC6KEv8tDVUbHwlTGXwXZUnrb
D/bAlkuxnmjiQC5G1sb2KizrJ7tU58AveV7o69GNlPtJN8t8hdQf9Mb3CmxrNjAtfg4Ew1JzTrWS
ZNszPcqo7IcQN42+e3iGmtfBdM5pF1IHaIUbfFg76iMJUwv+3W/6YG0W0R6anvcYDqa+fUnna5V2
D44Y9a3RG9adt1XY+Zp7j7ig2s15s0T6wW9He0p8IHtKj61XMbng0BhfuDPKC8mAUQPKYRclaNEU
0uuoJuYxXBXzNrjW3RSxaCtmBPdzv1KPGz7Y24a19c7sOYelzan/I21Q+T9Dni97VRSZAzvMyefp
Oi811LSipeiHf9M92IuiCsHxiuLFGJZSXERBmtfnZW/0NYwUOwqn/Qic9JeAgH8P9W4Dbcsp0Hs0
DuwT1fjuYyvD7gGB1W/kI9rAFUoU6im3ydkZugT2dtFPXA7mwvI/lzrTtACgKN9mSjnd3YPWBVVN
1qKIO+BUsaE6wnLOJ1EAJM2Yr9zms4szFwUmtjTb/APEeIkzhe5elEGwi0JDoFpsIvPm+WfGNG2S
GoyUuLGKo8G7fhLBqHYzZkWHqZdsYLEdDzwB5u5I2ZVSskucRBIl5wlGig6jW/ij1oC5BZqyCYJh
aBY3Y+/Ljj42BC79ufMb4AEIrhiyHKqCxCp1DP4CNv+WeY6wNFA6xl0BlE3KMTfOFnMq5h3i9CW9
7cgT+RhA65EJNwKflisbN+oHH87Gk1qMXiVzIdf847zgCf+XZPrFmWwadSZt0cyUvWUbGyFeay32
L3SmlMc8y7vOScUe0xtYok20HCIHMxiStvPZ6d1DFxbOjReS9ik1H1MErJdj1uo7v57aRHSUqb5t
LDeuV8KsD4T1VZp2v+vE4sfjoq0PBmzO21n0MovHVHnfgHMjZEK0bZwki3J9ice5Orphm9XxZG7F
qNmuN+EwZU9gDNaNX+fBBTQf/wZxdJRCtXSXK6uZaxZcG7KN1yIjz+7W8SnKBViWNCboL2zu6MJN
R93sIlfJCH/XIL13IM01O8twv1A4Gohae3hiQXFTYJnmHvvZIWRbgcOmo5fGllpK4EFhbY014rK+
3QhDeg+dUeRHSkhu6RWAe5Fj9+ChB7ivFzEVcZCFtRd7SunbVYuUDJjc4gVVlaWu0CbMj8gns/vC
8wmYrV3eFYZZ/FUMKwcrWvhwRGpSPORoTrC0jkwRR0COO67R9g434v2aF81O8hrZwXLq0LvwMK6I
/lplZ32r8aFdz1ecVMJzFALIYROrk/rgDNZQXvi242AlqTx/PzTlRRV16dVsdNnHQRbiPAujOyiG
/X01Do9Lrbfon1v3so4m/EiYJx0VxHmvs/KLqO3sb5ORTnOC7tC8xlcj+Ix4qgxwnJq3LzwYaufg
o55wLoNLN22H8BA1dvNBT7aeDrQI7mvwhh1KRZdCvRbgo4vdBzChXZw+aydtbhoUut8ry+HnO26s
4YsnIJN+j8I5H2KaGml7WPFlxsQhKyeXeqY0rlClTUxdnXbxOnrZ1yUI22PuNuGH4L/YO7PtuJFr
2/7K+QF4INDjFUA2zEw2SVIN9YLBKknomwAQ6L7+TKRsX0vlW3V9nz083FS5qEwCgUDsvdeaK4Vg
mPMrHVzRdkW4GHH/BlOEs8gm7b2YE3PRQozcVgmtbwcu2mKzsMqke+i8frlbzNx70OaFxg6IgQqj
g9N/1UuSPezYZnsrAOMlgVSsFPzcuIHBerKUVALbOUES/EC7nr1UOgZ7eu7z54x47Q4gffxLP3Fr
GDD47IOVwv8fuB6mxqwFCBakRc0SnM3EvzglvUH4VUzoym7E4J+O7IOjvamMESt4F78ttTD3Nk1Y
zsukCknZpXW7NY0ce6JBfOszEf+QHTAPWe/rkrPh37ZAF+dxt4MWsy19lG7p0zDVdEdVO1mXia7E
wS3tdQxubeXahCNIA6ljReCMoUO9aXj6jGSNqLKzrcOMkzuNygE1/ilbqGwOP76WqO2uPMg05yQR
axqvLxdw9FmWXXfE2TM/DSNnX7oG/k6sZb2cjMlw6h7fWGXN9wJ9lxkiNG3eJkO26aNhj3zrrGr5
XadxwzvVIBfdZ0u2Zc/bwhmI3wjKNJFFyRxCH10XdozlnGh75jLE67i8xFpjvzmpYGNdOi2/TG23
1fylynteGQI5JL2NhX2zdC7Wano9+6IrXspG00+tSrXvQyf9Ax01fwbpAMMayIjrfzTmiWXhEayg
QukP4tUEqNMGSTcjN+9cGHl8k2y7orLhjpc2VptQtR59xoqhRf0Sb3cUwh23CWtEFZU9t1ETG3l/
MIDV6JHdt1q2Kz071jf4j2VbXCeOli+OiYjqZQRl57RgI9Ik9Z7LwvMdXlWtv5rMlxNJYwgWgpaI
D7nHaTk5zNNAX1pw3Cj1xibJgaEKTIcqQ11eQq12FuNQaT5nENdI9RPa5/SBWdcYZsjxd/xbRjNu
j1OZr+09t18+Nx47S4E9/POs+dlJG5I4GPuUV8/iVceEQWGwzK62B/Rg83tIJ6o3UigTzbO1IGuV
lXlNPLZ0s0vUHmeOACwuKsgFeFIaVKlBMpTiGSIhdB+OIR1hFjToRcGJBKRH8V1DOrr3xiY++ivh
8MEgsY7xBE4hu8L3upPftXJ59GdrumNcwsFASf3RH1r9EWfmGI16FTr9Uh1nZcsdZ+P4ZXbUss95
iUY5pMHdbFmPFk60+9lQ9ZW7zXu5nssTb77qYFWgll3NHBBROrvEL+9VYfWByaV61Jc2+dBqjnrr
GsN8aMYqb0Iz0TlAArcv/bKmr/tkVuKZk1+9MzCdfLed2D6Z5mgR11MBadJr3N2TRTaClq/fbOlw
QyzFI7zHqzGlEQzXsuGgrY1tqPEGZpQKaoQdJCXLKOB9xW445M1ZSUO7c3ARtfd9UbJIq5TdJnM6
VuQ6xtz7GB9H/7QUE+3bkWN39Odl21Z1/OsA1gNFT8Fh01igOfmHAew6GrnPG689tvbt0A8EzoAj
wUr888/5Q/XDB+FTo5eB7s+icPu5WvPjdFA5g5djWW/JF4rAuFfZM8YNrFkwGbW20uW2Hf755/6h
9N9+wQ1+yeTfwm39S9VFSV6aeTO3xzkvnfdBw71X9XM57ycCDLpdw1jw2XFS9mI5bqfcP/90+ja/
Xl0sg1TFPOB8iV+lSUuf0z0RTkOSTcw8YfU649Xbdt3c7dnth4SRbcBki7JkO3mjiWNzv32F//bs
/qJnh0FhE+D833t24XvXlFn9DoW+/J8X1f0kY/zxw//o3HnE4qIIZw2xftG4/bNx55nQnx34VbTO
kDBu/88/APSkHnLDN6jspi7EOvrPvp1p/E1HvYz2EAkZg1o6Af8BMhrP3i+LDMe7DoIezTzfg0fs
l+6WYqhfM9whwwII0gSRouD0iTGGN2ONdNypDUuFdZJ7V59MBGb5WZ09TA7OtbFModR3vGpf8zgz
P930CY1j1C9j78Rf6N1xhOEs2x7pjNvHtjN5AyLhxyFJ5lrkFnXDgHgunCoatDknTA2Lp3nxSi19
KESDFpdDpXlSqyzlTvpZsjJAWCbBDMhJ52jdDC99hQgCEs5i7Quttx5Tkc9PRRpboQZFTNvpUkOC
ES8wargFwPOAzxi4KGfcaCOT+3sDzCd0QYNJhqpM8zTh87vz50xncMSI+02v+FIo9+PhG58ieOtb
NZy0WNW9GXitxMvgOuWyu1UAc1wjbAfERoxJpk0YOFChujuTzK7vuPzsI0dOuh+1PSWckrL46+ps
eNVCTP2ndtWIh4v5Zp+s1u4/1ZNePPsFVqx4y5SbVFy/MvZuHoe+G5fzLOfEZshKbweFDY7GoKxI
Mwl1Aa0OhGfrXeeC7yXRozH6FXFcBTpw1zlgxuheGYW1X0TieU9x2UykX9ATEXj9XSwBAGKaveuB
4bdX0lDaqn0shPSfgH9m6SUntO/Yc/3wO0r/UjoZkSRpOl026cB+vp1sQSw3L0JI74pjLnvIi5TO
yuLZx0qQF1bFnXiNsWARsMPd0crMupuV2zwWnRy1l9Wqlp0Dqe1k9dMUypIqIQLqYffHVavAaClh
QmHI5G/TWsm3TjXGp1ZfGGnDkrJBsCTUf9BXPJQU6cBJDrDadW6ZeiI99F8MhnTX2VyZ8UJR0/zQ
Hs0vRjzjS2Dl2Qa0UW1699bCozQR5Ay2ppvsFUDlkzXndXaMsXKud/Q2jOWQxUq7GAyQpnAyXARS
+uwRZ9CbAO3uUruwJwwXrXpmTm4Xl9Sc/afWQ8MXiM5xPtRise7TXtMngEalpekb+axZ7dABFmQe
ElB5FM9ansOaCzQuBJUD+EvvjcPQGGiDP0mqeceMuT/aNAaIn5WcdvTNvX3SidVQRyo4bTgx1VT6
HYqyJftktL0/nBDi2jDNWT6f3TjRXpap60OjiO/dqhrP2Tj0n1JZPcS+mVyI4Mj833PGtKPB+Lxq
LO2UVLpbR65R6h/QSGcErtGJ0Jlo7WJ6THvd4S8H5J53ck2mj9lgZJHmE1tDxSp3fTs850qkUVa2
hoNVxBAegPN0+uhAuXCOPN7aa52Y8aHpOpIVlQ1cMETB2oKYp1HhFHOy1+DoJF/tmu9wXPQMoxYq
CRUtwzyfNVo4d43S7Wjx6+dm9S5D3hOqMYo+9L1mPk1ZrnbocMudNeCIk818mDRL+2qv7DRl3IUy
Xg909HPAdAZn3XZwH/plfhnWPomIIERfk9sfRUc6WK6UgretmkfKlGdSNoxg7BBpaL1PAWnJBFQ2
Za0HR24f14wBwSec9brtv+WL+6CvRvwmu2I6gqUuX2qOaI85Q/9wKSiwrbIfn4SKzb1sOOtMGLcO
lrM+ZBJ6dMnxFRRbX+4XUTDg1PgpUSwFHZKuaaPCW9+a2LVDGDiPa9vdD1MR04Yj4a8wm+4g47rb
547G1LqLp0en30Iy+uY3n932UGfMXzO0AHtqzhzyLVaLRhhI/JomC8tx1E4wisV5KZeR01jypcmM
PkqA7YaFC5DX8NWGtGy6T3g1pqOOJf3D5kVkYUzagVLqu+qc8rBsAZFDN6GCQFX6xSxsfFtznFp3
Tm5V9JsRpd8pp5mKo1lZ9rmmENtT5XMEbBOinYg/sk5evNnrNTyPqk39Q7byaso33OFgW3ihRmd1
HxZYFziZYOzCl5DZ8Oz3Mv7oS/oypl3FINxU+rD6nvytboAfB+gJis+tW1Z7gTomiDPD28NH8A/N
Sr+4nWL9k98l2m4YURs1iJweatxM50VOHBDp7lyhu9X3mIC1R7xgH13kYtBmfKn2CQYVgJqxmAM1
D4U42XOeXPyi8vwgqW2JWiZTblgYZrM1HbI1sqZqCWzq4XA0hPlgbll/a5XOHXGlNYVAQ1gmiQvF
SeuSMuraRAUS9cZHiqH+EyuO8XGm0BnoZvcMFLm5wrLRUfIXdeQNXGlVsgysaa+jQQtnkVpHw4Db
OvaWRi/ezb+ZvVV9U1WHYCU1qxWhekxISYfW+FS7vLFDkMd2hFRDfIBbPD7DqvO+zp5K8C1JJnKx
8UXz1Xe4Z8lnRJxzoC21HvaW/QEwlnbPM1WEhlnQrhPsc+si4w9JZx1mM/8SO+p3z5D2YW2sAS/P
StZEtnxexsWPhrIxItft3mVFisNo6nfEVBS7ThjttyR2R8ISNGpGz8yPIzVeExor4oCVNCjEQs6W
2jIV11rA4kqG+lKt6FOqwaC5S4xjBj4OOWa760W1PiQLupq26r+qPH1dmoijFOeLbDXh8ppjeXRF
vkbU8mRbAGweToUtt8OMJDbO6vpg5i23S+s4ezeK4lUzHLzek9S/pIab4Sn13G+0+Z7VKL7HlQy8
LmNKoLlvaAn1SNq0fOZCd0/+Eq+XVldW4JryrUnWdo/74zQRI7eFQ7S7sZZF5CWjiRN9qe6wEt/Z
C+VY7ogP2bQUFwh9aMcyR+xF1/vY24c0bPX80I1le2qG+cVaEZKJNa2Dki4zXfn168D5MxxM1bwQ
8knDoMcti2bWXCJ0ZeOOXugQLHVf7WdFv6bTvN/jxPgsKLjfdHBbj0C6ypBu51WKgXVl/14ZlbjL
ViCObZq157aG0EYZ+82tJlA44mvPmCiNYKW1oSAM5+i1cQ6bsbV2Gc2nAPxFeuDE4j7TN0mIiJty
yJva/GjUbvzUxc2p46Y3ZXfIUv0BwI4V2m7LEhVewkRxRlUH+gclVv6BkYXzHAPuOxDUZit6I3Xz
rFI65HlP9T86/HYMoCxe6RdN9k5EjsNHIJ+H7bApRf2I2jYhu9M/w9/9bmfJURoVnX5Nf4yn/nEt
EYOR+BV2Pf44lFoQCutg7efXqVeoModHMsvuOa1lKJvWheceySJcYjo3o0rCJecxt70S26htZjZw
XFJELjW5UBenkjVDyC4wFhBx0D+q9QlMfvFDXv3f0u+vSj8Hb9iflX4fsy6hyHn/n8fff8++Ith4
L3+q/n78/D+qP/dvrkHpR5LYrVrb0CZ/1214xt8cEAjATbAzAgj6l/rP0v/m0O3QwTWRMPWTbsMk
tgyFhU5BCfriFjT0H9R/CER+qf/gH4BNJObbFfjhaej+3FpJFmsq6xytJsYkdW682mawxSHxbNK5
jUoLNn5QKFM8M7tAHo2dnMNWFpW6mI6I49DuxbFy993gdy+ESMPsNkv/Y+YN5SEl8jIwgaGjiJxt
uSe/dihAYKb2XR+jsdqrXMVriOJ3QnLv2aUdWAXog9FfishuceBD2j/VIKkpu5aETKHKSz6wLXAq
RmwYh76Tf/YnEGk9SGrEp/3yYR1GNOoTht5s1IgOgKR7RY0rToCMqdVm9pTdwIlhDFctls/2IrML
P8LRstPd8dA22jWL27xHcpVPxw6d+v064fCfe1P/tHbdeMbFtLzG7cI0tusJAfR74o0JNtho5XXR
I3J1MuwOebl34F4Dj5uW6iVJbXtvmHPL5sL/7epSnH2RfeC0YQeJN4z3nrXQ8CyHUAPDD5O0wYAN
w3B4KZAIP8WNMK+xRX0B1pJB8b5ZFL8xHE0Q6Cr2A88drZ3RjggggXlGfOciMvvBCq3GrzZRn0sv
0PykiqI9Cso4l7nNAQTZY8LweSCrRbfKyIV/Flr2ZDHaTFbrMmjdGCMHdzag8Tqw8Q9HH1TbB6tH
1B602Sp22ggr3coXk+2/r23uh60uq2cch1x/47hus5k3466Ih48xoOSTP3UflmKxKAj1+guQl+Uk
0tYNKmD+EYLgXSIGOyrzJHnurdqsI5wU5b2XV/KhrFNekH4Jwj5oQdU/Jqp3ngpTiyMtdce3uIuN
KwOMfAepe74sa/sNUTAibMT7zi6WWbLBnfvTzIi5y0l2gyQ6U8HyBi2FE0eq1uKrMIfPSd/UoDzd
4o5tNk7O06CX43XG6CnfuyTpv4Ay50BDPXF1wJ6f80SaLwXJNSB+anWx+1464TBWXLKprbp7yqwv
02ypB601UEFP+je8dl/caeLIXtm1vBtzCzluZuqPnNZFH4EH9968JFWvCHF5IdHL3TkyLlWIWVtV
R91Sdr6PnaYu0U1O05c0WRs9EohWOLPwtpo5/XQiYO5q7GxMdrusZup9HZu1DAs91S/tpubmuLfE
17E1niZbvOH2fNM75Cw6gtQOEnV79J2sRcbqprI7jD0rRqf3/8mOvdckbr/phoopgNyy3XWciY42
hYH3mJYWk26fPF/ABsYxYc955k9IOLf06UMvszPxatPdLGo6DDBaU5T6CZO0e1TUa3Lw4rlLQkVT
s4K8oZ67YXH5Sv0+11T8xLG6YfBSIMEfzTHqGZXsle4fKP8ZWBTrKK/GajCjULGoyPpUS37GipHT
j+mRPQYzA5L73jbjnWs2KQiDWOxkO0yB42J4F63jfYIMA6ZhWM+17mrHBPH6ofAQ1cTMzPd2TMHj
68u0r608C5K5LD4j6l2I75XT2cvcvVUPVdDGi1CB11sg6LrcvqZNVexahzOuM9ELQfhiAVup5Ckv
TBh3SrWHEbJLOIoquZ9G+kPhlkLxKplx39mD193PnHI+Tpx4VHlWepFEyEnaMoAQ4u3weVT7vD07
y/yZToYTAYQ37ohaWnc2/9S5tPXmXpSmzALb0igcZCMNplDU1e5dQcnJTtXJq+l35qtne4SjOuiv
UltAWgJhvBxixkxu6JdF8bbmvqLp7k5nmp6bImj8woCKfIdRkfILQKXbb95XGkrjA96S5btKaRqm
zO/2qZ2QeuBmrTrMMcrr2KGUd6kWkCLVImoMXd3FFYG7TRN3cBDUF14szn6CgXGsVznxlMaNBqSy
nSYI4uBWfsejapY7kA/9hdw6fz8m4iVBJXkEAKKfM91tw6728kPpUlimKyHNCPkC2L4eZGtmg+S6
jEfOTvqdvmzdN79I75zJIi0NV97ZGSYdswUz8L7VjYuii3OeazfbzUb5THQGKCvCIg8b1MIDHJV9
V9ClG3xDnhVULXvvhNsjgoEk76RPIRHkSSEjfTafOtFsDUqDKAAe0fu0TbKHjINmWJToaIhJ9yPb
yMSJ0WK8n5Q8z1Uld/qKtAfaPzEa6HR3BP62l8FElrwqK73rVv83D2g/VJDuq/QTtVPF9FtVWYjB
MV3tlOJ1IzpMGV2fgHktt4gVlP0ifh76msKyMkj4UKN9hURT7Tutp/DJn7FJadcpzZ9mruspnm0G
PHr5kLjVup+dgjMtyiwbAghN37299l2EWISsUHtUQ9hZ8/LBKpYFCT3X9VmqLHFOaz4s6n7p0Yvu
DN6cnGSzmdnmoJubOcGC9a7vnNpb9V0aQ3B5IQXV1z5Da5yJxgJdtdIPhH6E3KN2CXQuRFlaO3cQ
YjlKkbwUReNCZRvJwYFIWVoPYyE6lpVN443osbzBmtFV35ZGzHZAmrB8NOATplGLmOOT2ar5U0Vw
x4kRm6A2qfuDXNCRhSSfzU4olmI86U4xsfWXNddgTIcj+dTrToB/O25hEe9L7hHT0qgcOZ2vSJai
N/jsrSo7kZLSR6hodxTO0x6hIIoZQ2mHfpjsp37x5H7yJMEEdF1qTGdsr9D/uUD0dRD/60ny0Vri
lhwLBqVdiwUo8PE/Hrfo9THSV8qYqVFiougz1ylorNY8d62q0t1gdK3oKRmUT58nH/W9TREcB96C
nxMRkMqCFZ3nCWFknUC060fC1NNFncu00O40KR0OfrGu4Gaalv8obM0ZQnwTMttT7vq7xvPXLmIS
5kRFIvW3HmOKiOZcz69e2snn3M+nPvAhitBI8u1DTyt63zGTOK4iJSSJEKxRD/Slc7E/dcvwqYRK
EMW9Ly6EnCDNKbn5n1czs/ZObx/MIVYyyNZBLYFXYzWQRRbDmDHHI7E59EIBrCeIcrXqwQKqtCW8
upJKFGDmnZVZ+ie6KDk5TUytwwRoVrFvF6seWS6DTgNtGD6zea80h3rn3PjiN8vFD0m5pdNF57wl
CdbWlznwuwJ4NrPJBcWIbYTD4KxtaDlp9VjD3xQhljXUdXZ639oTraupGtBkuPadg4oG7xN242tP
XBowVryDB4vxwc7npp081csxQn26fJ1jL/2C6Cr7YCyOe44t4ulAAo3upccL50Rxgiv1vtJtM6Qg
/DxUZv9piZkMOolt7UsNg5+Bl+muM5a1o/2YO29bAgQQPa/tjhkRhbxLDP++zJflm6HFWyR3Jt7Z
T7NTNmlit0jL+TwCLMd90+GC2mtMPbxooHfJGL/q8LzhwVGiwUPkAMxpFrfYFRYTJH+u1M6ex/FM
ys1EFy6ZnnscaBsvZg5zuzCCpmjTd/pmswyMprFwETb07Fu0PjtpjENYNWg6TECIO0Rpzt4YAfQY
2BYuOMqRnMm1fWknmAMh+3n+vRlE/+rXevk5EXqZ4GHM/ROOp/iUuaV+Anco9yB25VknnuNqrgN9
ex3nG7IMPgCkLUoyq92B7xKc/XVaAHassGERa8fWXNX7yWntQ15q9d2scxZvmZW8Ig8195re7QZS
ch6zBMNQnlfjQ46u+swmMUY8gDws7mhwYGHnM4uO1CBNtruiyp3dYomqCXH+yaCpep518gTPELPw
clU6ZA9/KH9PC8fewuVRLmRSOd/HoZm+OtWceiGIxPl+NIzZ3E+d1ez/OwD+fwkKNm2MFn/WBfj0
zriL1mDzM8Hmx4/9vfgXgvhxQgIcB74IqnYLXcPfi3+03H9zSfwGDP2vdb//N30Td28aeFDLYB7+
OffFymFbvKE4LoPOABkl/qO5709VP5YGZP0/ug6CxsMfbAVbXByRPsq5ViMpwWHN/OTaIVB2MKzK
/su/XJh/42H4WUVx+zAAiD5CCp9exx/QCYk9W3D4Bwun0YKX3GqM12XAafnDGkk7pX1L8F68+yP2
6v+Pj2aorW/2CYeL+nN3gyBaAaRAWNfVn/loRgf+botum3eucpB2eZjrgl7vUKfRkmCu8Ocfv/3x
/0cfs/3m4O8gAUGXwWvD9P/njzdMAtv8vDSvJWipLPSIvcRzPqi1PWXN9nFzRUPvzz/TYI388UNZ
KpgFMB65v7I1MabFKml944qS0HjlHWPe0ZNAcg1CD9X2ppq0MnOT0QjV9QekNcNXh+30UGoO10HC
GT60boIVtWekEO/WFcUhVgpsqviWdXEet/IG7fs2k0K+CqxuxpZo/oX65WfNz49r52BL2oQRgkPF
L8IEj1gsNbupgbUSW3uhSqbEJVDjvdfP4pUgly3vjVHvn1+9nzU3f/9UAHHbAZ8P9n+5Y8zD3Hy2
O3EF+iBea23NDpLEm+96PsvrzXNjW9ADKHSA1t6UWH/++T+3426fbxJeAl56A2cD5f95xYy+j6e7
mGks3KT/2wOzbJCnZJR/xXcS/2ahgOLhySIUBh3Xr0aqeHHJStSVuPKuxtXQpggcCZ5FYhZvBIa5
sKz3UXe2p1NHr4pAkYflhj9gov+fwnR4VEzg/+yWGyHoD6vWsLSGAMpYv6pB8pBYuK2bizFU+hhk
dfFX2KN/95BA/9ueS/4FifYXZZdocz3TzNG43jgTNeEPtA03FdXNzVJ1sKDMjbAjZcYq91GHPlSj
D05kyZm1B0x8mrPmoBZPpI2UoAAHeRmKEfXr5oFJ0xFVe73kPGW2R0TQyU91Bm1/vlZuvdlfthfX
4P7pgleFz4r9ebGQ5R4rb/HFNY5zjEC0VDsk7g6+sKFq3zZ+QFh6E/se2W2XmzY3wQLNwAGD7ZEE
YA6JWWEhL16nFe2vQMH+9eZ4+fPv+W92QTBs0Jh0iy9r/yoxIklDjU5siSt6Ei7I7TJzwGvfhI4c
HwnxX63s7Q360xZIFAurmncuaiJ0Ab9+IuE2Rq4XS3+dNgyKPcC3IDNv+w+TWkDpcDE600EEDXME
HR8kJ4ZeE0KRl0wVCIpMckq+mg2unJyQaoBYPASZabFxbmvidol63hoOjqRNBr7BXm7uQw3d6p3h
8gttioC/4N3wG/z6a/GbcJ8BiFkGkrFfTWurV/iuzJbk2rBKQr/lQB/lrpY/ShPg/xGMBMf63B1z
Gro2Qvcwg5qY7v00yfKg5M/WQWPQ0DNyY9zhgHb340pU1jF1eiXCWiTLltplx2ukmxj7Az2dNLSu
TO8jEOsEqk6EVCAC9l14Fbqh82Tk2GiofFN41sBlGJd5bX1V9ZCevb7KL0blNQ9wPF0ZEcmKvaaF
LPlZUCE8imYpf9eLXkQliISU0nSldiJrLf262EizTgNB3FE28P4+gfSrqPFgoz1JXM5VOKcgDQIL
bkdkQ6AkJc91tfajqkuMN2bsui++T9hFIGm5OEFnjBJ3AgBYHIwO5qXQGQzvN/A++MJoQw5EkDEV
NzYbgNXdGehktLsYN+bFSBSaynaMKfl9H5nMKPBSW0TlXLUJESFy/Q36C66jSEPUt2375CaQWsLZ
t9I4Ir/F/0gbl9duwRpxGe9RlzXYJ+GdIwLjaEA+hhhokVU4hN573+KYQOcDPo21bcTQhvElZAs/
trgEdYJCx2Lvway3gpkZg3vBvFEo3swiFV4brrWi6XVCj5wv947ZyAs5s57YJwsRtYT0ZjP1LzkJ
tET8gXwVUjGDBFH4Qc/yjlZVtaV9Wt2+87OgkZB/Jl1fP4vey07G6M0RpBzjt2VomtDOwMxAno33
xmo2Xyq/J8pnA6SgOEu/slDmb4mKc6b2aVJHOrltZErGQ33oktaOKuGOIQur0mlfxfU8ewGxeNTy
zfDVkroDByZL2lfN9rLiPBJkjNCjrku/enXHuNF9FkAJ7iiq3ArDMa4lgA8O5BFkyAb/LXAfEFRL
EaoJcP6LtiAy9Arht5+1dHRMvm6R15vbYak8arft8LOiWm6KgitNU7A56wniTHZ7DeCTBwV+B5wX
eUKVxOUHPEzcsRtmpFqICQhHd7OA+A17RUbQL9N/T2xw+lryZxC12r75Xc+ddcTKTc1w54W63pE/
TLAtzfIEVmRfjGzZmZVcFQ2uIVwXbHexPaEgo49JtHSJIyTf8Ig30y/ZhBCYsAwh4MBuQJa0z0yn
wjHb4dsKJE+oR4+UZEHC+Wy+HBUHLk3yoT4S7uNFxVI156IujFep29s/1JT+ZRhG9me2s5heq+VX
SSTEwN8hkpbfadxwU4au8zdWF5XM3mNy996RyALJGERMT3y1yB8UslE/vNlakL34F99t5md6wrzU
0X1iydz2SM5w3iW2eYm6OSAtiEY9PcvtUvqbDbLvFf/z9m2Zd+AvxNU2PzUcOw3UYNnyJG9nkaJ0
rO6xrhDGJQmOVbUCfhktToaLcRMV4QU3jHx5VhnlhklaA0pVg9fzALwmuhnFFoNrL6qFX4pHkk8q
0rH/Sur3/Jxv/2vsFjAySc7pUy8gXZHc4e+g+kKg2qwv9FnlGywXTr9EJy3Pt4PCCuh6Od0k48bM
+T7vIbd1mzF9Nrz8q2WWkLGyzSjW4O9+0FMeaaeJ9YeegPvmwjLi3hnbt60byYunxw15c5Pquc4h
vEF3ubtRYkA38jaHvYULNyan493pVzS2RGGSF4E+nm8+8jMk8TbTMl+k1mG3uR1w1HZUKWjEfv1R
/NwE5DRLNruKvVhlaGmFxBUHucK6n+zFu6Ska7+nLlFnB147fMHWmAGPeQRQ54hjRPwbul0+vL49
QiK2CS0e5247BvHmGTDCXT1rwprqw7+hgvA43PGXfrJFYiIEYm9rtlIFrWh2EBskjG0Amy53+gGt
rXvHr9OczVFznumy01HW0pJvOypCRaeJN+6wLc8bgUtPIFIFhbUZo/IRWpdFmKm6b6dES49VGlMD
Cqdm1TKb8MwdHgC+TGyzgDE6cs0GATxmHjP3NS88We4GqeO7utnAyrS039Nq4poijOX3v20CRWlC
XGTE5oVlkeH32uyAkBB54Jzt46sJ1y59Z45jg2jf8o2Fd6PGctyXDLlN7ioCOi8qeZFzHSYM1Tej
MIaT+WkmMP39RoAr9A1mBVQPT3GCre7SdT3f5LYSEaeK/jxlbAG2AFG2o+XN5mMlMumf/Dk2JmhM
2w3KpcXWZDSxPFadYFQ/rLMP42jVetRRw+YM8zZRtUGu5QvWWvv9Rn01NI8awM8pQwC3idfJ3OwX
prFpotnnGakumd++wf/hQZdiwna9uXh5E3FG7rcWLPxEtExbwbtiX3xbhYnuL6FEzdi6SRqnpH1V
dLtfoTpxW5gGzE8rCDpMHtvB/PbaXGjUTVFL6Med6aX87jDO/UtteBpCTKOKus3Hd7tqXTvOfpRP
olzR/PB1Ugd2LV1i671VTE0AT+GVKYt6fiabyYwj11zNvYLS4gV2n7AdZVhqQuNmqkj7jllCypJX
LHBQk2m2QR8mEG7HJbNxzNu+Ku3nuZvqLqynzSSmdRDgmH+ws/BP+x/JuKBsLZWF9brRmp2PI7I8
VaPDT5cqNeSLIJaWJRIXXOh1Y1ihUt32vtnItUOT4B1NOYokW0luDdQraQUV8HYBfuxFW+E+bizV
28baJS5vnNvajRNSUIMZKOpxdrPlN7TB8fW2Pi1GuAe0uOqAfGyLLlUeS4SM5O6IO3g8pclCYNGP
BVFNlfe9dcdiDKvNxaiRBr8rb0ABh17KbVU4YMTXoEDf+OAg/T4IWUPnsLduA8OKrAmduhYQteya
nYg5FwQtadCEIEEaLx0ANaqqqWL1ZR2wnM5ClnxYOAh1EbWneBCAPY8sOfEKeLmZIlEmPFkuqQrP
houXYt+0LBqsQuz2ZiYebddYrz9gjjr5fyocJjbt2w5oFQMILhSyXGwEIdvre8i5SqY78dhsLyDQ
74m5TGE7DmwKTYIWYi81D5NpffN65mrgMTPBO5lgicAf/PDLw9LyP/qb4TSxbzkzCzk75EJbgxbl
/8vemS3HjWRb9leu9XNDhsExmXX3Q8wMksHgKEovMIoSMU+OGb/Vn9A/1suhVKWkzJJuvldZWZVS
SRKMCMDdzzl7ry0kWW9QExhq9YYXj4e264voxmgSvbwoWEZPX03MttfyfoRxyd2uAyySD63dcQgJ
tdR/guCk3NOjer2Mkc6iM937zhvzG9OyXyFo4IjF9Ms8vtYZpvDswK5M3kIL57VrIgK0HEpqiIQW
D/DI9oj9nh1pige41bQ8fU4ok/MEspL3OSaQaFXawzzuNdJYdnrhMQIPa4R/UT/mF3FVJdeWaAxj
za6ZX1DZj4fCqAokbVVVXAclqCN/zDgvOCaIJTRI3GEMqFsG12PT6sdaLf7HJAhpRJJPQqHdiZIK
BuzZxQKALOiy4bDKgkG7DxOTj0fmFf/LUJU3aYGSLuhXz0J+a0m1+NcoETYEIIx3C60zDZFRLsA2
BPI8M6pQTjFLXg6Wz6PqRyoLQ8edeEaXRLPJLBX5MRj4TcdlMwki1u0Z8X0KcVBZ3VK/AhGh9nBD
S4KnwFNsuaUwDPWwqIgfSiqWvJY1rSTGOLiknyYPblTiz/NBWDE0Nk7haPsYQNvmM9pUIAUWnghq
MD5XQibZP/HlcLfmIavVrNAyPVdeL+smYaMsjsBqLMYzUFfNTJ03F65kLj2sggFSoAc0J2QVZSOT
wJZ1T9Y8Qi1eZHwLGnrh0t45oVqZ57lkB6K2iw6mHcVfRO/ozaVddTxxrYaG1Ab+d6V9PWFA7uw0
duY8LTzgKO6suxcUbCOkN+obJsid3Jdt0xG+ZZpg8ZrWftFTSHdY/GjZ2T6rEn0e3hIXXiW9psCk
ksgdNhann5yHiI71Zq5d66KyYWPIOVTLwXJkZvz2hpOYuZtf5PouTHPX2zpTa+64cvQQSdLIxsiZ
ryJoa49VF6ZMYV2f1ZlqZ96xIXYudh3iv9eTqLSzYkSPaxg6hbe1pDUezNDWXlUK7mdkDvOXjFPl
W0me1dNgDkhAOFeZlzjz9SvyG8p9RnPlGeuXA8sDCic+gppg9i1ugvpoWyMjfRcdRZg48XvkAOG9
wxkfsUueEYXS2PoeR8x08q0qeIw0N30t64mfZBeEYnFSLnzUSoVGxZrp4WCs3RYQ7Ur631A4/9F5
/lbnCbz+u0bWX7Bc76mJmfD8qO1cvufbeEcX7xirmvRqGVJANqdZ+228Yxj8K3VOsRB4KrjWN2vf
guTSTUSdeO5o8ipB6J9ILobaLk0ej5GFy2Ton4x4fvLmAk8lK0NYPtQw8ngYP/3YHATyYKAbrodT
l38Omwyt9Kfv3o2/Gev82KCnr/bTBX5qlcvRyvJq5AJeAk3IAwXiv8T9KfY5mPymK7+0vf/sdKoe
nucxDWMLx1721xbiZDRGZkOvvU7sjDMpTmfNZD47IRslTsf+2CRj6JGYGHgtvYzKbLR5XVLJxMWR
rlcd5p/pZnhuiGRQRLrv7gMZqgew6L7EcGjj/KqTotHEJe3u+SJr/CSQDx6oF7zFWhk8THW7g7tu
HyFjGecEjWEM1zeoi3bNkIWV35J2uzJ7R0PlMPSW3244FdZRel/7+AloOKEucMGmlh7KjZh1pFHu
q6OEofw4Mde4zIIa3wc0s2zY5QAJrfzSbe1kY48YfjwDK9lHrdThVWhhHq889Bxr3bWFdSM0t5ov
k9aPtPuB4lwUW6sPA59+S5sm7RgAgJBxs18+/P+sGr9bNaCQ86T9e2PwN3X4D8vG12/6Y9lwMfcK
h78ywbt5agD8r2XDs945KsuKDqoNtm9ZHL5Zgv13MO7ZTXTs74xsdSZXf6wblvOOnwaYDh46uVvI
zf/JuuEa1g9tZn4pLm+RnLJM31iMfpqNeL1TlogmjIMHsjoDrVV6a0kLlu7iVF/Fg7Udi+DjVKDY
XnWoVB/1rsIJodNqj8nxOFmlEyON6a2d7QZGgJbU9s7RFFaX0imyh7KYOG0xnLmog/YhgNxP1EVX
v+hWhTBiI5HfP+LtL55MNUqpclUB9rQ4PttBgZJclW1ioplf6DVFEK4lKtTK4YtMSG9PxKRqX9LR
HR+xueXjF+IHfTeBfiaGE3zMrcwbwCljcokotPL2To+vdrBESM5hqHXi1LWmYWzMqNQeNGFXqn+J
0QWiEgJWjHqrJo9rgfORDC5Djhiu0shDApl55mXT9h5vS2maB2McwqukolncgTvGGomfaxt4w2Dv
jFoXq6BJP4l8Li7DgdON7c1iY0uRPsukKajfA7HR8CtTC1rD09LBoj1shBeiAf1Q4sg9Bz7nLnSU
NAD1sdc+tE0Wb7pmHB8jHdxyGtOxWtXoYd0nRrsIaVzMaLDRJdbgFXhsxkXBkmFAuGRr3tR4u+ud
hnLzQdaeeOkqwXzToeX5QYTMPVTC78M4KMqSmRq8FxxkjQc/tTkcLr02ggrpn2SV6iW2VkZlLhHj
nBr8kDTM24YKykKAm289G68fMZic4CiRa06tS2LD127F8kewxHyuQeVIZ1V3S6EY5XwPMtvUvaoK
BvmoBinbmOsET4nwOFDaqgna9oI6E2gMKJflaO2VKW1EAI2csjsgJisJUgT9rmoxmobqiuZwNfaD
W3bYPVufpkLEabXC+d3soaiCJJFjM9OLUY3HKef8Sh4NBUMiZl4QOVX8nFrJddoUhs1R81S1Pxh4
s7cM0GkfLNC4bMgpJMKAfGsUSdJKNt7oZmLjubjlT0GfDcGO8GU9vGirXpV9JX25pV0U41jEBvq1
iVDW9N6yJKG/UoI2bhATa6oZS1aDqlPYqNgX5pZyDWA+76AcRv5mOUkLJ2d6DtmbhkkD+MoJO3Bt
WsWLCBCnn724d0DWlPQhXTVip8tmXQyZwb35FWyRDDSOB5lSbVvChgYvBrOf91Ia4kWfJhpfX3s0
OlM9qgy644xF6crGiS1uw4QU8NSqo5JU71g2W2x9lDS1GfPzQytTLUXVFoqCzHkv2mTSnpbf0svm
LjyA9I2LNeIKflm7crjL2PqNky9xWyDDa6jTG2fgc07zvp7vsblSapaZ+ki/Nqtp/unNqQWJfuk7
jO8mWfLP/qS4dZ4f0vDSVOM+LZcmgArAcbHEBCo2kS5Irht4ScASvc2zzR2ZOJq6pwyTYRfVgpfv
y66npnSNfITBR5boenTTdti0vgmfeHaGO30J7UgY5ZND1sFBQqLpcZ8WubHyhY+I10NkVtkePk8T
Itzqa2BNjgWaDKDGPTmqWlrYU5RFToSA1DVoT08txYFsqg+t6Jpgh496vO+5i/fJ4OU77IlKIhva
t13cNq+JBv1hBXPIfwJSM957jpavXRO75MqUhNASBVmSDKgLjVeXpyVBxqWNX5mOCUph2y+oEHnL
+vkwEox1GND7vJK4SE/CKErKUKpl6m6TQc1FGKrp+cIFnBRLTSLZvXK6uuy5YD7cDIYttszQzHCr
tdawoiVBVmUuRXVB1WTty8yLorVkx8CfWRV3GQ1t5d6Fagi/PjIf6ZC7wLHl9EW4uUVUcBsfkt4z
Pme2Oz95IbqRHbS85KqWTvzFqsfhobPt6aLKiyX3gzSQWHukUSCfIlM0G5yTLX5lPAs0m7RkZY5a
BsoT/B7aumKnexAJilCfvzB7hQtgDVlz6ZFvgR8xIYZhlc+B9YGIj+ayJaUC+yYxPhfdLNPr3MYA
wxBH4QPH1mQiS4Phyg7rk3SQINu2H+FJ9bBgYhOtMdS2o3fKBu3O4IA7bmGEWAAlvL4xaFWymt/O
yuiAqnjfKuvDvJgglB1iUMaIVFkkil6ymmCaKBb/hFEUzxYFJLLOxV9Bw9y6qtJCNx8DhuNPQ5TJ
+2wQ58ju6ztiTCDcho1xF1Dv3BcoH1cgKlvvplYOD1SU1VYHQ/QcmsMIIM57mJUjpFPeEDxe+Mrt
oSh9no8qg1EuR/XgY26vfAYP+EwI8ChXeGYisFHKhjIoQwrI+Va/JcikZEDi6lsCW4wVSdBypMXU
RtU2G/RC30RBNHwMqjHP1jDc8b8QdYkXBrsTvhjNENm2x6619rBKPJhF6n2ICQwlV0HZajplsMl1
rbpg+sddPWAuhnlVXQ5Z152w/X4cpFdfV808EZg7jJVDXmrQXmHNTAiD9c37yac6IFjCuE0Np33r
xSg/TosjaFzcQVCXcAq1ck7Jv0iLdVXLZ0bawS0drWCTKpMRR8Hxqm8JJ8kajjSuI49dY2k3UrbO
tlmcSpObf8nagVmNsqoH9mTeJnHbfyBfJ9iEjNnP9J1scHwkcqzSxQ9FGVqdXC1Ir0n+MAscIrp2
K/CVbVzRAbrKM3fVC2c8Vk1efIw7fAl2WT0GXQUKTJdPrbJnRcqoRRPyg2GGFwkmqStyrsXzMIT4
utyUibkRNMY20KLosglFeGNBl7zuXHnwuqEFtE42RaSDKiAfoxrF1RC1gleIAtqMmHdtwsrsKIkm
jbawshHhQMshI6q+1fsgEe4qzBwMZGYp6J636QYCWoYdBztbY+L9jUYHe7zlo0wIRe2s0EnjgSMc
EA2uaVbWLVE7zpnWbHtfSpInVhJfMa8H2W06jzvNxWBXypQ88S58dHTMdwUQgQ2QQoKRyRfe4ZvI
72ky4ddLlHXPBNy/weaR4FPWR1K8W0gtq6mJonM+SmuHp2h60JUdcFLGQGwwLFDYha9ZgfpDPDZx
s2lz/9ZqdUyFRYdeojVFdYl/vr6LbETBhJxgRewWV2KkDIqdsirGsaNvZOBcAJjwrso0nB71xdxo
591T1EXPCYFFa9s2PA4UYx8+9njsYeWOLTtuYx0d5ZoccWkBA4nw9XSA9FatTDBY5rnuE1aF7hHF
tvJg9osds1LOTLGYNIHwQkJ08wxHtPCeKlidCBBGeQ81wN2BNwuSLdshpuykiTd1hnPHY1Ksj9K4
iwJF+5NJJDbzFDaXpcCShYAEB8GoVMnMqxEo8z0jiBElW3ZZbz4TOO28YXJG1bwInCOlda5cpiq+
9NE/L0popYnOlDp6XoTSUGcd6Dqop5OiR1PZeR25soa5CSbckxNKj02qlNep0mAzSa2sR/a3lNDS
zAJ+kSNKPydtTI8/tTF8Q8x07jJfs5QR1ZervsXZiKVAfEoNUw93PhMLHiCds2DqGOkN7cf7sM/G
K7yezRZBh4+SvfGC24ZjwLVJz5uVd7LCZzfvi3IzW4CNAuF/CBHI383BoHoXYbSr027CKGjbp7rA
Xbfy61rbdKXdHa0yay9Ho572HrLcs2G3zUM05Md6qC8rbx43dBTqm7wpm1eI8PoeSak8Gr0doKzw
njioDTsXF07vSnGb0E7IsOIwk90lI+bdYxPNg7GL/XnGkyNkldAmKcoELJ0z33WWXn0a05xWJ0te
xmSxyBkRFHR1C7iTV2kntfx1glF01vxpvtGwVMXbsMI+/8lrq4eqm4rUXcm4E4FCDrK4XeBHAxtp
uXelkb2vrGyMLkmMcIMrq9Bf2sGvrkebg1zscS9cpEOMt2JOphRcdBK5RGPTDHof5/xJDiuZFsG5
rJp6B6sS2kC2Blz5HhFEuRaW9EL3HJpVfWb3u2hzdtDhN2riH4Vs9iLL9iwU3aQ6G0I4Sp/1+nJH
k7D53//D+J+hP0D9CVUfX0pa+ArtaceR+TCjzfnsS+N3sZj2jzo2dUGBGtQ2VTqv4KjwkxoU9/8E
P6wpD0UukWdEHN0bFuaXVGtR3Zpl9xpluhCnsPc660JKWEDTGqN2lNMoS+DUaTzYW6cukEkws2O0
QnBLdZQmc198S2ihU7AuKzEXAce23IGMGuqWT0Ev2vnedDQm6PWIvCLGovihrRgGl3Y/tPeQkexm
h9wCdNW6UPS8jzP1BPACb6SwCwMG4LEVqlkgK8YDGSdIiYiY+MwtU7xhOS7uLT/kRN8ujOZFA65D
Ch2vQmojTa2dOgWWgSGXuXTX7HxGIcRaqZHyxBfKG1FWwElRnJC+1ZB3/WGphZcxwnftm79pc/7U
R+UzcJUWHxGAjXzxqyjvuw895YQcOI1eHuxJZf7ZcHwhGht05S9+faEf1X3qw+ZCMAY5BpCvZP58
d3mSCg7DZ3lYRAY0J5j1t0XN58OzJ16aWOH9wnKkCJnZZT/806srFTA0fGSaPl3jn7q58NsNF0tT
eZBJZT44A7ENMVrDO6OAIF+OGld1Wpci4Ot89tcXN36UIqvXDjPFRCdvGq7l/+W1D9ClyEmX5aFZ
QuX6gT7ttQsx/oHAGcpmYTi8+EXa8wf2kHBsCr8idDMV12Y8LL/Qf9qbv2lvMsv4dXvzLio/f/mv
iyZ7KT5/3+L84xu/tTiNd2yOMEFJOMdS9310s0uQCSh+HdWbipb4bjAC2JDWmkBCyPKqxPf/anAK
fhzrPGsKNes/yilhjvJzc5MHGZ05maGov3VLzWy+X8NrgLQy9/3yoLkNh70pKu/9FKLzFpA2NnnT
fh7yvr/OtCpGUlI9ZxT5F/rgnlhts3Sdz1G6qSAi3fp9XpyzTn+C/BMCpMrqZFcKHpu5Q50iDcA3
YtLcXTIxf/Wo4qusTyktGR+Mg3xhDH7tDNm1pQ37oK2CTSttf90NyurYd94KHu5bp3fxKed9XNdE
K60o8eqVrnlYXm0TzLQ+403Uz44BipDt8aUcByzYqcRRNqXMnuO3JkvSTQ4CYeuW3sm1wJwxk1xX
YfHmp8X1YPQQcGwst3G3E2Z63U3zGZYD4kflnE601RjFL9DPQOrU86vdQh/vjdfSdZ7rqaHJwjha
5pH1PqiVB9VzCEchq6DESoOI0mN4bD2nffbikq62Y4p5p3MOU+9AmxOeINLsLanQvjU0X3comOEi
5QNZHCEpRv3QP4TWcId43ll7phNeyMx/HYLU3ytEVRhORByZ5cWsFHAMXXhjdB12BTrVqDOBjEC7
j6a7oRLPkZUeMeoz/k5eoOudQIqrxUw0W8ELwuyMbXA6i4zParLaXe1XNclJ6XFGQIZoJspXTHho
CpS8UWaEZxZuOEl8kBc5tRJi1Sm5aFvFoCs09V5G+UtngAHX0besWszMDH8oIwRfQILVeWj0c2sO
e8Rnl1CJ6IL2+mXl0nvr0+jNwthCAzi+TtPxEjO/ffAIJlslMa+QM/UTuiC0ma2TbWLf0pgjc6Ge
w9Mm8sV8hYwGu+P8JAUqj8geH7CFbsapgOgZyXYTlPFL0SNgxEz76pXzZW+GCtMg41Nau8/xqH/y
auvGH2KcqxwTJ7M94ClG5jj2D8AVDzTsWm5U60DoW7TSdA+aRNu3q66blT4LL+zA54kTyiJlgjsB
UXW7AotkrRiaPxWh8epblIuUUGiAOI2iAn6oZYd2KHvLkSyvdQflB2fyBwtB8wqDWLXLzJK+taNF
a4P8D3orvO9G4ZzIhn8uGbjvHGGfKrx3O7KkHyxe5yoaXW5Fy3mOXTkdyP0jQtcYT8A3qo8J8r+1
S/NsI7Wgv7WQSm6yMQzW2FyB5fltf6jdqT/WHHRg4jjeBe117SaNpmyL2xRjr1ZNO3JH+mOO0nZt
apn1iu3049RL58rw0gpW9liqIQGjgSrZEIhrATudh5fAhca4ohTOoKqLunjiOPuUj7CkN7NoUFzn
JtkjUXBCoPdRWkSTkTywRdAwrTE+b6p24jRGPiMwbYhDySqGlHFEMZ2sHBc6ihadi1KUW0iGT6VG
w6eh6bXtOxTDxSRfi4KomkJLoi3ZtfBiJgAuJMXu8jjvNuZUBmfAKy0QOm7/OTFfS4NgzqbOK5ow
+toZTWzpbsnnNvEIoLQNVrTtdIpk4UHSdrv9qKRFtOifXc05dWY9XAS9fKNNdymc9PjrA8PPJ3G8
HSbTdUfw6Ls2PrcfV/EYYh0RG2l5ED3yb7CXrTp5nmK7vp4Dw1n9+mo/H8PV1Xw2NIsToDCAL/14
NV/QXXMmtziEPOqbwkiPJrXkyrFY0H99pZ/PgFwJ97/ncjHdVI7JH680uC7Yu6CiMdKmL37AaqiW
48QYprVFpEx5wZ/03a+v+aPlTc0guabHBg7uhnG5+9N7GVoFrYImKA4TRvWt3fQP5ciDrcEVGDRU
eOr1Et56KRtWt19f2vrLqFFdm1BWDtawvf9yuAZgPVDtecWhyaW1ScrcO0+Bg8yx0S+TMkkPuj++
Ds3Y79Kh748JEJqN9AuiBKPpNcICEhbzZUf5Q6FtH3wfxxOcya3pDZcDmYFgi0xlA+BeLZNruka7
3O7vKISfEL3DMxyZ93mZth7L0t/btMU+hPgR12g+p82vX+nf3EIWw1usjI5Bnrf50wdrZjFyYFMU
h8hsdqLUzzRjzkAH69+8o/bfvaO46NTRCuHJX0x9/mB4I/+Se9VHs85A8DwZsdiiHIbr5fhwKTx6
IaGR39JTOaMqym8jVdeIOXyre9ZldVRJ4E1gohgvQ62B2Tx0D5rvnCzZ7yOP5d4mzmIdhhGV/WiO
z6ENCpf85UoF0sTgaWRzV6Tj0wjzf9eZsTi2sUdkK1zkS0Shb0Fs08JDNM10zSv3o5a8BeXSt6ei
hOsxVtYhmuxDFBUxqBNgqlY1XqYu9b7ZzWd3quF4mPxs4oA+ShUi6zJv/c0b+TcrjKVSQpHjeK5p
/+ytm12trIVmFQf6JctxYmRlsyuTadFg/aav8HOJqZ5AMOCCTwvuB+X+j089ZAYa62IqDkhu7+AA
HfPydwvmT96x5Sl3MV8LfGOG6f8l8CyOmHEgxC8Opd9XuyYeIX0F86ta6SFZTvtWBsfUFAdfM09D
4Edbt8iO2hi8hxjxyXPob5p5L2EkJ9ahT9jEI5/VCRPhtWGEb4y5rC25UukhsxxANzZjnU6fm6ss
dra9Vz16kDFWTuMxw55ipKE25xaI/0SA+lDGTUmcueXX5r4bGbnrZvxmY1pcocG+7scUomY4rT0n
4YAK3GS0jQpEObDZXm/vysKMtsKaf+O2E3/zxPJZ+Iw1WIfx4ps/figw8NqxnPLiYGQUCj22hHXc
wj8xAS5eg0ZCxsNxCw6md8pt4jqCRgLeNvIbJrBPXpAWECuKbjcEgFhaxyg3HWMT2n/WBiEHfZHe
OSm+0boL7FPkmyh9JCtRBY0bvMv0hBb8dW70VezG96PF6RA/W7yW2rhPI/1p4iAGZSqq9lY27P1q
uAttp1slkvtTVCx8jUMcMyOLBMhPBuzTnp/8SvbXv17V/uYhYc9Q/wFMQPX203s0hDUBMkNfHAav
2HDEGVdAzfa+wOgXVOFvPhHjL10CnhOIvxbLmkEU5l+eyVpYkwWOvjhIE5mEwTCXKO3kGLBT+Qaf
zwwpeIWSlmgik2UK1MlzHGbXzF7mVVeCCCwLn1wV5sRb35nzVZw1ZKBO3qcmNchj924wmDVruuAE
mhWltbGq5hWTx92YTZe5qzZjbrPQSl+CQZ1SB3OdzPo1GoVNMpbmmuPqlvaxt2v5SJfychajBauI
L4QUc3RgVq+TaugR6nbtKpvb6GJUri5VBGGCKzeMPspj0Q0PcUsh6aUhwLeaUs+ehwfZhvpqEj6A
xf4BEca51uKjZXFaM9xug6B72qg/aDl/Q2AiN2TV9TsDAu1WPUbNaJ9Kd3hwQlVAkArN8wRrKqs5
LelBck0KordxK75aavZznWCfQzhRX/n2+CrbdjNAAV8jabimrYcPZOQoLjLxjEnqDvmMs7ZKm0zi
/Kj1yREue72SIQ9w22ZHiuI9zPcCWJmiCfJ0OEN7TRrux6gZimNq2CfEDBvLlBMg/mE/0lTeD7XE
aMvJPmvFM8z23+3Hzt883px1GLCS7sEdpZCf3/cBMnKhaprL+QHV8itwvLtGZ9/rKbMCm8danb+W
UrtsfWPX+pz0lme+iMh4H5oBZynfRs7NJm2LZOtD7PJ6ablEJ4X1GuFzAV6+mw6ZAaOpj1PAhaGI
tzVgxVd8p/51JeGDzyH7Yjvj5CmUo3d2rZOpscYAyHrqLY5burSqtaPH3XoMW+QOHifrkMKQ/TCC
EL2GPDhcuEn30PasoNJs7yQMsDVmlOu+6+6ErfRCGS3SWKbWph7mS3ynmOBy1PEGLDWMtq+Yxqqd
rNo7l+rgkMYOFjrqp6ztHiwEWOo0j9Hhj/31Px2233XY4FlwZvv3AsLzl6Jopqx/ATH7Q4ft6zd+
67CJdw67uIELnDpIqQj/FBHq72zYLgZtVNNZWmZ/io/Nd/yV41FcQH6g0vhOREiKMIRaBYNlLaew
+ke5Il+jf75T7ArPFULpUHSc6nBwfhYRctzEi1jpE4Glamli+hUbaGIH7vBgpKJnx2MQDsVP5iD+
nNpfmY2UF4QKGvpurgGDrpltUKvXTZvZtDdsRwPPFXac/1+x5AQ3g+OwLE/UoLSvsNXMuWcbCIMZ
yyUkK2xmJzOrlWYxD9m6M10sujeBYW4ZUs573EDlk2wmeZzIgzpByNW3rjbPj4GpWWiqANZspa9X
yRa7eX0fpsR/HXQOK97GGHX3ZU4spyB4rgRKXdIGpd1T+fTauhGOaFSglJjjLxpHo9dh1uLrke95
tqcy6TY+SVy4KTO41obbsFPSEEcO0NmhuS21wT77XphdIiGGJVVG7XU/NNreCBIkcXoAQLFs+3GL
LY6JHhqzfm3zpqzHceiAMToqBoQJ54qMQJ3gAdt69CRvs4G/gEtg9D4WaL+2BYnDB9OsQ/h7vPMQ
0QyST/z83GqWs+Oolt/qc1aek86TN1HgCUIN9LQ44qeCYOvNwTodInfHOZMMAunl1wCzQn07ueAt
mdJVM5kBzO3Ib2yvulI8N3bY3htNU3h7TwZ+tjHRWjEI7bx0X8jOeoKjae4Ib/X2eYVTZt3PQXAt
yjTeTJZO17Us5mvb7ps71yGbbEtOBIFaKlqrUSFbgrQttz/nKnyrGUS9F+RxCYCHJUg4QroMRkgf
jIngLplb401PBsPaJ9lLa7x2bS9hXxGxX5YKACMwNyCPLylubZ14sFSY7wklhWqnosMmhxCxQsWJ
TR3BYo7G/jGQNaaXBkqDNEnuwNKhNlGRZMFIOFnolPs0sbxtLsgyQZpRboIl0MxX2WaJH9g7qMjp
GxTjVwPNNh1kFYkWtaSjcZODAFaJaQ3HytWc+WitkB1tUg5BG1JkbkvutjV99stSpa/lKoeNfNTn
OY9tIgzIZ4tMUJy2ymwbVHpb2NGbMjqSIDOV7SZcN7yoVN6bzdj6elIZcCTJ1JsEByUgfYDv2ZIV
19fcN0uA3Oig3qimiA4Q5+9NskTNYRK2t56B2WoaSKLrw1iQSueQ4xIaj16QjfGu8Y0BwqNtzIJu
V/I12W74mnM3aUTQ3psmEvd7uwHtIVZ2nUbGE26/MEEDlcSXDnTm29ZDAvR+FDMS+g6VBjYpX+Xc
kkEzcf0+PvneZL7HUUMETpYYsl/LgIbgljxezjSjbxXJxVCaTJKyck4oJKB7CIgEJfqN+z6OxXDf
pnFHoGAYakSoovLokw9piqqngCe50CYjmwp1qhx/3vSNAlJym4Xhh9zgpEkr1Yj5fLQy5/ZcMJbj
NBswLY0FcOkNkxvCNi48DwCE1aYhPRdPfEAFMrSvbuobqUMo6ex3PaoruBdxW5CXvCqCtLX4PydI
LzAK2hpUaZ0o2Yci7WgO6jXTxLXZEivBg2WM22X7+Uc79XX8KsumfGv/l/q217KaiMmJ2oU8/uc/
PZQ5//3ll/zbH/TDz23+z/JDwi+lcuX88A/bhd52232R092Xpsu+/g5/fOV/91/+15f/DgOO45/D
tvrvt+ob+SX8f//3BwDcH9/zzSFkOO9INGfWRTNvob39a5emFH/HyXMZK/sMPx224j+k/sJhl1Zk
dwpPV19GXt+k/kzCKLZ4MC16n67yD/0TqT+3Aafc73ZpniWYaOCPbA4E1FM/t6XSppvTofPjc5KC
xvGR2eqQGCXQlBs/qIS4FU7N3L3MdNJiggDKm429JXbWadCXw3iqLccgfwtk1YqMVu7Su4h+Wja+
tz0as7SNIUbiWS7SQzgX+nBusaR+zvVq0AmjbIoYY4ERYY81OR/wmJSRidhxX/oi3NJdT455Uhhv
FlmsJdEatfdJUyl79LfCowu4CK5BiAOgdbM7mx1xDwR73lh+pt+kaYzatLCcjjQUUsUpC7NKsipa
Qnt0de0TTbJok5NptCog7pycqI+JpZiTK6hX8YXb293HIenMrWBbByBTONGddL00wlA4Tue+mwN/
U5lDLrdWxSvG9jhjaG3qrNqQ/Rtd1uzP5IigugwH51M89O0jsOooOdmISzcNhtubWOpiwDXPjG2d
gQxYt+T4kubljz4SYL2Np3vXbsk+5pOYnoOJ3rum+323msYgvHeFBfa9KUF9rid+/QsUgtElJfj4
TMykYbP+jvpFWFg9tW7aFGvdSHJj57aOQnHHVvV+kqOki1cTlwo9nsqtKXSypm2v6sjomr0bLx3c
bkUyFbdEMscmPIgxauZNYjcIjJzMnT7AX62dM6/E1Ndm2ufjxs/IZov1ztpClkB1xsDhzZXweYEQ
pYcmFrREQsvZ2HXcIXiK3NuaKhnoSgTU2gQtc0sgHKeykqatntfGrWb7w7boc3JnhTtpKylt5/OA
fXYz4o85uajNGVF85duEk4Ld1IxorjgCgMDRv/JwTALYoeP4CJpZenkjRIU0PyqqsyBuhCliEcPy
IR9tglwcIbYkdCpvkDHSxjHw7xfY02h2YbcTuIp59267JuSzmo3evc+J4Rk2LqCd6ol4X7emqoJL
NEUKUSQXXJE1jm6zcUzA8scEnQOICALJPudMmjhPZS6iqcybcu2qt+OwUaOM8tRoXnzVK5KSExTD
i/mVsaRwSxOyrOliXFhMnG8KkoAyR48OU8Ks7ICmKDNgWEytsR4WvJMOtXVXhHF8jkcQduuo7tWp
VQY5T3bguaq/OsUgOpKSZOgK63B/Nc9xV7ObEKtWstdYm6rPe2OtL47UZHGnOotTVeZd7l6Pcz6c
MmVqlSlNiChk5swdJ7QeHhUmWIar8UkDW9Xv+sUqC/IPs2uuHLSm8tK2/liHR6E3d/NIA+3W77RX
bTHmcsLDpOvZyWSf2pKqYtfWkA92YTeVzyMwIAHEGPfvTOhAuRdBJYs9f4m5w9eKtj2wEk33ovZH
MK/2QqHJMtPZIz8GieEmBP9ZZSXfmJo9Li4S0lYa3Pmp2VeHgWNISQrSBPmo0oxLC+oXA6bEvBXF
wPOIsC/Jt0nIamZ3pLqmU53s59HyjgleEOJ4Bg1J02gof4DVFKDeK5nuPS9otpkRBqSZ81mV0ANQ
GZtIu2+ZLer97v+zd2bLchtXFv0V/wAUQGJ+rbnq1p0nXr4gLkUSiXme8ut7ZVGyScottaJfOqL9
YMqyWTOQefKcvde2B5lv6NWLK4Tv4dYOMEpvjaRG8wUu33qqlZOA6MoFv3PmxOmntvHT99TsjWf4
LONbhyWo3bbUktxrzjxuiJm1t4VFA+pIfoGzzm1Ckree7OL2ir+ANtoyauT7nA/rBUJVQMDUCT+k
K6A0OL5bmyglchDTM9lsa0GRFq9cr40ZKYz1eDCaVtub+mKK+xUQALQ7VVkjYgigrDxZYBRexkm9
OlzCdE07DaMA0isOHmClex0ctaEptaCQlc3RD0sk4CU0ri1xfNCItarhoYw65yYvAMnhE/AL6xrH
AskcvfLSfdBU9oemZw4xzyMkE0KzrI2VRHmwHmkQk0E9pvNwXWi6glqs7oHE3rQFozPN8T1FbtQS
kuTki1rI7vJ7302xxkQwgxs8Y8EN/iJr9/crqv9NrfRDCbb/Ut28F1+6n8uu/5MFlbAZfP1JQSWT
6oeeh3N5wG/VVKAbG0jF2Ex8OhwXOu5vfuvA+YVeiGW5Pnk2oU7T+Vc1RclEhaMTePxvDZF/6ors
4Bc2d5PDPZURD4eA+TeydKyfW4o4Ca1AuIyjmaQy9v5pjIMBJmZPcVFWz5CmNyJV2YPM6+jkOg7B
ZYvbcTZJ1a5uE7Wzpjk6BTmKzpDb9dktA6x2Xtq9mvgTXuPZFN/KeK4Fit9/o2P8ebTMuxNA6qj1
XIGD9OdefchRPrKm0CEG0aneXenMd7D0ynPpaptYk+QLcwRzXHc10Zx/MUyzdYvr+0ITQSP1pYXt
Fa8Spat2vX/fbo0kymhvSJojN9aHAuQRUqchCa+zsK28DVRt/4w8ELK5vQA5n50webbSNvk4q1J9
9i809Fot9inO426beUO+73PNTW+byruHAAhNfdZgdZgd/dmq7XpH5easSHWDeDQXRLY6Y1fcSoJu
asaFeisLmgYNND0KjnCKjL2ATPhmZfck1I2pJ95i8HirChMBnrmABVwD4QkFHh4koXq76sKLx78E
Oz5uwlCuSalOiadztB2gNRAw+08DvWxkYKphxfO9urxpKXVIXNeE+lbD6hcDOX9mKJsCi1oKYec0
0ilmBL4GxwpSUFPvSf1CFWZwhj67UxptPM3Hp94FlZ+YeGOIM9AIfX4A7xDY2bLD0+Pt5xA1ieEI
DOmI7ZoHdtT0HtIdqy1dY/Mtx02+qVhs200g8elMg90mu9GesaEl3EoPgOfjeRVd0P/Kkf2TRbnG
CcyfhiNUVfDqpSj7hzkZiAyx7IlJMeFy5q6wsijgzNpn+sTv1bTfnFjZV+Xcsk/GccJAI5PEiBC3
wJZSg9g7uKMQBsw5Cq/JdT8wAAu20vXKO8KJ510XU8PTIcOS6lySEYBKIShLU0CFPR2zJRfGntgX
whSkQCpAICk6HpLTfCs8IpIvHpQgLwbIFZEMSoczBG7vQzMjUVzp6IYwrwlxSNqK4kL0BA3jpVtQ
3eHyIfdBR0Dgx7CuIiOYT1SY0YudEq4aTHKileC78osDEQyipQ6USEo8PMLHgbMSikl14yakD4dW
TPzKcsmk8PzWSzfce4/y0mYAOap7DnTlvemRZIpkxnbplxxgIjtq4nVKrrBFgmiffS5TGSXBCkcH
5kYQ8Bk1t4U1TlLNotavR/O6a8I2eYcggAErLEdH3FKtRyc1KPuYm3Y6fvBI7AjPiyuqd2XY/UDu
ycBRwLcao/8VeHSKqzmkyIKSWTGz6Ie2NLYUisv1uFhwfZiU9OSJjMCRHxe7WpYDrgtsvkakjahV
2QIObAdgmB8d0p5g5RilW65ISIaNFU+ZeVBNLG8lzY1zK/E/bxqs4++QWoDptAspYAYxPccl67IH
WMF6MaQAX2GFLW9TNaDEHCDgrcHR8Gqt/mz0o9zHNlLkVzduF4FfHJ3utU+81MGMMPLu59hXB8As
6pBUeJqh6VVv00h21yp0qWA2jHNp0tGN1V4fcx4+mWk7mNeIzl3zBh2OphES8/fednnobiiV1O6y
lId8ckn8FSdFBn+soyjzx5s5Eeolx/1AAzKbbJV1OLVFBImMncBa3l0YOWZ9CsbE5B9ZzImf62ix
Yoey3FLT+KFEsJjgdCVP6n1Y+oJLp1W4alrSQxs00uMG11Zl7KahB+3qGG29bwKR3y6lHGcIo9Dk
Vh1Z2Hg/Y4FWntCwVRIF+S1YraYgz9vDHwbIaTzOld+LlYnPrjgXRounceIdcO0WtXMsLSsYb5ym
nVOOzmQhbMqu9T8aYzkR/MRMKVwTFKbDewJvMVeDXIJ2JUH2vVWWUd2gXAvhbnr4NiNaIEe8M2Kb
TV31qbP6Z3uevCMEvNTdW2QZ3w9ejlPMQK0z7gOYrs4KQlZB4ngVRig702hnkXx0Le0Rjwiw0PJM
/GPLKHSYCRGWg/srcWvI4kbbkjsmwdtUEBe0ZtA4nx28o1eRHCUpPqrVtoMgP85NUNO4xL50ZRt5
fwwRlfjA3yLjKWOfwUdth8vGCRusvlZT+GLtcfINGCVjyV8tvV8ue7JHFla/0QOfyjoe6/hpZzfr
/I2OEcjrfwrH/1EnjjbSn3bi1u/svEn5/o/PX/J/3BBK/OWHMvLbw38fnbmQNBh0oTRnXiEoSf7Z
lKOMtFGtOyZHUz0C02XK7/wNIBsQqkhkwScheBiP+p2/Yf/CXwUKKfBNXFTqf6eM9M2f60jqV0A3
FK1I5yHf+7qW+s5x4mdzUxDGkB7w3dKrtkil8jckT8OCE2MbwoIdazo1gelL7xiJBZwYO3EYrD3V
kUcsJg92mK1mMscqt4qbg5FX1tTqPlxBsSCBlzIhCM6LpkfUGtNQuWjFemfAa7KItHmjVrOP31Dw
E2knLOEaIlaQkHwOZVS90UYhBtlU2INGvID1aqJDcrakcN7Li80IIR7ByCwznr5bgnovGKi12y7T
jqLRjopinaVwXEXThy8D2ZliNdUaZtB3wfxwgTeQLz0/tKmwjxqIeNGA+S32uxKJROW2VXDy0Bh/
7gL8RTmO9ZgBPToK4otQs9UQQigLZo0FGDSvrQ4dulFCxO3BxN/1hM7Tffc1kK6qjOFgj9J+Vtqn
X9qatmqbcAa8ooPRJhjXr2oNzk09LTaHCI9vCeBv1+3rUHWfKVP5Bi6xFkkH6ZU92wQParf8NZwp
1dUF7byw/9do23kDrgWPbzVpoC/4Y82k1UjrAWc/Eqlw5lM7Ga8ZUD+95anJZw9zF6TCMJk2/tmk
uCqlL2/szEjPwRgBFJyS+TqNkpFWRpgdy8TnMf4FDoH4WWMuZoxfdAwE3/C3HxT7UtZuYg2mFIP+
hQmmAbaCZKv7gCQaWux0SXmYMwFlFQ9qltwb6JNr4n1SnqVmgARuokMYunbzge9lSg3eo8Q6H62m
xTHctW/4MfEJPZrLQ50V0nxlQOnYOxJHjAqFv/oqIw3ENscyfFny6YEoaJc0IenRoYDM/qJEl977
2K+d1QXeR9YEhiAGZG+znPRVW3ChZ7Qvoh3DPZ5JRdq/7oN4pWk3gzroTXiQ0pv4dzzAXA2ixTiJ
hKYHXEBFYh8Dx6JdkTOpbPBFdFx8htCcbfQUNLanuv8MrQdUt9mDl5VTw03ohzM/cEWUHCCTC0Ai
Q8KDeT/VbLsszMGcjFyi4OG5Lc8VHWTncOk0GekIt3DBfT7vCEGG7VFomqgNMhBy7lRwxUTWQPQC
s8OYJogmUoz6OlnCuX4b9E8U2L19LFzseIGFZ/wb4JNTHxxxDdxkSw/xGlgAh2u4hJdLODFgGlJO
Ac/RN/sFRxx5ZBdQ1vCVTCJe7maaJ+hRBQpNmWo+rAdL5xvztgeqaRMzFHDBXNCZeenpK+DCktY0
QcZvfHmLRGvSmCwciZU0bxfGYuPqnhUuZOuJVLfoxQBGbCDuTennp1C51nmr6dEXtCv1O4xG6XI0
ulBsfRNO9LdmUWMu/C1UDVxgSDJxjGQ4xLaR5riMeHf2CwYTbIzCtI8XxOJUQbNWjfaM0UbnksAs
iBcxNwKA74PfSRuG1wjGxEACwHoaq3Bj5rV/8NzW3Jl5irGzoU9vT9JoUfNnfF4btf20Ux29Ri1e
4A5jrsAbUoTIPBSimuTD0s319YV2kpAru7cX7uVM0x45SdLBK6yc57mwWKjbg03ak4Rj6gyE3q1h
uBO4Oz/UM7oulApZ85Zh6EfY1sUYhHCZ+jbXvJdpWkwgOTs9diGstMM8sETaTIcZXWRcUUYo+KE4
EVlPkQlS/xRXvjtvbay88lREabK/ZBoM+H3Icp8gYeYaitslgqXZihauKQb+XOCLp/hZqXjhN04h
d/hMOfjUIMF8SpFvAjFkmk5KnVlxvVgdbtJKs3mmcASpcjFiJhoSVHAeJKaAuX60HUN95fhWXi0n
J215ehFH3WfQIzAp8atg4eclIHCFL23iWukVWkYImDgTG5TbXPOOcHiQ2fOZ12Aj+RMJJeBvzffG
Fa95rKbeRkYgPP392LjAbOApsr61XU8bmgB7rsdQA2vqBsoztm9+yG9LWtpZgDNrH9LsiojTdjim
DMMNCDjO1G45xlp3jsfdlefQVWlf8PViZ95d7rhiDJwXknFntMKN28rdZWWtKolHdaKWfbESuyxf
JnxL2as72awTuaNXKWuckj2Ha/c91GTxdGiKe0s7mIK4/FxyLj+2te7MBo2pN+dIwzAvkPFJaWA1
GfHcwUEV1ERuope25K1Y5HJg+cFLtbHigRIC02hZ4eipVHhVlB1ID5jtjFzaLgnze5XmXwhDyX3g
1b0Rv1xw6mXvFvxEpakdvIhrbiruSfL9WGIYEU2CHqndtN7nqixeIBO3pzCaB073SzBB8/JsynL4
XlWoN6JOQ7+YrNRX7DHBnUXLIeLeBQ/WNkhtGhjzNy4nwCumvfF61ECxxG9gi4EJ+9jQBzYEOQad
BpC1vb8moId7gPnMxeDd4/Xu5FADEw3bIroztRk8DPvXshl28I2AWnl+eEfg3SrFRR4xvzVfF4+Y
TfaJqvCio2VVBasqQD9kjJBHbXMQm9qsiw1DWlWS8dm7tMQbJ0WcK4qDRbo9mQJOHdBdyUBBlIKu
s09Lj9PjdCL3MMvWhj9ByRVlLZfd4hHqy1jGSDj+4skBWUHq6VVvO+o2YHh56uCu3/vJ3ACOMJAp
FZP17FhjdW2YXnmbqCw4+SLi6rUcihIZVHgV0xpxYD3TuWbectXOHPx9WNsEXhru/J47VfoMS+TZ
SYk9PIOzcu6RVCBJ7rsJVpNqw10AO+YrAqjwkySse9VNoVgpLjKO0H6yCdoFTISRhgdzhKiwzGQI
F0E9c9h1Ujx6dpdeB61kxMb35X1O+6DcqWGK2McTcxsn0zMHu3qXJX6796PpI5Q3bZ32P8XNvEDA
WErgzY3Y2RknTtG77T1xoFhqwpLQvbmYf+VI/UTWEHqVqeuug0Sq+0IxJK38oaD5Zjj7KCQDsQ4x
N8RN99To/taq9aiMtl1BbHevGClkGVBhl5CFbUzdcBognp8EcLmDG1bdMQsH51zZylzzpZWY4Rv3
cQZ+t5qbJtgaIf69lBVrxRWS3TlNusFFeTJUZt2yCRAr7YzlLg4M75jj1rqPKxKlSaw+CKNr9yRW
U7MunNTnOBxQ9vODEeRh0HuYUdgg/7xWqWYzFWLTl6X5kLUpxA8YFs+cko3zUuAoXRmBz+MANXif
+jFHMRpxRj31c9ns4cJUH1LKd00xgxjJ9S2yJ9FGwcGfbOPG9Bpzzc7rb7LA2dEbXXZplRXHCS/O
Oxr2D7PRIArDp1qsx7btoKRw2RAzQkNxoRm5NyMyTdwgg2eUJ2SCujkbEaKQ41i6n2sZkzfeW9Pa
qs1cr1bWcUlb+z2is9HgNOyYQ1co2tDWUAkmZknegplt+8bxnuB1Wzes/C2G24r5qpEI/2B2s70v
JHDcTiwE44Ifm85yMHxrVTOuol/YeUHLd9e75sM4Zbm1jd28XajFGzWnD0lkQWfXs9384KtujD+z
+Mc7yDbNRgUEvEe0LcC9SGja0LztaM8o3GBhahPaptkwvRhZJ8gh8YgQWSWDJTdaFItasNmC6qmu
k477IrH76YWY6PyovEViu12ynWIOtUXdz7+mfrLzRG4+T/GMJN6yi8oxTgk6g1GwkBZJ+CtBcfGZ
ZIwbOfbdq0Ej9ApkMyJ1sERsXtFjAZGNGHXiWfFVhlF/ymhUJ6+dVw8m1GUv7E9GYyndgESysbND
7G+kAVu6qRxzcItuI9opVLOadTfDrA7eoiYH4hCl6USEiYGFLIzQYrXK3vtQ35RL2oRjmKu4M0yi
p2OXge9bIEmf3IkBFPg6SAI73vlT5BZXjdnyvyOHY8pmugVEuLEVQNHdgRpUtozxqWQJ5yQR2GFv
SkCnLSfTUqjDdCgHtSg5rI0G8ocG9dl346L/wZCDo7PLwV5wgBY6JemnMcMAQg5nRJKSKIKQb1NU
lT2/KkcN3QeHfCFINyS/tLS93ZxcoAneyDcu6n87ZbmMUb5T1Di8g4DgH/7BKIp38dMQaJJYPRQ9
5IM7I+Qk26aLATOGViS0DFHGFJtRvYeDJ6FF1ZEqyQXvopu47K2nwBxIV6gAff39r0WzwFH5ePQ1
oN/82FEo7SFCqOrEh2+BdjO7P16tipr0ghTvE0HlMxRMfTfGGP8VWuKnnDLoDnwfCJb0fyjBmc79
9PLEPQ0lUVMHd8k5CqVWs5Bdjp6nSPlBsHoZVNHk/T1lfmQcLV1+l5gL0qvRaWral94yZmplZn0s
D70+QddNXKZfL5koU6l58n9+Ff2bH9HVhkSNojBNH/XWj294DAkRto0gP5TRWADnWeYBX4iHt3eF
S99t1qD6y603d8174WTLQ9PTq2gkZ/kEPsdDUTbrv3hHP8/PQguTJD4FvAo+Iqyfp3eG2xgKzL8E
z0GAzuqS8nbJKelo8XTEsOjjL5Cl7rMDYeOIhCPYIFEArahb6kS+EdTIGYxv9s/f2B8cnPqN4VwL
PS+w0Gb+7MT1R7Nui7aRh9qLqVBj/Ev5gGVwan3cQAmqh8da5oFzJGGIFQMrU5edmEqMD4Mz0n+X
+NFfTHPhtOxc6mKr5xh74dbEjqJ8RxBDzU3yOzW87vWUocmdzdyMbknmt0z2F/qBn78dSpMCscAA
/5JFaKnJ6Yg05XFMFT4G6rh3bDJcW8zziHOGm8YJ6M+/DvETFJtL3fMZ7njMlGkh4h778cqRFuHI
ZDMbe1u6rIGiUqUkzVkfdS4BICz8jF5EMBqPpVCaX1tI3taSDOpxDj2+rdgmbotceNyOMFz5r3xZ
/AkxdIm3l/aQLfDNrqYWssSZKWqcHKqYDhiRQqSDbOMRbKVaCl7dFUCwNl62jFwhHAg+Xz7s3xKG
/r+UMdCP5Hf/72UMN8OX8f0fpy9t92X5sQ99eeDvfWj7FzxznD60UQLWs08f+Dc5A4honEk2xtN/
CkB/14Zav9DMBphJNqlABuqwv/zehg5+wfKBZ5z/h/alya34N9QMeDW4VH/YyUxs2Qzttb3Ex/b+
06otmrYs7MFtD+FogEsrW7vfLgCYsisZje7VbLbN+BgzLjlV8PwG+sVlfy9rYyyQvFtLtgaPlxcr
mYUJES2DDWqWBAOsS1QYceQkEFQ6c+9nuLnjsEnXajammzizpL2xlih6mkXpfvDK8T23ljXIteJp
bJjzYZFT910bPlWow9d5WaNWqLw8gg6Ln2IFXlddD4QJ4WROA+uh80CZ9nVPSQW4GPcuxeZDWU7Z
qWvHfovjnFi2mgdOns+g2vXnm2Kuug3HfSCYShjbojPCr52AGruqKSfgbeDbPsZjys7gzFn9bo9W
v1VTF66V0yEo1V9UpnCKtL78xO/PGN7oePRkje0RPovCBYFHt1qnxXBUWeqsfXvggZ07dWLDoRE0
g1eERfjKwsX8t8wDE5xcr669egzX9PrUoTCZZRKg1R5HY+DVrYCkuDI1Fqy9fbieksoesBGEaF6R
g4psNXW2YvMIBs61dWy8DYPtPjLVLooVNF7r3AZdaO4n18ppFdIM2IwQ6z60xOsx1JzpMuAskfNt
UOfGVyWncD3bDY5hOcvPRt4B12B6sr+8v06/K67slhEhfx5FTtzPqqRXBoTaL6ed2Q7lfhjgW9C3
ULuk4kvugqWn4TkOkkZtIsCAWUjN4C5m2XT2REQ0SZSDXj54HfyRnXQJN9qT2MRhLY2UAdgCy7Ry
quPYOswz+3Qcdj2zzw81lBJvZ9VLYO65VNRh6AuuhaDOTunQdRteHahI17nJFqGb+1gVKn9pDTt/
lHW7fGhq2Z2h34VPqRqDnbRF620akB6n0h3iq6hx5CtkX8i6dJOvDI6j+CpTasusd/EnV3zIVLnG
1qWXXe5dErJXmdv0EyddHbad1upNMUzdBwBACBQR9tfJsyfMm21RMHVkiiM3hJkmGQQ0s5c3WV7x
XPj76p0HPRpnqWOP/MLwgio/pbjMuoeoCJfrRE0ZpkwcNKo3o+vCQ1awHuMp0MNWiywUab/k2n9T
BDPd+MyT2HLmPimCfWaZ3SOj/w9unw/ngoZJGcxLumbWPZFtPyhDcVbOr8lCJKiwszxvl2hPkKPd
QYxoy1N8sQwhDGlvlfYRgVEt7jvtLZqWpbhztd9oIBqbBjkepEK7kZTv9VsSZtRJOvpcmonJXk/a
wTRTd6xoRwWIUbTDadJeJ0e7nph6JVxU2gtValeUqHoMUrhZFe05XFNNbXfXg3ZSzehirkrtrqKZ
I7YjZy/+4sV+RVwnVqxAu7LyUIuSJ+3VGhWuLRi48a9Lm6bYCZCBUqNslHZ5lRfDFzFuyGiXixHM
5DHv6mIPM1JtFYu1a6wJtYFsGi3J8XCk12VkpXqe3cXcKu06G+26PSmzrl4Mz132ovFRfdmLQbYS
KZmmsS0Xhbx+xAMLkb7stvZQYnGbWCis1YDyZzNqD9wEMORezgp5GZ/fPuLrn1Ngx5XWHKu4PZHP
JtdkYA5UTFOQ0WEqNUDRbAb8xdKnN+iXdbsmH0c+eT6g4/WctxmzkoISnFSshSNeQr8pFYD9ba/u
1uTQzHvJ2GI9LQVUJbPZ4tEVR1Ll/JtqGZigZ4xBtOUMpcQ0pzYvgdhtrQLV3rWUXye/pESlWlT3
whtZlTp4HW+XlQVSQfQVTCfYkYo7FIG3ZX67izjd0qFRrFHthIXVM0yW1VFUiF9IAIIngV52P8cs
z7DmhcPtMIkHy9Uv1Mt2RrAEVngNh0td40AY0Y1PRljesN8vhC9m1bKpKtVvmaKq6xZH0zcH+38K
pr/yvNowFP66YDq8M+CSSfvT7P7y2N9rJvMXlACcNFB4iu/qJUG9xCyfqJbABtrxvfzT/cU2PcvF
TMPJ07mIRn8rmByBhxbFKEZYDnuaLPB3CiZ9sP++XNLoDhvuCsAI3oX5M77RIXc7bgJkRlnpyrWt
EP+DLXv57mv5N/2Nn6UBlxeBexS6Lp8TB/CPx4u+GtliwoBdLBPNClOB2kh/9NfsbP32z1/qD1gg
Pg9DcDgyDkWoa//0UlVBnzKNKRrmMUG1nRPEK4RNP5b8iVVO3sOhsFoDtz5+PXx31V+8/B++Tkog
qCXwV1D1QvdHbvG9CELkKnAndIuHtJyeROG/BiCV//wT6qf44RfTL6HLaDiAXvDNwvydzgKR5jIw
fWv0QP5pdu0XFJbVehCWvzJV8+XPX4zi/Y8vxwQSiigdmAAZM4KW7z+RHdP6nKk0DpxzmxPhZVBM
qtAooJtEBY5M5xmGflOQdgkOfeXaVVqsACbTrSTgluFLV0XMzgigCFcyDbLjMBFtRokxhg3rdQ5Y
vSO3CE5LY9WINWQIjjkUR0aV9ieRTvt47PqvpaMLurY3xcvSAcMwlpC1F4WefSObIdzYEk7AAAj0
hXij9px48UQmovBbrAckRj55dIFfk8XHj1W09n0UV+4tEdjZg6e9VKOD3WuI+/iGWENrFRdhhDRs
wBFjQpnGNaWOWRBfD6mByaEovjo4t6rE+dVTwX3fIoKYnKA41eb8MWboxkuAejZcnrOgqt/gK272
9OjBoCA5c7t0+tLKEMtAKm/rxTNA4lWYPUUxbKdq8m7m2c7WoeFFJ4EDwTes6JSiOsRR7pMoN45f
bM8In+YSmPVipemNCpv4qfdIv6UuWmO1imn4a5rbFI0HleTRNjVneV127ppGI3VGsExXbmx62XZq
jZ5DyrTE4bEP0oG2BcFzT43P1iOxpa8ZbjOsQLJqXpW1FVk71LCt9+yUvvEqs5EU48rieYJ5Fk+V
lY1XZDYNB4hkaHzhwxf8qq68ioqmvcaM524FmQW7Ygq5RIomvWsI7FmnqHC2zNjEDvWn+UIjMdhQ
s81rQyZieBsSs4EKZy6wTpQfP4EEUlvmedYqIh5kIxvy6Ri9I5lVBh7oKJLtfa3K9q5ou3NEOPNb
o4L+yRns7NAY0rq2Zts7FCXXQqO8ZDf05bznyPgms9ZdgPcNMRZ1UvUgGoX3phene4OC5xpPUnU3
0OcX3bBcE+1aM2Goc3OH5795qzw3jhES02pDTZvs29AZrhJNQosU+PvE7/Ahkuyzinqf+Awr/pgO
mTzysFd46CeniJoN6c739ZI9k4gbrwCSGHunKMervvMATZPqvBqHeLo3osnaCzsxD5ZZ54el6J0j
ISPN1YKdmuoodqvbYmHf4IoWXrDCE2LeI+5Z3juSuEj6NcrzSDrkVR97Ym/PTGc8LCvAYAoG4hmV
EMLWhleLSSLifjEMvFRijnYRU8HTbATRG7VYybQ9DvdxFE1Xc5qmayJCprVHb3zfjWbEvV8YK+Fg
uHGiYV4XRBlSguXTSQlpnfE0B7so9cIXIpvSdZEl5cbz5bsd2a+hpUBS9r35gO3LPIjR/ujzu9LW
jB9p3yOv9Pmm7YR5klORYR5lLYh1A0zkNGabJrAQAKv02uia+j5tonxTNupzEgcoIKWZoZeP4vEY
GeAELMO8nxcOXHMVH1JiQlcVSKK9ynhatOzNcwuAoGB5mowNuQgVULDKfu/GHH29rL1tN++aOraf
XMJ8NW6uLY+lP3Z3g1Hb76zbwZG+nr1H5p6v51GKrZQDv5Dr1OomyjPOezYWyefKCvIzC5I6WnM4
rWrhvrXV1K0EnLDVFETVGjOG2HSm5HhZ7iUbwKoYkb4iSqeHnBdWedMVwTEfxbOWK62IsS3XcdCe
nDYwNkoZ0SbKjOA6jrIv0YwIQDXd1h9QvQ2mU39KB3u8rZ2uCFeMF4INS4J3myzpfA49Kz96hSCe
lEB7ql41fcDXRKQw+AtWkjBl4pV73EAro5zTr2Fq5K/W1JhPEflM97ZKvY2dY2KwoN+TRevmTG5y
2W9pj3TcJ978uSDD/JbgcfrqmD0zhLwvrnSB+oVJla+JDhrWFk4vootYPXJirfeD8jny2MmE6aFW
423RBcaBNhC698b/FZMLZi49HtjQdUmPNFP8Jw761p6zQ7FthQN2bVySA95KsbW8UB7gLSAxmgf3
4Paue+slVnaQRhx/DNxtESfLPl8kX/8o52eMKPQhnDDY8SXlT3YQW2uklUwFjD4Tj2Q8bD1Sk177
JXM+zhhnb7zWU69daW840k4MO+u2vRmsut9lRcqVt/jpAaAsSQGIvTZsnl/h8wvcCy25s2hMjuyP
03FMbdaMBs2zd9VbxSIgUeTd8K2u+E+Z/1dlvqAi/a4q+kOi5s2XT+17l73/0BP99qDf6vuQap0q
3WFmhFOIUonn+60nal3SNmlvegyyvnVLf++J2r+YaBeZLlGy+uym/5LmOubfKelFoIvc70pEsu+o
TLD14hKzPcT5ukr9rkTEJ2mgPZPj2Ub8OsprlbVIgyGOogZAgD76ibPUhCCPkfzCrDpo2Pay6ckN
Wg9qRx895kWgYci8/euW9uOtaDvvPFOXEcsBYxovJZD/lbBbY1diuf3A6lHctIGP2AB7woCPJUhu
BO2Ldea23JD1qARaJNmtXdSLN31cuOtIy6PMMSjussws7/ppGh7QUaBR13lFL+0yTScsAsGwmluv
/GA2yDQGUxpi1QAXfshlUDy0on/xgkwdu8Ca94zE4juvcdWDaeXtw8y0nDkzbx/88LwFgMhQGu3r
miWMHGkP5IQjHXqoSdbkT0OSzu++XyBnoWRl31JQpJqm7u4835OvTUH0BcSUtN7Y8Sh2ofQtjO6N
fHBnL92OpjOyaZvlfEZvJ85B0z0XeYLKAZGwT8d1tIm1YsF6KqHx4TGeP2XzjKQfGGt3MI0xOTdJ
iUSlrN3uY1IqWlZaP/icMwu5CaZRsuRIdWoLh3GVXGyAHGPgrxE9BgG9RCO5wxaSopmObyeILsRq
zdlGSRRPHcSGg0lpecaQMpxLw0pupFVQGuB8XR4RQQ6oUcNs3XuZuEWr0B0W0ZTXfmNOZ6crlwMH
W/s9dWxc4KHVP3IoydnSMyPbatwgzG4pgiPGi+FaERO4ayzf2GChLe8NhKyP/eL0b4ws86+L6Mwn
MQ4Jw525ZOV2jRs78XdM7vsPfFe44Zq5DO+aLig+YOuCAxfU5abshbmdykztJ5OepGG38+cGec2t
1dfVOZ37GXbzmOD258LR/ukw/NW2Aaqyf1ikGOJTK9mBc5ltHa+U92DTzIxOZsNgICoQs5rVuAuI
GEEW67zD4AuuSh2wB4SivnFais+hhJZjCEVSWhfPu9kykLOPRpie8TQ7hzyuAwRHHoq0Mk7vYC9A
jctidZu5aY1Dyo0MuNU2WbNRTATFqpm8fIZl7A5XZeL5rF9SnpIMzxFD4RSOTe5+SKwC4fHMLuyF
mbmVTjdcMylDhkXhOd63RqzewDYIbEc5WLUaB/5T6GTurXagtEEd78fRL+8Ss+sfhC4+MtfuF0zF
Kiu4JgmHcauGzprsZ3dDd9oHhQEFGz57gLrMTtPoKEKLxv+C8BYdn+UossAatCokRhUvLCP1HTGb
6lDiygPXXLik29TIuaRVQgkfa/yKTRJsW7kQ+xIX8W0rHbHxGs/+mCc6hId7e37tIunHqzkYlkfP
y+x4TQfMoM1oycN/sXdeWY5jZ5edSk8AWrjAhXsl6IPhM8O9YEVGZMB7XLgZ9Th6Yr3BrJLStLJU
f7/qSVpLiiQJEhefOWcfy6a/VGRuINZEmBb4vVZb/ZY9g36N/53kdqrWNL/S6M0eHFHUCJ/tMqh8
WdcBJ0lczes5L98RG+q4X+x8vDRnB8dknFpUM8nUaw80l6xpE+YwgZ9p4bg2Y5GU/pwUiLxgGEFb
rJCP3aKNEY8NtGEqw8poqnqbYUXSx0smEe7IUBK6oBqNbdNXdI9LR2W7aBV01er3ASljk/05dHJ0
OZ0ZqX5f0v2Q8TtXxpL4S+eVj9Va9kY63DfnSGAZpkFU+JGT6YP1OYdcWjsbbD9autWU6pL3yakq
gSefr6jhwcXS7791wF/VAaZYpkW/34+W/+vy//zvMX770e/97S//KAbQrvJgl0TleozwlpHfd8WA
9w9mUjZ7ThahRKHyP/1p1HGWasCEiseg5qcNKctT7jUKCNIJwZWynf8bG1LrpxGV7oHS4GdpSZTF
TOSoNX4oDmqgAfOAEOXUGCqeXmUp6dYL6XTglhE3sd4wB3raaR8jesi1w0KeshooJNCZ0dPqO1tr
p/fGDBVnol5Z/sitNF+Mhe18pWB31hxpdjPX+4IOM0VUje51kveoiGaXjLNeGUbVvmdOwXmnTyHH
IGvHOYm8az3WOue2L1UvTPRFXVNN92bRBJ1vD32H99ccyBlYuj1sm01U6oA7Y1cb/NF16Db73Fqy
C8IZBV10gv1bV+59ZDjwVRN80yZbCpGTENSsEoQw7acWU77YuDzYMsKaaqeb1Q4vqgs9otXzQr/A
EZCqDVuCtwht5Napq+nGMrKCwOtpSPhTe9Lml6rQnfgbofa/9+Bf3IMorpYB5L+/Bw/l8EMd/scf
/FmH6/9A/oSCDmPbd7oEz/6HLUEl4JnmDvpmnftXEQ7CWoB9NN0zPpK75c85u45mAZbyMhR3QYdy
s/6N247i+6einDG7hRLKMBmiGo55liR9V5QzqOn6wondo17n44WWtNV6SI30bjSt9J1Bz3wYgk46
vpMto6QUQtKVaebNMzzgtlphm9duROgwUYmqqb+RZhc8pLMRyIs6Hse3CPlgeChr1ttAeZWpUUrN
4VaB59sEY+Y8TFaHWbVht7hqJpaHR6ax2XvfT9apr5X7EI3gReBNwUVcdYygp3VRjrnfmcOBkI74
0Ft9tkkis6YCKDwrZjVu2u+UhtlXbgDSI7P5KvHGHgNzLe/SQFPzmjIg+OgwK1wTQXCZZiAmkcfH
yTPJo/WrZBLzyPYh9w0iCj80qMBUb6G1UHhH56aye7rtcTLbm8QKx0usOVC0vUZOH06uabdlkSAd
BQEVXvWaERxsWTk2YlAXae5QmvJkREnKjZ/MlFwsX6PXmQSZfWaDsbHofEArmuHoU5a5u9ZhccHg
1s7uJxFF18pSB6tUzIXiAf0wRhv3aBmy3+nlCAqbGGf7PiexOd4hlCKpcmJEQGUmAL2jHCkEkAFZ
eu8TXLLKx13s6GBBe3Vhk/XoG0Fas9xMkw3eDfjiBj5niMajd9FA61uBDCI3VvcqIC5T6cXboHfU
Xb90JrCTyn2q6e2XSAuAQHpxnhEiN9vVfZ0N3VE4rrYM67g42Lm6lUY1dS0cOq2VG86QOfHIUcEQ
9vhEBNCEhEJ27oUgYDxaRTO+HwpUxzvyWAs6cjuHZANEnCFvRC0djzHgCdao9VoOI04oDCrdESXG
EikRjeGN21UfnPET899uruO15jLOGMKURG9zmPE+xHLGqN8wvt4HmLofGAwmh94s6s3ssY9m+Wn3
rxXCnht7aPp1WRUkXFLtO6vErM2tKJEgr8ZYDNdz14bJQ63jQutvZ4hTZbYRs9Z1tIB9fAevMLrJ
DW8S2TvfrjFIP8ppJ9LVKAuO8pM+N1MZozXH6HEVgh4AK1waKyHJLB3Y3xzcSRifsSs81MEClszm
e9kiPkW1KQCeCQE7HLhBtdXKgJwd7lC/Z2FznDqZbltmn9zeJOCi8MOclw4rpxC0gB4pJy0ODR/d
ZbDFcIGoGRf7Jh5RiUMlytdZKi4MdA6Xpc42ZyzlnS69PRtz6zRXkrAXRMxUlbRk9lhz3dU4stUi
XyxYF27DL1AWtX6lgUe2121LZrMJtnQbA+k4GvkiW08mh7Bibzgpc47XA03trsbWD/6IhM8Lu63V
0UhUfgcwQdLDMJ7e2Qm0DM1rb+eIGzMtk4/ZNT8LjWMAb927C69pndiIXso4aT9pyshIAh4dvy1o
veLREvf4Qjm13Jwhn9dCAtcx+vpBCvk5GUKEgpijqArSG1MWD/hdMz+EJUC6tblPuvDOpmXb5KVI
/KAuCj+J9d5ajW3m7qEK5GQc2MvVLodPVFfRWu8n7+CUME+MzMaQbyTGHQr0ds3xlG4m2VgHNof5
xkYPO8K2pquylv6qXjqtKbfmR8BxEtkSMG0WAuQbL72Zozrnk7P0a9W5dfPObZxzbunipbvTZ/YB
3Pn0fHrK3Uv2YnIzLx1huvSG5dIlqqVfHM6tY7h0kcHST3ZLZ4kyAnEZU4irfOk7HeRLF0xsXnUs
X0zx6YPHpU+1lo41PzevUHyj22HpaINzc2uHGVfbODe9aEK8t/jcCrvntjheOmTMpcUptqL2Omnd
4b1fOmkAh/MuX7prfemzE+mobdPSe9el695E54Y85Ot/Slxra1hKu6KyKq7F0sFPWUgvv3T17dLf
A9KV9w7d+22NoHgzLXOAbJkI9HPnHgCusqRh9ZBuWEwwPDCjWN3Hy0TBjVrzFbnttDfNmhHFMnnA
9tDuR80SMECsFFIiE4p2mVWE57FFvkwwut7rThgC+lNrZcFeXyYdmLqZUkuXI5MxiFjmIfEyGdFS
5bgrvIuOHy6TEzPpDIasyzwF+2S0zZcZS2xkwefoPHjJlxnMhLoc/uIymTGWGU1rBHW7mhnc5MsE
Z15mOeYy1amChAEPHmuGPQ5jn3qZ/8xRMJwAUjAUAnIH+vc8KbKVuDeW6dG8zJGmoWb7Zk9d9Fgt
cyaW79gLzsMnDqZ6zxN9fMVRyaD5PKbCFTMSVcXsSjfkDKFOdUer6W47NbXJddiYousYkzEvwHJn
DyLVnyYNie2+HJ0mfpSWERSd35W24kmU6m5yPZcRBg909vlGCbuGWtyP+YZF5vzudr29CdKpQA8Z
cwRH5MRA/2kGwmuiSTGKyT8NdMg7Bofhhh9pcOCrzNaqKLJbs5qITS4c1FIanBS7ib8Jlv9bH/9F
fUxv6P52Vg2hrnstfiiR//ibf3anksBChAM8j+BFeEsSz5+jarCvPE9oQ21d6I406Ib/LJPpW3V9
YZjZrsV8G+TYP8tk4BOLkt4xDZ2UISJm/16ZLH4qkxmg24LGayFvkffyM46smsvUCIIpumbCweoo
02BxrobIsHyrRhO+d8rULLYY8CO8jwBBL0ODABKsXtF7G7hzuXLCHEGfq0f1eIjmOi+gYTn224zd
Z5PDbpUrmVfTqaw53h/jWdansp3194RiEGWfShlxMVx3pnWu9b25iwE5fna6zjEOFAqkOY1m3AyX
TQXBO+o4D2FPZOyNJzu9pHiRPnHiZA1N2klXE2mMTeWGvkiK2VjXU/NC+0vQkxFlBwlvbfIn1L5f
MVEoa8XRJAkHAjq2CYZFjSPtKL7MINYeVKacvdYodLNlThZzExcjPmFtx9PaWJeG9zgU+NAieDC5
n5O2yrua5uRxtNrKN5VZrRWq+8gTcbOnHm6EoPcQFHmqzJIRL5rZEKImSAykGs2a1mdpmM6Cck9y
lfVZiRuOQwv389zetNWQ2BcgyKw3rsh0kaLfCJpPVKHzoWvgL8oLpwlHSDYNJjg52GO1YyIZZRss
gsNlyQACgOQeZ4AQerFFRbEwOgcZRR2PfMCyJcv/Nq165VzMaiwaRvaiZY7O6ReliuwOuoRmNPqD
yFPhIToYyNmF0Tgy70BhgrfRcSo4t5Z85oBGTI1b/iarPW189wqnWhaVov2YAh2x5pWBMCJnlJ+j
brC72MGWUlExP1VDpiQyBa8/UcSmR1JxFoBGw2DOnzKVHGJJotemydJbvLjNRo8RVgdROlwvMQlU
x3HCz3JMy/WE74HpsRBHN0lxwaJU3M5xnO7SMroWMX6PjkI8xumXGYhBGgZ/Wd2Rked2jkQoy9X2
jcTlIVew9d1kIPkOOTr27QzH47U0quzN6Gphbj2mLdaqqeeIDo4Ke0VCZQPsEoHQscUBuJJmmB2T
PE7EXhbqBW9V3xE/I60bahPo6yXo8pewkfpFmMh8m4+Wtuspy9YOL3eZ2Wa1Q9U43hYAGXbRkPII
kSJwVnntDgrtq47YCmLYgKWHaBSXSujQU7xexR3w0dXYZfJku8l8LIKZ0KFEx+lKW8Z7TLauDuYX
JzVM41alayXtE47P9ika0+AFf563pUQllD4x5QZuc3FUwqk+J+18xXPGul1+2deBAGDLSgyPUy3w
qToTm+qq812zsrZuzOCWK1DpH6VghFxaafhECDgJcbUcTiXS4H2b2RVoYzvcJUmf7oIYOFzAo/nd
GIBhVXbj3YcgQlY2wXQnSHmgPvTrgkgWoCGBfcIBZ52quNb2SdIOj1YNXQGn80hZE5vGM+MpOizC
SssFo6Kbd7YhUSEUrfmhOfgW/Y6rsU3npDsoAuXR7Hl+EwctK3l4xR4FjC3vK5PmyzecvnyT7hR+
svDH6asS7cqXLodHUCDV4t+otEPmZoZPTw0KQPUZBlq7PC6MHt9Fr7EJoItuzSJ09yODdjA26FoZ
ko/JFqmx4IcOoutCeJH6hAQ19TOuz6d2rG/5WZd3rjGdPCATvpUG3l5zogpoqlk7R7fRYqJ+ZOa+
j5SoN17mxvs+KIt3vLTeOtMnNP1VzrZ0M5USx64uDoGd3HV4SQ9L9UFKwGTdQ+GirxHDZOw9ZQb+
0M2fXT0RGLqt0Fk5bBaukoxwr1Lp5kuZhYtwTGnrcRBER426bT1D1kYWJqr5rhxRt0unGR7TiEgs
y0zKJfA+RU/jjG/aWPQb8CbdB42axroSdVGZRaDPMGs+GQWzi1nE3nU/ujMLD6vciizsboymqQDr
Dfq9gyE19Vs29vW2LNtw05a1/gqNulnLUZV3iUQYDTwlMv0oUdpKii78YDSj7wvGQc+m0c2INPhp
bWaOHD/qpt6mW48G5i+c/C4arZXj9valUcPp4o40txLL2mfojdWFO1jRsfSa6qYWUb/uarZQm8mL
pq8YhLt7qw9xqNT4EJCPTBizI9HmPmscGC+iNw60wZPypVF/zfOYmAYSTuAxGuUlCv+EKMW6Oc1F
OdxmeEzUlHqXdW8w+XGmOGJHZGtgzXRRr5HDJy9Z28MEgiR06VTudK8PokUWgj7/Tnpjt+/dbjyU
YxBjewnk4PdRrF+zLkkfc6+sH1G2NDeFyoKHKg0I42PThMrZnT8L5j2biL3rbmr6aROwrqSBLFqE
fXzakuaAMI8Diyhk0aGjPkuJK49RQ1ustdgqYJ/RdUMM1dkqOiFpbwhqjgXY5I4N5jBdMG3JUz9u
IAi4pTS5jt3wJEfHWll9ZO+mEUShj45oPopY2G8G/z4jlqCIb8IuQvGU6N7jNFvscOXMg94tdIWW
JWwxVMepfXLiqkIN0zcsh0HrMJ0O3FhCWMYDV5fNtqVHKv5bHP9nwQdkcf52gYPXndluE/8g5Pj2
R39Uxy517pKedx4Sf6fURuCBSINwA7YR/yqKz6pubBzG4pnGIcyL/zE7NqmkdYkNDtk3mwWPKvZv
zI6tM2f2e0GHh/kZA7LFNtF0MET/5M9shJ3UCoDHcWbpWNNshjb6L5mAUVtVtuyf9TB3GPxY5V1c
TcXVPHgc+26uC7/wVLIRHL/3SZcirWNMlF7DzkBrYGtFsvJAXXBCmseuUOQQ9TEDPstFusF96knA
/uD0t1OEjLPPhvKkh8RGrEojO1U8F26WGcgu171oF1A07dAycWOFOZIznuL2bo6j5pAyFb9ULUOq
eW55aJigIVEHD65xAQLVfozR1SnfyY0Euyjo7GVFuks0Upz7ogzuyloiqo21YTwo/UuazuWrk2Yu
ohbkgkyK3W7D/4HhXG+D1QpG+3oIRravFIMZY1dQ6weMeXLPREV7G8qm/nAqDnSTPBOMHzlhGSOt
PRPCiiI3qtSuM83mTkLRPkIpgU0ypZwRPuxUgDMoKBMLukyVVSaciym0r0K9CC/aatbeCClqqKLh
rVxpc10cprh+6r2xvksG0O0pIaSfo6rr7gG9jIjRtbn5IgMnfGq0FCSlsiQTWfSmajUXHtF/bnHI
9NQBq6THzSFiTuUQ0Saa15psdphgcni0gb1wpYvsC+OHbu/NcbcV+KreZo6hU6w318AdrWPadNUR
0uh8UQUZARMWclRndLHtNVCwsMigvoUuYYTpkxeT2Ahlv1b8a7nWbo3WzC4mhsg+SmebD4qCcNWK
QJ0EgIh9YunRbkRn+aksMJWlXRyl/lBUJjMI8mk3uW3x3NYCS2c+Zpg8dWN+gIe6YTakJAWsr0rd
TFeT6INthH0Jkf6kt8zEimidzaYA2e6Nw0ecGAyhq9Es2Dxk7UwlGCFvsJniyXpyTiEU3LXF9Bm+
FclOVQdlztBMPJhpPkiN0naiHCQrN3xAnAgqw1Oh/FKPAwzTtLJshIk8aMtKz/dzNcPY6h0ZogIv
oK/nlncb0pL6g6ttqijv/Wjq4RlT2GZe/1Y4ZnrQm7ZeYHJatO4RCO8YNI8XIDbsdpt4XfHZK5Pg
ScvtUDsGNc/LDZ2IQMaitxgedaRPPdMiUFNTKp47LwtQcMICuhWqqF+aSSeKsRrEa9qYxAP1Uzfd
tYPDDFSaKVLRxvXKfcwWhRWGOcpltBXFKxUI88Hs9eiC55/8ouwa1j/hBlPoO82c7dmGuC8JYS6X
qYXU9oAGyPvEBoLUzgmEDZJ+dhbZGrxcCbqryF+tMPI+N7H8Am+jWttVY15id5y+WlUz1fwmRFls
AjconpJQtbTuTdI5fFlF80wjQ5IiasfqwPO3W1prxZoJm8OJxUm3rrrmFv84NkM0I92mQXe/rE3k
xs2qGZw0ix1Mlu16lFVMmIDHVnbo6mNaCudo6S0LWZN1FtdBJrtSKY410DaOr3mVvuszGd8ZvWbt
ylhPx7XmdYHENdnozwZA5828BIX0ho76yCvojXZOV2UHBoX1FVBXnuZeaQJU4bHNhXXy5DGNEzYh
FArmwIkWKODgY+H6LKKrl55ojGYvNbfd17qHCt/Sp/Zawu55Ky2HDhG8bX8z1ZPG4UKC4qoEVgSq
AdT6VnOj+sUepuFrnUXDM6RucWm2cUDW4oDRlMqMDHN43WZ9HU1eQE6DAe7JjobgEBnQrXwE4US+
sVd0U2+4aJaxW56lNaFbzlEuIzm0NNmtt4zpSLsKDskyuiuFrHcj07wQa+iuXQZ88XnW157nftoy
AgRLbVNEMRaczxPCfhkWYtXNN/p5gpgtw8QR0R2DRZnVNmNG2QxV/Dif548TjD+GkURLoDBbRd8G
leo8tQzGgM39otETCYQ4PHLNnZ1n+h1u8hBhoIeqb9H3YQF9sGRR3NX4vu+UaAPovzGowGHRBppn
mWCBS/cYLdpBiOzICNtFUUjbV9zoasxv0FbUMLlRHhL5I6+8kNDUctElJmeJouCRB9ZgigmBR8GI
Jwoxo7noGhMPeZqyUw1c3CJ7bBcFJEwKxJBi0UXWi0JyphAl643OdtUsCkq5aCkxwA6fwrPAMlq0
luasTdcF2vN812l1eZpQ+F15ZVXdz/zGD3g69Tf6RzbBU2PtznPvMajnl1SS1IpsW5v3ocggIsmJ
dlp0alN3gdpg2uU8UrGY2R7NziGKo9Jne3dTZ6pZWbVhXgdl1koO2TS4G+YA30GCshPde+kXMzvn
yVXlTUhEzG65np+achQnL5mbPceFs0vqBpF2yjSMydVg3eLuid7ZVccL+Wsg26YeK15H76bjNDvT
LSQ/4nQnzzv0QrUPTQCqrMfPuOd+sgFQqbJBu40NiK+ItCGybyd93SUF9TS21/p2MPU8JnLV9PzF
aQVSHbdDUmfyWqV5wCLYGw8tD0ZojsZwBUL2TS9BFInWNMqV1Vr1U6yy6EXHYXtoS63aFWakuXhn
OGr4+UU8pDGcWgu3yNnGfZLeBF45vFSOQwpaJ+xno4xdiHQFd160HJpwBA1WvcNgwdJHSlveF5P3
FBvFAgeMoN1e1KzOlpwZ14j8HoPLc8wA7Z44iLa+sSHWtXukP1D5ZlRulp8n7EdOBuMmnmOeKPQa
LjOjCp8HP1e+NObpvqnD9eKTmLZmZDvbyrMdPyoIUyM9dbidCYJMLjp4u/ledVpExrdpxbgOuMV9
mmzU8s0wNyHqG1aFs30pBDEj3a4MU1KOjvxkDaJ9HcjTWvtKd/NM7Ts+pphD3pJ+NB68TjmfQMZV
R8Cxn+rCmTa5WecHFhwI+1SfY/gY7+wMH3igPmTMFKeznx24Hl9QDVFBsGmDJW2pZ8cjntV23IzW
KtsMkrggvhwQpE0F8zXt6g9zhoAN7KCGbjLUWA3AWMXZvimn7ta0Bny8SsmoXlWNF4afXFs1G5Cf
823E/Av0bjlYeE3+q4H7j4jViNdZCPx7/c3la9u+vkWq/dp17Q991Le//KOPsj2gHi7ND+wB0xHw
Af65ZXDMf6C4MYnzcC1bfnO2/rllMP5BlLwpyUSxdLnEw/6zoSJBDqU80rV/JaX8nYbqxx0D/zTs
TTYWlsCrybujcfteH++R1qGllVbt3Tj7iEqMTJpb8txz9T/ygv8tWIvu8Hsl/vmVDFpBk1aQUfMi
MPz+lTLW6HIeBa9kzAyp9Aq5WDmuhiBS37r+v/VKvAaaQ7pXKd3lnXwnLwo7DUJclVbgNVKyEZR+
3fY5RI56fvjuC/9PzLyucJlv0o3ycjqv9eML9U4mMCzO1X5q0480Sz9YsX4k/Of/5GUsgEQO2Ti/
fEdQ7mgWrbHaM2XzNp6L+KCN7MxPSe74+5eO3yrUI9Rejkvs74+fCGZBLsuIT9TTDp5Q7eLaKw33
1EDr+v2HWv6l7/r45ecATIy1ON8TbvCfl1uIlVwNyl21jwasgcSy3k3h+CC06eGMvvr9iy1DgV9e
jMwcDlcDjf8iNv3+F6EJq+TeLMnTQFC/dtqc3Y9bw43V4lfdBWMcS7YD9Mbd/+R6oo7HfwJT6he7
N9RBVCDE1O2rOi7vVUOciOVpKRxl/tvvP+NPYtZvFxQPPVLNZZ3p/CRmnVWiprjMq72m4EflqprI
T4BG+PtX+X/cxa793assO8vv7i2XxgReDckk6P6tC6MZH3jGF8ezNPX/75V+Oi8GDHxlX/BKUaam
NeP41xmEGEitv7y9fuH1865Zr+J98nDMG7RQP34oRh+WmzNn31egKEDHkny5Im56vJmJwN14AaG/
wmvIJcTVv9cpFtFBmcS61bI49jWbYH8oIRe7Y4gYlyjYNyeKKQuWaDpKbZY5TvoxIdQ8hOQNXlYO
u5SmmtEDwxCql05bMFaiudFTWhfFE2PvsJ24Be1qPKaOUR6sIAleyO+b1gObqD1tO8bLqfB2AxKW
deqMdujDtdbyVVqMkH9qkNVdBy5WpVmx6QynuGcKII+6Nw9vdcApLzqb924LXiWR5cXgtj153exe
SqRBmf4lSRlPxS3vRzOwgsASKNdp31Xb0gsrIP5zCcaT+FWfLIAlCFtlhFbXZuft7KCptrUejBsG
dSxsmkrzc51PN+ccXHnidL7TFQamJw4XMiVZUdk8AgqHRKAuAofq954w8QGj/wGSXV4IvSvXLjYB
NP65hihUNx7DaAFYhSJ5Cd0ye7AHYEJ1a1bPNSbNx4DPvrDfRfVc5VLNvKceu2nkVF7HHmjiXh9t
yYBFQ2P10A6udeFqbX4LWqp7Cbg0F1FSV9e2Sj50CMy+Ik3qEc7Ux9gOwT3p2iU7pOXdM2RdBndl
Co5HB+kGxCKLbtjAjnfJCP2cE73zIRDGuz7MTBBuNhSWzFDFMQ7BPa4kapGr0Ky868QOiw/c7OJK
lAkXUWX4kGllsTSdf/ZZG0pIM4F7imwuGaUrH1ORV0Ww0wSOs6IchHUVM/mP0xdvXtIe6oGwaiuC
IJd1fTn75dzY2S4uaPCZVvSVR8cc9E9RUMGRNEQPpK7AnAn4k7DYk1bG86NL8g8G+zT/AF1YHvmM
EwFSnJw66Vt7mQh8y8iNP5mEHSW+xbQCb7+00Bd6UdTjEya569QgFF0RbsZX0AVjimYNgBUU6jDV
0KTa3gMrI247qc+aDzWAOQQpoMweWXvjwx2q6KGjU+x3jAGTV28wtK1XcB/ZTslILPb6bNdCJ74b
YNo8zaygdsDYu2w7aI0RbxO6gRkbDRjcVdOGLGftMRVfZm/ZZYLLPxAVOIl1Nljt5555xzP7XuvC
mTLOULjxLJGVZh7xMcQkyQwx+RQp34QVhelLTZbFkSjXYoNTzMCym3wYbuSdAkxiR96I2Iown9ba
1JI5EOV4YEO6eBRCmcdQl29ImTz6ECiz64Jrv7YiL7hPelLR1hGg5q9F5Vn7IrUXkntkzycp1FPV
Tv0OKC3zE0/xQ5gHtzgOMoalie2L/CcdnlO285rwK7FPzjpqx3scPHvAI19AHsfHnIHARgWVTaPm
OreR4qYU9FqbZWZx2Xds38KU+1y6HfyTykkf0aDNF7o3bvPZWRSJI3vknC1wilVygW532YIWaogf
iLIKrTSo32uTonJba9z16QIK6FE/ryBOT5u54XTLh67fieW5W2HMXht58grinbzaIbFes7F1b81+
CTUJwc0mMjCPo+IXBWg6eFmyQHw9m0omOHx8kj65jXK39q4Z2g9vrdZgIQ5bzpxIpu6tsJt6JfXs
1bI4KJuG8wNmsHM7x2PKeLSZ1oFTE91gmcq9Ddgdn8SgOMnOlZbymnqX6Tl550RmMHtT5ZqhVLkm
urLBG4ns2BBieMOlveCKCih4rc4vGHdFE2fXZtWV22gwAUi0eXXd1ktdXRLQkImKH9NQk7ewyoX0
U4erQ5DHsM6RxW3Op+4Qxc9diiBGHzit+uU3YgHsvUqDjoWvBRe5n4BXOQOVBEi8zrpKQmvbokoB
KNIYvoWqleQOglf7GdUObHLvenaCgpWw0xCP2TJg4BtOVplOgEDI0+AThq0A9llRHINZQftSnD1a
yOkxeNz05JRxzb1Sbc3EIuGuIK3dDAz9iydUd8FMkXq0VEQOt4gHbJ21RVR6u9wLtcuuia/N2Oyf
NMQA19MYdZcQvh5j3Rwe3XRyybFiXS9nYe1nLwZpEdX5dQXC4iZLn526yYE2Rx+APEJfdvFn7ueH
ptfDveGW2iYK89rHXFldy6k1Mh6L4Y7D/QvSXwbgDg+9dAlw0OIoe6gLTt6m4MTRc1d8ivGrM0vi
K62+HbK2bKvtzHewpfci485GvMtzu2DMnI1qnyOjaXYFo0pDRNWw6s60lulMbklo8mp+IglEFxHq
9PMDU8+VW7G0KM70F0Ae+G1YlsQ5HrkzIeZMi6ly43ObG/mRhj8/EuZFvuGCXDmai7FdfTO5B98s
79NgjDkzMQCqnH85VsC72hgIL9bTJAKSEffEvjKPYzRJ/lfQu0fZk00PH0SxTPOpxRvF/NhrHLSq
SYRUoU/zr8z8MefGoXPAPVShP5q8BlRZbSEGbkfO9cl10in2u6brbvA2wdBNpPKU37ohxDq2XxLq
vhKMQlrRvrhgwjtSX7P7ITFHoncEm5yluJZL5sjUH4ssSddxpX+RrtpXSDDYHpnM2C0t2hro8tcc
HP2tZSXapSAsJFl3Ts4CXRrTjvvUYB2XtKiBM7fbGzXsRHYur2lkpRtnMNKNoZfQwpxaPKHnHa9A
BAJIGcNGx4hgKA0WujlfcbuGb2HmCLQ6oiW40Bk9SktNO6DT1t0tyjnON5I+OPRDqhO6JTZvgyTH
Z13xgffgxolAcier3/2+7D2DgH/oVdAW0vujMQTZhJf+pwq7nedQYpbM9jUPUCKnh/6yC5XuLGMi
TjlKy6vJ1MiuNmbqiiV+k1Q5w7roTBANK+H9VaP2C/VoeT9MCITDhIJm96cm1wlJlyFOhClULnCd
TxdNypk6OPFrkam7AMDd9vdX4JfO0ENzSWsoJRYl5hw/bXhb2Vt5OAB06fGcXxNnCLKq4HFcECJ/
oWEEOfz+9X6JfQU3hsjTYlyu40wy3Z86JwIqi1SSy8KBUjPD5ZQo13FLMPI6afLXTiu9TdpG1IMo
aW7Ojx2gd8LeRcYgthGZMEj4yVgp57rfjS3P9d+/P/OXnov3xz7ftMAjoAj9uSmvFtC3KxUsjjyX
R9W3+Udp1txTA9sQPUe7T7GdZRk3UpSQxYHYnmY25R1X6BhRdOSvlDLF0TVAmk4GnSeJX+CGs0lZ
F9KIASo3SXNKbQzAXb+kXHUqsPZhwKlsjjSurIjy4N6UunxFBgncHMojjgJNOLdTwIhkFUxj9rDo
/F7OT0XSEDyX7PLF2PD7ayGW7+Knu0NYVJToohZjwqK+/b7/DEmoQEbUpvvOJlrJAsu66sYk9AdT
PtWxo+0hFPWAYyNjazUEjrCGPv7+LfzSZ3sm4gfD4ktBPAyy7sd3ABJmsKtYxOixpnhnaWF5gbLz
r46BXyYWvAqDCsM2UR/j4/upJVWx6gO7KOM9Xi5zZbM5AVlug74yPPoMO4WJOyU0D8B5+6fff0Dj
12tMiWIu8x/CesCV//TarEZk32RDtJcsJYI9oRLeSQsC7yVXlMYtU+bp2tMI5yrk9JB6U/2hVdaw
Qa6FeaMrCxaunLesFli6uCYEo4pyUpJfQP3tnZKyaN/rAMntQQv+L3tn0hu5tWXrv3Lx5jRIHraD
VwOS0StCUqhxKieEUpli3x72v/59VKZdabtcty5QkwfciYGEFVJEkDxnn73X+pbk4Prx7v+th/8n
eniybXQu1N/3q5+61/jnNvWPF/wuhl/92Gw8eDx5wD6w1L+L4dHJI+1xTQgurkNT9T91P/ovKp1t
TKOsWb8Jflb7Nsr5VRm+3kNoh/6F/vRHH/CnBx6AC2sy4Hwa5QaTF/Gnm7FqKkZ4M9G1LmlqyAud
sZ7nbWEBnWc1FAfYIWsMVkQ6kTQN+VWbeSonTuCMlktuOQ7BJ4Jfp7uULI7NRyZhPM/mHRoXiaKl
yidiVeHBcKAfoDIXFgy/q2LPJLT4vTvQ73qKQUXRV+up7ngSRwJjPTUPlVu3MAYqNtZOyNGcBCrn
nVkeJPj9iIx9Gg6o8IixP4T2pKRH13bAbdcDX/KDUlY2FBgjBnEapWO7nPguDUH1TMqOyp8l8qlW
sXAWekStbSwzY/fCIGMQ2/eF8MV419j6Al+XKdhjWYB9XTpcYnyoCqlIr3wZ4yJ5xNDdEiNSxOn9
VJmXbmqbwwIeYxtXYf/qaiqafAlnAw4EA3LMOcJ3K2pd23enxeZwmzKTNKn3lmwk+HUciRI64SIv
Sg3cijNdOAUPymGCqLIm9SjR/KDMWr+oAeGEabQNjdrU7Z2OkL3fDbTRugZUWxRqYCKKbGiydW6G
oudcT7IquQqFqevF8H1///eK8E9WBARy1I5/vyAE3/LX8fWPsNbvr/mxJtjmaoJhYIPnm1QE9yeW
E//LdjCC0zNFjGet+sAfkyvh/kIHWjdhqcJa/6MU0PmFmk5j5mVxGlp1gv/KyqC54k+1gKuaVEPU
nhr9W5Cxf6rbsnSg3IH5uCegK/7UpV25SnEELZ4J2gkKurbotnUz3+WMkUcfwYLPmBtAXajW2xTa
/ZqJvGifwqQvYq+k0+Inrjp+mzpQlA6/3HdC9FiryLl0FIb7ff4ZVIsTiD6ptyWn/d1M8iPdH5dZ
Pl9isqeTbKIuHMubaeqWS55iNSeXXl32jItDww9hzh+pbpD1VyFnGhhwHqryxqPmaE9T067geAFE
bTLTHcHTEI5Ea9UHe2EdIYmpu5acZo+M0ZErNcqnJC+Ux6gpyd7AcbjrXT3a1BEVQ+3IGiUGTY9i
kvdksn2FmMKHDPmkxLzec5iCSE4wbQCFSvFS4mt2PLTvKJmSEcs1LddShaRsYgvY6g0NIU6v3RWT
3L0lJtVL7O7c4bH3YFjcJ5rzGA79GYd96cVT+TA2C2jDsaa9kJXQsaA28Z+CdKzixnDqTyFHM3/R
uumYzdFnF8yO1ZB1lAtxn8001syB1kZVPUypsrzQwlaDWsQxOVh1v+UIMvhJUvrcgo+TIInOJhUg
C0mlGgCVWia/2m2wANmLrd6SsapsO5RcD5F082fI1sazhnRuBwip9psoFFuYCJNXdqipY7V4l0t9
p1Lk7kNynzpjbl4rQ2sf6RyTjZqEBBaKmuE9gqM7eoZ7fFacos2uuZ2HuP1Ez+nRkkm1I0Um2Wly
jm6sMLM3CDU0hk8WFKDcecoxJdCWEuMTpfuKvMSW5dsRHWjdDfs3RSW5wbcbVdx3ei4uRdLEuJT0
eHLALaLKZ6L0IBQskKIt4brCYrzKvHO3EsVZgPfX8kOeHCBQQxLEuYJMrqD/s2P6hNAgqjXArskM
d18zIV8hqK8uOtFbpyhSun6Lyt584rSbnIzCUj8bfPBAzh0CKoSHSUBvt0L577QhyhW0cqdxbszu
UKUqOnEz7eZ3WsaLssMNXYXvs2uP51xvcWiT35ZtcjsRrYdvgF0p1b7Ppv690P+ThR499NpF+PuV
/pyU5TdZda8/138/XvVjrUfuTewVqBDAfes89idUj2t/CA5gf1jqqhOw+Fu/yRTcXwRzK5oflIwu
iz7HmB9loCF+MUhCM5nVgEz+wP39C2UgFjb+ys8nPxUxNXm87Do6bxD2z59We7jGLoBXWDSlqvAU
rDRMlulJK8N90mlTvUFc3RF/J4a63U7oXcXGqjvxbQL5IYm+TkqvRmh3nmhEuRBvARL/Oi1Y3J81
WkJZMErtS+To0VMx9bafRPBoB8Pozo3K+r+qyEOQwOA3eAQV+0wZaBiQ8ya33ikADPYtqq0TqDlq
yAldWNuJL8pohPNJlQ3PLdV7dzOkrlE+iSzs7Ru5NMQW9tAukX8a5LR8TZe59UpdQgSwoOKv6YvL
LBFWZnIORKvimiFm5IUe+RhjnhoK5ZyJxFw8OqQ2SY1c24cozAvLFzpznE1NBPOTBnQMm/JYLhio
0sE6QGuSX+22ah4so8fIaXfxTp/Sr5gC502CkgziT5NAgh50fccD/zhnIruzUMGme35EnJGuhkXQ
4f3cd6VAvs68R2w6TXmdMgOWm5oW46GVtrJKuMSmwUtAE9rBk0NSQWMiMlXkVVNz8zy4xNoi3bO1
Q++6TXXqFpfM6MKxH2rbDB/bjpylA9AjoQQwYsz8hHIPbTEQ3PTTMLbxRgFs7We0TfgOOPY3WCSP
llvlBLNhRC/7AtCoTjqbiikV1HPXd1AWlKiON3ZiLdemjAwoTmGEHiCD3ux1oBYJsxz3czoueP0c
FnXfCBtMeQTa7I2q0D/Vi5gLbwFX9ujmJC56ZBSw8xO/5+TPCZDGElwGXCt109NwnJTN2OU40XZr
EJ8qD3FkluCw09xMtNdIIkzjyuUaa2fO8UQapOLWxmUxwxG8RchwlFkXeMrl6sShtXFj4NZZtmKc
ErSangE/zY+JIqE46eD65otCSoU09XGTL+Hg4wkg2VyxHzPYdlTXh6hvz+bsUPmMC+le1cVoFg46
ZrYzpiI8EuazLUFVPaHevp/oCXotf2bL0IfMiWF+0dRx2dp2AgN5wNmUpxL9ehxvFqtJb5pCUQ+1
CfijQ9h9BKDVeRkd4Y1UGFWQjZwcjT6vtqNTJScln5eD2vBo6lauP7mz/rnsHMOHcA3lJO4Uev3p
sK1KDMdHE4jhQSbjl5ZAtCO66+jUWHaP5rhQN7CxdiTh+dKgOjCWmu9HaYJkDbCPGgX3B9HRMbGR
8TdzaT4xZsbpEcKoQAS+0MlqM8dHgjUG9HOim9LEMEzMZ71r0uWhSxTovFWieYNuko/Sptod7z49
pbia8bhOXX3Avt1/wwQxB04s+HJ42PYNqaFMdTCcRksH465hHGA+NCK/Zk5ys2ghA7oe/4S+PCYW
UkRVukc7Gq/STQ747PTAUSE/p3z7kRX7DmR52TQ7Z57Oqa5MnmvCJ2/rvNsM4QKeOjSeLeY93lgW
5B4V+bfcUFvCa0cLoUIMXkKBJNGACXQR4XtNZ7IIJs7ZqJkiAtybPBrAGgWabtyrgIk2xbTWH+4w
cm/VUiu5HtZOl6iE17TLvdPmb4hbSf7VVfdosVwe+5ZggSkU6SV2u3RP2ycOeCq0+yhu7oFRbBSH
D7VU5WVCmP6ar6tZ1odg3J1UKqe61o1rojfWsaq72OeCtdt6ql2mP/EnVZGUhvr0HneFto9syeAh
aQgd1xxSRpXQPdKIExvKa/e+EyPmt8VyD1lKWLDV3q+4tC3LhHOqUmUExpJZ3a+sK32gD3Y4eLXo
0guOisFvuowamAu1VeFBXszIjK9imlzUwep1gQ8fGGnxIiNd91O3Z45VbEsQHx4OQRufirySk8zq
QmceyVm6TUUmeHuV8RobySUTMbsDRCqGz+4uSbvHnPPGVi+W8IEUyzMFYeujY06fbCV9MiMX94cy
vMrF/WRFZAD0psV93NfbIgeYSed5K8d2FS/vXD0N+RYbgyIuanaj076VoGU3Zrtgxev0xzq0M27g
jLEI6azDycRqAfZUXHu3vsll/IwUHfRSviBhx3fDSrtBiEDhN5Jnaph+tq6lteLcOVLsJCSO68Sl
AweJpdJnGXU+Z2Gkfco5LAatsHnUFIPRsT2cGfZsOOUfUWV1W3NodJT4qeM1A8puH6Fx7Gdz7uyY
rS2HuOr2XZ0ehyTMdh1dAT9ylZXyD1e3ynJ/CV1GIExgCgwsvfFmKFwvJK+Kc5kX1biPC6wti902
57xnSj+PQ7WpUzP+UjMN9Ee9x3ncsCeM+ZNmDORCVmd3WNhYUxfxAw7RYZYXOsjF20D6D3kYn1K8
VZuBz4NgoMp8TrvJaZjFQWMQsjXi0NHhR5nLZTINXO4m7uigX2LtZCZmRPKymD3ZR+IlrPr6KlQt
Kz3Ob2W9cZAWU5GL8g4UGFOmqqVg79jX6mQE913B29E0iEq47PsbPSpDP9F1pGs97ZpQKE+xMq7b
84gnx3IJGDYvJALrzwoT6Fs1qnEOG3NuMAsCe9BfiRRzDq7MluM0iCdjUusvSjsoEUfVss+2pj0K
0LtE9eIIN0i72rPPkq/UuW84U+602GbuZ4zdVZrlHVRUYGqZcl/McX+L/PBXiQsHkQd+apTVvzrS
yB+nJDuSXd9tND4eYWh585nl1diPTABfV+LCZjTDFvaSgt+A4J+dlRNK5JDnhQ0VslMihxfUzXJT
qo5yjoYxe+bwBe4Mfcq71ZtR0Js1Ae+xyF8rx54fmIFz/uudF5GZtV84hf1sc17GaWWp2MPj9LGM
ShXumSp3LmHJnhCImSaab+OWC5ZyjBEZLoeEBRmI6CaiJ7Yp0q91m32ZVcW+um45/CrksFHdPr4g
9DFJZWDLxsOjMQNMWiP2l7o1vFpt8xMDvGpPs9GgRiijs6bn+y4LSRQnrnJDDxLPeKE30CWcuL9X
EHmvyVnNr8ri7qtunh4HlD5bDfMZqWZLltxwMv3aZM4bq3OOAs1yg74N+yfIBSeLWDNU86gYzFFJ
Nog62CAS1wo6XeDMMnW19JUq1S+lEAk0NLO5AfeweHkn55sCpc1+rLQpsOPmLY8Kze+nPNHuanqU
DyyQkvNlL3LHs7oxzrFxRXJrkJbK5iWV8qWhA3SKrNnc5tSCz6tOYWZwnTvrqHYWQOGE9qXMTeuL
kZQgnJcucqFCoFbQcgoGQii2OiIhb2HIQwE8HO2eGLikZ04r9NuQg4rguS3bHj4fyWYFlQcymWSI
Yh9ARTHGp5YAFejxQ/QAG61rtTOFlg8+8BlMxoHB6dcqtKxdU9tLUHQ1wpswsg5hWRGTPpmuxya5
46oR+A51y00Y9+VEMABG6z8PHd5Nfal7r6xDEZg50o0W6JGvZNU+NkrQCGENy9vR8r3ocL/Ebcpc
Wx03YSsuaZyKp8Sw2l1eW84piYvqlHZQDTLbfZiXeJuT8Hlt48EgEeELFgAKpjSsNgSOP2kRYSnk
qoPAMAT6rLoOpNkyp0/DY2vN5YY4+P1Sct8VLbQS2DaaXynEYicGmIkc/1bVgq8wHFRDsmEStmTx
5xFAlEWBv1UdvuLCrZ8YB1YbhOG1RxbAacT6GKSaUwQcVejZdAopbJFdsyfm1aECvuaOhbGzIvGW
l/1TVc/mrWIt92AWyFjAcrOdxtLw2xr7moGJEshEe1bItN+2i6I/52MrgaUXxdPUYbrX9ZStjgB4
GhAYDQXpBmlMd8rT06q6Ie/9CTnbtK1IbfQTInO+Zq0WaJO9oNrhLp9yC1iCQerh5IRPtpbfIKQx
Li2NCr9vyneKX+nBN9ho6VL5sYLPajKG2ymW8XbJ++KpBeQS5Ejvtug3XRyzFDtMRqHOKGl+hlKG
XxP16Zb2Y3OxnPCLKtsocLOJie+YTfd4LFGgSUsDfmJT9WiM5YmJu5QkaFxQH/hF1Yz+QhyZFxvq
fEETclSIZUBpQsC8PQygGmmL3OBv/lpx3sg15UV3lteoxnqpSQL7aDvxZWTbMV8ODCeGzaIouxwu
pANyUrOkeqPJtN6D7blrEnEqp5jlMW4cH2aaugUWVFGvtmInumGnV6bmAbE+ORpcRydVEfE5T6Yd
izU55HWy+7ewj75UVcb9U4n7vjvbVfiEHawDqldGnxVFH/zeyA9YdBY/EvYNCMhPTo0MynWrXcbm
6OmRU1/CkPmIUqrajWEQODJSnSkyVf2uX2TigaZWUS9VI+WZcocDE8hGVkwLW0Ia8nHZCRpPVWCQ
zY4jDy138Oe5xSgGi4J0kBGAidBliwYDMaMXm8VLTr5StUnAg1/YsoByT5VgdCErZG963Jb3Y7ca
p5WpWVWG2S5NlAjfrN6qsV8hcXthfJ/40whErzXr5mnsnfwwkCx4oKrOUO7G5Q6wjbGt5yU6MR+y
tm3ZP87tEnlN5d66Tp/elYmivZuJ7E9LnFjHWjjtHghSdqS/O2/N0WgfjRJJC0zCV87w6TkrDQ74
kUquYkRjTlbRjZjQ5vQM0s7oIoxNs0zTTlToeNOB0xLuWzqYTI+CNiGOXJTlbiiFEUQMldB4IgOA
PhkF9DYI0RTqLeoRx7egw2xAK4W3FnLWFTD0xSl618Nb92pHOd8YRe0ZykRJpOh8MNsBs944XLSi
oqyQsc1e7H5GGZIE2P8EiTi4/ZjylpRB7QIxiV8vXTRkPDuRNVHucerfGnpa0hnQEf9AT4krNT9Q
Nx7soiTnNS9Ay9ND2rCaA4kqzHKTo9pNkSlwmHKuZEoZO47CdFzElL4MmetSSRtqdmarZhcaOS1c
iLw6lbJ0vJrU1UAPgVNghPMVVMgezNEG4aZUGdLlyV5mhua3LT3orJPqqcua7igr8d4sBE67qATX
s4W+JBeN1X0DhqS4S1suY0X2Zwo4bqPl+ehj6tM8q0q6IGsc5TQaKfinQof+WJwjy36uHKYA1Nck
eNXc/nKatqWm7qKRfgexqZxlzHiG0ZXwq5xe95Kk+7ZU9b1Vded5zYltVxgANA66DJyzdFH6hQKo
a+zo64agsSwhfTWeWJVNNdzHIKk2S1aba+/1OPKk+gTpIMftO9ZIU2sDCsAvg51+SWzz4BjN3YQG
8JAAXg84Qp5Yop/rcCi3Rj9tOGpxJ2u4g7tBom7SEvWyaL2+c6aRNsrCpmt04tDW2hX9IwEyeI0H
K/ObBsEoB52l/LUhNQ+r2jg6Wz3XHlk7r/oczXwi8EyZNXLyckZEGBwHOwXQ0VJ7+KE5pIYJBlWG
x2QAlV8I53Tv00jhQjrmrkEZid5fLE+OZtzZi9uRB6XpOFDVbSdNG0NdCweKQlkhrwkrOwec9JE4
8W+O1lzkop8yx3qFUbGt81dCYnZ957xDTKk55iYoGbWFJIjCDZq0hEZWpwG6nXds16B9lOxzTDLW
pkEp5q8i0gwiLU0Vh17JkrqwbEt6AbEGVopV63NapXdtzALty761Jr9mdn4LuFI/KtT0NSqIXPfG
gUP5APCMH2Inr1HcecSKNptSAvQKYozhY2Od6kI7IZ8GozIx5p0gBG/p4kRHtizTA0BmA1/V5qZH
l720OwOpo+sRu9oekrwJ7xxWNdClUmvNgtK4Qdq3eh27RwUNm9wWjiRYGLjC2PpCi2m1WZwRZpYP
wOd4aF2tAX7Id2SGENUQm8zqTU8G3heZTXbWoWh2JR2L72Ke/+1+/e5bdXktvskPbv8bxQXrXNx9
x/j//k/5O9Z/Da35wz8QpCfdfN9/a+frN9nnvPS7lWz9yf/p//zHt/+JaXCV69EC//tOfPCa0Yb/
x9dv+T8e+vbndvyPl/5ox8PpxrimMWClhW5+pwz+JsdYY3QwTHH0/kFn+c92vPkL41rSsMTKWfng
fv/Wjddp76Mmwqfmgmmhif+vjF518SeJkIr4idMD2g9Lc/VV6fFHEZSryrILw0Y5MfAd7iHsY+8w
IMoWK1vWXimz6jLoV/FBnl0ZtNpKo8USRhgy3UuayrBqhdQRyzads8fOwC4cpjyRxOgRobaSbjOQ
t1Et9kbGhh+uNFwDLO4IHndcObk49um2rBIzkDBsqStP113JuvIDstsYuf7QreRdmksrFSEqLsi0
5CNnptij7W0Ec9/mX1XwvTMYX55l1BsMAUk6v59dBBdpBfO3GVmgqJ8gASfp0tOfcsiXs2OYM1h0
st2w0oPTnLCbebTsQxFBDU1XyrCx8oY7CXkY0t1ikQGtqpfWUkATjyulePgAFuPzYTQ2rxzjRYVo
rK5s49pszBu1dfbESV9rlSYsvhrtDOHvVIZTEaQTlOTIgZecreTkpnHCLarhwueGqTZwOlqvWVnL
BIP5RNex8JRdcVo6GrO2qdjHYqU0hyuvuTcYHEw60Ib99AF0Nle2cwbkuTHLJhjn+Bl0tP40FqZ1
mAx7eClXOnQM7DBQZ1GFl7qdgebmFTlors/SqamnoQzF8gDdOiMyIBkrR3nL8kmzF8Q2vbJse0uC
V+9LWJO+alYGhQUAqw4GRjpfG1E6AAlcspNHh0KA/ZHQ6l1B6bfXbRMGQlESg5JorLRTsfKYEUx3
kOqUIu447Ugx0JBPzBs7aznPa3QjNkq2cLroYKjnXtob2UWhX1grgULrM1p2Vd0uLamMaZ4oMbnV
EH8pK/hFEq1ATTdoKY8o5zurfan00Lxi+Bzh4bqyShTQQW2HAmi8D7us2JUNHYnoVtgL/ZmtG8Yq
5iNa0kzOXbZgsk8oI6X6oAwfqSigBnMyUvTviSkqB+E1QCX7nqcyJuVMugqyAaJWtDV1hbD16X5k
XS/Q/q2xLPpHRAu6mylItDW4RUHt7G6SNc8l/oh20T9iXro18YVQcNXxSrf5ai5RswQVMLRrmccQ
HFhJGsJ5Mpw24fcgmXTmXAkblDJ1GK1hm3/EzvRNjJhc67AIzGsuTbUm1CSLTVjN6JBb035E2ICg
wD//EWxjNmTcNGvaDf2F6LZZE3CsNQunG0jFsT4CcngD6nlR5RoxR37OtCbpJGumjiVbKNjTGrSD
mpv63vgI4EG02JKJSipPvObzoLAnqsf8iO2J1gQfjd7T4qlrrk/3EfGTfsT9aB+xg6rsrv2aBtSs
uUA2AUGxNpi3bjpEj+FHetBHkFCzZgp9rPP/25vdOXlrK1m9d3/e7diyft/s/uP/oy1Rp7nH7vD3
W+L5tZ3z1/Lrz5vhjxf9rENapc+WCrJOfIRD/9gMbcbWnMMFxkv88KvW8LfRNDokW9fRM7pr/syH
2Oi30bSwP8z1Gvol2wDq86/pkFYB4k8CxZUSbDk8OuyJeNjw8f9xK4Ryh0o8zlD4RBrD2HAwypto
iuanQpsGP6JF/F3h+r0mufv+q//BbPKuSspO/t//82cBMn/QJjtaRTqnMn3/c041TS6mY4s17zlk
tfcqaF7fssZk99NF+C/+ivvXj4XqfxWCwiZgGv+ncXtnSsR+ZjztwQzCQtEBXmYVxKXENuqNqoy5
p8l2JFM4Va4AmKan//7PoxP4yxugUFlrGYPO5l9d70BxaPbNNuOz3MpJGhsJos/tWN0PhulAR4/b
I6T6Fg0WKCLouqEIwT/VtIiYYJMyXzkm9sAqRDoqcVMxFtLoajnLmG2hgvCzOWokYGbAxwbY9ims
epOAKpg4zjy/wyPPrgLXYLCAu6TnZw44Vq3mCMWrQTHWzDt8nfgt60hjHIwSCh8dqSvLXm0m7REC
Qn1pAQs/6tMw3XWCLuZoyfrVAS+JRQ+V5TsNqWWLw3l4zvty3sl0Kim0MXq1YeLgwqn08iZGNPk5
Zhz5gqmIF44Tan0EBZxOLYtor8EuYBnJWq0OfFVo+iMgfBqJtIYhdvDV+ZiqLfUN/XD9cUZHC78W
1C5oz/KmMlyo/jnQaGw5SXtf5QOpEoM9dn7aQYmXcAfOi5hQtanFGIgwaY9Zrzf3sujC49Lb084C
ZHJoOshBGr2m51QthmfmptYDV0ffLBInXKnjDIOm2rzN1cjzQCyFz5xjfoq7sHpBGceVaepS3aPo
5Rka2/AoutK9sTQl2TNem9/Hvp6f1JaXzKDFfrXYn2/CCU9XE3XaY58v8tfvirsKnXpB/78LXMZh
KU3lEUe0hR6V4KW83kiQb3SUB33D3pdda4icXq9FFnPYqn0zQv4ZZSji/YjBbLRXwMKRBtU3b5Pk
cQZXMO8scDqHCvHXhdixMZh65quBJJmp3KiWpN0haWZ3xC4FdG2mHYnV2RUXIxGmEK0u5LSbfu5G
w7dMndVVc0YEdK6qLBpa9RmP3vDMVGw5uw2UWhRv864uQsfTJj6xOyq02LL1YSf87VaJ1ME3XD4L
XGrX61zay0OWcSsOcTl80zLSWuH2G7SDuBLh4NJjL5lRF4ow8APTLXofaXW+2jkmiQlTBS6rSSF8
uIrD8GqpYfOGA2I5l2M8P+kjTqOy4mHIW1KrlazsvtJSw0Fn4D2Lo3zZagrfrWTOwuhj/arXW5Sq
ePg2t3z6JZvhaTcLV8KwKpBwHAfe22yoX/LIDo+5zF5GRfbHNU33NnLekUCrA6BDPLOeDAv9EEvz
s6rPzSeA6P1zpHNverpC+4h+qxMYBsJM0KLfOurZC1M/bkqg2P4Uc6EsW+m2YWPghimEccsoybzt
sa08lomsX5irVp+VjgTcxc6WbauH1WcBnviUCsV8mJwZ/YSSOuCXyrF6RdhBNm8iaLW5rZsFHx/O
wQIEXEkq12muS5oVHBTOdD/lr7VUsusMIdrxBpQ5vkbayXHK04IULxX5TKXbmj+FEzaSKWnfavIR
1lFIhv5ojp3mE6Fb+CXU2UbKpANh6ywarTqeSVfLrJcB0kD3lrS98ZJoZZFFew4jpYEaalHKjVBB
6Z1nokLN4xiJ3rgKNDBeY0zzE4NzDHrWmkGkmVMbNLQKttyHpup1IDuACSNe3Q59eekrV/c67rCj
oWR3nSrJ01Hzq2L2F9DxBTA827xfWpO1057EBdLRQ2iGl4K5VqDaPESQAuJDoWdPiPO1DVTbftMb
85eEbuQGb+LXLNaLg1JGbwgzYyD1OBFLxtw3VTEgYTEH8Odh1H3VEtlsokSeJsznWwYK2nFaMjfQ
5tb2c5uhYFTjhjEWYz6Duhtmv13CI8PmI0ZkxCB5U0KqdMPmYOgqmcEKQcoIu0yvSLKh8hiqv0c1
+RyegKG96yXZyEi1rjMpVRu9UNxTGkf1WVrpuLViHtgmpV2TzPiueteJDsvMhcRBrx7UUhn2hV3N
PtozZ1ONCrEYBCt5Q6mlu1i1SYxVClSTZuLu+0h7EAXnRMuw5Q1NNQEYnu/+Da78aPkmnHYyOReu
oRfR9d7rNRGhljZ+Bgba3vT0gHzM/P0hGl0toC6gFWeGa3hFKN9ENfa7yIzY89jAne0Qs82thMFN
WlrNFbOZRiWfyW009MjJ4oxusutMRD2jvSVZY2KsEDE/yrPsBe1bZTMGt+YdczJambZVO4FrOjHj
DEMgXxTNPdWZQ1sRCNKhZn1Vg5lFhLlfVjOPqXmuzkYu6xPMNbDSuoqmYaplgKyXp0qCgsefX1bc
gXOnmcfaaqenZRSp36ZAJh1Z7sc8EINSHTVypF9JmzcP+lwsj3VaV6QKSHc/LaZ7KPpwvksysQRD
iIc2I4vVt/S84HbPUJHAr99IBov3Nl0CigPcCl7UjoWn1s62UYZio7j54o2mwPjpivSTbTFIR41D
czucBw9rhrJt4rwijKa4Z3LDXp6o4yFJGCJ7xjAEkRK5z7kTaTvQ/trGElV8cIYp3LhjaJwrt8IF
y0jjWnSTc9GaBVCc0w457le0XZvGaotvRtRc4nCxb6BF65ZvjCNKr9zUUXAZMdEKctEOsDdt1Bcx
qnGEXuKlT+3Z8GxztFNPH3N5Wul/DgfgVP1WF0WRB4ZdWlOgpupwWJqGk22htLtey80X8P5Jgsww
SW+MLpJvhUgt9axhxGTSoRHhZb64g6ruiRxgkKPi32LOg2dya8fm8KVKtcrv8nGtC+rmHt17HjDd
Yb7oAL44KVNOSnyIapDkFL2ID60Y2hs4PBUDw0mSqDpWZkL7wQklkUaVeTvrYbJfgOZ80WuwHD76
LsbzyqDCwaNEShHWkGGkLQBXZXkDVsJkca67r04SjjWBoyuOQ80kG07NKvxe5rkT1LMSXuuMczl3
OmWCjQUgDCITQMkHq6WJa/OWJALlCm+95uPiOF+79oTAR8hb/YIiD842+Q1fprpfakB8XCRtYXee
mWUdvxdfTaIDLNBm+bVO7dQJdEKGqJOLtUM/zTOx90ltPUwZUVroT5um3OiDQf5qrOcHQc/rJm+X
ZW+oiD6LamQxblPGO0WtN2EQm5LN3S0q5YrzoH9OdBHdgnDMgtK06guap/VduA0ESIuyNGzo4Hjm
UszvXUpNkrg25YlL6/6OZbD8KmqrGgIFeDK79sBSGbEQeQUBVcEsEdTFxFo9Aybn2mmN4pS+WrTz
LiosBK1DyufvhzGIIvbyimLrpYYmCYFmLX9dq3qxuyk/6JKPICJDe3SKaX53iADZTQtz7hKNAn7z
ERM3DWdVh4Aj8kOmu839f3+I0P6rMwTOFZ3zEo59VqA/ns1azJLVqmrfR4reHIE4k7NpS7v0G0CO
9/la0SwCUywI9vqznLF2lGPJl9135j870Kx94D+dE7+/E5opTFpx0/zxvfSVAM6UNt0eRKBEVLT0
5q1t0cSLujE8zgYFYYzmd9NF6nRnRxV9RGmKPb6uz1FYcmOWojnSlZpP5Vg3nxCYGLcDBOGnkYp7
+0++uL9aawhZhdEmCLlBUvLnN+vYRDoMipB7JRGqN8jSephrHjQVKeWtglw0YCviBtMG7njma06g
sk8doQ9VryneE8+GRPE9CfRvz71/8aW6HNtsnc43b8o2/nLwjfqGeySJJC490WBVcwVsbUgJpEsp
w65t+zhgaV42sxBsPP+PvTNbjhTZuvQTcQxn5jbmCI2hMVM3mJQD8+yAw9P3h7pOd2YoWrL6r/ui
yqyqsoQAx33vtdcQdFRQSUXz6sLVWoxWn+I+bc2+Cs60Q+Bc/qzizD16TlitfVmj+NCgRc/0SG31
+eO0zyxEl0kX4AVMytmfa14cf9hm2XjIVNk4NDvwXvwU8MJP1gSqjJtyZM5bxQX008h0f/cGDKzY
M8ONJoxXL6lIs2E4GNuUS5oN5aur8vKqbwzyXKqquIonM73Q9dx8Maw0Uldof4r+AkauR5iESFfY
1kybWPFB52wlO2iF9o2OecW6UTn1KujjJQXktCEyZ7ywIqr5pu6GFT6A3ZNhddpdHzbOPdSl8XfO
AN+GVGrBszNb9ljHcqh7hzLbd5ic7Wd7cRppb6IvCdOZjGfNK6SZNYz/u1YHSa2P8MHmPcWfy/aU
gt7Pydy19Ni5x8C5WhsqqCBLCu8y6WpqUAHkEDKTf4I1EEYwX43spTExVD/IbHL7yzoYQh5SzGhc
Uy3Z9naYRvDqKzPItB204Q782zak1jIuJmDAeCJzQUCNmaUwrjNl4T6dZTKEx/EvAgr6YKUTnAlA
HkMwhddHxX3h6yhL3cxURGoP1PRQCJh0B+C7PboWvwS1tOlIMkUpD8FYx9CCIp92Wt/RfbPFelb7
rCe0mkZBbGILLbRZwsOZrlRD4+ZFVvU2JtDxmljGW6yZ+J7SgRU5SRqKqHC6JxlnL25D/zhBOPnu
DZkZr5ox7mkqeXZ+OnjxYZp4+Bw62l3DJHkvODiOKcF32yCN2PSQKcHisL3yFfZN+WoRCkm9nxEA
x2ebbkzpNbd0ot7lWOvZohto+p2saJ+LnF5GKWHudabJL3Lu7XBBwbUol/1A6GamsCjKhm4jmKLD
/U/oWrACZw4fu8fcbLonnbHy2iiM8tXGTHmrW3RYlaB7XjXFxAkgS9E+wwsa6EWy6lq6MTmcgcVu
IoMCwZ0n6YwC5BjussTavN+1eldg6yH4j1Kf6h9loXgq+TQnTlBv2iRs7oqIM7GualA5TFJIPgWD
zxdRznZpjxDPM3h430jI9DD9AWZpK7ybQlE1h3h0i0sH7eu24QDdFjqRW/if90+IlWnvBxTG3owA
keBbXecp+JAb0yZ7qCx+e3yl0zr2puo7M67bXrnVG7oD2m3dJomvsNCiDBA+hcUPLbS5cJ5/awWx
VSyI72RhlNn8Dkh43ov5U1Xz/q6n6bCqAEtebADxjWpyRG+JPuDl1McgI3PzGiudBj5SVn3EwIs3
UyaUIu9ncQUFMpixHjKqTI+lStELrmNCBwdY5e6Yo19MsPmuVA+69r4MDQUEw/Ku9Z1iInxlhSAe
ZjvWx3fEh3kRKl6s15eOADmpc7rgrMAXAZNxvCU8x7vsAsdevsMDGul3b9Kq6WwBHHn0M5A3xVj6
phWA0BBFvxtvGq8mPrcCclhIMTIosDAvBL3SK5XeIYsgKoACmDGfR0nWYbl3W8+i7aiQvOJwgG6i
Ju6IsEhkeqS8UvX7AxBcAI8OaIfpetVp5dpPWIIFwN2wLkhSWjKzs2+M1LHvKXggzrdO3z6TFwUi
OFlp/W0yGT4ubDnUP8IExKXF3vmx0PjMA6PJ9toMrpiQgGc6shEc3pEazeM89yg1GmylY35SbgD2
1FA31qbg8u/4zfshqVKw26KM8CjStV+6Ps3lsqvx+rKcYqludYJU35dmDHRZWUBDzEiDO/y6isuq
NNJVjbXrpQeD+FspwNBEG4KpdXOtPBBJe9NbdFrLUJds7prR/iwzv3xRIcVOo9f+5eCyzxLPxCOM
7Lr5oRdwRwdmd2Ld0j6tW4fyXCZ80/N6rpt5G26DskWMk4FI+rFLzUvoEloKWY8Xs2P6AyIXe0ld
Mp8CNGgvwmNJWFPX/uzqoHyNRBDeuF0FbNTM6yfFP5tWBzDS4XaCGf16L289H4Q0TIv0Lh96UCSL
Y9JxhfHwfjYIhLOHjnygG5ctH9wJEBUfKuvGDTWbo2Lwvcvapwypx9R4GBgkLmfF/tIpqYQt2mGE
M4l4qGDYQDvlRSJ1zvZjpheXuBkVl7ZBEZvP74AIgep7C+G+gtBYUpwPZOQYVtg/jQNlcpWCz+ll
ZjzA3GGzZR/7VrZe9R2T1uAAfgG9e4YEewlo6RlVcAgx+GaMS/nZspsQ0YejySb0FCukREHWSZod
eCTxlgAOUNAy46MY9b58yQwNgHoAMzbjgFZBUjibDvZyqJyqNYc9i+d9m1UuTwPkCLue0gqf6erh
v4xGPvcTrQKFakx12wDaPFaQpXcakQsjbLSeh6mzvUU931Hqm5xaTl/R45msNU0P7tQAXkZuaY5Q
xbLrAz49gIjzVgnFHd8zxGI3k0e0FaRuG9RLm42kyMJeREAmfJMN6HQh3fEKQax4ICir++Uy1N5C
LswWBQWeiQabJqTKyuoNn1ZKjrqdsn2Ct/kiruLoBjPLl763eWqTq5l7aNR8Kn3KM5BQs1dFP9Tf
qEoSC/riGHAo66VP3dLZ8fWg6Wyy0Iv6J8SpVJAjjpp9xwsfcda/Sg0g9fd/fP8wxzzhiNFE1/xA
cafdVRwqqHOkulUGbBpcFeJtOZR80DFVZejabDK9zcq2YBzb8Jrj6apykByZgwtDFovgzppKZ03M
K/c3A8VuW71YBp0pWrZ8OSo00KuKLNwtQAJ3POzdLBkQ01jfkYlFq2mexEgAlXUHf5OwjrLzDjJA
9Pherv7/UeUXOloBaYYx12ejyrj49eec8p//4585peP8h+Ieto5p2I6H9JXJ3X/nlOI/TAhdCw+V
/9ql/FdC6/6HeRW2va6v/2OK8N85JRJanKUxAMcjlgrT8N1/Q9phFPpX/4nmEEdsfg4jNd9B4vt3
CzLi12DKkdwE2I6jv7bHK5Iq/ngatx8nkx8vMVOWbHyDZltbW5xcIhi6TAsNjqCeOKJ0wj5wLBae
wyP9P8/8f3CV+bf4o5eCV6MUVpkUXcVLq72U6pf8asT61Y2c9OroIi0MTblENx1d/TjCgp3ePr8L
ob9b1/w5OfYw2PYs8qwMVgaK55PHNYdnYLCCWbOtFc2P0nXQDwAmMq2bR2E2pmLohhBl6hnTQ9iP
lH2tqdawnQRpbP2wjaumeTIiooGW8dQmq0a6R8POe3sV9UQt+kQabUCK9ZUp4eITKxTc4xvbRQs3
7xI4WEg1gOWSCwoed+mV1Uvu4XkG/RpCj+h3DLahFNUR7QykslVKuuFVVlWQd+uuXDgxznNOQ/xn
pGfuBdIC57uWu2yZkT1GV3qtORdZmI3LCQHfOtLs/kLORJdFOiOEU5d2l50P2Z+0pgy/0whVnVv/
cIzcPQRxbq49rcZ4wJ3yrWW0l1ZqyEdVjNZxCDqx1To3W5dmk+ytXOew6YS1aVMP9hZU0StPT0FP
TNTIivHrnelKfkjqyUtInOO65HwaF8i9xFUAU2mH3y6Z42UXHYOkH374Mh+PPRVAu3QCDCDdPuF6
8fRr9tr5RipWk6xyQOJHZ4B4sBom8atp5lLVbi35W2PAEi1Vkskn34i9aKMcaR37XucHzQ+YKchV
OdKQLnKZQ4EZbWeVV4G8zJzAlKT1hfkaDg5jAn6/FN9BOp4uSzTsPa1fkkDZxTDKWSuuHq3J+OUX
vv1dGfhu0azH3wjhTfY67Ru0pKgW22KwfgEgNT4JggAcCcE1i4Thn2JOMMmnTufn5YrfI4Hmech9
u32KNfjA6Ejci9zroqsqH4K1aTeCocgwB60byT6kQlz5DTL7AcxjWxoGdtS4YIdLPxgDbLBHHV9i
MPCDPVrGDqs8LmBMDsThRG6H3EuBbpP+Hl5cdy8JDV9OjU9EItpYlPMhzhTYK6UHAD0CirWyW/e+
b914Po8T2JQGPW8qYwUt0b2W5N0m+8Rwcsi+NQ642NUJONFNIO4s9D7HMYz1+wSlmwINBvyApcwY
huDZrYCh9waB3KQx5Ay+NgYfNjWNststLFF0iyQIrJuRQfYKRrOzhCFuHYg0qi9rzRV3gs5h7/iV
cxtopralQjdvXZGHl4NlPwV5jTrGjXBZVXav77qodgyU0pK2GpGVWqbERr5JNUcqVUMpF6bWaduS
od9vK0m931qIE32LSetF4wr/LYKOuQb+AriYTQzXWiuRUpX+/DwCPXVWYlII+FueZNurDE/USqcN
EOMuh3F/mYWh9aBjk0VmpEd0OZNNsfVoTbboE4ZvnhH0LwVG0Uc9p9cDU8ycFfzwGK5H3OOuC+f1
h0hbeajzLr/uTIWrkGkWyAdC/0aJyXzIfOgSi7YlFEzVwr4Y8Iy8NXt60rBqvNskbopXgvOGIymb
lE/Iu69VWzuXqHpgZ2CrfpFWeLIIjF+WpDM599WIba6cxmmHI6PX432LXw1c9XnzyoxAHptJd2nP
dMxVFgV+QytAM7QSwaATweJI2nw4ifd10yfQ3Zx2J3o2oVTL2y1Lw14px7fRdVTtltCUMF+1VUyk
ls0EptOtmhhlZ8JMsazx1cJHNVyEPXHSfDQRimqfADiK0OnAbxs+GKKcDiNIFvmZxrjMbLghS8gk
erKw8wTOKxXDpoRxCSMg9Pd265cb6SjEqXqobZsojXNuwGRNeDhSbKgS5Fofm2avNTpaRVQ94yaI
Am0NLzVo1kwv/WUfSJ6DKidcXrHhusUds34bakneIOG04NqWt42YGy8lu8BLHPtM3HrX3Ukj6X+5
eoGjT4jnOVhUsR3KGHGFpyXVa0uI2Jt0C3D5zI+D363fZU9jq4YbrMIQdc5/3Chok/MI3vmoQPao
ct3hZpgSddMyVF73XlqOa9bwxNOVQHw4YKO0mC8ZT1VqLRymSstuNPxZdCrnEEPZPrvowla9HfFH
rcaEUhgDRNCgJ0sDNOfOKlTwPbGi8qmPc/Ki/K7YIrwNoB7SgycU9fSaur/UVUc4ddm9gsHKvec6
OIqFXWKvvCClP6SnZfNs+mtf6jy+As3ZukFoeeWkqr8S2qxPHEWpdpgJECrlVQBeDULKEN0APm9J
K/CMdktHdgjBmdPIouIX1hVosh+nzr1Qrf5Ntv10jK2WV1fhGL+0K6/YusM8kkFOyGXJwaL7moDI
RdP1S4xqtYcqdoYB/JJX7+H5dFm6ZrPvMjP66Qv+dJolzn3eOPZFIPBUDp22XaEg7eevX/O2VKPI
aStSJQZUo9uiqMEDa0db41YMb0HKYovvOL7s82FHAHYLoQHoBLqyBhbR+4AkrbnAXULdms1ovYq8
ztZFxQJ3AislZzOIl65uyXVu6cWvhDOc0Y7ePqCkn55YSOEtltrhjUw6/76Yp7XYKCNxb6oCEyDT
+SYpSNGSxUZwmYFmj4gvSC4wAg1eFDmcx0nT+1+QhrVHbEyC5SQlMYme5vzznlKp8BHS+WUVjkkb
3arEtR1n2F4FKZsMrIZDgqU+8LiKvxcd5uF42KmNpnf2M/ma1nPfaNZzYlfjNSeVs0Ecoa1GRn0r
DQO+nRswmZ5Crbkro5yBXEPUlZaa6vr9qUubsR+9PBlYqb7Ri6Lk4GuTC7vBVLguCRcrOqzFsIPV
N8ou9QtERcW68AmuzkdpritgsaVqdIuP2PXHQ2eM2U3giZDA9mhMl+9refLEdPQ1C30+HcrF5MXq
Gp5JsM4zl9G2hScr9iBFeqPTQ++dUTnf/CDotzIARwUz5DDUAaqehqmmiW0hEIkaR0JYAWa+1Mc0
YgsU4i7S4rcmHdU1m8K4B4Yobgg/nFbMXLtwMU/9nnRsAu1FMQ0JAt2RZEwBASXzkSl1qZtgphVp
m840Unw8cvsCjxR1K5Bfo3qt1E3tthzdqOYkxNpSI2Nhyt10ZQj4bAsPjHDN2dTvsaYn/yew2upq
kACGJD8U5UNXqmKDp3RGDVS47QXwqLypQ0CapmNGGTLXuRoHUR3q4F1VRFAM1IJCe2h1HcjUy8EB
UQyDLPZsGzpeWg2EcsRfaA8R1Ht9bUIz64utxEv4Se9YTnkFRcT0Y/Gmh9BGrLxuV8za9TfSBww8
5GI8VjWrRX4M4LeGYG0ciFWYjk3qugdnIIzZk2Oz90aDwGVz7CvSLXwH523CFtjpCDOfjjruGNFC
M+EaLgP+4QHbghC1cRD1lx2RHNDwU+s2MUUBG2Gqg10rEmsb6+a0J+be2Q50/PMd3bgRsrrJtyOG
zrFBVGic35Me2qxLLyEFoML9W9olbjxEIxovYzFbvBhFfW/25gilPNYuwqC/7aqRxFqrJr8z0X55
tXQ3wiI0sEPNniVjcMltMFzXGYwy+Gibjec1AyHgobENgrjHziSQF1ZgN90yq3V3TYUYHarJJrA9
Gm+hp5TLtHXyH26h/Wgn+0YZrbkxFPwK6rZ6D1vIQEgVPwxkDC0bDxcCdiv0WViUYYtZrMIgbzZ+
6n1j2NksZWKivoL5E6y8IQwXSBnkSvekti/sysJLDNEWAm2Q10UHMZcdu7hSVXBVFVG4THtyGZw4
K+NFafbddpqS6CXsenuXKgHFY+xUv2ZaVd5XloP/RRbqNdC8EZH94VS3uAFW30iomDV5I64fWtX9
qHrXuXdFY6lVhl3BvuvH6YB9Mt45uKzsNCj3itFZbd0SeTjdMu5p7mElpes+79xxqQDtVw6xd2uc
CYNlwJRuS35gssEig5Zcz+JDmAhiW4Ws33wmDxcCXftuwlvab1ZDGeJtsvE6laYXbfFGeS++kyzv
XQm/I/WhMezy2NcJimoyhIfbYMIoW47RHDURtRvpdXyKObFbwHoaur+m4S2uVGC/WZGFXhl+0Hhj
YUByLGxyCzpS0787DfUVQ5bIuB49X+LEF7kHwNriGT6HHixwyjaf9PmEJEgGeR35fxA5iu4iij3r
Kspb+VxI8h4gbQ2HzA77i0Eb0x/wycDlIsHLLTsZ3PZulf/MW5fsBEdYxK4lpcEnUrkHkRrWZSMj
e+EAt2N53BeIOuPW6tYjpL1Hs3BJmAhskWIU0kfXpTb+SnvX+2aULoxMf/IgYMNOtNssWSZ9Pi6o
8SaOwiiPukVHBsfKIV/yIkmyZJdU0HAqhre8Xk7bw0hXAR3ShA4koIGQa7xq4/xBy+JvigwU0h4S
Io7xL18VPsy6VFTPjZmYq9TJsJ1CClh3OAf42Pv4Tv5Qpnl5KafM2DdNQCm1DvMxCM2llVZex6Sy
hau6o11ytF+jzLpqMSCnEp3jPZGPiati1XlbuhjsqbQ4eMxMTZKZ6Wa3lIrJK7O58jGpmVVUXaXc
baXZoyBSoo5RKJV2gIIQBibNlCyOlimGAgZyrF7SxjHgNDUDtitG9yscPDJJgHcule8VFyaV7Y+i
0pFaBm67IifueipRJCON0bKtTOEfDbyqS2icA3B7Xclry/DCa6I+GU1ZeEOtmdPUV3gYBcuWiSQW
Vu5PWegRuiPUOIvOBSc2Azkd/LLtblMdkMEKs+gJVrfJwUXeJbzG4NhWZvlmamClSTu8WKO6nzqj
tTaug8hWKwZBLOfEzl5pJr4qXXYPsR0ScxThsmDr5EJiqNbC2+v0DbocMmVY8Tti7qxtRJ7kJZOf
kc2l6YgLzX1608QI33DQgfzLTkg0iBZuvFC5D7Q6nCehn78EuYslZeg/W8oaLnTUqVt+ioF9Qi3v
rdhiVuw1N30px7cQG65NP49neW5jcuUTwbTtG8abjMC9Lfpt1YCv8FDMwH12+8h6iEnw2CRdzAfb
oFXD1amHD+r4G5vkXmlGxi09yBMbcnqjqsk51DVgvRyks66yIngtfQyRs2bwdrAwk2vU2RNMII0u
xmioblVLojC2KsVdMbUhFS52Lnku99De82MQa86tCzNy5SSOcS2i3vwtQoI0y2SANNDF4SEoou4G
m6zoMrNT+96qEr8Il+MUaN33pNCw+Ejbbc52u+4rswK0VvoR0q6zI8mnW5YyLbdjb2b3kh13dhiA
fAG7bNtkHfmwE0QphCAHc2YWyaF5ifzC3SWYdzGSwi6UjVTb5abfX1LKuQcyNMPrNqxT6t+y+N3h
GIa1g6zezDphYuNJKCOLsI7St1JPEv1CVF1w4cF2XoGWIF5guPjQGZrCqQBluk+IdROiXsfWSeG7
Wlb2pi7URGsWNf51MTYZXsvQY+EH+9sobmfVvZ8/OEaLy6DsFvpEqdLUZnPQJ0LAbLoGnAmYQto2
TVLdj4tJpMk+j30BuUfsNKwwDnz/9jc3d57ykNrYCspwR1WYrYA7frRG3K1KfQxwMOB8HQemAcp5
dWlBVDJdkrd0pIaCwO4CE2mdJ36QUDFcWCWOfE5tAqSkRXOD4fKuh8P5OyJa7NbWNePYKv93rSzt
KeTTeyQSDRtRuy3rGF6zmlk1iA7x8Sy35P50ayOui5UjZzooupXrz4HQU/0M4ZY+I2aH0EFfeMap
27yjMqPoNWwTBgv8rtcA4+KqZE3WW/rx/AtZywdk9/1q76aUDpDUqVrHVbaiTnIbfJZg/+otf4tz
stuysMpWn9/YuUsREeD6CG/R8J4GBeitUwE/Cm4s8sIHlVgcGUkvrnRJmNHnl5rltn8jyYYvjHe1
DqynD9wykdr6mDFX3iFE6C7TTKY7B1+HZcDiRQuq8m3Zs7g+v+i5+yPHE387D/vPDxwxOw6EQUhY
uxtTniLjUE5pYsfJTuJvn1/qVIw0rxE+aEYYLs6kH5hfKZv/VJEItMN4CqcHzNcTNjcvgTQIopkB
f9xWowBBzKboqoOG88X1ZyT+9PkaJlEMJD94aMlOkPoxtKqI7LN25+UaAHzBDTJ0ffz8Jk8JgvNN
wriDTjqryRgL/D3XUILjQvpGs8OKWIAZRFQRoWsG15mBf/Q0ohzuyaZalw1F8ueXPrd+TMNB0u3P
oQ/zFOzPkYpvW0qEhkkqJhnD68q0ZQiuAhDsanqGOXVIBTYi2Fl/ftlznz7O/tTmvFnDETML8Y9J
jtnCFZ0NgTHHTrKDyPtHxwfyCx1Wre+yfj+/3LkFa7LH6BZ+YzO78e/LhU2tC3gZXK6V9kNt1Fua
f7WuA1f/YpcRJ/p4wiR5l5DRLDpw8jL10wc6Tf+8S2iepJK9r80x6H4qydrU2kxcASnrW8eb9Feo
3oBJA1D857d7btHiA4DmH08A7HJOOIepa8ppCPVmZ7qhdbS7EjQ/ZIv9/CrnHiqvcB5fEdEAYfTv
h2qpADe+nK3nfRfApopRhD+qhbCS6ov3d+6GLAiUs+Mw6Shz5sSfyyVVXUE4ASTKYajRcAzli+OV
L5/fzlfXOLmdGPdwyOusEWHIqwkLL8vLv2Iln1scrD/By2F5kPT09334fuINjSGbXUXtehV2unEw
yoJBWT/E3yKNHaYueox8YMrjex7qe2zov9rRPn56CIBsRih8fz7QxcmOZtlVZxJsVO9CAbdJlpIM
U5HWlxl5cvu08ovVv32uXM8ltpo6yhDu6bdXz5zYWSayywtFgeKMRzcS7helxMe1aDJDx6IaaNf4
SPf2QyGnJs1qJFDh7N9SYnpX9Ze4MsdfLMUzV+ImZhoyaSkfI3L8No6ncfRK4nm8gqKlvTBH96Fq
kqfPH9uZ10TulkE+FU4g87D476XiVHlKZptbwpXTsY5/1TzM0lIkaHXwRayR8fGMnSO+/u+lTrYL
MConyMnU3HXw2VZWYYUzu0/ic+H33RpBx/Q42tRjNvMPJGMW6L7e1MF3Ymm0NRJQhEVMf7dGC4yW
NyYAeG5N6cGGxHyQuD2iUkJPGmT0gVZdEBwQMi2ir5LrzCC74eD2mboeyg4EG0kFKlgQx8XgxNMX
N/oeoPb3Yc4JzlxP5wMQ8PJOPr9s9kj2yfjakaotn7EM0a9F792NjhO/5shaD92sWGmy4Huj0nBD
9B2YiXL2jpNDxGYyK2q8Ko3uMQ9ojCQGvUWZ36E1uZoCgKW8TGuYcwN4Y4zjWtAkpgE5kXiDpjfc
g5Zo3VJZpbVjtg1nSXoGOpg0WQHhuZepBZchSbFyUOzXKz/ESM7F3sGiXPF5WoZG34iu9s0NhuKL
Q+vMWiPKF0sXcns9Sv6TtRbkPV7dzchzSbT2siePY89bV7swaZJyNvcddp8v7o8FD7p8iPxYzpMF
gtj878VdY/3RD/DZcVuV1h68NV/X5HVdOmYlt4EXyssI6PXBiv3w4vMrn/l8qeYwFDCILvrYczQh
DhlR5xQ7YK7xW+8M4gVDCPFgYyXz6/NLnblJCB7sRmAd/HVaOjIXpd8cu2KX9w1TkV4wxGMS1K60
pGj2TpvG3rJlwD4uBgPQ/vOLn7lP6irTYRZu8ZBPRfxuGuKOVhbFDsImcaBD8RCqEKpHgtP8v70S
MSx8Ty4MI7Lj8Rf6+2zuUQDh3DNn6HnP4whR0/Aw7miI9PjXy5RyA8IUxCi6jw+pL1Vblh2aRVww
BUoF0jqJfEtuhsF2NgBPP//9bUFcpL6xENTbp8dWGGdVYaFY2EGrMXdaNRYlM0RmOi2RAe0Xz/Dj
B2jpJqUNpQF2FsapWgkar4icLufONOshMrXnevJ+Jsp8CAfnixpk/pb/3gO5FG2pw62x59snnx60
YCxWNIgYyFLWJlipX9rZws2wAZyKHtMxPE0/f5Lnr/huTzXnhZ0G92mQIj3MmtNdLXoiWavXcoT/
2aD67KDJLqLOuPz8gh/XvoVgGcXNXHVwxZMVaWM+4Eisr3da1x3GrN8RQXcTO/oXl/lYMM6XoTU0
PZfq4xRQ6D1dxTE/GqNJQ3vQ3MLa4zitrT+/mY+7CFfB/ZFEFgP6undyZuGVrIokEcRMmCBaID3L
LOl+u4VzRFHGQN2bluZYfrFLGqfyOQ8+5LxxuLaN2B/7lb8/6iCfpE/bl+58ewQFx3iEs66CKat8
pvRTwRC7xUrRWOBynqIFnnzCBlrd3UpVh/uMOfIGecXDNNr1nd+lKSJtJL/vZUGNG/EFtDjn0TcG
Zxdi7PfFb3/2xXj+3PyQD2WdvhgoCVHGZCPbgU4X62T0k4OmwDk/fzFnVxm8SujKPibyp99sjqTB
KcIy20FqJny47Hc6ph+e+69TJ+dX4TvUtuxDCI9OXoWN+Kio6oKNSFUmRJYg2itHV5vP7+bcDoTb
CzCcR1POs/v7hU+Jbijc/1LIQ2h8e5djStkk7CLTfesT699X0fSM0EQ5MizEcacdqidjp4dwldI7
Bj/nZ9fEzjFvgufP7+rcx0N0jONCyaUxOF3GMK/xfCz5eLLY9m7TWfMtAvsnw5Zy04S292PIqmQP
Wth+cVSd2/NgxFrU1f6ZpgfoVI9MdIe7MDTIJ9deJ0LxquSpSqZ7tusvrnZuwdP2GCx2OssPIBmK
aCikFdGoiADTLT417nEwkq+0jO/Jo6dHBw/RJexaoMQ8bfj9zlCYsNfpzusG/SmO9HKjwTjGvc/s
M2Zz7vCYCK9EnyP7m3osUtx5XXMbeXA6p7FyGCwn1UrUOEFkgwcfo0Oq8sVh8+4/+OGXdOmw+TJN
EotOPpcmaHWbgGZOG2UxJpD1q5B+uYRV1u5j13vuFOiEW0UMMQrMy9Ohb/dYr7xEMDomp5KHCsPr
PSiSv3BGYgj8iPv4fFWe+daYaVOCui7RSdSHf39rmcvvECvKbVRjP6tJyI1eQaYMMvgr4+vn1zqz
EMU7x9iegVqq7r+vZYhRx6ZLUtoH4qcO4EAWjP7ajtj/un6RrIHK5RcVxpmPTggmdlQ0nFgfYH0C
ZEfVhCW3l9jfojjUlgasHeYYzbQwcXJ5rJuhXsHG6Hf//l7JR0A+QmUjPqQ5W5jqxY3Xljt6teva
IdfAabIjaHyI9D98Gj0inD6/4rk3SckGDGDgssdWdvJ0HaaNrVWXO00nEWMUPawEkpGOQ+3nu9yh
kf78emfOHG6QGgoZLHjtaTZwHjQodUserepDJhcWqkm9LuuVCSP2f3IpzLfQBFIw4hr1961VrhXL
vKBFE35Z3NpZjU20K52LuBPii+3r3BrF64vlabGtfIC/eyhxxQQysGvz7qGLyl+2XT9kiK4WcYhI
sivkv26O2MAQXRg29mZUiCevTShmbUY7FbsJtyd8AYa7pmtwinCcLy50ZmMGUselzgR5RsYxv88/
YO5qGmCABbSAWWg/h0ptval++GJJmPyMkw3vr2vMa/SPa/g4USYW+uYdhH6xsOK4OrR2a98ZnRMs
gmxA4hbq+CQODYECRGc/lkODr6jNrLbzsD4eRAcbsiBWsURmSbCWEGvcM7JdbMrmMFlWdDT8UC2L
sQ++B5VebPMWchbdLRk8mBvtIxsZ7KQrdWuLBq5uwvj+bsJy80kvBOq2Mm+bLZZygU8DpcKbJNOp
Dss4XhRp3NxEyo22omnHfWZD0ezNKL/qCSrZYXb0EJdpu+QJz25Z4KYLvE+qHeREfNcGvDiCLrIh
C6cDlmbkXAxx0m0+f7zn1ianONJCJofMKU72T6du8YNzWJvQhF9rJV+9qLqxTG1j4kAfaMM/Cqz/
p9XBuS+cmptiD/iegdDJ9bAML2ozHIudrKMZc7oejHQ/yOKL4vUj5GeBlTLYAssEpvNPLmOpNDIb
5RcYvKXHqoobOIPejzp9ZAiNaZ5GLpjxEjbFFy2Tef66oLQ8UZrr04LMr/I6rwYbTKQcp2+R0lEJ
NZZ2ROiiZ2s4M/Q4tZ0Ha5n29SorIAlqXcFGXhv93oblbyeDtjf1TtsIIgGXAcRQFly1Zd7JBNtP
3myBq9OgoALi+UJ4gxQO2AtBIKEI7o3UapfeZNc4wyfYAMmpCtcJvw8KwuoXmg9xm3jZtK3UUG9Q
dPHv8wkhcyuTtasRtVPjEvXFqzj3xh2ksa7PGI4XMj+yP77fWG/tvEj7YqfLVwIQ5ggKfZsKnI8/
X8nn9qI/rnNaGPVVn2eIooudZ2f6EoV8t8zJb/v8IucORAfDGuYKzNuc90zvP25GrwncronV2DF0
8pYjLhA0489lGsGpb8cvRGdnLwZeSc/io247bSKchs2oyPhWtMjJ6USnbW9VGxigcKll/MXjO7cR
OMD+nBZI9j4Uv9k4mk4Ci4rUhOZotC46/mB8xpT/l4zhLETOF09SnFsX88ybBhYKgXs6p5laTOE8
izotUVmEyssQB29qBryvbGtVmlq0s6paLslKM+9iPYh2Y4ioIcRa9MoLPSJ+S2t8RNLLF4UQGRPd
z9/02V/vf7F3Js1xG2sW/S+9hwMzkIveFGouFmdRpDYIipKQmJGYE7++T8lShyy7pXCvX8R78sKm
qlgFJDLvd++5LIjISOi3jK//etlOcwziTrLNmVTz2RHJk7THh8LBR/L/eB2A8wRdMG38bXPQjYaW
DX68PSfRBjWnf620AadkaH/zIP2nbSviFKYN8/JH8NN96EyCBAfey31PZkR2WFyn6q6tvWMWWjdF
rR7LQvxGqPinC/iHl/z5aJ8t1IcBPiv3xjTvkqH+DKYIc7t/bOvxN2cO55+uX06kDMnYPnIW/ulc
1E+h2yxzULLM2PpDL5svgDH8iDarMEK+TSKjgZ9asiJvUjpOdolhXZyZLaY/+rfeu4gq72MVdvvB
JrFAqo2ckezbh2QRdJyA2qKbqQu3czCFT6HHqrnyqetYlUY3Axi7SJu1/cWcbOIsAGDmxqRDYbjG
igP3iC1fGo7TqtROuhlKbT80mK552Nveb66mf/oUxCWpi8TBdfvzABYWaNdV5BP2S7Mcln6xVr3p
vvca74Rm+r5PKeX59eX7T1/xJZmFUSZAbP35Y28yK9GKzdA+BemHL26AJLBw+l07YCHjFRWLxdOv
X/Grd+KnDSGOGZtfkNuFY+ZP33Ri6IIpaVHu/XIRkZwGADsS1EblaO8k66J4auySihkX5+TXuEAo
++KpHOj87rH07Yxpwrn+6zf1D587m41LBFoQDPzbkVf4OqT42yn2OSXmG9lq/1xJto06q2G4tiDd
8EV+/PVr/g29hIiJKwHV57JqB387+yazt9B4wh3dLTFWVoBkWwypzraLYQcLChNWXCk4J71iI5JW
RpqZDMkL11r/+o04/7BWXnLh2DEsjjkwlf+6VppYI/yyT0tyy5nDaOSSa0idYrnDW115Jz6Z4AB1
xDsRsaLUs0BEtoySOWpKVdjt5EzmVuvYfJYuG2+7X8xntsXVTk5cUiSmoITMwtthyf+sMWOzZI8b
18/kBq+wC/mj6vfwcILNLIdgHSYnMHnOQ+5U8w23LSE0zY3wXoaDOBZm8GIOOv/Nwfyffn8mYGTQ
g8uE/mfhCLktK7re4fcv8vlBYkvbzz4dgqllyO2vP+t/eimM13gNSKPz2Ljsgn7YgDB0Uqq8PJZE
TfNMo8JLmm9u8qOQRfL+16/19Xv7+U67qL8Op1cegz8f/yvDL2AlpRwOoD+AB2JgTNhrca1d3AB0
qILCOlm1Gd/2sz1d27aR3MGjEpHrFM0O8nH751byP/iG3+AbsM5d7rn/RQlc6l2+1bZc+mP++7+u
P4+vn1DO/qxyOXz67//69iPf+A2WRbMKwHNEgdC/uOBYxr+XrlyW7O/EBvsPrCwg/Fhav+Ic2CN8
q1lxPP4V9zgGPpcdKVr9vyE2YBblOv3h0mLeg+PRR51wQDbYmGT/eh3L3p1HHlTOOYi7ANiM6x20
YxktYMcCwKosleIhWh9paVEWBViKjsqFne/Eyr/DI6+u4CsO9jOhh/y6DopWntQ80qtoN4qqhKF1
9ZMzuiPB8bJd9wlTHtlgNIzEGJLqaPBlEJUFKL0bJm3dD3DfXqoxHm+WVsTYojHfD4AeWro9VNxO
25R6yH0AspUEdo7TPiAEuvMFb3HVyGzOSWPUbrY2NPAZV+sA9Xcm2rNntVywNOeZ+RF89CV/qvP8
kwoMdZMm2KhX01TONyT1OijSPDJNMvPlRWSg3iM41Lp1ly3j4LnZ0bLBv3U6KkKPQ0gKWQE10ocE
MzOx/VLPxjHkDdakmBbg4LWCJXhn02Z3J9wsuV+yHNG6mFYAPIt+PUmod1TL1OMuQy/Zk/uvSPe6
NWTjFC/fbUusplobbjv3zdnJ7Xd90/TB0qwnwO292pM1ToddGduJE+xCMnz4SdrUXEz822VbmVFO
fveavpCSM26PK+HgdlY95GDllcTXfbEXVfkmDQujmN9zGHA7536EiLRq0SloT8aFO5JVVKMrLnnB
lKg/PNyWOHzYhMlquIhtCTXEMotvYksbRKRBrU3ACnrnguQexqC/6igRoJhHmRf7D/RRKz7ZLeVx
uHy68XLhQAha5sxbtsaMQ5TyNn8qxmPfD0ODeQZQTu/QA99140Q3ST7ZU2c9J7EEDPBCo4mu2k/A
s/qSBHW+LEX8p9T8nwXvdwuehUvgVwveOe26y/+Qbv6y6v35c99WvTD8gzkE/gYb6wGSk89f+W3V
E9YfOOQ9qtJYV7+tfpcl9vtqZ/7BTg4AgaCggYmQF/6b1c4PL6vZD6sdcByPSb3FqZrljnHnTxsk
aAPKyxlgHcqMDGuQECKHV0YT21ICRPR6aaKHXUodbKuHY2XB9XJX46UmoXZr/W4B+KxWNZkOah9y
RP+VsDTZ0Dy2uVFToFIBo5wXYujtYq+6LB2WU5wGeqCJrbGJQveQ9wOQjbxLNuVaoo9df6Xpw/J1
hkjh+du20iG6nnFX3auLQbrNgFeF0zTffuXHf4X2w8SOj7UHTp/TDxQ23iYSCIat5hXj2bKlSgRO
FUjQgx7o0Vn50qXBdV/oJhnaByteBhYpOj0tGkk5pX4aEyfxt5MI6FI1xzhJN+WQzC3FhlBVXqQp
NCFHcGe9PNW9k4fOaqJBdbpVdsAWPkhYYa8XQn/htmb4mdxjCva3kH1L6m/SpDTp7utoSV8bkgfs
wXIv/2VCXjd4ntucFLfPwrBKoO1zmoOHkUex1QXJ2prCxQkjUPQWPplV6cdm4JMJTD6Wi05uxkDX
mxqcHcGnQNMvRDt5+LwMc2/QwTfNG0i7oNb9hSHQNK+Ah8LZytR4HVBS2kW5mTj7wncsWl/tmvU0
Hp+Z44hQFLuyLS98ap5xodg27RhmnGB92g3poFSualj0c5sLpglgKA+EUg0t4ruR5PQ7qhPzZ5Po
NWaXSkYOClXUp7n32ajm7D6EILoCV6aI9BliK8EZkosSzguoaeABTAfXadBWh1RUNHzFTOMtq7iX
RZbfjTO1SKvAwF5VTYrmh8mnbrI6zEI/gtpgJmQI0X30Lui+kqH3egbtdsg5EmzMiXqugKAaDRVu
GRFQLOhfhRmoDEvukrkWbz549IIK4ja7HQ1fvSYj2jGqjzavhQ6pIyQzbxyR8/gp2sTMu5Y4N+lh
tTw5dvGYGY39AqClSSI4sW8pXvwnnwcEeWfH3XIEdQ8JRcoIrDP8Tmf6HHOKf13oqt+IhvwRpRJJ
/0qh/CZbUrzRcnJXeTOdRld6N0XeFVsHYg5dG0lc79vEzQ81uuAZajwZVXsAdB5UQOztqT+ILAdg
6GoRDW4NRGCo6cuavHqfO6Vzom1ivi4QX/dl0nho0tK6HsYme1aVzF74RovdPA/OaaiXYj9UFaxY
5JO3JunJGMZtEhzT1lluldePV2UP2blM4Uuu4iYM6LDsKQAzDIdlhVaTM0kA504spo/NlFtiX8xt
bKyaME2PFTjsm4EK7KuxddL3gB0g2DlIsucmH9NzL3P1CMBoeuDc1RydnKixQTPLC2Jb9tSOfn8i
ZMSxbB6CjCxYsNhbq5Ql2SsRHxBgph3Ht2RtZiLctmr0vnhjq3Zu4Ov3cwYCMRFknPOmhNYanwkh
wpodwDBNwpuJRCYHWzQnTeYnioVDFao7fBqqyV45OQYRkwnTioB0vbasDiwycfqtLQm1LrOvPgJx
Hk6mmtJt4eo08it3ustqio4lk5x93Q7OXawn/TzU6fLmxZT78YHEN3PdDO+XQFvR6E7lmvukX9fl
nEHld7Nd42Y+4fehzt8xRCh2fO3cLcZFPQ/y5hNE8n63AAHvcJGazoZTnwsvtO0B5oyVTWYTvE5m
w7MIO8/+sthSGEA8Y4r5TKpzsVY8AgAdzzIub5uxF9d2bSfPyLPFboFPtYVdbIwrsIXm2U9z8yz6
XFwbdWnfQckaeFBgUrqqa6vYiWK+KdTQAGXnRj0OQ+KuF8irJESnnprU3EqOTQ3aNwl9UsIDkJuB
ZjoROCw1VVGdDN/LjjYgngdfl54dmb1BtlX5+k1mE0FOYDVtuhq6LNt3ulMfc58Dt5kBTJhzsYlx
PX3I4Doeis4rdoox3aPVZt19Qn7v2u6JTRhQj4mz61y966pBXM9esJxHqkhfm3oweaJZ032R1vTH
c/cEV9U06U/AfMnK5InyiNN709FIynEXdxZjtL51jhB+qy28WvU0eV53O3u0D2rY/jsnneUdT7bm
xRdD/THsq+CLTnMgRX7PRluI5BN919kFK4m9o28Y14XDSRMgXTPX6amW531GwujohiXXOBGnK8ZX
sCdWEY325ED2XIzseHFhPTH+7Dd10NQHZME0jjw/y78Q5lZbhEX1PkyA+GzcOik/OkkS7io1x+fB
isPTGJIpLealPUgR7nGRgQmFY8nzpHD74ron3nCThWVHvx38mYHB/xH4RH+OewNWj5t711MRUDE4
VsN75Dl/ZTcomVFHPQ8VR8403DVJF14tMF8+m4AQhpUYUh7Xgs8YDlBvPErp+S8qxa8z5xjdaFnF
untZtPGyLEvMlMoMaxiklXONAo+nmJTKOg8LEthZ7IW7AADX5ZqYUieyhaEoE8BlMtdB+JqbC6OK
1Hl1h64+G0nlPYRJAhrGnJ2rqRcuy6C2b9EOzQgI/PnyBR4VSb/d0g/RqKv0UnVkn4ewB8tlA6xo
ZVXf1mS53gVhD+AgMIqtUrW3M/yM2nrhA1bzeThSvYwFuXaag17M7o4GFfcNnir4Dasn6D5Mo3iw
vKzZVqqzt6ZsMUfHmXRpJ27c2zxWJPjtcRbwuqpgR79WHU2mcxVyCuRrhxRzJmx17l1/PoreDjdW
aqjPEghMDxRwEvu4V8E+gDqEk7bTURXr7rZZigZ7VqP2NCLY+5kpWwRF04imaRHLLgYW+569gP04
OyLTJNUBphPIG15Kur62cd48e6oINkYm7hwbSgu/n9mz75jQq22WPDJtfSZBlrbGwa/sDqyN67cx
D221vKVNW6pVR4fE0R7mtVfzeGO6DTo1cSnQzXLvNmZvurUwRJwGkLXZdgrbIFs7uHSzaGYRvnZg
dFGz3D4h6pQ348QgKooX093xvKu2owuCoehBhxqpFextqK43gQWJBwBk+sIGze8iqobYgOh4PzRZ
DPUkp34nsKhQOnhFYkVc2cUtyNFRRlAoMg+yEni0auw0lsB8uvfblrz44kwH39TVTQ8VlfvE8Vsu
DhF8YuMrN3hV7V1OOc+ZERebaZAvcwUH3JweRrNI3pl5XbxzbfaAxKMXN/Kokrhp8l6clvwSgUi8
+GAGzVCuEjOjHIBWOEUweIwP6TDSDT4nTnbMeiEUTAYrHdhiinpfKjvpPjtlFnSCA2SvLYqVHEWT
1wgZd+7Dlqi0VHe+0Tln1231tVCttRZ5mkR9ouajrKZlQ8AneV788JS5/mPiE+Ee7PS6Sj3wJY57
LPPA+pAScllROVhEoGIIaxOtfrYooz1ozLmrcZLOWg3AwBpneW0lVUSBcRc2TMYE0Nt1sVjgjRVg
47qvpp2JdhrlNJjNHBFOaWGVmwLzBF+Lsx106EYCSNbaKdjcwIUAtZw6585zX6zOJck+kglP8rxY
53lI83xZ8MGUkwA8TqQkdJxmVQdudUykcrbVEG5lUukjrXc3ErH0yWmrIo/CuQbi41ft1iJnEC3G
vERxPjjrpdY0PhPICajrXi1p5rxobMLU3C8NbPlwJ2KPjlRf5lHjV/mZJrP81WCihc4UP5Z95+8b
I9ZHD5gTrI4iXY/J5EZL2PKY62R6SHFsb3XXL1HTUf2g3QFZpO6T68ooeLLnmb7xTH45ZuWQuPqS
c0LT9pHfgFb/4dR6++cR8MfGw5+HcoJDKUNxUpsMlf8+dZUxZdXpEKaHDBMJW7iZzrB2QU5ZeTQB
PIClUm/MLIAktwMI4F+/+M9a8uXFKSIkoRJ6aCriJw1uSavW10uTHqyZlrglww5Bb4S8wZiS3//6
pS6y9F8PwJxnQv5/Of2Gf5P7UpVm/ixBK1uQ+6sN9wjsnkon9edfv87fJGt+J9xq7mUIYTIO/Hlm
DqNNu+SrksPQxHorMV8c/OFrY1va36o2h/o0CmmmfOnlaxMknKinBdA2tuPL4TqWvLtfv6W/f8WX
8fFXj81l8vpzFmgwe+ZPnDIobquW89eyGSebOEG74KestZnI9m0eRr5ncFJ/JsL+ox/9Rj/CmXwZ
Nv/fgvkJpXx4y/WP4tG3H/ouHll/CKzvsDEoU+Um/V/pKBR/MG9jwGqjEF0imdw23xUk8Qf0LkHd
MEhcEljmD/q5T50r52lMNeRtQAj/O/385/uJ+fbXWfdX+fzvHaboTJJWgTg5krrqOezjg7qbrGTZ
OhOQslQF4jiiODN3PzTKdfEQ1aG4H+uxZxDJHtpRltqZPaUAv3EE4rr96VYPsYqSC7/Y0m0X98Tl
fvhhQsUeWnu5HfqHYOSodiNEbt5A0GWJzYzYoyBlqB9SpBh3k7JD6RMM1kbDvrWk+zv+hChs3XWE
RVS7aXRQBu+XxkiutVRwb1zZWS+Yenq/3RQjkP1l9I1wXcCnNG/Kzgs7gyar3gj3Ux4vaxdGSC/X
VjG5Ofgql+Lsd1KPyb6ejTKbQNAW6p5yroJGtKDjkE/9oziGLf0Ata2zzdyKR8XUsR2oOAudW3Cv
wztRc8aaWoWmQD6kQIieMvWx1KV578ZOTbbAbZuM/rKLuBDCzbIQpm1ZkBSti3xL8Wtx6eqmqI39
55qq92lbtfHTHF+YmenSHuHmgKRlIPGWsjm9oUVmBlkDNy6pOcH5HZpLCpxOzHoXdEN/oqtlPM7G
aCDgLKoFcJn518p19FWVSDZklF+TQbLqe8MVL6aTAUlMSZphWijkpXSyCVbm4E3s0WvjDnixmKNA
aiYt6ThfJcHyYA5JcdPqIQV7B7Nm1U3IYtswN9yPbVfSrddIjr9wQpZocKhsuTfDvLkf08rBMhEi
DYwLrfKRw17v7FRFRyM902jgW0Z6syxqQ2e8vVXQXR7xcnPAlw7akt94u6Ioq20ToElEVOMReyYz
RzYnsNhAxw3NrxymncVUnEM5fblLP0WWSvw7PnV14iwAaigozGOCV/Z4MXMdpcU2cB1XZvHc9Fb3
WAd19kVNFjUh+WA0D6pLl2unsucrBwPIpySQPuV4vdqUit++tcc+KvQIqjQlVQ4OaHS3VBjOCqGi
ka85lz0G8HaOGJS24PmS6d4MxukakXk8eVNHLIDE5w5IXbGh57hCNUpJDgASu5c95AsqY8nTtqnk
km7LIN5SDcEJYlGu/+zxl0Q0zkEhCsWw8Wj/eLWTTEZlpvVnmJnxmbmwuw7nucU45dIcQLOF/9LZ
emnp95XWwR79rF3Xk6MlKMrg0ikBNjJbBR5425WtysC+QLHBYBFp1WsI18kC1TQ2Hj1komDlGgUi
19xaJ9F4tbeZ+RwPOA9b4HJWIa+S3K9OiLt8egCKl8gdM1hAo9wW2vayFTV47ls5uZO/SkEdPC5T
Q8ddcdlNN4vKz56XxVunJiBs06nB3UVPqItZwIUHOfqFAxehF9NdUJmptwvy2j/kfftOyGn5GIzL
vImnzj0In0AvjFVRrhvLqK9ZCaeXUVJEiPzlU1xSJktlrfHl5heMZDVpDr1tACQ4YLfrqXbOGDbS
jnTtlA3JXYv2CNiHIYFta+xleaXroAfhpqkxqBO/9tbIHaqMsjgsbry69tvVmBKJ6QrUJ78dQZIu
Fcjyla664sblxthBlsYtSGq6NrZtZzWQENrFv/ZZDk5M9hGVh7gon+K+Uvfp4PRUMBW2c47VpK4M
1dfdOnCUeZOGWf0Y1LZRrK0hdddmzb/3uUbFprW0PI6L154nW8rb1J5Qr0qreqQmyYoSPZQMGad8
w/LM4ov+m79lSW9UMLpT5m+G0/q3XaoL4xlGAwzQWSlxbzuAvjaBWSZ8KU3rt1vXLMXndqG7jdjo
9JKEEnGEjMA93k61R1dbLxT2tYBqa7k3AfQiWSvpnqQYs20wje2D59TYF2LLl3cYLvFRUqt4H+i5
tPZd2yW3eM4bmid0nxdwiWX3oUYBpinHAo24a3VWbGKfrb9UlxmxRyn5uQeXWdOHPXlypZ0wBxCp
e3Z3SPP52hs7Xq5I+vEL67u4Z3CAqh743QffELxEQi3wlcvavM20kx3a3IZXMXlqw9owH7Igj5/H
fLT4g4uOdZ6bPIfSipZXVyhbizQiYZZ2FWWeCq4olxTJKtC2zJGPLHUU85TGh7FXw6kPfdDWfG3A
2uSpNFvC7wOqkj1awaaT/hvHz2l9sbRFuZqdpxTp4pA1QXArHGnxquWbDQiVC9HLnZvZaK6ymKV/
8YqrRIcxtc71QQQcZH3PmGnOLo11aMIja9AzrzWUqJ1bGw0/sMz2TcWNDnw9Dadrb7DNyLYHUjRS
2/Dz+CMNTeMDs1F119rOfHI95dKH3MjqxfXE+AbwrKN5yQvWbVnPu8u+5GNh5PUbV6kHBJBGOJaO
LBjDjZaxvGLijBzK47Q9OaFCOPUcGTjUnC4BiGptaHc9la1wtro10no9L4P55GegfmkQVflHerIo
OtWighuSuIkdr7POYLjfQ7GeV2D4pteK8QkWZ8rPsHmPZvuSdjJ/YgvH1yVfDTcbbwzTze+16T/k
YCJ3WVbCpndchv1R1UnOuenkIxf5ln0T58Re2WLVH3Qd99t+MCAn9ibfVwy4rOZmyaoPjqdK/s50
/GSDO6Uvm34vHqJteQ5VZ13BVmQ5nju9UBMzwiVk32WjXoQ95DoODPmrJQJAnEACPW3hYZgy0WDL
jA1yDFMIPsfRcyyh5TNp2xhM9u8nafbXsLf1HRiP9AH6rOms/c6i5rylSWc7dEivYuJh7YXeWXoQ
F1BDbPvqMiDx1mLuui6aONNz0CzdZCMKgIMxyYa3KZvVxxDmIVQHpMNj4ELHZ4Pp2e2G6aXg7Lb0
7qqd2uUQZozV0RMH/6ovAfWuOD4O9mo2lkDRv5BRYmctHsBH1hH6biuX0iy2Jy19aAws77BrlO5u
4KF/x10LOpd5gkudbF34xzHDhxEhI1dqT6soYFKqvGXMo9Vl/1UXTvhAbxtGYawUtOxl2j8R9mCh
lcJpdmHtF9kZDSQn1xEH5XWGGeGptYW6t+is+aDiMNvVPkgGALK58eZaMYNJiNXVTnUUCEYIzSbk
aGvhkaECOezSsrFu7TSR5TFsUnGTDEHzRVS0EEaFCcimCYl9gMsYDaTXwccFMSjp9CcfiG79LXbz
n2Pdb4911iXJ/YtjHTf3a/fXQ93XH/l2qBPuH9BmLsUz4cUia1/CCN99UCbmJw9iAKbzkOOdh2Pp
uy2Ko+R3YwBFOHioSCnbRLk4MVr/xhhguT8ZA4ifXXKcxN2IRhA9/dnLquI+RHWb/VNpN/RHYUWw
ALdak55UNHRG03Mf2Yz/J5wpTh1fA1OiZbGFdNiK9dIjOzxg3TaN8th1PomXjbHMrRvvQ6pEfLbj
I37LQBUL00RJwCDYlu1YutN1b9LTwK7EDhDG3I4xVrLtQbv7V6Orurc8me56N6UOABAexXbSD5iq
CVo9OwUa0l70gxEu8NyXngKxSAmrMtUK0l227GyyTuZVBYoY3kvHo20VtHg59gVHKXXLGTB/AK4j
XrpicRB7OzVYUUubQXNCCpTxptbi2XB8t+YltL9sZo5Z6Y5nH1kaR8Mwd+o0vMlVxegiCKa1Ierp
Qzq62e1CpciWyY0X4Svl1s5Ge0ZIdKSBd5Hn3S5fSvq2hkJ+8DtPPdudY9crq07FG40Tb8Wsr0Oz
zdLVmJf6wB/xeRx85yb1UnMPtcvawG0W0Ux1Df+NI9TdkFF3Bs9Vm+t+oips5TaBwHs11JzD3NgH
fWJ5474ylvJ2sIbuCQ0sPoCimaA2B/pOsD0/Euvk2a1Te2ZzHxvpnql7+onrwbvDszU6G7bpxg0I
93A3e3677+rZuprYHz7KJUgZPw7MRRY3iMY5YfxCGtY+u95ovzfqorvg/GznpnaTYS2oHotKfHmH
MbWWU9F7elynA8hhy67AzMvRZswXz4gI8PQZf87kimO1fDCw3TJnK4wdRSQLDXP28sZGB6os+9eH
BYrn9WCo+qo2koE+msXQN/MAMdSytvPowh0Dtfztnz3c41GeDc9uYKamZok1ZqVGKunbYwZpZaqO
+Oynol4HfawysbVb4z40rHCirJf2b6RyU8aW+fZ1mfjPivqbFdVxLBdp6/9eUR8/z39dUL/9xPcF
1fmDyf4lCyWIvAVYTH9YUP0/wObZpPwIFxLsQgj6rpNdxDDMnxB8XPfP+q/vC6zt/UG/GLWOhB7x
N8Pm+HcL7Neczg/KM1lpFnXW/IsWhTT8Va76QY5ijG2Mqq7Nw6Ts9v1ouOyJCv0WznZxvViG2kiD
Q9oM2+qeaMe565rx2R8zBcbAeFBm2x0H7dNHETJWcuvBOGi6RWOOzpm8HSplvA7BZQ/k16bauyEH
7RVJ9aS7rQJPO3eum+Y2wlJVWMFhsdrQvhbuYtbvukLZDPCNfKkd9qqYK89h05oBhH+shvgccjH2
JcjRmPTrdlkSlAR6ftpWvaMysffot6rKwjpKMfv2Stmx6Dc0jzLQk4VrwyVzcS7Zq6zKsfRSA6Qp
Rkvph7WOQa3tJ1cnHcEp2BE1rYtuPIc7YFLaO+Ap8uCfY/QOssdYG8YwrqzgElaUtUcDdhWHnxJS
tsF6sbu5U5sWoWv0o7ALUvOBYTYEhJ630O3yubZPZCUWkP6+kKc4Y1YVTT1yw3aEWTxuFob74Tqs
M2bBdfMyVwwgV1AL+n3GCHsz8RB/0aMH/h5M5z7t0ofkEnBZzUN2VnZV7zN7esrq1Nll/cQBvRTJ
HkFNYtktE/k+ndMp2Wg8CcyRzrXbnsiKDO/pc6/YSne3TjlDi69G0C5j4r9RxjERXZheFixRka1E
lM/OIZnzJ6ZdeI+ElR1JZHxM0rrdOAyqHlh5IWljtt1R+/JkOBCUgKhNuy6QwTa0IcYJNNclffIL
+0tdpP1p6eppJXJMa1IFUTn0L4SHj2x+q33ep80aZCgnHspnOnASp6YxLUw0y61MynqV2/lTYxop
3maaXvE0ffbTyj+X/hLfUvDkk0TkASKGgdQN9eG5HqD3jxQrzct4Y2eOvx7H8XIYjAuqnkd5FQ9F
ew77SysbKLlDQGKZtmyCTQNFqNHSqfBjOtjjjta19GMomVTOlBxtaB027pNG0wORJZ9jJ65vPKN/
8Pp0fqBPudiZDY/HikbLfcVYlXoUPHYOzWAG3p0BXL/nHlgX5LZlP75N6A2LPGkINJ7pc+3lOINk
X69j1o4VkC9i2/Gcfqwdt45Gj6d/krQYOMyyW9c1km1X9cS0ERpWnjkWxEo6Gjns+dHyKpOjUP5k
FPFhWSrCVx01Fl5vvMclYmIomrOjVJ4gF+amX5zBaz8MSxBlFvuGHMF41Y2K5oVBm/lVOebDyfd7
7vihDcER8Ij7ggQI62+kCs9j2BliemqzcdGRLmdjT6fKcI8WMgUPBRz8W8ZwJa63uE2vG/aB6Fxp
uIkD6PORVdBYR7VEH/UmLdO7lI6AIwVULb2ZFFerNRdWvmCy7N+GgnJ4Mx7HW87jGJZGLotEEHFb
IfvpT6phUd0kgUsbS09qw6aBdRLw7PlqMAoC1YkU75Y+jm7qv1gK4wD4vrjZUuUxyC866wT32iRA
IbgmNstrcgDdC0PfiY2BpFd2a42leZKVKHfIBU0klWHvTAifFJZQ6akzfxfImlVinmCN0wK18Sio
WDnNhULQKGcTiwVzUEJrih0uz5zfxFOQNvjiMuOVW+q9DQwSNn1eo7j2R+oB3GvAPfmaM212qoz0
E+a9dp1Sx/FUthlKJTJxemY/NVqYtBZGx1Zp3aoyfqcKOw8x+jjiqnGL+miJfusEzng1DmlzT1DC
eCArHbzapZeuKRFSWHEFxtMhwWZCvtq2NzHN21tdaLxXMYZP6ki7ddL3/XXRyXrD31Nta8PUu/Zy
1+bs9u4oTnO2scLKZqhC7oJivMUilG5S3e0ny5Q2XiMcjYR2wpWO/eoOLZZin9rbu2Mp3lobu8rs
ymnV0W2+d8L+2adtfcWUxthQ13RwCTOu88FynFVvNf2XuHbdDaFd46QHT27DcbDWlbmITVPP6UpT
YLSlEp71INTX6RTSX0sh0VmnAjVWk5VKq5nTOk0H0RjQM9S7drKTgnJBcoxhRP/csGIoudNG0rIG
92cxsGotDpUQgpEnFrG5OvRYgFewSLyL6nYPrsum7a7ON8zv8xW/m9gruBCGVuLQYvElizmbq8AX
5ZsmQ7QxDaePBssw6I3N1TorawzKtNR0jyLNBPXoucarX4h116sDzlX0DaP5MqvgXZkG9WYRdLOb
/8PemS3HjaRJ94nQFtiBy0kgV2ZyFynqBkaKEtbAEtjx9HPAqv7/KnaPZH3fN2Nlo5ZyAwIR/rkf
p+MsGGd/CTTLotO4nJJd38vppOXNO1Vtl6KL+it9YvCyIOcFBR1nN/DOxNmAUrMtxYzjJe3EcYH+
d9Bsl87vGiF0KMuUmm5ERE4iuHLyrNgYMme9a5xvC9teNG0OBUnefSNyll/ZdRRt9BktEKLkvKlx
QJ+5Btp9m1or5Z+aXKfwdzQbfIvrVZpcaAwi3Y8TkuhCZGyGjKWfBOEbYgPHiqKjtT43oiBBR74G
Ij/wcEc4ckT8Uun2z9pvflhdWuwKmw3DMFnPUvVMBPK2eSq8tcJMWeje+JJ/qt6ihbLN8hDDtty4
aDq3cPGyO9+o6qPwjOU8gAzYjW7+rZeRCFlMK1btdHj25ooHRmeujtAygMtCf+Dksa5TQfNmlJ0R
SINCFlDJzi7DGh1gMC53bbbIMyDAcdvNWG3o6nlrkwi7LUdc3J68hzHJkcr8xntqhbHc5iRw+EIp
AnI2iUt7Al9Yzdsfujx74bbPu0s3lt5j49r8XVPMD6qPjk4xjYFW+PFd3xbjrd1F2YtLpxjIK7qr
ipjejqo9mORlzGBKsnprtxFfdJIm1he007XEEMl+7rytRYbSCBrs3/zSwziHS0OpChgvH8m8Mt5t
/O52OPM747PTq5sBGewgSBwf3Mn2vo15K156MX3PqLy8WXDX0BIxJAPdK515Y0tn2NKxgR3JEjXo
AzgYgY9Wj4xo21wRQt43nm/fj7NoRcCqSYFZZNQMZChc+9kqADbrjRrzmxL6rTazq5x9Xes2t0zp
gD9Srb/0QY9qQaejSb547gO3E2eiu9nX1vHFWxk3p2IEyR1mFS1CTWy+FxyDH0onNb7rcabJYLEc
LExa2jM1HjE/UemWZKSX7Hn6LvAuhzg124eF6eeRliv3MiTUpfilc7sw+cES3bnhwONgOujaknE5
U776HsUuxm+AAjd+Z6dEkZV1Qfm2kYtHiBipWQd1hT8uVA2NN7j8q3uFFItBg6/iemKSnGxEVGEI
6+o+DhfldTIcEFNvSk6k+xiXKQVkY7fTYZxsa97XvlOOtqeHM5L7xi3SZ1az/JlHXP+1GCfxkGdd
dBCZmx6FPbLjjRqKRihqyDap1tIKNBMBeoqNNJuvCOdLqLS0sfuawQ2RCMYmiJw+TllFy7qcsANP
VlmHzhCLLX5DddctU/csvKV/t+sRyktb+Vcotd2NhdPjSwUQFYd+W5E/MxuqZ+Vars3uannyVSeZ
H2OEHB9jUpl+wDmpR+bxa9PBLVLPwzbNuB+uYKRJufWiwvkyRszWv8Y5Na7h4E1rH1lv+dyI5LY2
s3KmeGvllnPt0HD2MrjU9bFZ6R+KBSEpbJNSuxQl7XKRtMudYlprhXKhHL7vS4H9KYu9Da469JNW
jvJZRBNhA/6nh0myvCrpP4ySvXFbNv1bKamQ0xI32zndEl+pki1pUQ6YjDs5yEec9RTBCNfYj57M
z+Sim90sGc9TK1UEtbYUjAIUvSSjXo53hWUrFdKEKFFx1p6pTO/PslwoMDUyjKjuFN8atRnN94zm
VHWD8kHqD4yPaBycZSQP2SzIOvFnRpt9bxh1+852M/Xog6PeZ7QesHs5ecsyNlfE5tpD5icSgE82
Dygjk6UFTpvpW5SzUhG6S1hHJ68gzIHMdugSx35ep5R9CIe+dg+ESWr9DURfFAqNNPSZziZ0DS5h
lW0NL0bTMzD7BxQNY2YHK1Cdh06rD33r6/c063AW0BsNz7eThANV1qcGmtFRcU2GfWem5zqz0yAy
evenVJX1XZQ5rj6Vqi7b03FLX6EfpS+EQEGeWP546bgfcZwvi81MwPN+VF4dH+CvsgXXO6ZUTarc
pyUbxZZR6WJt/RZnQgsx6lWwsb4a59qmi7QgHrdy2/hnT4vRdCtHp4ZpYzF+QNY64RwbA0NadWgn
Oo4/PYGDF+ctkpuggl40EJgwt6/qXlZdW1YjQ9hL1hfs23JLW4AfMIrNtjHPOjbnzbydDIXPuXCP
Wl0OYcXB/b6LU3+ncmG82taEZzhX9SbKWZmKqvY2tFkn+zQGJg/HwjubqQSFlrfJ+Fb42rAH9Xpj
Ton/LqiKWSd3G9UJI6gNY4bVWjRspfr4nHOkBervW+OW66bZ1f5kbz8CWMh2hdjoWZpsx0gmDEl4
jEeTln9r2dNvKh/aBJVVZqiNPEnKkfaMjVd0eF2FRt9NZpp0VINyKsk33XTmMoPSTqi5yYvLlPdl
YFM3zHh01IptMSfJj7p2LIqb05SFtokPUaVx76LgTVhmg7lgvLqoQm5V3g08dMb5LumEf43ql2+z
MnUOuZPaW0KiLJgYPE6p0G895qEbZj0oeX0dv7YE9MMSeyUxTL3xrnOtUcFEz/RWJylDgTKBoNin
Iccc21IGMk3ki1a3L43p5ptk8PYWfhaxwab7TqEipSEEPo+zxLlIVRsWicHGFzoxUASfBRs8c2OH
Xrji1WZsuR34tWjum77WHoeI2AvnpXkvs+Jrmw3r9daLatt3ZQ6R26TkBwl+U6R+dMrS1n7N2yli
eE9lF3tmXQRrqKnYKiJ0JB2m5lxhAudqad09ha5uYCgrXduB81v0ByHC3pp6bzvUYrhuO/bbmRiM
sFnln8lr66PfUAy6jDQtxpkn6MPmiIajejhIi0KiUWuMu6xzUQRqhZd8Auku02yDz8UlCdWHSTLX
R6920OwNLT8ZOKzuljyJd3HavHFeYyuGoR2X0ULLZdnXA3FhnM3PQxe1G/Sei2nK6Imt1CNe8iZw
Vede0Wg0Bs20sHGskmM0LnT4Jb2mwnLov/l6cxn1mQlVZjwR08+pgLOsXe0oLxiZNDwnky4xIasy
ZJoBU6GP7Melym3i1blxVc7JOdXKlw5D62Fukwfl6D+hALP/w4tDF2JdPiSV8cKsuTiaQ2m943JQ
WBWVGdaafJqYaPysa6nRglx6jEpRPdh8TzWhvMWR9/TlCsyUGJnCrvaib4Po8wEJmL5SrBPjfaND
9GT+GUXITt047uyWyA6bf6lzxpnsPS5g/55CJrvb1KbN/CwbIrcHpZV0GneC3DoiV9T2spVc0pg5
Rkx1tsXHueSZXd8MjsXGWifTsKHAOyWHaCxFuR28Qm+pQU7qawM70JH/4I/IKf801i7erGLx8NLk
5Nd0As82D1eGhd9x3/fNHhN6TLyntxjYZpL2u+m0pG7Ora4zV8zKoGBEv+mNVQus19Ywv3fxtzvD
ek+wy4P3sjdsdsKEOFkSnEkN4wFCzMEdmm+xt5wmLvigSGtBck67RD4VXEuB9yBr3FON92Q3mrm7
dangO9U28l/jEyUs2eoH7EwNQGHNWcXDnZ+174wnuOKj2d76U3nXWHUZIsy4ZNMwKLlal+w5uyAg
LlK7GQ0LTIXVXnWRRrZbEQ6KAfLuEwE5DG49XquMw5my+/ZYdrFAuejW8i37vR4j/67XBDJcNKZB
Us3f8lhHOetmk2oBgiFkp98ie9AfRg8nvDPNowqyvhp/2K07PLD2GRvHsVXgiqY/qQYxSugZ2CnN
uhRUaKKzpKmxVSIH0+yUF0IxLaEDzEWhkY6YoFyMDe4mE0l+ang+6v5S7fJ0pu6ZAsYXG8+1DHNt
Wb7nRkKmX59z7bVypLohkagdMh54lIq67gSJL1NnN+eIBDgpY1ROGZzSGIubcp7f2Gdxa8W1fE3B
v95goIouzL3671rq/Iwx26wQVY30CjL03QJ7MbBTlyLCOhXjF2+y+1vDgGxyrSavYhbuymqPCiqp
O+jWFrnFd3bMoHQ3dPJ0CmsDWzY4rLnepbWRcF6ItGs9VfSHgzS0DqTiH+fY/sIOwX5oorjaxc3c
HbgP5q2Dn4jDlfc04n6DS1AaD7EoCKIk5o2nt9GrnEotyHDlBavlnkI5Duna1WiwqQEXi7Ta4FS+
Yg/RTaBkVEUIOHX6k1Wy/hCdEnW2jyMirYhEBSYOtDD2NNLRN2CIM7Z3BDjswHUq9aRqysabxvMG
ysap/t70Ao1vXrMfM+vCi1NNvnlNb714HPgHnNBr+uW5XyNa3MYE5EwE6mRDbKC9kOPqzy5XTxOI
euwIf5bpeanrWoU8sPxNp/qYHdM84tkwOtnxmF93QqwyL5KY2jdLUVO2yfusO9ReUm0abaJ3smUO
XBL+LQZGZub0YPd1h/gkcsJPHMM8fgnNfyqMNn63kziLQypi6atAU5vvZ5wGebDOAbdLMwFFwYmZ
BBM2z4AtqKzDwYQ/xfZ6y4jgbk2xYQd0xKnOnS6koGbcx1RY3k3xYDzT0FmSyrFYsBdl67dtU+np
pmgo7mhtxfOUtay6pdpjeNastD+ZSYMuA/rIuyiqQp/zWhPXQo7zfh0h+xxeW/MO24eLvyni+KL0
yL/StMR4I2qQn7rWGx4Mw0QMJb/KXVqVLKsU/3klzeBtkoSp3WbclLhDZtJSqIIbU/lxdo3C3/E8
8ZVZXGU6mLZd54w2v7TMtlGn4gzMRXsLpMPKSFOvuXNkqEc8HfEpw3sblEUy/ywwor2QsmajtjgU
raB0qOvE94kwxVnaPPeOXe1GjacuPA0eZlxSIYeddAv2jjimNnoCi6S8UsAMj8NIfXHdOvm51suy
ZWevi3O1VOOXLivJO8PgkWGiMeJ2GIqznHTaXZ039bU90yEpEz3eUmqOJa8VVmDWZKI2mhq7i1dI
8yvqrcZDbKwfBfu7s6qacdd37P6RM11UGi25n5NsCDw/HhDtqyyI61Ze+s7/rjH5JNEjo4OT2B1Q
kEW/+AO3hpkZUC8b81glundbTs50HGd7ODmai/3FiYrQIu7MReO7AXqzOrWJ31805eZnuC5vmFj0
7RDNYpd582s8yyQg9MzJwMuQFfVIopWp+UlLzQgYh55smdSbW0rrvH0y1G0w4Oc6UqONZlPlJd4u
31vCxJx0LAcYPEn2spcVC44pIrQBRwUAVooWeB5kbX/ruRU6sO4XRVjaxlDcT3aShnPCwyaz84rs
0zLkZ81twtFmfIPGqrPTqJKdnntkkKrlGkYG/38R3bXmNN9A/UQHHvInpuBfzZjF2taAs1nmEqKU
vPqkUzZ+zMBjHJM4bDXoJ6WrVTtDz60D/Zh7K87uFw8DZWXZduBjn93E8XJDA4RJ53PzXLdNduvE
/SHSDEr1mm4/LNbwTZsYgxim9nWtx9iJhR3y1GhYDDB4biavf5UM5O/GnvF+ZRTzhs7oNWu3HgST
QruBCE46WRjJsSmFcbYG7d3S3P4CrQFSCOv/JmUMhtDjW1+70SYnJafzUOMgVEXzB6Hpv2Pr34yt
Dea4+HP+77H1TV68JpX8OxLpj7/0z8m19Q+L4yZVK4SSsK/5f51cm8COHLAfrrH2o6yUz39Ort31
T0gY/ZkJ+actyPwHtjmIXEQeVlyI+x/xQsDh/j1DQXCEqkumgyvDFgTlZ4CzGnKPxQHPqNVpE+Om
YtclbAFN2Xl3dlIm1RFvKYbdrk0We5tjjte+JJ2dvUPGQ/DEgafqpQyk9NNor8HjUI/93BRXXoyq
fsvgSn0bVOq+2AgFuOLj4ooBqhH6Wk7/lUhTeTKmKN85DKHDbsjKc1Y3GoCkpK4uw9zXy17O+j4e
GejGS2LUOwyOyn8ZUjy3B08wVlVdMztfh5Fj1y32bzdkvJicM6PqrK3poKwHfkz+/hUZJPnaK6qM
iehXQITqluDbubNFgiVJKyQrM8m31awkmTmZ4zUTldXI5H24mqq25eMmEx7uAEd7hvWJ+N9qhJJ/
2KLKtRKq+BiQGzYHfldG16jdq6MqKvg+0Thn2eO2iugJIXQ5DK4e6B8Ok/EPu0mepDbmk7xs7QX8
eVZFOZNbvJHzxulLDJSlZ6CdTmSaI9pevKUBsEe+mDhEjipY1oGK2chxgPbY/C7Z+xLNc2vnQUcC
2iaaWKUcKnDFxHsDO6q6diU98GIs1a3AA7oh5QD2hFTJJmNDcaRFb9jHQKAecs3hyG22LHvDqpmR
c7F3jl/Pr26d5dux6Ndj+MwDfdXahlV1Uzwa9lVryWNVdf0+/5Dnmg+lbij6o8fCCFgFGPWq5ZlO
Et+Q/0H0TwoyKFbM9KCzzU3mxBXMQcAjalUFo1JjfcyjwtuwSalvisz5klcyvjPjpr0dk8G9K4BL
vECcmuA/6CQc62S643qodvNQpU8FZ/vbwqjm5zypNSNgSj8QWcDbO+qpe02CKHpK6sk8TImj4eWO
kDZbBcVkcJV5jnhs7ukeQwDVXZXPT0DxUItXcbRx9PKhnYF9bGSUwPiGwmJOQSqVOwUAmpdjqQxG
1H7Xyi2SZ3ccWbr3YwFNn82LeeWTXFmXfnt8tHwdehcejbViOVfFT320aPcBcMVhLKaJapsb1bKZ
8aOA5FncoxrtRw5vYZv1lrmxzAlLOBwcBj4ph1Ha0/rhpqc+g8HUVB1wK/agTmZ+a7wJ6i4pnPJJ
tVO55+Rbv2Hkf9ZXybkrPO/ELy23dA5awdzWlLPNxXQXOW1yKq1JoR2by9feXKTc+Qwyv2eVElfE
TcgwNAg5p7GY/B0dlj8Gv4kOEJXwwExMmPPIzR783Ou/Ag4pnud8SZ/NsUvtwG68/LnRSj8cmXMe
HK1Te7HK7f4qvKdYFcYqcwK5CvKZMpHmwT6exqn1RwaNeVZjgPG1G5Q0LCf2elKwHZHellGGpwBv
vQqqOGeWzhRik9jeVGzYqbWhpSEKVmNfB2OEeMz3gtLgAguONRHUyOSnSlDnCPYTQ4urmTedpr4Q
oXrIas19n+yK466ggTvf2KNJxseol+wRRJqF436OzqKzmKVlbYTtIj7660BjPWNwa6xDjnXcYStR
fXd64eG8Wapbk/H1W/MxGNGBlm18OdZXnAysL3Fi2YHDzBkfvWyYHS1+fLEMvX/pbA3BrQC1lksR
LDnKR5BN6sQUGjmOrcqPYkTEwmxwRqQZt7YzTmEy9OZXzqzpwQTK7W0mWBjMKleqTe4AvO86g+aO
3EpAlDUTMZIK0CSmCK+6y7MWSYB0k78t+km/Htq0XGuFU8FBTGLuPhhJN91Xo9V6gDVG8wERynvL
R6kRYcDvYQZeMQL0iJL53tIi71wNpf2KPaK68p2ILdnc4SDhOAfoLtbLCNHDI/9ljIARXCAejzMe
jGs39vuZ5Ic5hrqJdgR+IDlW0sMiWRP+PWu6UV3jCgXjDCEH58MEnN0r72ELrUi7CIp50sZBnEXt
EXIWJobGms5aZ6SB79Xed6tS9s9Ks97TujHOuju0XTCvAzvs5dtGZRo3uZZfxinxLr6Z52fKXKDh
ZMv3RBgYDgXDHGuavlRCPUwrg8LTAaSWkYw2ae8ku5RWjL2ADnLX6Kraao6RkGVox/YQa8l1kQ/x
zurTKFSl0p+Be1n7LLbZljfu94z2qPvGgESXkKV6jF19lcZVfRqzHPFWRXZxsSsddF1bDpeqFPGB
mCZnSEcCk7F0vbrjypUM8v3xNgXz9U5KQhPr1LFg22N5T0BerRPvcA4NMlRBBd6XNEFuy1sZafau
WMex+jqYZZY4hXMr0rMGQAhkV1ntu37qQ4uZ8IuhqEYvPNwbA1PfrtXfsrX+cfkYBo8y7gl/MSa2
vAYJu61gGcjEwJMytT91c8i3vT73D5kAMTtYo9pWK5Tb8oAfm0qLHiAktNeOcDmu+2bDu6AKYYgz
k374j7G3BaM30FSiHcf+Sq0Dcrsc35Swim/NxFA/xq/wLtf5OhgPflfP+5Z4xQ8F3eNociIKhEvt
VmPzX9AA/M28zu6HlCm+yAorxOFq7IwuxaJca9l3imnxuRWJtu9sqCtWSxlN1hUgZKCl7aBBNsee
Dcm2bwr/gNeo3bkTOy/6DxAjjWS4Sj+MCcVUr80uCGICqGwA/XHYmm5bfu9sJDDe+2PaA7Po58Q5
jIPZBKl9WayxPpSrG0LUvrFjcP+9EfVd36M+0EqRMShY9izRGoEl7aueWvMmSZyUyr+FHUZB5DEX
1bVbqztXgPVtm/0yyn4jZE45SlJiju3yE1i5eAdP01t1QWS1lMO8lSSndilWD0hxMaWm3fstfKbC
6f0DNCf0RVPeEXm9nYkc7ghwwHattDJwCozJq5WEaESxbzt4Sx1jsNCKK4/Bda/vy8EkyqK55o0G
+ZX5huY+Yh5J6deMKmK1+g8AFZh/PswrkhiSkRLYGiJyU5vS7Clv0v3vqZybLee5kpmadnCmoQSR
MeDZWS0yg40rXPh1f5wIAx2yMtY2cbp4J9nNd5RdfbMi98t/LcBll3bzb85STLZ+6QD+H3YrVfm3
k9Qff+XPgxSHlX8IS9gmbXq4ia01OPHPTIVu/YMsxQegGvFTOHAP/3qQ4m/BvPhw+Rq8h38epvR/
mCCugCnTF2n7+n90ljI+59Hpfbd5X6sBWTBdBF/49zy6bFzGXzw2z3paF1PjIF5CS2M+auPZvWKU
5RnkNxu3W9gQG1CpxXMHyFHf5mUt20cGnB37ft0zhbEtKEeoxyxwh7KpvQcMMahP+JcYv+l9UI9Y
AXYWEXwZlKU/Y2MdR43HCsErORxVX8h2IBDasdOsLzQ7gONiTuy16DBkYaEQTadKk4M4orrOl9mK
osfMbOoTE56v2opqJTXqxoGY/NDnhHEGGpLuZTb1pB8JHz+ybHDqS5N+ZM4ixzxmYkIedIQZPRIp
XmIMc4Uz3S/5YL+K2sDsUHbtcCFoTncrG4MReDfGNtQaE+F4X04DaCgKr2BU+lV6dGTcrPtxjoRB
Owt6VzWtWk14sHC7DyyuBs0VWwSs3Hql5mYLmTpGDitMt7QASgZyZewadsTwaeXujh8I3mql8SZt
C5gXYymQ3nbl9bYruZcoJQzfleYbLZTAcZZqUFKmyptyttA2H9T64ADTvtycRxsSWmtAB7D0fNhC
BSQX2urqPMJIw11ruSPhPJMtfZrj/HAi0MPwlqYzTkm/xXlpNd0uaZUoNgOXOs5L7J93OAq2YK1L
uTe7IgoI/U6cuJgHblJoaFpgD3JwN9RMqSoUPW642hnkoYElAjFoAH5jjOO4HTtsdjI22DnMRif4
ouMaRVDHtvTTZXv2usD/3OU2d+Muj1K1FaCVXuWKKN35Str7vprqB52IzBUicvG1EhkRdDFgFAOQ
0B0KECMiNJR7AwtYhT3bx9Wb7bIZTAp2G0Kf9AH3LIAbEAjTNnGVfzPZTb3HlcoUtbFizOSoqgRm
ZP5A4JpNBat98S4yrTpirDKOnXRl6Nhu9I27QQ0chnX/LZKwkDbQdIZ8H3eN8RhBtDmOBNh3RjHg
h/fLqH3wrOG7GNkMD0Adw8hTKNPcAekRj4GJ0zWeBgLZRK7O0imsU84x4MUjXrAfiMNGhJQXnVP1
AKOlNaRmhm3UPNpWoa4bTyxvhD+jsG/i+Yl9tTxES8QtqGkCoyPOEhI0tdbezNVUXjd2lo2kgTJi
Psaw4tra3As58FdfnBivyqj55bFEjn7ummJNlHZRcZ9bOLHahfA2nvx9V3lch25k9RvbygWCTNMH
cwe6a1eVljGyskRwhmsigZC8uvpGycjfIf8XP0o9n4+N3wJJQ8XHsjf7mzLqvmeCBDcURujFHqFg
5vA+bVXGK0P+Z3bPNoO+2J9CfzA44YaNafM7gixqkrp3bsdWi2JeNredfv6z/fi/CuNvn4qG90uF
8dwTOHj9/Fz8+Et/PhjBD6+FJD6lld4fguH/ezD64NgtPOEIhVTMGARk/v+DEe3R4FmFWQguOiIg
VRN/PhgN/kEfsA1hFsMXQBj+o/Ch+Ykho+tEiQ0SgrYLkwYddP3zvyRj0lmNsDB1dbSJyNKXkWn6
vcCIduGUVu+qJvO6jQ1o9q3V3OjRTXyF1aOMTppKo1OrjCFwC1c/VyC89viRcBkMOp0Onpdrjx6P
zhDtxE4B5XY+ilo23eil1v/IlKGfCV4UTxaeoi1MRSbOpOIulbCSKSwNFzdPY6pAj4WCJorJ4EDi
2Xnoy376TWnMp/Ql34Blrah7vga+U9P+tDUgfaJA4tT1EajFdMvjgFqYufcZYXfr5+J9/0WD/je0
L/Y0f6VgfbweeU9SUqRMmUV9QuMYGvRDqGn1cdSUuZni4i3GdBKkEd/Br1/pUx/J+kquaeguSVV2
ULg+//7bLr2jLyycxXGMoMwYGVBBnwTG3jOj9GEwCmvP7Cr6DeTr33w8yFsuZCIuJmJF65//5YLC
qd+OEs7FkRM0GGKtx0+Pt9cFxz+tNfC//oj/7tWYihLX1amEpWbo768W+96YljIrjjrPFSBwSi67
yVH6eNMX/uOvX0tfO2X+liIjirDK+msTNmyxz00YUx4XicxFemySqTADM4EaFNLEQTUQ5S6bZE6m
mx5w0Hls8+GwFJhVt2nr/A4X96+f2V5jca4lYE+xXfn0s2JfcVGrYVM0fS7ZXrRzG0Imjh59p67E
b77gf72GbHbM7E09dumWtfZE/PXnVI1fmFhps2OtL8td5ak2JEzX/6iTOk+OHOjpHXBLBMPfvO6/
+5A0rNFz6jjAt8SndSmPM4CWDr3F0KYHsln8mqPZU8pUpiTmfv3DfnotwOz8+8xZBIsqLeSf61Ss
VBv1IfFBAkIOChnlI9PXQs1X8TyaX379Wp/W24/XopCTr9JzBf0an368THbQUKBEHJd5GfWwilx5
KlJz+F0dz2cA1/qZ4PlREM4iw+Vq/P13I2PQKuwV6TES9sBQfoRcsgHTSfpkMO2HhPFOt5lUB1p9
AVUVbWG6JJdff9ZP1876WTlysdDpDkEt8fnaAQOTo4p1vIcBIxP+pQay0aLFl8ic5QmpCHCOY86/
Wc8/vsK/3KbryxosQY5jesTpqSr5+0cnxgdHIsLZnXiR+awyR54Y5s3XNTntvTJrPAKdxjbwo6gT
4Wjs5+GIb3N6152iUd/rwZenPCqjQ7xm6qM04v8smXb362/n373PNTZLZpzdAefiT7dWbpsYalxN
OwiwkG/z3FsqGJCe+IkKh9L4Enysu5kzzQX6Wo35BbsiwESzjKJjn1fWld+B256Yh12vcFV35wxJ
lYUVZPth/+v3+q9XrSf4Ngnx2uxI/oVQgMAOcqgY06P0BUzkPObkBSWl7ba/fp1/vRM9ksDr4kaB
FjfIp+U81Qy+FNJ7x2qsljs/XSAk4gW1r8iw2w+/fq3PyznXiSdcF1KdZ9tQ+VZW4F+XttlrcRxS
Un1sKvbTsRcNIT6pPii4VXbkLuKgZut9Re+K+6LJMt4DT+l+88Xqwl7vxL9frp6J5V34NpsC3s6n
z1wopl3cGdHB7Uc1H92PzFrnT7CLY4asd2AQxJvNHCBI016SU6FqJua/c+WhFgv7qo2H6ITzdr7t
Bt/oNxgeahU0BdUAgZFLkk9JG52StDHul8KMfg5TXzyB3lwuS6EmoqiNch7cZsKzKj37aiChVa9W
f+P+Az/qJDXFFDqHsoTDaB+KOtUesbAvdxguzR57fzLcSEWxZ4Ep5Y0kbHQBWsHZHeNh9FN6mo14
IRu5ELOto8PS4jQEypbgEzXdtUtXq3IL01VjWK8cPvXveD7NLyP8WNxJ+Ga1gNGg9bMYOmsMJUes
ZNti0LvEJne2ZbO06GpI33oqt0IadOyfMOw8Iygl20bUfEHFDS2AMRGxxLH2jCjYDJXu1L57bm9s
S1SfFw8jnXdPQyDXG3d/nO/yyuflcZdBzzVa1k7R9u7LYkU2BifmOu76d1uQOhfmt6a1bdKxHfGi
F9ojpVzzhedM8dQ083jz8fVGzthtjTIRd7VJe8OpWhhhHSM9dlCfhUwuHO1kv22WNZ5Ewp7VCmX9
ShGicBlLTNq3ssq5IiuB9TooCrrkOOTy3c2cFdtACZE8WlNqPffoFnSRx6K8pa/HLWGE8+8AsE4u
TlfjoGncFIGdilSUEzXHe3/xC6KedKc8ZLFpfvHKAUumZvDdStNI34pYGjvGH9YrKgzjIW4aJjlR
Kpc7hJeJwGquplsxNNNNCnY9QWDR02+F07E0LXrxpM8o4ltzvQ7lWEUnr89GnLGJ16Ug+6kNCHVZ
LbtyKLiWmHovl3icif9FHL1mvA3DckdkAUTlItnn9Elbz0HGB4A3l40LdHousK1ok/o1WVsOqsnj
6rVzi06UKGGm2iecGPCTaY+ggvnCRGzNFwx/2QmG+dZfQIIBS5luQE83uy6DK4ijodo2H0xgrVJ3
MXSTo1ixwWAaLUZKoIQdA6iwbpbLqac85MBcMXqMO3dbrRDiZsURgwugSIShxI1c3H2+Qoubki4V
sYKMvRVpXGNeErjwif+DOxYr+NjgzBfoGDN2/opFpmIWQjLfqvHkQ01OV3wyYssuWYHKIx3iJzwt
cB21njngCl5uJB+ryIExE6srwnnAOGisqObOtl4UdMtLLNMbQkHeBqTItMowFiwmYM92k35xIvDX
zJKNK8oCA9zaNiNEING5z9AyX8HRySIcACLETlI/uW+T/2XvvHYkR7It+yuDeWeC0kgO7syDaxUe
Wr4QkYpaGUmj+PpZ9K5qZEbVzUTd50YDjSp0h7tTGY+ds/fa42e/Mt+rGTeNc8xajcKGZzgBo9Z0
76UGG8hYyapQIAweb7WuMt9yONbEqhh4AOMzrcoe06x4UCo4loUbvrSI1daRPQLEznIWYHuukbAW
nkVsWVhamvrWiLPmoM1Y7WkSJ3w8o1ct7D/I2ywicLhr9Ju70SiRSBaBCvDgzNBugxgdYxGQjHDq
nIwfVGa2BVBkNKdHRNnWZuizAAOsMv1jaxj1NYWSHa164rFXKWrhR1mN4SNwtP5+pP03jyzmDKoK
v/cVMcwYm3MIOXbael+TPJb7gS7rPqr9nC+lir6SoX7nOX0PYgIHvTV13Xp+/zggymfiOUPM/KYh
XWvp8qRle+ColAJmWgZLCTE9TDGoFGkBRZ2BGkB1Gzt7aAe8EZizursqYesDxiVFAw+NneAPqFoX
RLuszPy60dsnN5vqlQHS82zXM9Q9zEovWbUX2Dv01PyIyyPdFDMLXu+GZiPcLnxuk7A/WiDj25kd
n/SgjPFt9/6blQwNPbkLaF6xTtIwk9HBwk9OgtHMpJ9Uzo2ZUDuwRci022yU7pq25Esx8+z1vFWv
nY3uviU8giFXYZj02R33ebjg8HUHMv7YoTMOyo56rBjqXcVI/TxotbhFKzQurbKsllpbuzt20P7O
HxD+Ymnp5LeK0cKaHv14qFvryp15/f4F3Y+A42Q7qFnINCGdx8382+wC+wdhYLH5nyMAmNMaD1qs
0X1oMflxUf17BNwTDqeAAIFCU/aX4ZIqgHtrj4q4AV9Rmys6laAI5xiCMQidbe+STSA8UgpgJtqP
6diUN2HbWKhQjGQfJOQacAbjlZWrZa0CY6sc0g/oPF4J2gfLIPfNG1xxzs6pXevkz7kJ6Lmc+8Cp
jVXu9eU2m+MVsokoG/SmCL0Ari3VJYfBu2QypAHxDJEqiJQoevgmIRHJsPsH64yaobzW53AHRGhY
9KpL5gPSePIfcBdm2ywt3FcnFTRx5qCIQXM8cAzMEMHMkyTRsh0/tXO6RHsJmrAuoROMEXmn4z2T
MwPNObNjB7cEa4gNgFEesjnBolVMPfokz24q4bTXXjMMO6tG4bqMyb/IUd7se4/hLEhj71jOMRlJ
B/PIDlX+OSVRiUEojudnO3TqjZhDNvxL3kY1R28Qok4vKcnkk9tUbzkfvZZ1CajQdyYTXGEwKQYe
Nq1fakxtH1ZzvodnEPVRR9h6GcFiEA+IjdFLuL9OF6/T3PxCM7haxZDEUZD4VrMuwnBE5ECiiGsU
6kBwHFxFn3cgqLdpO87xIyA+2xtDV83nBC3SIakJIMUP7ss0bJfKduvUeaT7X7jNFwG3xl7oNnb1
7xEGedKaGlT1od0WbJNa7XvNcORqQOqFed/pHrUwUJ9xxnqvYecjMGXEBPxz0Cdv7tSPeYbRlo4I
ceECAgRkVz9c4zt+RrARn/U0hyThzayIpJ4ZqTNAgioKtLI5usTDQ5awzDrYO2U2WPyqdtjZRaJf
2T12tCzteWcAzRzzZdZ1QlBdllGHN67G7Aua4mDIvOpWDIFLlrNxCu89tM7jcnDMDq0iFjNIYlRJ
qMR8Vp9m0h5w0eqw9kuuGy+FrYUv+lBNcfelYm80cxiRGWs5Z0F68VtgzrcyHSWA/m5lkn1gymEn
dCt4Qv1jvWtmpX03gUyfAm8MH5xiwkhS8rGDPfiPRhGrhYmG5S2YYR/AEn2c3vEjhTEZJ4HQF8Qe
3QnrCfkwpJeZFkJyFDdV/qQ7cER0T7tzUfxjaCsmhAcESMzEETmzR5gA5Dj0ItqdboQIu8B55LHH
ZtANssSHXZJmZlQsEfJgNp3RJqMId7C+zE0H8aSdLH/LXt5e1jMOJSXod3ZUoEvIGQ4hokCZ323Q
baIXQWe4cgNuZz0ZDFKS4M5MxvtU8cFR2Xlbc85CZ/qTbaECDPc1ohWcX154lRTqu1YBNKxJY1wI
pcwDEQj6GofFQKzUmO18nfaAOagRWIfsthXOws8pIqIFe3zeOhRCB7sr7XXjx/Um79sG9dSQnFJj
2KYipJqn4ALBMAj8EcN1L3QDYMggdo6so6WeM9Zv6mqVIRXiBVEGN4PRQIPNSGHx2uZbOxNtqjng
3hAxvN3af8PakG/kTMFpUfgs4B/tk7657SztPRY2vkoM9DopQsXMz9Hq1z6frrs0OLSleESjd8WS
S8NoZu4IOX1P6vCJSdqdC5SnoppeYjt89/UYDFtKk9Jt/c/o4Br8lTMmTTOcR3A9jOBK8/Mwc38y
LWSRj8x9JmS78k2UPl0F69jtAYaIL7mCIWRecEKOxo4gnDlDkzV9GYAPiaQDb40PvccUNobPOpQz
zLvSIzpJVgqTMJiBGWJkTGtVxy+o0wkhb6OTUz/qnupAkNf+OoJ+5M4YJLf306WsVfeimdJbDz1I
d8Ue5gSaRtvBL54f81E/OFbsvojGLkBX1sLD693LfVwL2qN9Mm8nXD8atmVvUEJDQ7YXkyGmU6sc
TW6ifLhzTIFxVsDpPGhVRkMHy0Pj6VtTkX90hLPbNOgJIzWg3JTz55l1mrxjJhQ9jQuo9PuQ3Gd/
44JxkAu6mnbSLpDmGBujAVOH087pd67Vudq57Vo3RuBfJvVC82maCoI6TyTEzEFVZvDqhWnwvQkE
DyDfyoiBMGI2IqbHRmpleiXbopDbvluVLC/0meaZxlh2wWsXskEIyMDZFKXpHBFeDuead9yTVwfj
lWZjGjNjVwNRUQv9nGhOrNatP7Lt6FyWpb5JrGVhzLsTIx7Ut2Qy++tEjMZJN0hwNEKZHqK0D17D
XKPJHdqucWc0TrvG1MZOJJyU/rkse+Fcod6et7x+W47LyKmaZ3gDlA6ZJvRtZVhyT23PR2ui0NZR
yQYdECwwf3fO0NFh0b6JLDdXsaT8Q9ZT3TgScTEJY/uiAqw68crfm2nDixTyEwYhh6YAeMUrr3Pp
EcyTmsv3qcrW1iOM6n0gsPixT1DIOO385fJ/8b3cvNMFqSOlS0q66zjTzrRS3HR5yx5skCZdAs/q
r/uJskdjs8msZyoEklFOZiwjZ4Fmu95cGsUoLRijMKaftbLNKiOsTl/EcUT6us9PzKM+PYipJYEx
d5rnMm45gDjhE1lHptuGxsuNQybNSw5SA5FCSpR0QArZXmJ2vEkH6t1JIzRzSrvpaqjGES2WznHZ
Ob3wymHbVyu06ksUSPWWUo29fYexXK5UGvTpIp7oitC8ZDHoDHYnOjDN0lZOvU8DHdlsBMxWO/ll
WL3T/Iu3eprQUfSmoy9lgwUm81taMsA7I7yymA7btO/tU1a3+tkxegfcw8SEDJrMMQsmxFnzfafF
5GOqhCtgTcTRZ5J49AitOtukQZt/X1QF3zUcPjRF2GbdZt18TjKU0IRRTLdcqwE/vuK00aRc2kY1
XZmFUaDmphXXdESLuGPQX09Z70HGQkQgbO6A1oYYtvDV/IHosu8JS9LWxAHhbssgibcumtKhcPUX
1F/oDgpb7t1i/l/LlrNliIEb1rDc8UrxQSjxpO+s6l4jqt1wiDtOyaPbxg33PQQvAx0mfdbVpfFk
aGbwfQI+eFQJd5M18aHJoJXvtBILa8XrXD22JiBL3+iDg2L+/h5E+nAzQtVHLhzxCNtWx2yyb4ND
AHDlPXUb8PPIXS3EBirT4RNngXHH5oAjxLBN+yvA8I1+FUoyVJLYPLFvkc+tP5/enFTQQ1dymlRT
mnc9sBsqLX642aTR15wc1veafKKKV3mjDlk7BvuWlmuOulVr3kn9XIY6Hbm25u98GadHFt/PndMA
ASE3izzp6ktBbPsSw4W3bRRJLnrL1WlxeD/XA09g0BEM2eQFUlap2nVYovCxaIFfVUhiXhGLgy2d
xGQcs9A0rgsYg8RGWfzylp2PsypYDrc6NhYM45JL7Mx3QY/h74T6k5YCuFu1TGGjkNTnd9wl7qR/
JsaqemcUqZXQqBHRuqhmg1XJ7nTT6ayPMA+KbShC7WFOe0OGUnHAfjvfg1IfufMgGh3A2aOK9axx
2mFz8lau55Iv5olIffME+2TAB8bw0pTx8DYojylUQ0EuaaViII4oK3gzVkl9MhpVnKO+7R6wxXpf
K5Jkv8eYQA/KiTBZhT1vJjsmWHF03BHCW8EdMAvUXxPhEIcEAkci1Ia5oFZZFZfjv9rP/9E5/Ebn
YDm6SVv6v3dSPX2D2160PzKV//ibP2QOrvGJWbNFvp5uUBOQqfxvmYNr4bGyXd0VtkHJx3Dm3zIH
mzz5y2zRZPnCie0yD/hD5mCbn0hMYnyEa48tmGO7/wQB+mF+Yfq4q5iz8Av5EgbvH0ZCnqG6Kabr
sPM87AOEx3iLJKytxQ/n5G8m+3On/sdO/izj4BiJ+LEY5zAt+XmgEHS08a0yJN0uIcBmwQYDFMgQ
lG9FS4VEH8Ha04HBXVVObfX66++er9dfvpyZH8IQTpvLyf75yxnzs2VLPX8X2n6ZbqDZ9BCSUDTk
jp7eYdUt32kxVz6cHkh1zTTG3waNTF/84sJCF8gAe+ySeNsCSFhatVYfmDFF13TaZ7d4RkJaO8pq
3bA7uuoal5RfkfWr/8FBkF+H5c3XmZJ+DO7SpY0OrJ38XT0R1zUQRL/Jtdzex7TMHmtLZwU1Uhc3
a87ChI6iemWdYx0sacKzc/bRbxDcclPCuwGpMcVb3wdYqIiAIKhYpcDxeuMhj7t2MxYTizhjnfg3
E52PI6z5JgARg2KVeTlGuw9TpYYXVjdSn+9iq+pXkoDoBeJJYnpImfn12ZpHxR9vNxSyNCGZzTPB
+nC7wVRoZkScv1PoNHdjW3PxhFcfZGvVt7oT5r+Rk3x4iOz5yHz2tZgb6Tz6F8juD8oO02iKAoMI
3xfG8pYVBRVrF/qnXx/V35w/WzdssiI8preW/eH8+RIpQkbO7E4SjAPDP/leWX68Sxvv4ddfdBms
fTh/jsnQ3+XBm9U4H56YJIRY3HMP7kzmFPvJbcx15HPPjCMXbsytGWgTsRHBJZfegaD1TlUmcL+x
r7mLqLWOueOQhzEK3s9CwVivjNlgo3Be7cKMl2aZEa8Tc28+qhBf4pKYIhsFO2MLubBDvmSobHNt
eGjm0as2z72Y4t2vD9K6TDF/Oko0OIi88JAiM/N9Zx7S/3DVAjPIumiiT9JjuwCeU8LoDDHUAP1J
CUynkhVW+X3IpLZyUjZU3LzJLsuTbqOMqt2wb5NnYjSghLaUbMw29GfDTOOz44/2m9vn+bNTizWK
G/Pe8PM5xbvPoD3hx3sw9ZRhBQmD2Eej4ZH4RxN+QjxucXgaiQrfWM7SnWgdhyQF08G4UZZH3i7R
Lq8CyAEkYO7wjI2YW+J8HQF33jZW6T3gnkn2iQaBpTDqqF3AEv1CKYr3rEnDvV2Buq0yo68XZE7Z
p9yrM2wHOFQqRXySsBnxik7AM2xJ09qlGE6f2gZ2Sw2zEUSKdu1gn/zKjrwB5BRRpaWttXUCGwZC
IjC/IAEVK7z6NqJPS3+ouiZ/dsky/V4RfAuzWfdHuH4ywnLVl/RbyiIaXlyvSFdubsqd4/vw58dk
OE21L64F85pV68WFv7DymI05kT+f6Uygza6btTbQKYuC9JsGf+0KgjTZZmEcrjVXHvIcFGOGQRjT
ob8flFacy6AihnwogGCEEs4OkaBbeB2n+XyuSqqxpeV7hFOU+MeM3Hp15o26PUT6nI+en+ygGh+1
LG3Z3rD7ORudhstrVJGJYprE0STvra0JJn/fMS95l9gNb0ieagCA0oZZIrK3HlJ7g0OYO0Jl6aKr
Leu9rCVIloi+lQU+DTA+HvlHkB4d/AGsKCogbgk2Vbjrx47ZlnVrBoxCWdvUvs3AQY5MGb2FjMyv
luSagymqbkeZXcWBEy014rGwz2YdrJtU4m5ru3kaeqjMBNxsaMOz8ofwHkrxVRCKt2gY9V3Utvpd
QKzHOpGCzmgKALYoVj2ZuiTUCv+JWHJvY0kJuXPo+kPhpP6iJF5qSR4IWW9JrS1aBSDbhf/AEtUR
OZZfPDzlcNRo021TPJvLUfMCwFnRyI8Zgk1kpjZzOYYW1NW14uZSvbviNUQeXOgJJrV9DNc5FOZW
No12dKayPCFU0ZcS9uI7jS/9lpmo6+GmpAu4IEypup6grLFMNUZ9HEfD3oM9zXaGRVSBW/K4CG0s
cT76NQSkbm1iIAWrGdW4D0hRIbi7+CKVHb4kgdF9FW4zvlhK9occYMs+VX67UGFln3AloQ9vU2TS
SM33HQTva22EfdZlI4M1+jluY+yL2Cd5bmXUDBFzPaQdSgrFo630YoNpItrrKc4qILz2MhmhU/tW
F9Poq4tTDEMM4gpyJKfkX5OiS+m3i4GsJBBMK0GWA+nO+CPqRkeXkajxu2plX571McxWQUVRMKkR
znMJI5hRl7eKQ94cxhSQZ6Z31Rq2lrnmiOXBFa25RmSRrkiMH49TqzfPwGPta9qR+nmMQRCt0qCF
9K5j6vpmJLJf+UxZdmOSyC8RvMGNKGP3KYKBcioclzGRTn0Bhi66TlNEnIGi5KPboy9E6Cf8Orwm
9aIzcI3QmkjvstCuX5LESldEY/erWKMuRB4xMm8xrH1v1ymMIb97Konh2NcwWL5eOhxZYrP2SA6y
rii/RMYcfQIhvxtHqzpbEY0Gt5G8uXC4GkthMRtNSpKefKk4cnzz17Cy+5XTWea6bidzbTt2eD25
VQAuxZ74G9PPmucQENOykxa/JO18fatUyyFpBP0tWizOJBUD1lpbfuRcGywMkPtwnlStOQHSFExZ
3C44UKswNiaZGCh2Jg8KzebCsGC+UAOrpxhtAdEdZn1IxkyhZUKVuzX0vN7iH3eOIBG1u5EviFYa
WNIFKi48K84YOW994NBTD0TU3uluxT+BBb+TulmvJLF2L1Dij01qJFtIWuW2ScypX1AvWkdn0Lfs
17ulITvrjBsPihMU832emmKpsiTalLSt12XRPcCcwnbetjHygd5Zu7GOhKDwFYFRodrSpR2jLaff
Tb9I7JDRSTZ5rbib4ZPBQMbpyr5bX0nLlMHJh6XJVHoYCZoHDWBHZ2jYdKz2l9f7fzasv9mwslv0
frlh3Rdf/6LL/9ff/KnLtz+5CMDYDRLi86+d5x9+NRT79Gh8trKosWa7GhXqnxlAxieXKFhKxlkt
Ly5MkD/9au4nl/9h/jO0ZLAs/pFhzWZ7+6G4n4kffBpbaUpQat6fy7bObKJ4igZtH1gT8I86g5+Y
BESFQdKnmxIhsmBqMKeJNZ1GsFhKw+gk5rSx6RI8ZswZZMGcRuZ2Rn49BUPx5l/CykKiB+IFf5WT
BkaaGUDV4i13AmuvC7LO5CX2LFHSuqIs9mgxX4LRGj8T21h493hPsjtJVvG1rt7zkjy1aE5W430o
X8tL3NqksmIigr0iVOQSyBZfwtk0aw5qGy6hbdYlwA1WYvo50lLeqZbMsf2PPDprBozxPh3mVDjm
hB36qiEgjVwPJhsvPtPSNbIFwuKk5SfMMb3E2tbs8qD2zMlyVuISMmddAucol4S1BNpXfqmaqnol
sm06d3jWlsTsNcfQb/ovXq7IsINvQGyhF45HRqL1LYSy8N2MTHLvgJUwiqIY7vKKspFkPASX/Rne
Q3njWGMJLdYbalR5ee9usyFOzx6RErd2Zk0bHHFYnsu96/YQZ+u0W6qikwsGs9uekcONUc/pfQk5
fkPDSNYacu9GOEZF1FzS3uMEalYx2M613Y8Wdias34gP0uLgtCRvJCPTanREpAmiqKuJesyiWd3k
QEePkQycvEsKodTG7MliLHvfzVGFSWcAcQPEaLwALgxeaIvPmGcQg/Mg+dRPRIFCZBKLchqJoBuC
6TSFRvecpWMFZNDPJaFDsj7SCFfffekTpRiOc6wiWZfRtbKLbF3V/swXJUGgWIDeUVeZhrOCcJRZ
GjXHNYbNUDuwz/ISTzBlzRvwM4pLTAo1OqbaCm8Kj87fjl1OfIfM3Ho2kS3d+jM0YoYHy3uD6m5D
tJp9NMxEMbidwyVhyCORGEmcNFuiJzEWqjs8JdlSYI581YpQHmC1+d962btyIy4ZloY151n2NdGW
BOaSctm0Yam9IIQTNzD7Z/w7AXzFwsf39cUGBgJZjTpuHQKMWvkOQZr1HKnJdUwfe6OJbtwhaa4a
Y4wOLhMXf23MgZxRUGAjFGOYzzTl8sGziO4M0V4zQZkDPY0ytK9qxWyVuU9ekVMHJ6cBIsFT/jKA
x4WlloWIiDk9A8LZ6uAr4gCqQ1kYYYuM21ekLtzBmB707FTo+lCg0Wm0dtrl/cy4UZMe3I140cdD
5ETJru7FjeHBga9s5EaWhWJntCUqF6Svat2gD30NAn9kxhGobOXCkm6gnpolmsrGue86B13PSBzl
srVRLERFrJ/tKh8A9ohoa9dImgDyZMs0HQkVDKAEeBakW8nzchc0A+MryMjZI1ErVn4SXasnN26M
Sd1fsXfr9Ht7wkLC7tsVhQOks9Z2fSef7Czqcap7/izYs/q9JdUBso64KlFpbnMypVbZMGc+dvl4
W5eeue+SrF7Q9Qv33thktz3d47sM+gXjevz+geVna7fiQlpUK+RNxQt2k2ficRYdSOoFwdgnlRyq
PuaTLK1GLRTUaz82X0XAmMtJtEMC37yr6Xajjm34GG2OSW3sp4iG6D5oQCcanJYNPMnmOtbtVx/8
7qpn2A/QRGlXBPGg6wqIiRw7/bkwWrDGISyNdPwqG3VE7ZYtg1ZnZAlOc2mQoU3KQfSIALYAbVY+
eS48z9yrvjhcsfUQM7kbGWIFTJZCS16LPgHzVBcviFaHhTke3RhoXK6X9yomNCUf3HbZ61gw4Zkr
hjGZYsMGX2RHQZUuRzHHmSr0oospEld1bDQHaYEIhWy9GX1PbQmjsFdGM6b1wiYAauX6aXQAMUHW
BcC86RUgU3NF3qm9Eb2xMLmNiE/p2hMEWXYviHXu9IFiTYPFsLVnkkI7gocbYesQVlEaauHFTnVb
E1p0Z00yjVZh3Ga3qTb018KXX90y0g9pHBpHQjvqtdaAFF8yBsGDjTFbYy7J7ffg6jJcOYZT4utw
KIbjJl8x7BjP2TAFbG0N+ThRSi41x27OsMFvHanVPBIpqXRKNedcpvlSYgi/V1kQ3DpmYC/s2dPk
lPoIE1wd/QBkVGpa0Xs2BO9Ro9e3ZuX2N+bgD8dYNtadiP3ivutRdLaWODQu0UNDx62TaPqz07Ad
czT+C3NcsPRRqjI7I4FzUA1UBxCAUzeMGwYv/qbr3ez7LKo8Tz3Tvqk79a1t0XHpGvvMGqOdkjZ2
CYKK8vrOARW9qt0iPVpuabF1M6stiZ/RFztj7AiJj+xPN+3uuAmzs1/q2U3iBIR4FMIFCD41K8PQ
b8j9tFetmch9PlnWTUbje6V1Y3Xt9Mabo6RY14aW3uc+kB2ndc3ntrTrTdObqcGdERFvQV0glvjU
ig3ZdnQk8KxsjUrGR00J/+A0/bgD4T/sRcsrEgCR2GuZIf5ww/ynTv5NnWxioKJt/N8Pdq7iL1Ec
vhc/Tnb++KM/C2Xzk00jFGqPSek7E+/+Pdnx9U82lhDfsbHcMKIRmJD+rJS9T5SvukkBayHAuvic
/pzsGJ+oamerg224GFwZ+vy///oy/J/wGwmF2Qglq/nw7/8Lwf9NGUMh+L//2/hQKCM2MOje4pDB
bEgT96PJkVHwgEm7gTJZ2apFAEmtMOwg5cZbZsmFoN8UjXl5SlJD6x/jgSRftAIRcpTGr5x3N0Yf
aaxGPbHIjXUoAnBPFza5h8fQnPXufoDteoHIUza/mRR86N9TqfKDPU6t7pnEwX385V7ToTeWkzzS
vh/ujIg5i0Po72lUrn7utZHGzg+X9o9z9+O5on/+865itp3RDHaZqdHN52p+aHlrcWZVWleGLMT+
iem+liwzZRhim9h2WOtUX1q9M6Revfo9edrDsrOVawNe7lSwccLIKPcYq+h3T9CC2NmKoCPrsxXD
jVfEzGXYRg83EUOyh8w02mlrB0V5TBoDsESI9IEUuTSQYlFL3CBL3lpFCuIHJsRRE2q4YzjmrUzC
gt/boqIplNQeX+VHgQrXWO3p/fWY6omnFBrcKsEVqZd523TdJmCHgeQ+Nh+kYXET9Bb9U0k/dTva
mi/p/lTGWZJIFC9dGtDhGkMIsXDG/Mv1CILAqo5C88EwAMgtYpc2MrPmpH7VohHAlej5GYMZe8Pa
cszq1VR9OoGAMOvoeohyfhG2WmsP4JUut6wdWt6LWjONBzOJjOZolrZrnqcUQTCS6lFULyblUHRo
JUh7N0Sjs9Twx6o7gKHmg2Zl5vDMTB/Ph2W2nLkYcgkFWlsO5V5WXp6DcE35I+g6fHUGSB4Reoc8
fE0xDPJgmGrGEBrpetENwlviLUpZ4LOwgYfHyySF5IUFI3gi0tB/Uh2i1IXfI91c1bG4jUTHR+sk
MUD+HmEgsV1p2+Yl6jHv7EgtnDNHytTq4FvPwoQY2wSDDKetp/txKrmsymTqcgyxlUSHab4k7nxy
/DoGZ9VXFgSxWiN2JM5aQmUnpfqrCMfFrQYxciBUiIfXCpEXY6ylwlw3aAAzgF4Gv1IKl44p/Nls
DfknXGUooZOFCTfrgcZee9bQmBKikRD/AmGuY+CZtM4VPUrxpCnXOPeqym54tbO3g2u8w/EBXDgG
IP9ehKl6riwklRtj4paNelQoClWdt4wSZhzLPAsQ8pqDINaL5HT/ScMV0N6aONTI61Yut40C0EsC
VZwLea23g2NtGgc8ZwYnsrbm6artRYSTJdyRiIoJjWF3aWFwIHINmOYr/5gz6xr64S7OdeOBjloW
g8TjHmkQynSw1X3jYTTnK58R2SAWWtBzbdN+AoU/uWQncmZ4uJDf8FCmVdkHm4bWbfOClWW4Ix2T
B4FQbk5wTKiQ2KaZXh4dc4KEEsDO3IUqYXCcBAxQGc/VOGcmqCgW/VgCyku4NWvEd1THBk+bvx6G
hPPi+oQWLBDVlkfEKaZ8SKdJ0560jl7wqeWFL2/GweeXZHCt+scJQrX/GNtwq+4ClUgiZDSA3lhS
rf2EPkktpjHnXMq25VwOeh+DVfdDTkSl53IHXTIbNjarSnSoasz8y8uNnA4aF67UfJ5joeaHAlYM
nzIAaWfLbJdEKnSagSjI8CLxMmReZ14nhGXWBHsZl5T63sCMQtINEx9UalhyQiB5bhDK5E0akniX
hdOF7Vcr8Nr0WbJCGJC+g8mR1yWjAwGdD16dv3azUIOhQyOS4QO304HymWveMl4/J6h8h2ePpKH0
m+MWJgQ6dk9hQLdcmeZ1zvtnIj65S0KxDwoTIR6dZKHr+8ik/F04hjvNsUyh/gZauEFHF3rnAufv
i6M6EtUm494F6TKPIsrucSxHbZ1ChkUtA/PZItFub2U++GuiRVBQxqqnLWuAHo3c3NlRPMNGKm0m
G/EzHMOu2diVI4qElI8RE0+Gur4iseOpQYi+tHL9TSug+LX4k9itsNuMo37wdkZqhp+zJnC/DaEV
wIOXxXWbiVPXSyCOTBeHW1G64ZtjqWLN9JTk9oL6GCFm8WbYUb4xAeEFSzIJkBGiPbvxQxT6LrRu
a85wYORThdmjmTQunMOmRf7XDgt66OS7yxDhLCjGa5WROebYqlvP5fIty3r1lvhddK/s7KZ39SHZ
SvZom3qsB0YXJWxNhLf3YSOyxz63m3AjUUWcfF5gKN7rCdmvj3DAsnEG1j3e4cx1WfaUVT7w0qle
CoeEoVUyNQXhyHr5HAlGagavHmTTwmHbi4tmOFcCPX0YKzYfxD1+jyXCuqyzbWbPSbjpM9M8O2Hj
2qsIrfm4GEbKgdWsyDzWDVEBXlaPjN8yi2ZSNJib0DFuoaxVW32IupXkGF+SFCgVbykl9sUYQPkZ
c7c7160d3PtVJLYaLYyNg7KWEZc2eZtxFOKsodU8smCPO70oRogUhr9nINVjA5Ny2Zp2t6y7MdlF
RSMeVKymr7qeJURP+RPZTtLPVr+uUP5SzNlodPiPMXuiaaR+6HrWZW55yTw6H9pK7gjlQebeW7yE
bE0iHdRVecRKJX8zJJ+rnh9G5FRF9HORGaFrMGbn+Fw1/TAit4OJoVjv+AdQjdVrbMcsDIw1qDF+
fXQfpA2X75md8JTLpmXqHwUHuLNF1/ghQ5J0rjDYmrJmF4hYnCFgwfjnX0ZDGl0mBfJMjPn5oMhr
ajTGiv7hQvIsy8jezyyQJcFu/vrXX/XXQhbVkcd5wyGONeEjQaXGflZpzLcOFrLoc9FRejtkQywb
bEjHxkX/+4+/b5aRkeVGex5y8weJiIEopCyynPApWr5P/3oFYa3ljeEUDdVIE4+c3l9/53y6fr5H
Zvs7nnSmBVy8j8X6mId268vWPkgUEAqa2SypZUHlDUzyCu9AG06VtQTcxj8T/8Xr49c/4K83KSw6
h/PM8ME0IYD8fD2BStX6kKXiQMSS3IGUs/aD0ZfH/8G3uMivhECY9xcDfhaYfRHALDlg9pC7MUYe
5Xpj/5uT+XfHwoaSUeCsSAEs8vOxiBaTkaNxLH7deCsRuxkycUTIvz6Wv7ktAboz5CNMmEHPx9sk
rfOa/OHSOZgBs1G06dwUauzdYT0GrXFuq0FNv9nS/XX9Yk1nNeGwbIt/+nBgOIyCsc+EfdDKQLwY
2G4Ok64oRbqs9NcFlgzkNs3ELfLrQ/3rysLMyYdkz9EyfPp4qD5SKbyAjnlIO57uoGSdbAVi6ykR
3m/0WX9ziNwcrmAT57ls+c2fr52b9Wjaqtw8DDIC2ZYb5XECD/pK/58Ve97BDfNd88+PD8YPGEnd
YQj9UXqmdOTikS+MQyZquStyGyWl7kVbNjq/fdI/cjlYpn26E2ilbdd3vb8+aZEnPZ315DDJhnF+
YuQO0moMwHdYfeW5TDL6rwGEwpuhp67rqbWas6oVGg9ba2w2F6XzjoC7+WpEjUXVOf1/9s5kOW4k
7bKv0tbrRprDMS/+Rcc8MUgGSVHkBsZJmOfJgaf/D6isKklZlWm5r0WZpZUkRjACgH/DvecSenLj
JnaZ/sXH8scr3BOMPiQObWRR+q/wrjwCODtqPld4ZvBCkR+VT7O+voFMyN4T6Qtl/Z9/E/of7100
gNxVHM/oXFE6/vz9BynzEp8z7qC5GrWucmeSIkF+7TsQJI5MHAzz9R5H+rkiqvqp761JJ3XFU5eq
kUixqqCbZu8mGo121DHv/Pkb/HefCU9KrhVEb0L8qr9ENMXWxOWuzyaXoltY8bMeaMahIdAqWgwV
+Nw/f8E/3HtsfOe7gVEOlyj0kp8/kAq/JkX/OB0Qs5svjYjnRWaVc5mqkm78778YcyNDMKDhUfPr
KUCwsieCyhsPKlDqJs4T7yQasqkWlijpkv78xf7wVc+7bFSsujDmE++TXPJDXUQqlF42vhgPNuIL
m/KVjRWOxpAu8c9fSP4SdSHhYmJzoHggj4sj/dfKKDXCSNkMzakg6rC5EfRwjOTRaicPPo7A5liS
/QbQMzDdExGiIBnT0jHqRZXOx2BRqUsYJcwJtIFmadnoU/k0OXW9E5rNKIupl7ER6Tz9GNjCTmxf
A2ApeeGxgfzz3+SPFwPCANjGUH3AufyhFIpyYAQO/rSDnEZ3NRB9fcyAb2wDMf7tqotVMNeAiV6a
kd534ecP3w4xbLLtFaqmGi363pUxv39V4BLUsFwdMRT/5fxwPr1+qIFQM/M8lNz6EOUsaL/z9fLD
K+ZTZuhVbZkHu1Lmh23L/kCikvflcyAyy8f0VUVc3UOhlPyLm0z+eokASpS2AdOJV54hfTNg+McX
N1O/jbAhg3HQmSRNK2IxiG7djvaEqmneVLuvtp4kQL+LBui4FxTcgUYdRDuWZ0gxsUKPF9FlTBGn
ZJ7XVLUzNxakX03kKXMd1Rlpr9uOn3/jEL8KlrcgmmznaUESM7h0jeLWipvpC1J5jjuNw2A7trVe
HpB3l8Dv7Qa/2qAYjREgzNwPnD4HfVQh/l25ATuRK0vM2Sr4BrPbgWnDubZbDXNyZN8UI2nJ24J1
zYIpdj4thFNJcWIsLfJl41idh5W2Lk9tgl0J5GKJeqwYq4kGeooOLLH1pdmnVsfKTgc5kbOWjKyW
2Tfit+LFmOIcZWqqxwyPOnQE+ju8m4ShuBZzv3iqnIehY5CEN/2o+G8Hu2SxtwtGlFu2/H64s0kG
r5Z5NfGnE0CC78UnTjomL1461zVVyb0W5qk1fmNajtE1wRtJ4054lJfsMWGqS6mmLLwxoKgXpySo
+va2MRq+EPZl3N2FnpXJpZgE50XdtXq10QWc4kRI94Q0rUguTqk376oR/BaDEVvTh2HnnXlVV/o8
ihpSvmYlgLht+NWtF2vg7d6VcKw9FLKxeer5NHsmGh2zuQjXmtoALeblmYMwuYI4ziDczUYwDr3h
8xMhGPr66zQY+b5ScafdqSLipasEqQWRmmBe2dqlRiOv86G32oseaTjAEy6X8IZ+Ff+TjhMARIUW
mfu+r8EIrbq215ZTmaP+tiWPcAt5BXgknKA2K9IhcsiS8vVhj/QHCE4Lrjc6F3XKTMtFaDxtVUoP
C0rdY8oY4Ius7/XcqtMtu1IusDx0bYnLsOZs+KwDmNlz9U2BzaghtFEiH2C1GePRZxDiogMdC/UN
1rp/405IEb+P4Ky0480YodLvzVhaL5EfghFuugaE/ffbykZUzhXKPTM4Ruy+5Ng0a4bzo36vKz2M
dkx7mc3L1uQxXmOEbbaVa9OZhanF5yqbeWZuxE33OkZswjcKuefN99UMmMcX3zLmQiIwqe3cwjFf
Mj2eJ7E14/lFGdP+AEFiAv95/DnEHtU3IbMr5wSUuCPCREQqxoGaiOaYkctGTlGpsWlIR5MP1vR7
UC+xJ4Potskr3ogumJ1sSkL+LvlElMYzwC9D6xn0WElycVFVdFeWSvV7O45zgohqPxo/XI1Nxjp2
K2nejnrJFDgcqY0JbtEJd+Q8Zg2AwTlkXMG1YrLNITvXbA3nkcI8aYMFqX5FSUQZdkNCx31/ypjN
a6mFz7xumNaPqTFgk67zyWUkQabRIROfwg4m5BivLbwXfTx8P/H/uyf9iz0pC2idA+U/70n37ySJ
/bgk/f1f/L4kBbUKy5c1JGXgXJuZ/7K/cTb/Jg2OLWxNn8vOf65IIeYjGKREtWmETXvugv+1IqV+
8Oz5pLOwbAjj76xIGWf9fHBDGKZi/CwZAZYzDfqlRE10v+q4N+yzFZpwT3zsssfcGUdJLCAzYIfN
u8wSIz8oiMTp3RSVFiwE6XyExWTdEduIwVMvjHuGBuoxcbToaBkO+UspVh1/UTL/xjE6NR7R7wRc
txctlQGPxmAYoBfkla9BfqMIy464+RtkxWkcnx0ZehX1eOpuooZIq8wfDchHHSu9USdnMyO/Q6dg
3ISRLuWaEe4t5JcWCZsY/BN7zPLUdLKlAOirg/Tq4R0hw7NJONo7ciXxlA6Fg/chKp/rLBFL08rs
vW00L3gI0DMrNxxBPkhA6hPY1p0oC3PDF6Wd81jz1cpx+k3I7rsGvsSjoicKE5d41m+gn81QrWiI
r7UwlI+clyezI8IVOAAZq1EoLvghikvbVRQQrXhMrch7UBZRhypXxraU3qNSrr3uBQGCRp/dmjE7
V8oQea6zrN530HmXIo6iU0b9sUdRFV2BeHlhW0GMIAfH2irt5FhlWIHTQutfm8Tx9yPPTJzbevoB
nox9Z+zqH4YuXTYcyJB2now+uk7Wa2+I1FdLd8G/BREzxwqCFRq21H2WskvWlkMsEwm1j1mUkfXE
SxNxQDESDv2T32qIv428WJM26SyBQoMRIeIWJ0Oa9Rb6xcjL7pxJmTOSPiz38xX5UHGwbVzdj4g/
7tJk50gqE0wIRMKkRY//QYNEthU9o0Pc6GS+kMWsBxcz0ZMbnCXTNaFPYhlOJjI6Q2rsPYSyeBWj
IHfKMbcmuJ9xAQw+uhvsJj0xjR9PIWf4FV1zvOEEH27YPtQbaJXqrXVNQh/od4hrSLTymwe/gmzG
AatE5sTDqZ6IW1JMEU/kIZFOrewheA8lRL20LK1dqLc5m9iudI566fF4j9p5VZ8jzLfRQqLEySX1
WmX33iJgv/+FhEv0d5Uxyk1iJBUoHNBdKxmE/QZTjYU2NePhD+DMO/ZZhg+mLU1WBmjYQcAN6hRV
vCmnsktAAmPzENROni36RIbfig5InevixnMiovJqS3u3J0twbIcxvka8LmhqtUEu1IQR0CiNcuPE
wnuMehh4rCqPpZ9HNzg9wk1KaNFrb+vpRka6/ZZU/sRkNQNJZvcsDoZas8iPbYevXmEaN5x7zgqX
oL/p2gIgTZ7AyCwGzWyXrusXB6ryoVyRQRSux05ONwxaCipG+FS2rXCCKUPuG5mgxBOWxWJj6L5Y
oVXcRlEejovYTzRsNQH6oNIYF1YGkIJwVX4lu0AAspApUsTMGShd6n5cY0WJt6r1x3U0uNNDj2p4
0Q+VvgktsntDD1wqM1v/KnQJ0rNt7CmEDtzTKtoXDCi7Ojem66ETw7JQzsHquK0XMev3PcjXYecO
dnETZ1Jb62g7SQEo3fEuadLyKmt6ec8CL36OhA5qxU7YgaIrRWcYhf6e0CbnDgaLXKKyWhqqFFcZ
gBGRF8MtBpD6NMYlwguUnGfEC3N2U04+SBZRd4rKWwXGIPZTpb/rg2WfS7PK91Lv5T5rOnuBDI8N
f15KdoF+sK0lAROMfe41h0UdAmqjvZu8cPzIRFkuJ80Z8a5k5q1DLlbEtxj2K3r9EKiQlWxZTOG0
mYP0hJzaI5Eh6iFPBbuxObzcdnv7iopDYw3Jg8gLwmHlJ577ZBQi3OGRZJegUm9dmzRLq7ix7CcO
wWkHaVnDOoNHSg3kZcEE7L7FdPFnSCvFpalsHaxfRvpCJV6CKQuQkBEmK4u+37p9A3Wt9KvwSU5B
e0J3h6q16MikwOqGIas8yjRob6Z8zgdW7nQj9Mi7bsIaDWLb+RMTAhstqFnAdDEUvJvE7VedE5of
wZgDYnPUW5eGMBJ4ZgLkSgZUfralnULNrGgMrOGxVABnTMAaFxvI3aqFjvYEsIh7w7DJ6SZGck//
qai0O40HVjAsBisynyFzECbjVNFZ9/OcaPVCfyE9y1ypdnrwOx7pchjlzurtEr0lI7u7KNLJ+Ybb
BVM3vUxC31M9CLAShj6HPbHoX+Qosoil62+HMgkeNWURUdNlaJztPLyJIeDlC60Khi8isDFLGWTE
B25I+hOXo7fjuQk4tRWnhjr9Mk3dTccAh4mJSI8dH9jS4tq7j0cJ3BgINLdEtM09PT/ZE7tiXIKX
ZPS41IaawCfD8IOlmQfujjkNsVxum64bo8uWwvVRVpXJtrCbDtZ0jDttEqT1lri2uaHCTZcVjD9a
oN1SpRXzQj87BegFOIr84YXc4HKroRE8Tn3jvOlOmr7WTamdraamOcysu8k1H8SIODPxfMJdcDjt
65ZeGawNvFTL6R+olruDZWcv8RS3+zB2gk2VRMW2B++268Cw23jRguYQSeiOZhSYlybIi5upwiaF
/N/qF3F8qwelfNKGfMC6Y/RgenS/f9SjSNulU29hoGTyICMLt1BMALkU14ltflGkSi+Em6Vr5tPY
AYM+vffcoNx2rVtdly76cNWUzJ4q/8OFOAhDK8QwiPBsMYRNumuKdDqFpjkcSysJvvYeGmSn6YtV
OaXVyrSt6RskyPsQicFSJrFzRyYMgdt60i55fzATY+Oq56m6LkP92W8wF2cFMvy4LE5YqMcrZasT
u2DzIa2wDVQxVCoWqf28C/E2kUr857ob1RZwbP2stJwRn8f6ABlJv3cGHMB4sJ4HnecK9jEdpRZW
KDPIyBQMX7TOGlf1CD/TIXf64KEWRxGWHlV7dAqgdguzyOBMpkWwDF1RLEPhpA8z2+iOoio55pXL
UW/pPlrwIXHja0zW+tZzgvKMR26T2Ua5dZWorwbDzFe5IrUgjM0MhK8MTihceOzIuEM8HUcWT/zY
vqksnAxIufQN6c31CseetRzM4bnRedYWTm2R8D3o03U5OPGShB0dBm+dbyx3UC+dC0tq0UDf5ZnQ
2NYiSQPcC/ZYYTkpJvWWk0n6bMMcEJS5L1mAkII38o1Us2oTg3MplmOuwZtqhIv+KNEAUtaJvQT0
lzE6MpP8qlSSrHhYp+uhz8ChaWbw7re1XJn5NHCk2TX+Rw8dYJLE19S90AxEuhmkPW2EX3KCDr5+
mHgOEAlDtYn/Qux8QxPfXFYYixY33aJriUkv7JZRDuGmaAi6et2kya2FcMRYNGJUR99vBBgoGe8F
X/VzAYVrhzfVXzt5xwgrGJvkUNPpE8ZB9GZFeqy5qBzf+VqF4JE2OigpuEnilkEMKeDDSCC8PrT6
myqd9HpSigcC6qyl4Sdy4+cknOp3ADC62F/5vRsWbwCse9tcZHnqZfeOglJrHoBUQtJplesV98PY
86kV7Ts0JMIqciplfI+2PmERSnWnBzMTW8RQRYlD5niQrzQiiWab6qg+GD+F74PHO6RGsL7yb4pn
LUB6NMoeS83oKwK8etJnGZhHh653q6uq5G8XjV08Gdx5RjLWG15Ru0o8r8KJO8ptBP2mII9K5e+1
L/QrADfuntX0xB1MM3d2Ovt+CtmAMBe1382UeTnDxKk8+pZHjichh5c6YwgGhL4+aFmZ3YoBdyOW
+5FY+XDodmaKuZmnwbii6sOkbVLCyKHJSDGPMMfXqYmqyJJHkTcsnwVz+Ahx7RpnulpZNpgCdtG8
HsTb4kFFvfnY6Aly/4YIJIfYK43BHNSjpeCTuwysSpcI78YnhJTXQezysYrUU3dq8IJVHwdEIbXd
JK7GMpDLuG0a7IxYWBcNodczWal0r11O4Tm0qOr2CDupkRu2HAeVxfF94KbtU0vpSc/U9GcQG8Fd
Zk0N2A0+bD8LY8BfmO4XlszCs+b3Q405XpHR1ZViP8ZNdef7mWjJKuavdhCPyKmv80sbePUiqPTq
S80M6KteuhUM2eCLnzniZEocGospF9rOkGUJ8dcTWJN7cXS8rLwDPNDkkEvL3LnqVGje5mH14kw1
wqVyUkALIYhNS3cQHPvRFJgDH4hvE7E5po8x1vkHNx78LSpe0rPGTpdbWqH2Iam74R2lmbEspRkc
mywoCXgN8k1cx9yEiqnNguGuNS5oPah1qgg+LK6R4XWi6qPi18BF1IUabyrHxdmQe2l0qQMc16Ka
asAF4ALXjavpa+lMHnZckzSDaYpPVghMMCPI5pxadA6OsrmYhPZKgucEYAGnx8LWQQosjJGHhrCS
8THhUcGQqx9AaMfOhHW7mNAelf62lX16yec6CYEZJMvJbLHAiODgA3hYsuMlQDXyil2OPxzdKLQE
+s+5kNWt+mQZFNdRLuCm8j2vvbEaiPlqojirvhYtXoxrnRhaY52iMzKuKp1TYMFoPnSXHVANMcOq
7OldG3Mx3OieFu9svE/8wF4bH1tWZ+p+GrSY81VraXjbm040bELXXQfoAlGgUavhyEdSu+6mCKrQ
XhqNXnTJ4v9lJmlhc2T6eQrU1tec6j4lxOvLD+Off6OlJoDwp2UIWhC2b3BXIF0Jpju/il5K8knR
Y+nDOdAaa6V5WOt1LJmOyvaa66784Jml7LaP5cFIrI1m1hsr1Neu41+V3bRuIJ7yq0Jfh58GuOXP
39wvW6jv7w30DB7VWYrw61440/sqF0g5zjijCA2lVvR3UJ///osQnTQnWLEw/8Oqy4pbRdPbD+dI
QvXjfza8Y5xr33eD/x1J/uVIErXRD9/I6qV9+T8fn1me55fs43/+7x79b44P8Oep5Oc/+od1w/mN
wCIJONcCCcX0kZ/3u8nZ03+zkFKwwP/drczA8h/WDckf2R4sTlYBs6mCaeLvc0nD/s2zicxANmb/
HuX5i1Xjz6wb7HV/vofY0UvH8LiPPKLHDNQWP+/0IpvBNnFG4UFVOqLKoSxmX91oHxH3MuoZFfGL
Zhd7dyhAIcu0vsUBJXrXIkK+oYHc1Tqsx6VbpPZhgvXir1OiX0j2Y1IOJdbMzK0eAy+9Tby4BrdJ
Rb3sSwNaJuYKm1Qh2fRUyhBiCMemW8H4JyZzBo7bJ/ygDofbUE/7SZ9ak5xDJDx0E0a97vVYhUtj
jjNoGr/sF6arVa+ESDpvnMv9qnW9YB1MwsgXYZm2zXJ0LWmtdAZN8uTJNlw1XmZfEUXhLLK+uzSp
1DZoijmOKeSEwcGuR3clgV23sFnaMwLP7JLFGpW+owrCRGNXBdYit0RAtxeXl9Qq+y0/vmIiUow7
OHreQc4uKx67W4yBGK/CIio2Vg4lB2v5bMz6NGkpy6825uzcSmcPVwT06E5H5g4e0nwO+tnpVYwe
lBLcX93sA+uLEZGqLm/C2SNmzW4xbcQvrEoNbT3I87ORDxdLUNNan0azUjnhmz27z8zZh8YEKzmy
rks/ER8XbOYY1jo8SleUneZ5CHMMbdQg3UkM60oWxdkv6+xbjFts0yfmiKg+cpcMwpoLkpg3y/cL
hjo6iZyzh86e3XShNT2ycdEX9ey0K1PrwA6U/eDswotr9MbG7MwzZo9eNLv1CLJ6ZQ0avliFPbAr
U0dGUyO0DFx+bLpMTvJSu+0Lld2lsxswT9LmDBQ1RCAb10vfS8DRx9gPFA5vtMTNQzJ7C81GKpgi
+A3L2XmoW7xTvIvBSvR+cD+5DhbFlP1Rxx6roNPOYYysmdroRyOsxGEU3TvO6YEtn5nekjXLHgkn
PPji2RUJUgKt/KdVEiTFdDZxPy/jkhMlEarYTp/uSskVzXqsPUGeMY8jVNyyNswNpXtzVShjemIO
SDaf1s5gZ6wq2IETHLPG7Ous4JlsKdyDjVZ1R4QizUGE9hWWyNkQOntDsdjGS5c14874tI4iDe8B
keMn7XytXQJ2/aJxIoTNdHFn46nvHM3eozLFkToOXYxPqCY6ek4IwbTqpeaF2iNFJFe+NSXM+AyH
62jMVlfZPGdOnW6STx9sFsmjZTJ9yudvanyHiF4uitk8i3f40ew8texHz9+Vs8V2gLGw9mfbbYz/
lodhcy1nS642m3PTJLD242zYNT+tu3BsGFzWYqEZyPTw9zqz0dfH8dvP1t/Oyeptyl6ewvcw4Q5u
Z5swPJXFmEdn8k0jRKDeQqvNbMUsN1sPQxltkt8Nx82FNKr0tpztyP1sTB7pyvYQINRtNtuW89nA
XM5W5ilR9pWJu3mssTnXJAAnKwaQw+1gtl86fdR2WjVaZ4bWYY6Ts2jMQQA40kwM1ATVy/gGBizO
amRo2Ffd16IqrLVtTx45wmO5MSUig9CN/JvRcKNrK2xecrNkWoNecjFF+otdssxehLVon5uaX5l4
mnJVsx89BmlOCy4tLmkRAEzISHZJxzC9GXnsLkLF8y4t6gLQaD4+T52HZN7n+dx3XIPRqMZnb1RR
gPtAVHdVre5yYVcMyvMMF0VogozxqEtvAkxee6OkJ2JbYlLspRYe/2aK8SAkvc/UPW/TVVHm3oW8
lm9k3g3LQCp9M5ANz1DB1SMQ0jZtVWnnGfEZZpR1isa5sxj2l5GtYfIB2+PKNtuMwGC4xdnHp6r7
AoSUdKLd2OftIctF2HG2aNVbosVwqEIz7sRahTTl10kN9mkRF5geko4ByEmZtX2L8rG4A1HKLZIM
XHpMqnrra6NH9SGc42vAuBrWa8vVHy11kmqZw2q+Y2JoK50LWiaXJkEX9aGQwj1Uo69tWo/U851f
tfsxMoLrMO3SO1eLDWdR95qzDRMfz7k3DeFT6ZrNGsBZttOjIHxB1yVwtbt1DGl/bM1TYNQk9Dpm
yThsGjp/35d0uoPR9z3kiUm7LXm0f8sTk9IcCfRw1fZNg3lHVji77ZHmedIBTS9iKEJqYaqpexS+
Ub1UtYieOJMD8tSy7qoxpuza7y3v22xNmNj4+8ZF65P+UcO5dM6Es3doUD6yzLDfrdyz8FKERtXh
IepBQ3g0OlbR7zOetujHdTmyCK/n9aLPp8igLnS/dP1onRhNpe9aLGL24t2MIrTLaLj1K9P+wjni
rZGaBJuOFafG8AfQ0VJP9DDY15FSbwldjcnDCA+cl+T9jXJoehbZGGo3UWw3sGqNrH6KWdmfjbQM
UA37renASILf43VV8m62VXIph/wubdJB0jfm/p6FVbbSE1htMze5up4qoyKdaGjcERYDC4X1iHbv
qoRi8GQN4/Dhu2H1jKCw3xD0RoOrgff3FqqCtV5Dx7uBL8UUx2hq7c0UI8nFdR74CwNV3K5zRuwR
jjaUz16gcnc5Tn5HQmNrDKs4iitGJ04WP8IyNs2FWxjtBf0A2iBNGdXZbst0zz0X0WJLQZrSaNLh
8869teHU4glflG+uYTokaqX3GpnTqRldfGBcWxZZzjJnZQH0HZT7lsczA19L79kwJdI5jUNbHfSw
tVd2aQryhzqo35ILbhYsLZVbk5MlrGppx7JdW2HumQu9KW/1rmlXDZvwU6r1XbZw/KJdKScu9zhi
yLggqL1+AtHfMiwMukZfdqopviajLPN1a9J5Igqppg+bAuoKM365MqT9agah9+CEefaCh67YGCG8
qZWKHT/D9Z8U2hKEPk9EFrMCvKhwrrzJdJ57tDS7MiTohwwta86BMEbj1RnYE7e+bnzx2jCMFm5m
KAZjNatPmPLFjjg8/jOZMGHuYmBXFzfxQUMpGeovvdfLZZlb5TPdeXtrEdqXL2MlxVM3UUCCEhk6
riXixRZu7ujvXsVeaY4SCrQDRgf/a+S1+QN4BLvZGJAEj10DEK2PNS1cIVBmXe4YyT4OkhsxddHX
KnfOwdiTAkisTA/5fnA7lktj691iYBDnzjGDFSBY1pBgDiX4QWpDVw+cbWVTWCBL6c1XSG7SZoJb
Ehdjjg5ruWxguKxrKKWWehOJrZcGwbkB/bUe5OTvZQxFfjKtdjWVRgqsR3QnnQ2g3dXZRxjLrl5G
ne182Ih3wkXfAAhP7LZ+CFAlvNpm4W/6QhjJgm9zapZlbXZXoVSoxiizwAD5qFsXUR3E5iJIzPi9
FB7rFprPfFFqYcqjxRiuCtZGj6mv0nsGZCFBWxZJCLrfnWp2OrOAz3aPSZ0RMC6oEbMhOLhTpjWb
vK66nRt5FRx3GSRfG9fRgRr5A1uAEBGdvy5LCejAn6bjrIg9DMg/TvyG6UmaUfTmTxEQpahtoVZW
/SbwZrlYGoA3T6bHEjkd7DGp1y8BC5obo6pYjpG18F8Q2Pde96+6ZIE25k90O/8/fXl9yV5+6pE/
/8k/WmSTNG06XdNmpq7ToSIn/xcHDFWQxIyG8hSv0dw9/94iG3CrmXjAbSHGGTPED/HchvhNShNt
PD4F9Nl/M577FwU2SmJa9PldoASSGFnmIdQPittYpwBqDFNDhKoBAYqAPu06z2zuf/hM/s0w65d5
0efLYJOaRwSG+CNsbNJxWfdTr+2aCet+UmSQTTrhXmeU0H+lkOYD/UlEzK/kIc2fXVQzgOBXHS/f
Rdx46CvnfDbvWth1f4XQ2ThgLVc3pZ0hFPnzX45h3B9ekikDfibmYS5+ODGrz3/4FFXSYBR3amZg
wGVAB1ZFeyrqjnFmoWWFhb5g8L4I4rvkRnRBT/tNTMK4tYuBpJjKgg5j9T2T4U5hbPnUH3qFQoo4
erV4zVmenSqP1PDKD7ztMOE1yuyR/EmQa5TwenabJilaHa1uHwAO5MCb6nKj+Vl09sc2OptBbOUr
IyCcdqxEto+CZlxXbZPdSs2cPjyCI76EiUmoVRlciW6EV+WkOTLelOgLno9XeBLs2adudLey6bJv
ZM4U15MxxA+StMEFk8B0Y1WkD7EW6pfEHww7UdCMVlMlWbkLeKTkVK6BF1BqtyB+HL0tzpAGGKSk
ifEi8DfsSKStOG+0YYcTFcEYiUq+vXQ1Wbw1LuhYe4J65hUTeVCiGojFq10TWpGsn1BbeAPMppCe
vVo4IymKzRMOSWtsSBQt442TOxyJg891vhRhwaNeGFn+2tUObhbSWx5jRhMXLxBeuOSc9N5jt2EF
oXvMEhZkAxZIIeJIberepYwTGFJekzCdNx1wPK5F2ruQ28ygODnd0B3HLh9IP53AU/lRvZIy5dqL
J9BhZhRb15FBjIWKyF9T6MWRUtvrhpL8KXOKflMo0bLMsBHEqMLO3hFshdswD9/GOi7RbQChJJEc
OBYMizBbN3w4UIDTqyrNpkcT+dItHpTpRPAaONNG6cneznuhrZIo9uk6C+3O5BDe+0jvdz1e47Ux
RskJR0n3jj+5fU30mZ82BfTfdO2Rd+AjaFahb79VLQA1fajP6Df6hXLSd2EQCEG035FmHChxEjx4
DSkmFfEOW60kgmnSMrVs1ID+RJpi6flMcZyyPcY0sOTSt8G4hM8cv+A2Y6elOc8GOoZVSGTFWjl2
dfFxLUMcbG5InoDvRGq6yaXN3cO0o79i1YloT+8/FNKXDVCl9iqR+fTazmEifLPWa6mS5JqZjFwl
U9teCIomrbV1L8DYonVnTV8J+jLO4AnkWo5Tc4a4TLXh2cMdqLpuGehevxmRtuQD+GXDL+QuStyh
Nxdt0IfjW25HDLR8es9iBXpOxYCMXbhxi6mJe0TaWUJTLJEILMe0IvTIHdJR7YkjC4g3C4NKCFLi
tGD6kjQDrQIKSQTQAR9EwWpw7Jv43qxjN2ih78YKlC+YizZce4Szw5saZ4GF5icsp61K2HOcBqqQ
oZ9s56ti9etunDGRFvAuqL6gMLTR3TRxE1UUOCSEbwKoDsGlTyz+plFGfXDG90Z4UJHV+QCQBGev
QXeL1wn8lNaj32j8wXqSZTgPrUQ+q68GdPfyS9wNmrWplGc57yxc+aLCNmy1Azy/oKvvkswnmner
e03yBIg2ufN6oCm1yHkMF5kDk1swoXH8EV2Ob0g0B0NHZK2lqNcWw9TPS3yNQB+rNYzDIFFo6EpZ
O5lpjDZVMkbjKpvgVsiwwBbVVPP/jRDVvyPuenizZQ6klwAbphIJCAhS53hdQiHHVULXsS8bkR8i
lpPrNusmEg4rHxm1RvbhsTJNal+nd9BI202xSusoRxnptYTGCZIytRF3ogbF7vnTp1i1Wn43NcIH
3JWTl7rq+yG7VYZZfsyczxNvJAo2iTSLY4nsZVp1dpCG63ocir3LivQaGaf9kuIoRRoCMgfijJPd
akPikIbtZrw3nEb8maW12Tfp1jAXRUsqVgJQaEWdWdwFWQhYomHSrvPwSOyO+/Z3+/x/dyV/UQXS
GoKe+s/q7eVLGn0DchP9VAh+/1f/VHCbv6GMNll94K6e8xT+WQjiq4RzxZaC8pDNBwrqfxaCpJQI
Ha4+WxLyReRnjfiPXQlrFIMfyHrMnd3Hnv53NNz6XKP84L0SqMHpEghfd7D4mtKca5wfahgGR0VZ
dZAk8gF8YD/4aA7QIs2XnzP0txxJ5EyqHuirEAlb+MLsHxIT0uai8fLq8YdP79/Ui79Ct+Z3YxI0
4qCwFbPv8ZeKihu0TLyw68+yyvVzkDAAWXTofoCi9P/L3pksuY1k2/aLkIa+mRIkQTIaRh+SJrBQ
hgJ9647G8fVvQVl1nxTSVVjV+A6qLLNKIkg0juPn7L02qlAUOfbw2cPZgOaw8jEOdfmKGYoXNvSU
W179GkiJhgrS87A1ibN+XByk6Ii5nfgbHU5j/meK+BM27Ef01feR57vztw5DV5s0anj/vUvTzjys
MYGS19bsJMnWnZfycVyTXPbSI80XY/hs5NvMYz1aaHdR3BW6FVVYuzAjjShS0BHQeci01tkKmTXj
RlYpr1qERQWzngbLD8zsUyWCNQSSidcTo4iLopwABmVCc9dstLH6YM67zsd+/lGrE9fjQiA5oTx9
Z8hjspVM5PKJ61piw2sS+mUbG3Vwy5weEBdZaYzOYqP89OfL/66e1j3yZTB/4zT/bje33o3tHH1O
bPIL6+vaX4xrOkfDNXi0MPPj9OnPR1r3Nz/+wPVIAWo65pAuTBD/3X3W0n1Yuj5trv1Wt1+6CSdU
FEtfmZuiTXc6BmPwpbrymzC3nKn66KZ5N5/kh3KjmA77OXZ5rA7vDg+rJENkRKG+Jra+kInhvBQ0
uMvIWSqxc+l0bxRZsWk0lR1S665ovG9EBovjRDjG5exavc6UEKpSSGZo9Wj1rUkF5Sv1rdXGdqtr
S4WQHlk1qRAWRsYPdj7vNz7r9/fWZQOAKY1yyCY/Lxq6OzDwc2Ltyhji6iXrpUho4hSyttGHqDo5
YU0tviZ+0F7OS5fu0VjPKGeN0Xsjh3pB1YZ7LLSbfPyWMah7HZ029U5/vsTwOt5fZHwzbLMRKrC2
8nSyof9xaXN7uDl9Kq2r3O7aOCANA5wzqu7ZCvaS+o38g06/HSvlDJs0Tb2wJ1ONnUUblTY0IkZW
1R1TPkzBGLCSZ8KFG5R4cHFbp2sfXTTA25jsdXY+eU63WVprAHAu6uup1cS500juTqgmUc0vFEOh
OabVwXFleUeExA26Ydrd5eB11zLuHiSVjbV1R5MTmSkQQbSqFgwSk59flqnjf471wT6BkjLgJs9r
Oht4uSrkns+QhfQMxyblL1uU3RpwhhkudSfvB11DOjNV0qOsQFdlx6b50KXGVESxp9G1X+jzfyUU
uh+ZfXTal6HyGMG0wjwWYP6PRheUr/jImGi3VlXcZ0E8e9CK7OTUx/0QKs5DZOBPOndwx8BJ91gr
DayFu9Lx0DWNU4JRZDRx+VXC6rdDG5xTctJ1DDiNPPCqMaewhvG/8aVXfiLHNyX5LmjvHUvSHg5y
YmyFWy0vvtsgOQSxROZS4TM6nGf9xaRH/iYS/BPhYpITQlqiOSb7WeYND8cEaygZB3/fk+a6ZftZ
HWr+KLhou6dwH6vR2+Qiz7XQiydqx8aZl40tyzi0KOmqqHehMduD0m8nvE/wsnu9ZExgd3JvySkQ
0YxT6dIFS1bGt8PUyYr+b1aqun8FF26ay2cxabNXpSivWcqbv01V5dIiB0cOqNKuZSGrYj6ReLtE
YzDI+Fj1GYVcbpbN/XcLZK4sLL8D1wD9facz4VzSCgVQHce8D9lBM5XHE5GQ41FKIz4z3EVZcCiU
N60TXWIkL10hLe6oKUaQOYUD78I94+w8Po88Oi4GHawH3HD0Qqs9cbZ9sCnBRQfxjmhZeE5xAKOT
0HEcqWEjVudqGgwIH6fSA9omYqoCJv8JbD5/cVgxa+bBQ1ilPY7xUahE3IhMg+vXJJn/pg3Q7PSt
3uCtymx/8K8djAbxqbY86Tl5WM/oZNVBYDrv012bpF61i8UI0iHoRZ3tVelW4KQE+S2hQ3gixEXi
S8qozzoC3bms5rPWVisSwnKZmPAfXTuXuY7eg+ib+hmqXFAdrT5AYl4wSrhbBvYW+1xroAri/Rds
+r3UTGUU92Nb3/Mytk55spjFfmj5BrtGlrDA4CcuAeNp1U5Xla+4tTUelZ75mjGcemx3JSQui6Bf
ki65nBDdqE8IjLaWb/Q8ApdIb1liDVZV2h1p2NqHBGD6GnkNjAyBYhZvFxJnHJADfRvc5PGU26GF
X2fZVG2+aBd0XRi1tyTB83UDr8VfneKpxs2Gg7oI7HRiarHQVA/YA3P70B4OoblrC6bfTPvS1yvC
Dc5Y4ZvXMAkzmJL+yJj/QTFyGq7dNlANusFOXgEZ45WU4C7mLwQrCWSP3cqoP2OIw/DbEQo+w+R1
FuQgMpH/mHpBTmFO9w1u3v1QY3jdCdKn+PKDgSO6tLpCoIqMdxnDVLx0E5UFYIvxHpvH9LXtU+sw
ekAkd37hoC6smW1be6dscIPX/WhcL3Nr2bdCOjiCpcafmL4zOyWG6JkpZZVnh342zelYA8A0z5nm
BSTTd+vNmeediLxS0FmYlY3vl34S1wYAJV+sESy6F7zBgidsjtzdFatkvwVSCxxTiiA2b/J+wLZr
+kyXjjNh78OVnOVafK4sTwefwwyeuuLQTbMAHMT5CKhU/44EqNavPrE+8b3aysCxQn737dA5nKq0
aLAcB8XIo4Pvo8hu697jke8HqoKE/4811ZR1eu4Mm1HdxmpTncvNLny4qrQUdXWmD928xwGGfFeN
q/CDf2cTyy9iASFieq2TZV09xbROT/6YZcQHpk7BfQHC8mWqV9Ti3NOWsuSMtzmhzM0vmIMX+b3P
2yIStQ50JUi6z8BfmKyndpqZp4ZAouEiZgM+blXvdRMFrlqNiJzWEMyA+rsoC+eGyFO9OXQ6wzGC
yKpEHPBwVW9wp9c1JOuQn7AP8K1dZqpU7OnUBs+aHlcEgbcJfT2bZU71U3qXNVJcBBVRMVvH7M2E
ZQ9k0ga/W/DU5xos19KseUwWDQL70a4bo8O0qGp18g1uqR0EBe6R3NE4oxCaxh0vmam7IL+FxBbs
1BLJVmqhCPB6DFgMgYIHTVGmk4gje+OVKC8G7ZWBWvyYTSYfNVdGuoT2BPb72HJZplArAne/4DiS
VzOu7fscVQvuHXGwq3l0DstEYygsdAO/fVsWTXNVu7N9qUkdK1va1dV4kaipTUPfwXvyQCUiXvWg
Zhlh6RRrXgxjX5iqqJ55C6juHjeBkX0ymsXyUe1QganHVlpANNNO4CJPPXiTJy1up69pomtjWHrC
LY5ZoBu3s9DiJeqHTmS7jAEfeFpT5tbNzDQdeQdMIZQ4LQaaK+QgK0me6kbsJmRn6E+A8tKIXTys
Xz6Z2Ttjtmbij3GeoTLxO+7+wp7hA6hY6SKMW+F2z99d/Hnac6/xpgueuNcrcVMTyMACa7ZBvver
FMThPHw2/WHyiQQvRu/RMWv8/ZOTSPvKhtM53nWxADiqEu7oXZtZXE02DrhlM0tCnvD6NrVgpOsl
tMu5CfhdMy6dq6LXQCNUYGdo3tXVIK/KklY5wz5C41API5aeZqCYWDN47tEWoxu049S7+l6V/l8n
5YNOClD3Fa71v7dSCLPqs9eXnwZq//ydf0/U9L/4CN0x6JXYJvJoNk3/nqh5f7FJdWnWsCcBIOWx
sfz3RM1goraSOCw+TEcVylb2X40Uui8rHBsSEXWRi6jvP+KFv9ts2AHpV6tN33FWahNhtT9vNhJu
nsVvm+FgmgBdkYAFlEs2XvTVxR2Ijef09SXdOUILgxSC2g/n6jeNk3c7Z16FdEuYQaHfQTBtvk/1
6TqwyOTIyWgazHHnqcrFq2OWW+JqqsN/cajAdxhU2qh430ep9lY+GpDLZGQbTKSgmSLrEWm7Y5fb
/Re/ilMJ6Z0Np0tF+vM5XYy5aJVt4+ie54yCmxi4HoBvKGdv+GfO/b/2cdYd6w8Nge8ncMV62TDl
gSO8H4jSXRqK0uEEErFNm0mZvIUH920e3W1SxzneIUvbrF1igMF2E/75lK7tlF8Pzjx2vYspqd/9
TgltMrZaKSOtweO+aoB3tYEx/c9H+fUecVDuk9bp2y7abe/dUQStfTF28RD1ge323Ju1wBo2dySz
5G31IVHsXQ+JM+qsfUsGzOAAaHGuP/qHxqLTjUhfDTlEiXJR/RX9N88y3/wEM4ZRVhdunLcftCV+
PY2OaeK+B49IL1V339Eo4rTIJ2BKQwScjeBwXulcrKDZ/fk0rqfp54vFUdjTBvgzAsbM62n+4XfZ
Q0wCFrSvyMLyjmxKu8SocVawJDDhg0/589F+dxZ/PNq7i0a3NOkSwDnMUxmxrIbaZCTRsMUbu2kC
fD19UXz98yHfE7G+XzncfaCw6FxyQ75bylSKomVCExoZqWuf7cYm9oVAd7BNi38A8g9sqLvzRuWH
XWmLV1ciKmwd6zAk/WqODcbdMJvTpp+89u95trSjctFgmrHs7heYCqWXJqjmuuWDhek9QXD93hau
At1wHXCqv9xxvkhcs5E8RtlEJhVoX6YoG6ZG407T8JNmwgC/6zfT1uLs7cxytr/oizffDIbfXnt0
wsOEkMQztWjywQPu/ObWRACBRoAn3Pm1oZoHBPyyRZZ0n9Id1npnS9t2Zv/tQqLvEoHDzspBEruQ
j/HuAkyp8/6SLTchpNUsCf/Va2oqgT4OYxMm4hbnY43zCWWRukgGs7/G0akdCQNg/j5KuZ0wGFL1
98HTwObvifRtQmDYR4a9rXl7vPpoaK3e3w3NfJJFTyqUVg4hTgikgqVzkdrFI0UY7mhbgdqyYDz3
JGtuJ02eG2Rchy7zVvR8yUQ3LuNLPVX6M8j1MQKepIUxsK5CWXcSrDmawaQ4EH4pz3xyvf/z3frr
A+I7yGGYrdi8gz3v3c06i8QZHMIVI2Av11qBJi3zdaz088OwxC22rsr4jx9JjsjOAhWO463rzc8L
QNDPI5jqQkZ9HB8NQWyckfwd1OSZWvRJ2AF8+vMv/HXdxgzGamPQbVnbGO+WNZEgR+PayIhoSySk
CEaOhC3j1DR7tf3zoX69TQElmhi86JnCZnwf45Gglc0nhhIRMUzOBQpl49hMg/fBCfztUeASUabQ
M+Ac/nwCK539n5w4gZqL7xQfcKAd6FP4N3/+Me9HW6wH/Bof/RXVouHxOvr5OAU9D4N2Bq262cDA
bAiwLXPFjAaODrW98CgpuPF1z6Kf6T+zpYwaEDQfLUtrm/nnFwZDPwuZEHYpSLrfzUo/vDC6rrGX
bPQEdvjS20308/Y0deTeniSOE8te7KNRzxjP9eZb2UzeXSHzKYKdMl5Vy8JMvGg+wvqav/1OjBnQ
qKEk+8VkmNiapsWpJaI6Geqj3ju7QAcos9Syu44FQdapN8AipKtBfLWmzkObodrIdHMb+HVDb6v8
VhrzeE04yHZZpi8Drdqwy2R7r+oBlhq5hwcQcUQcq/Ja0+VHuNLf/4Dvei9Kep7/dxOU2OiDSiFy
iGxUsbh22v0w2cljyioWYvLKtzHqGiSsruSN1VcnemQvfuY9iN4NjnhUSSn2+3FHKyW4bQi5ePCR
RC1OXJ8sH4YBrQe1nYqcaOlclnt6jO0HrwTj3Qzo+93JhgXF2j+/4N3dOcmSLwzhN1JajjN2CeqT
dADZEN61lVnPIj+4CGRz/YinewzFyjb58wNi/fYuQGu4GvZMA9Hczw+Ir1hLGH6IKIfXv8Yu+85X
yqobzxYYLgL9tSnH+dkzjfRvxnByGJMwb0wktqt7ZkzE3tRRSPSgRDcT7UcE1ubQrlgGPZod/AF2
nhjfVG0YLJXePXLinUMwwtbVgufWJ6TDGB39UnOM8kAk9Ys36veu4kCJTdRaS4/d+eCc/1q6+S67
QRsDIrlS7JZ+/r2O6RNNCbs46vLyuY4jD7/MVlt0JCmLY31QJ/5m2Yaz5rDztD0+ePVc/lgnAkhw
655FJ2qT+i1ghslbe8zRty0fAVvXT3q3wHCkdQJtM4rW3xf2yAMBR8UOd1KfPJD3nDyD4wRDUyl2
E44q6OToruafYtf4SAP5m7evqyMD9FbdJUld736kTLLOjHPQx4OnAHn5q+XhTrfjt9KTX9nyuh+8
oL7Xnr/8VscMmDiz4f4FHRyMmpizjFuWbXh9N1jUPSq2tqoGvmONyzcahw/ANPFxqpbixvazcBQJ
bFSqlT8/Pb+9meBB82axUCu8fy1nADcxzfP8Tj6uAn21v9hMfkhSAU1CGObbnw/3m5emy+iDywyb
7ldXtBvkSMvwJ0RK9XOUtDgTF/hBH+wRf3t+DToZ3EmcXtt/tyRAXkgagyF8xB65D304wNuxzoPQ
jX3tODHECxMa1VtNdeVuiiGA0Q0gInLULpbF/WiN/HVTznSeXSGbcuQuv9DZJ4VaLxXAeC2AdztG
xnTq+uVKjbgoksrQwlZUdZR6kkSbAgvVn8/4+yn3ukKzLrqcbOp2FDzvlgvkfjTMa72PFBkyX1tv
5ZVNfSLPIjMcBq5u47ohll6kZ5oKkKSMblc6AIRbBIJV56VFCCxnuhpTC4ONKeVghE5C9vqfv+dv
Fhofcr7LGoN8ApPTzwtNquGCxC/bRe4c9/uBsKMdEjakbbiaPzglvzkUvWEb6YRHG46z8/OhshxX
DXjjLoLsWr3ZuHZulzrFTaS5+n/xs6hBHVt315baL6saQELC1Xy7ixwz629BY7v7RnnxRd5Luoj/
02i8+Wf1+FHD85tFjCPRFqFERMzwvlOBzyTJm4EjZZaekHJat/dV0qEO1QUT+LkimJOovw+Wj9+e
SvbXGARcw0b39POpTBK9Ro7gdBFTmjGs0Lqiwq/Mba/jOfvz74MQ/usbgkqDEHEcBb7FivXzwfzC
boYEBG3E8FuHka+URFaT2tOyZQRFlJjbC3PrUpOXYWeNk7Zn5zjMu4X5XXVb+Q4PFzZBiCGxIPbZ
bEemNn1d+AOostIlsAmPzEuD+OCqQKws9klarrLM2kC6WPOTIHC6DbPrYCTgcz8h/1EX3/WdKOe9
ZYdQJSXwuUhh4cL2IyDJRuy7JyEBx7hFzJD5iSS5rMLnQ7OEVDp2MOkFym8r3vZZ0aePomwMdYQL
FDgRo9DK3ml6a8Dqp/kfCXKpxbVT1YN/ZctBxbdYusp6z79rE3OmXhQz6lA8e9uaOVxy5XuY5Lbg
nBvioCFl3Y/kG8WnvtaaA5QpRGkq6c2eCMHsqRJA/JlaoGY5egmJXqE/NJDsVbHmAUKNrPvLfGQ7
mYVugBs0EgKH2JZ5kJrJnGO6foFbKNbpO1QtTt0K/9pmzMipf/EY4oC/iuUcQitr+vvWYaAZMQfL
1c0Ue+N9ndm93CmtC7w7van8ZIeEOBmOFLHzvvNhzu2hq6HfsFc3dwiVMojqnlfUrozX9p+umUGx
6YTjP+ZpV4ZzWeGlF3Y6koCOXOJQ+cMtfd79gETnOW7N8hNuUv1O1kxqYvKvD9qqHLe64DyUal93
Yj+nXn0XezRR7ZSBNBPmyLQLkmyDotonw3iyyEoJzVa85AXIJugI8XbIZ2vPgPnVJsxtNzJo4zv0
XuSKSd9h3XQj/FvNhop52cDoAoxjt/NXTzIZQqKBFcEbX5bORVWM4xSGEIDHrHxCeLlzNbe7WePF
dwba4xv8XIDKQXlfAFdLr5CJlBG7BWTOWfw0Y6KNHM0AGYnSjalufIwDuwjnvBgoKoQXlrwltkJ4
y21RzkcysAgoW9SKrirOBd0lMon7UwGlfrvoBUw6iY06J2YSLWVRXUxWus24sjexb98xup13xgQm
E9bMEipNDtvYhAy1ULrexUnZfql9oV/WqedvlezcLR6B/s3VOiTBEpGXT8M68prGOfYlUy4PW8jR
0smUFsrzdzQpTiZqR6x3xr5w1KeKIfGnOosPcDPvs0F9YlBf7yY9oFE3xJ8qpN+wkIrKP44Dobqj
1iFEcLQHwIzAKGIr27pJ4+/0HL9eOXVoZfIAFy77hrus18abLun9OzHMvBctKKcKABtJyMgdtfqb
6CB8+5bMDlAL0OFUZLzbAtytypB6F9tizOSi0FF18CDYmpt6jwKgwaCIZ4hww43JzfNcYWQCoNux
j+BlyiKBfWH63HLur7uJuwxfLajEwjjitVGoMmSzB/DlX/APDXhATnf8jzmE3KEEqwha+tU4oiAx
YCNZVksJ4KU9rgg0MRpT7DbyVhvKDOasPVhFaQ5bfM/euFEN2t1LDSt4vik8v4chpkZHW3mHOq7C
pkOE0HOmNrKoy+3iV+NDSlf/xixz8yGu6iI7Qpbrd/DGOjhnJqQhcvPIFexoxqWwI766ekw9SX+3
3XkLYMWWl+zfUviJiy8+QZUIHNK6nGfh3tuw8t8Cmvu4iUilZfMdj/p2Uf78yJypeutbkqU2qhLG
F+QYGFOG1jnjjiCQLKjJtIIQFkkqlgdf2fnnEfoiN2OJlkGa3WkhyzL8DlBHyyie6cIxBslJQlkF
dNwJqRV0n1JUXn93MB72BCZ2nwAZZIe8j2V5tBBI7GE0iGenQS6CymoCTx87ldwOi+DhgE8CrFa3
C7KzYaiQEWkdkUUUW48W8o5dadADuDXGCg8k+siNzJLxqYunVYjjZIa/CQCxkWap210QVowGj22d
lus9qE2nJMjTeyADoAw8hvx7wenUnpBv8BPJ/gtSkngXvqpbjE+jOQ/TVRLHyTnzyRrCLbRcNdL3
L+2UUCDG+1lk65l7P0rTWTZUIt0JLhxMxEm0X2jdmfD3Guec9Dyqu5q80v0yzMV+ama7itA7J+eS
RFUvbIHSnnmIOh4qri5N+O5UVIF99qC9fe3HpL+1l954EBnnO8sLFS1IGCI/5aRioFEXGrfmbev0
7Vdn3WGGtbvAxyi6PIs4s9nBmSs+VkOma/R2d2oNkn+XUbTgAdr+E9gywso9r/u7WVMUQFuknFak
B/EpoRuB6E6K12ASztleOm2CrBUk5zlz0CAg3qjUK0omGxsEyj3LLjfWBC7y0uC13G6nIE9CLfU7
0At1mtesUEMswHnoxkMLDfycOU382LopphNCVL+4iVtsJWGg6cZEIWlssFmJVygA5i4Bc4nFTY+3
CbKxi77ix0Mkmh9BFLAuJsCULWDV21bXkvMQYLMBPOFQgdfQh8621ZXHvlh1SBKHGOrrYopPaSX5
A/FI8lKSTKUkWrEFtbDwnNPGqsWzUjStfW8Ur15iO2EcK5CsUH65y4cU/ltLZsF9VqXjk93IwQun
hi9ZOjoof9m3L1aeuvdasMATauspPSu3qo2NsOv+U9kt840PyPRJx5xEDCuX2+xj/9LJjfiuI2Dj
aBSa2gOeXjVPWpOebcFZ8/NU3eiJpt70BdipNqMbgr7sx3cInexjp6dQVa2JT2wWQiwMfX4k10m8
LhOCrhOGQZHutCpVbx6enDqMhxTIBf0WQRI1YBKwoVqD6g2XWgWRTXPjOztly7UhEKJTx2ocXZzK
A3fSokHV2NJA4k5jzUrP+E8aI6yAAt1oVk4Td1Ql11oXfjoegRD6dRgI+dYQ5YQEXq9yWOBT96Y1
ufFkJwgxxkkY31xwdAP60Lm7ZbVY3hozb/sQ8w7mqR4exDeEIAugFNQvB61tOS0ub3IR6VOBk3q1
gz4sMLTvAqmzmnkuprDW725lDMx86Mz2WgIa+jzncXdrSD85xy5ENBkMPnJO34K2kq5CEp/nu9YS
+dyBitZve0AIrPFNUTnHBq3cGxW1d8WeON63Qwx0Dy2BR99UWgMDYcv/shBHeB1XbRKNZTkebBdC
bcdr89Lq7QIbE8HQN64t2j2qc/HYtyPariV9k0nD/yQgs8CwbK2vTpA4hKOiVGttFHimNdehA748
giALPJCJxLaQPc8hUlZ1Z1REcVCETBtSruMn6MV2WGrNvQzsK6Aya8YttFxAoMRnIKS97uj/6EM6
nvKqJZNCFO5Zn1CiobJk3bAWxut6pgF21dpzrZz4HrJScwzmbEhYdKtlY9QMGzu8sEcnk6dRKUBL
PJtXejL1l3Xi1ackJWCUUp8SMGD8Rwv1JXAQORZeDX20Ga3XsbRPHWRrljQ8GYslul3tGm04S/uC
2F/7mXpbR/k+N1+DaZ0zNXKf0lk+dnHjMS1LKUjJElbPPrijO6LUpr03twe3AWobkKWdEIrTgNde
Xuj/VZ+LyltWZS8nCcdrwkLPDif0lLIBXRWFOBaabsHg0DCMVHa7h1vsXFTxMG/t0qxu+QePpnys
PQydBvUclOXdIDjI4MTezYAwa0NjWm3YlNoviC3dJ+S25SHLvKc516uIdikkBZ1SDjCNwhOcTelV
BrI+bAzzGFuL8TXV42kPTEEHmWjg58owQoJxha/cpnJDGHiwSxTYMooL+zm3nah25mbP48QC3BAZ
tEncLoCZEARvYzGYz3NrG9dBFSyoFir7oU3nnDThwN47rF38NAEUyfG8WzVylZwRF8/eoy7c9LLH
azLP7beFURNYiQT/cJdzG2R1mWTwPeqWZY14+w1h0iKcW/hUDBAIZ5BmOHguBT1245dczcUpmeqD
LLoSR5ytXTYqn28X3XyWSIEJge72SLZyCjUHA0tMkmxlO/EjYjjKDJAlBUtgvoFwnN35er9sC4Jb
LwR5kSHo/13qrLnAVu+cq9YBB5ROgcHQolyOSjWr31vjtVMRocIDhyG6TeYcCTDBYhv0s6umEtRJ
vilx9bYbZmjjVRDL/FNl2m7kGDTgaa0R3dQRQ4hOO9PmG5jN3aWimc2uzhsJOMYGWZwIO9DvHGyp
fe7Nh3iUADFEcVVylS9EjZpc2A2uUAY8m3oS8pK+L0xlkR/IXg8+BcxM2ee89ITaI5Z2CP5p3XF1
cqT+Bumg8Ql5an9sTO+rsbjf4r7pvlCxll9KEntZtIT2CLhV21vjkOykN1S3yqViKbGEM/QmdCdM
ZqT1lEPzAUXsmJ00q5nIr/J04R28wkByC7GuOWtTsmqTldecad/guzQJqm4YA5QsQo1BwF1V5fWt
2fnVrZvRR95kigU0Tyf5WgoTi7rI09cu1pc2NDU+sEMFcHL6vLlXtulPn3oqHq5bxiYHaV/JW0Ij
Uaxsfd4oZEN95m1J72whhAjbLQ3JYwMT64H6mJ1pAbjplBSzeK0KXFJA3NYANoUNvbBXE6lYZPxF
F7mBJ3vVFDY2KlwBc+kLGQBswu0404KwXWLxiv8U2oC5jIG3WwoHuk43szCIdJ6avZfIsdnbwURH
A44rt0dqDhQ4BME29ykGXywDSRN/cQyHvxO0M4FEHsbxFU+qcxvVlpLFdhR8S7SlyKW2NSotj03M
zEHzzK7FRbY4kn2jXo+ke09gZZM9xSufvGg+8mJ7ov24hVOltEhTawkgmZBifJur4DJPdUDVbl9R
tAKQ5SppC6+6EKpU/GXsxzTdJAMhiEB0HRyiw8BRyYXHXTZBk/jyz8l0Ri0ZNhbjySzErIoyzTOW
udmwn2giQIpJaHX4WUJ6QZx6/A71vYN+rI7KLKfdg7IAwlNdzMWhNegCnc3OmY29dBbnQvWyuXcm
FBVcQuat+O271fHqOfRD+lYvcii2YJqiCnt/ehWMcnwbXXqjm8HE9XPlakb6UKjRjOoBlX6FW+u2
8AIQR23r6w8IToU6zLTh47M98KMP5qjzHanK+dZZHXPxgEjVGvO/xoHdpmc8u/T+U7WlL8NZHDXJ
n19qYjMzdi/Zhi8bXCoxim8ZBpAyCoYeYfgQrOAisn7NOSx1np8NRGh9IWyxsk8TTjt9w31IRUfU
TQvm2u1povTMVnIWl4zQJZ4pNty8hHl/hdWgYyiu/WH1/Sx4As/paEHIXkvIkox2Im7QBj4auW7u
CIfWT8yk+wOcK+u2AvpziZYpe1qWdHqcAPL9Mwb7Pw3qBxpUCwEobdj/aQ3/Qj59+FbTjBDfvv2o
Qv3X3/q3CtX4y+UNCfDD/i4z/Tf2VP8LPAhjAkSYTNX57/+vQHX/wpXFg0/bAlWasar7/qVAtey/
mL+jtUDe4TCIZ9ryH2BP7e+Gth+GY0hAEYggdmW06dLsfS9i9FRvaenk1Ee4aMJoIwpBrBU7UG6Y
CGWFQGkDmtWcLqWpVFhR5G/JH7Eij+z4Q1eRRB87sah2q57iWoA8e5gLvdgx96+3SeIyj516a1cl
7vypmueu2yqWlJcgqY2j2eplOATORJWWQBaPvdehbuWRQiOJnKxGdeFjODBi6JbLgipQjYAQYMfY
zYZ3AdVI2lVhWfu8ZXLVfLLbjvg3AsuOw5yAqs/c/SA8AmLkqIdjniVnIpT8Q43lCgaANTJ8ETbp
Zwgsm0+pMXSROWrLSYxlkG4T03W/xr7XkkFUtSASqz5JrppeAdwmAO4SX5l+N0y9ua1L73YcjOBK
z62OEIck+VKmgjrHKsbD4g1stLMuxuXHVKj34vowZUh+ekvdNm1DgERt1jisCsW+ejTO8EdOSV2A
+p+LG82PNXq5xG8YavJ3JfCwzVB0zn2vWzTiOlAZMGJt+LCzOJLIpx1i9Csnu0i1UynY0RRmt4Sp
li9bkevNVecSLr/r2GHlm2kaHoystXcm5d1lEldOZLdGtTc7Arb0RSy37crm9DIt3lAnPiCDmf9W
xQCDZCKYKfYKcbswGsdE6JZ7F03YVmtndQe5xPs6xDOcMfVFrzIRGa2VH6hszcgyg/hp9IG/5nns
vvqZW6irQZn5FS+iAgJpC8qW+N5qR6t13GYkCxyE2/f7zjWzrUKpSgvHMcE0grroQXV+9WFQvCWT
CvaLXs+oC2mV7Xhu7FtbTUQwkW7zmGIjeuSlqV40F8U3zipHv9KaYrygimYMSDxNuskC9MhtAgsF
zCpv1qVg+K279ZlOUnNVTsZjOmutBMdpdwe69cUtUa9Q0WprPJtVH1zYHcGBm7a0KXMzQ6u8w6AN
mdozKMDbEKAuLJi+ztPJzZZ9XpvEMi1zb+15NfjYXAEw0vYwq4MC4RjW8OaTjWkPJDjRQ8T7RdPT
3OYdBglhVBlOoaW6YaN8CJwOguZQd1e9a76wq/Hiyw5OfnpBtOazm/XeHVgh0OO+oR1FNuDnjHA2
5sgcx2Cqg78XmwJtl8RqORO7KG4IMvMrtGlWvFzaNQ5JXw6PTjtbNz30tn7YlYX3gBIq3wX9YOzA
cAYn4s3MFYsoSoKzUre9aylkCATMGCwc/h97Z7bcuJVm3VfpF4DjYAYumwA4iaJETSnlDUJDJuZ5
xtP/69B2t+2/qxy+r4iKCtshihQxnfPtvdeu6WxrnzUG8UD8GH2UIIdB9Vb2sURD6BS/YKch7rhR
8r0XY71uQystGXVWUSje1riZek/USnRuFruwv8FB1xqSnRQ8XrBADeEXGwQAv8nqbrjDbWLVUIxA
DNUjZ66ZbRy3wKXktobKVH7MWX4JQJYftgJHZO+AvKmAPNJQsqmYPbEqG65wAHiRxu0UFe5LsdQk
rdFQOVMEbXAHmIJk7UmYzPdlbxtfi0GIZKeF81jvqTayqVpTEhQS8pUhPetmxluuedRam2JmQIMk
BgCY6iaWjQIo6457H0vqPguxX2guIR6/oA6NTSaz1urOJmBeWeD+m1jvrxl+4VfVqGwie7ajgHGO
dYfjfN6ahIoCAWEo3bQm37FnMWZ7yidHu2nJu7UsRdoG7H7hTrsU3/wtQ0022gniF8JZ6JtZTm2W
Nuj2blC1eIc+4uwq2DH3pZYTIIbqTWeTWZ3m2Ixvwrq2t9XUGzGrEsfmoiK5CIymhCjSp5Z2dOwW
XQQ4I9dqyv0rspKgjXDEb2kdE49AGFOQN92qkrs1lY2llOXZjofqwRlt69xbzfhmMtqFV6m7N8Bh
aadsWtXPZiPa9W2/dhtqhHKxKSgj+2yW5oNnVHtm+WZtJztkNDUmwtloohGPqJghUbfUeTaNqLsY
hhLycCjzQx7Z3R0DW2UrV2DHETrVJ7BBE2at6nc2ES1uneGe7ZB4zWw18TsqwN5GajkrlttavU/N
Zr5hYLDe4gRgRtjMzBenJf0ea7p6NJuK1plo3hIORu3rxZp6Pf52ArtkaQO0h/Uej0YaxNTndXlZ
P2MqA65qjcNOdm3uzLEwGzrfp4kVOFGsKWecRbLeTH0Ci85NonOLd4km+DU+0s3E+z/O+M83mtRQ
IzzD98AjJ28ksx2gvUQ7gnKOnOSMkIImI+bWuBqvut60PAtBML6PcGhvVXtVf4yDBqIbg3NAY6O6
t7pG/ya39IHmVpFfU9ayZUdcBy3823MmpuYFQHNzOzAWuDfZGJ8wp5beGpfpKYNhBa4zxvpXsXM1
tdySRUbfwXYmJwYr8Tcg5+IchirG47SzWAkU9NcNTiW8qtApJpsZxHoJV/69ye55hwG9fUdv9Rqi
aT7yXX9pO2bYDBoc61DAP7tkVrzeqGlWfUwdicCanHiQLZU4xCL6Fral5allIVg82BgxlEUmCcHo
boSqvM5lKAitVc3tXLrLja50CdOYNmr8WaHtRkbb0s2s9s+KNvSOP3RRB6+LbJ+rTEDax9lyvQY7
jre6VLDJhHnPJNOR6FGRWWrEbyOiT/yOi7ode58NrPmuzcgGsxGTRWSYwZ2gbUkDcVVZS2w/0hN5
pTtFBTjdp85a6uRyXbT+Z33/N+t7kB4YUv718t6rWN5/9snn0P9xgf/ry35b39vqLyB1iBDg6pJu
K2mQ+m2Nb+u/YCIGsQJ0B9eXa2FX+t9qA2l+u9bN8yH4h/9Z4xuCNb5LIoHoN8+Vf4jr+dWM8qc1
PlY7VxPkvVSbvNJfbWck3+lQQC7cV2Wk+lqc5EG8lq5n9v3rYmUfjuChUVcrNSDD7HpwojoyEEtG
CJYtuuidJ2d0sqOS99ntPOSnEbwzTT8WxJ2W+7JQSMGn8CWWwaCZcCjXraEXwm+iWkdjadxtjdOJ
uP3gevBjLlexUcQor6nhZIHa2PMmUnlPKA/MtCBweYL7tp9m3Str8aeBrj5ypZXmWWb6wbRZ+Dn1
6JuMxkWP3s72UI/tq0rdnLcy/d6kaNBBEdovyiQeUl39GHEv8Nr6Na9AMzGFB3plwwKwtIsas+LT
GLLDbJ77QLTNq4X6teklz29S+PNKMuHeDICbxzqr9dY5RGXfgxngqxnBHkQ9tUdrmv3UMmXeWOgT
rCTazhcNvzRnSg8FJ3rmT+BrEBTsJRQZQQugtogHoTfWhhLEoQZwIAbemxrgGKs8yn0LBK43ZsZl
coY+kK8Em+ywTKW8jmcUlakLX0Gd68CLe3W9RFV+oWISjEbHW0IdMG9Mg7InEE0U1TR8oKv6Jdbo
Oevk6MdG0nCr8udSMv9u9FbzzHAB7g7KONqA1P0Mc2oLCIM8uUL0AVx9KmUFDt24AKlBFt6Rhe4a
oovbPYVOmAGetJjAKPm6relN308O354u79CTaR9Yfj5dT5KkWTAnGE3n1zaiM6H/S8GWwGuF+0SC
d4RqIM1NwryMCR8qSjPjoCuy8CuF4FxFxXy03V4LxppXi56fpeHyTFAn85uq0wJ7jFOsh6zFVwLX
TCZhPxSmeeZ8/kn5u77RND56PiUfGAg59iv/loa0VI2qUvpT73SePVa8ppD9AGrt+JqNriuazvXa
rn29Hm8GLhhuck6rfuLvjWJOGdsFd1c1oHsHy8mPQo1+cpFzVlv8rINSyziYU6WS10LU9MtzHvOv
lpN+4L7i+M+ojGOdJeeBr8s27KcF2gSbPK4T20aMnEC73WKUqT3X7l5tWuA8y+YIO3RvbxyuxuuX
gQWOhYLCj9ZZ8VGADQ1CgvVHigvMAHp/Tcy0C48L9YoPRceMWqsn9nAwV4GY1PV2LSg4brNK+AVS
lN+Ikc8Qxd0NK3U8pLCfTrDEE2JCqxZkNhflMuknKojLTTlUnGXA6/C0lNmtw/7e1wU3AmeM4Wcs
UY4VJPvJEjW5jDGlAfLy0tN13QuViqnZyHmaVnKOOjAgEwWH24hdxIFYlEhNWMFHVV6GGYil67FV
ZJuZEiJojqG8hXAKlDWivs4EkBW2pJ/Y2bqt6pb1FavsAPqEu7XAb5NJ4nS+ngDyDOcSvyTGWu70
hdsY88Y+MFZ33V8Pcz/QpN63nEZzBip8RH99ryXQ2Yz5U1dwCmDIVbbers7dy0w+koV/mNTsZwSe
gzEAV4+g0dIr9N71tFINj6IdyhPL4PlszvTOTumHEiXLRrGn8kRdXRbkNlcE5WeU95lcp1jN1dMC
umNrW5xkZaGXJ6WjJWzF78O9t3gvO24OoDlIrhs7N87RVVmtnUJ1Gj2j0ymy66lyaVuqvhqtaw+T
1TkSN+L4c1IIGKx42RVkG8+OVG5uE4dOsVmWhoN2wbDh7FYVR0ENGiaojXH0YLjWHsJ44k2DylVk
1xW+L+5ghY1Ucb03aS62getFCxhm9JRIeeJ3x/dmyynRmsZFWyTYlp3pxoTTxmMHfP3SzIhqVsLx
q3Lhw6cpYVcZM6zw7CdLW76ahSvg+l2TzsYHRO8FaTyOq1GC3zHmvvMVfMFsS1g727kS3iOTwXap
mnznhM3PxuY/F0MacNGj6CTcTwwlT7Zq2346glrpUgFDVDX2S1GBWMiU+F6ZKNerMO7owGSPSzKz
dVPA7avAPBcRaAToSNXNChzFNV+/ZyYd1BuLFQHVNY7aKWxV2vRDo6HBpwDSBQYrtCczynK/c6Y6
vYV6MxyTSXAIdbQ/ZkWRagxBKhqUhSrp79kiWsCCqUWObAYK80hpUIa9eYb62wWrEdeqZ0HzPtbh
8K7gXfoCa/xpJAKzQqTP2U+n0ZUVZJKygjTnwpj2PUGDLWSM2a03rdJQHpe2XPOpMSp+xKPIJ6gb
3rpTtbI7okaHVJ8WO/aBXWNX7Ptl7ZXXJWLOHEMpzhk+uzrB0jZnmt8stIidzdHSliACZqk8YJrM
jrFtPf1hKfZ/mHCldfgv6xoUHqahls2s1P1rNiN3FW3F4jhQO70sOymQJxkPF710noa20jmtuOoM
dHv/37+v9Nn+f+9rqOSUgS3auvhLug6emrbgCxr2qjQSzUQe6RvPvspJyegeyn7++3f7i+tX7p4l
LVC1NEN1BdGbPxtx1ylSDFodhn2+cILIlYBL00ZAglj8+nf9ZxPwd5sAS2IC/t0mANDE+1f1px3A
9TW/7QBUAXvTIBmHjdoiI/QHzgQO6l/IStHmxfyfnLnNSfz7DgDOBEx3fNx4vfCsS6Hh9yk/5Wb4
v1wQmzjZceG4/2jK/5fcGIAHiMcg7WyHtzPcv0ZuZGkOngRAUA6m65SlFELAMry2o4vV6IjxwKal
BvuJQ9Wl3XHVmCcd1M4UMAAzTJvIP01bdXQE8+Vk+m2pAGMkaKb0IGKI5DsAb1HDmIvP4S5zcH4l
JzOaRpZC1FCk4UBpDEqq8SzMERtohPpILCVG4y7MZc02E/1TbBRoj1FGFkvFkfAM0iXGW+RxSVAY
xZtW4g70aJRt6+WRhg1CcoFjRJN9waU5xO5dkrBQwcoiQ0yOphQeKCrZATS0K/Wt4CnhMERYCp3f
EAL/uWr+5qrBFo9i9a+vmv9uM5Yd790fr5pfX/O7Lub+Yhk4kxGzoEuwg+Yi/F0bM37hhkdCBVTk
FYBr/M9VQ+8fkjiYUYoeNZBzEtzy+1Wjc0ERdWLzTH/AdUv9D7Qx5sZ/vs+TfuB/Ooltlbgrn5QP
8cc4XkNQzai1gTqq3KEq1FTGM+MuykXCeD7CUYLOhDtt8XCoLl9m1dknMzOaaEO+eHqomGltBurD
3yHfiduM6/IMmlZ/siA/8iynD4riQMM+UwbTPSzpmDwVnZnvskG2qkaW+r2qQzSf1E6PJI6Cfuma
jxH64H4G3gg7MgWpuumGev0UNZnbhK5bDVJ8pj22XYLhpMzLm9DW892g83ya+/K2IhbjgQYsfCUt
4qM6drDFkgJpv8Bk4WtKZB+LBpj/Jsznu6p2cpBTjhS+I7YYtjVrl1kZ3LOdZOJWXRK6efVFATRQ
6c1Ws9V8p1Za9CopcmfAUvfqbA23oYbjTuBOU60QNaExXAUqf63/hPopQZML5H51LNlIFm1/7y4q
PTwpCDgivDO9tHky7Mxc1F/TxJvoLUbuJgExx2Yje26MFLTYjOayo0gt3eMfhGJgTAXZvUX1ekwi
3yraxe6wjE6XvkrWT3eZllc4Lfolypxlry+pnBrjNwKRk3hC05JtQ/3ijZit5gMDxUyWjUUX6ZVx
Z6sZfwaeJ7b0Zb4fyytn1Ri+FFenEsZcPHInN1oZQc1U5mBImE9noirpEwpvi6yWbazKAf0E63JT
QeEf22bXNKP5E9sxo8O0T256y5h26Bj02BRxca8yXNa2VNKyflo6HvsYoYab2ljSl2hJ3De7sYog
Taz6GNbQ6Gvur09uaCS3K6HcW4DuM13crZ58ozWqO6WDyB+Bc9S7QgrDmwmjLebf3MaTnuv6ZYX9
cxvhydgutk0EFDa//QBLTEXv6PELJZ0+niycTPduy7nCKIUdf7oa+eeAEewcWla+X+ZBv5G9Trui
tpK3wbEpAqIT/lxGtUkuKF/3MzmJM2wx/UabzGrfwge5642qe0pX3WXW0uWHQqFDqgwn6t5L02HQ
VGtvbFmt24Z93CFRc4bvaU68uUBJ2TLKNu/yerrRYkp6x6pp9wTIgyGO+vd4cASGuzmjv7gO7fdG
n34wti8OpD1H8q7SstmExtaGawn7qNRedCP7ZFNb40yODO3NdsonnIjrS9fVOKsFfs8qtpjAgOBR
jibLMKn1OuJMAMZU2XtbzTshnPQehAXGXoPZ3GdCwdaOYS5jmzXJn4HMFt7IVCMQIyGPNOIgTrqe
HKwhh/Zo5AXJ567/YMUxtkhD6lNflRQQTdaxmppdWTqWB76/YLuXp9kFgkD+YIb53lqm/miFa3kw
sqLyCeVjmeFmCYLbTQ42ua0t1W2NzzOeCVA5pw91J4wfKyECSrNSZPZ4yQjxmNmrzf7xmWEDXWxa
UXkcUFts2phewAb75b3SziA9reamaUf0StdFK0iLXUj45tZxXBIy+YW+vfFVCaGLZJauXlIR6fuS
VXXn5ZMYz6UY20+9X/gk9HNNYialpE4QGXN1YCaGZeIVHHYDR1asOYWsoLGDcl2iu7WrMozNvUyK
LCYI3uvIneUD5ejhEjB/7FCHqkEOuNzxOVoJKWyAa9WA+Znia9eBfj4UK7SKubld5LxfZfCfXiWA
KELzSHIXDIyFXuZKrYBBD9XVkzjkohNBJdJmo0ltIZcqQ1jF7sWUykN3FSHWSOkvSa8QSECiMEtS
S5ZULSAMOfeis5AyaqlqjFLfcK5Sh+bkVlDolfviSiWEDV38jc6S5FQgk+CXtPY8EQn8pDSZM8hI
OJWm9NSlVun1i+KeisFo73upv6RSiVHCJD93GZ5+suQRqz0UmxUSd2BKFScDOLm3pLKDG6La4vfU
fqx2NNxOUgHCCC8fLlIXios8ecZkilhEf4W71aWCNEgticJ41moq+pIqlaaJRSLZftQnMfDVl/gT
feKCddBJlcq5Claz1K50G1FYz1RqAhW5Pa/FsO6WSB92ZTL3h8xd6+d8CHcJ22QGRuhjmVTK6nGk
iGW5CmiD1NJMRDVLqmsqroIjdejZ96nRGDSyYWOOx+M2kcpcJzU6MGHIdVnTum+ZZSV+UU7iNQ9p
4OHOFB/CXvMXqfmt8Cg+0arFsZaKYCG1QVWqhDhSw60llcMcE8ZzNDnhVpW6IvXnSIwYZhRvWRSL
Wje7PbdIkaXUJGlA4/aPHoZUCTYoAhwyqT6yDxPITrkxS6GNGMAoAWw2AzHIAvxqScyMO1oiLnQj
tTz70zRi/M1CZJMOTb54pe72lyZq8n0Vc0mz27SzjBaRdmJIGDrNT7etswNJS9jr86ScEo2qP1bU
9yPc3X1vDm9mi7GAey1rc4iJw0fWW29mEr+LcPhp5+ubU80PJQMTT1knBlt6U+BQsZegbZInjYn+
Eeq2/cScUnthYFN+Qrabv7UhLxzJB3CqJ+REM2y0/BXDsW46yEK73Jqb1bplqUWwkLlsJkwEt6o3
AmSJ+DSzbfKHaR6c+6ZvFuu1s8KfeCd0Z5+PEweOAg2NmiIAnF5Yid2wsOrZsampbhGdleqt5gbK
2ssdfXUOs23DrLE4Yultfbwqms8ij55f6NnHoU3sNxMG9XchfU734RznN3Zsqu2TDJWEu3yFZVl6
czetuHqj3ky/2F9gnzWbcDbpJRoZx1ZKklWHxk50v1QEkwfm6NvR6r51hDk37cz4XiwcyT4yvs2K
Nu2ZZ9neUvTDmZ+cty7jPW/I42PSGqfB1ciOCQXufxbxlFFsuq9YizyXK1PTmODAkSeI8hjjVT9R
pqN6eKeW80gtzLnlaNL+SjdSnEzvRuYux9a1FLzEChJySaaxHORyS1+1YcPetb1JkkMW4rS0Fn+s
wn7v5DpmJMoZdx3sIqqojUtBfh6niRIdViPqDwOtqUeZpjn2IjoxgsoBtar1iaaf3l8iu/k+6Fbu
OYCVd0kzJtsU9G2AlBMGbZJXJP7JXW4qYG5o5jVGDQ7zfhA17jIc8ztThOIngDSW0XVWJ3Oywf6m
frENtJxvnRhKu/scDMm8f6ZQkxWHB/41KfJf887/2cT93SZOg1/473Zxux9VG/25q0T99TW/7+LE
Lw7uQVrThXa1ODLg+G0X55i/sFLFw2jbTEu40f7v7EMi8H7fteGDxPjOtBYEG8Qj7Z+MOiiO/fOm
jUgXKiu/TBCRJ51vyXHaH9BJrlYBgK6cfK870duE92DTd/isGSG+lor12HJ1lTLX6hQq1c8kyweb
Im+ir73MwJJa0g46u5JDJxOypTqZ1KySmm0XUfu2TNL2o9v+XEIoj1VMzraSiVtFZm8ZA4kH5ZrH
lclcPSc3XDtJsg2Vkt1AZD+wyXPupzXxM6cvbsopmfhtdKHqU9MEnaLxKJqM9ihI2jdjcbd0mrmp
ZWI4JTrcygyx2YWmX9mT7eEIHJ40jEZU6pI6jmX+mKLxyyQTyV0ffbMMfGKaTCvbMrfcywRzKrPM
Qqaa0VsJk8qkM1GlwCD6PHC7oE4XQltDKrogHk09EDIl2X6aBchOJzJFnck8tS6T1ZgiiUDItHVr
kLueZAJ7MkiBspP46mU625A57UQmtlEb37WRDDcx5GMqU91FQhA7lUnvtS+jgKO6mRC3Hgri4D2x
cFKkd6HMiQ9KM+9rnczxbFfqgyvz5P1Istwc0y1mpsuq9sVDBtXrlOROSxEyxJ6M4Fp+29Z6NAUa
tXJeUzbZ60Ai7gKICEGxoxVc10tiPnU0to+Mx8NH5q/mjZEtePaVwmz37G4aBtt1cm4xiL2GLnZw
QJzuy1zoGU+BaiCYWpHqjUcXLPWEUEkJiHOxpwkfd67j6so1EM697tRvNrZIi8DGmL+UWYk4m9NU
JbQcsHd5TTSoOQCASNTtyW40x4dSrPLluRqGqnggH9lpdXlsuxDH5VpRRUVXBCmchp7Whl1AhoFN
rWgHEUz/bxZuoVttstPvNpZWYuBhhCtSI69+rQpwdBqA5yKpHtnQqmfdmqsbQzrc2dqm3+s6xPGO
3QtLfpKt6rZI2cwiH833izkiTwIwLzdDZMyguDuO31S0e/oNGLyZ4C39Fl/PeyP0/IXGLfHRDrZ+
UKgloPu56/lW24qficf5ni9Q8Qjew5FGYlafyMICMez5lTChlsEXZbTca/hlXswBaXpvdiN/fLNE
ywMTFT5jUQlSYlhPb7rKtDJPpy0rYGrBL1QBpDbBtYhrGamQxFNav8Vcf7vEAhyCvYHdQTgnHT1z
Ma1itUptOhxnDP+MKnfqoNc/zJm8XDhU9d31k6XQR50tTl9+fa5p9iVaY8YuPIItTw9j52JID48h
S7dyGUQpzXJ46lJjYmoJG9pL5B9+DeLBqOmf7bngB/Mw1Q7myE3EB0O6BMLtwCFORvr9eqalZs+7
Yb4bByzA5LGuBWSsqKu7qaawaEP4hAw3AdIXw520b1MpOQ19YdgX1nnGocrC+UEls4L0R+pKiwbb
2NcjB3UYjPKITCxNh8h925zKj6/ejimPF5V156jWctOEqvYQYpx7mBqlCGLOSBabrhl+dzVywKxZ
6R++Vksqo8M72gvlDnkUK4/VCtVxtUj1sFh1d1Xeu8H1aBUT9WNJtHSO12Vh2XsqlEmvSvnmFtsw
T2rTGSGieB6PwAP49cMEuMfOZ876lf9LHOeN6ubF05oq8bp0PdPfex6b5X5QuqexIYs0mtX3Elx9
RPOl5zq3Wj+QW4zu41FgMe7jfZG2P83JvXH1inQ4iZ9Ssx/mTt/qY7zrrfUlajsLp+rsnCwABoTj
zSBDxdPqpfIcraweep5jA85EuLFqoloPpDueOzVVz9bIPTxTHazrdq17qg3dMSmWczK7oMJTvwur
o17a4b3aK/OdOmsQzKsIGsXkWPHOqjKUfHc0AiqtCI3CzdmPI0J1jw8+9hWI8mU0e+D6fzTlSO8c
LW436Tp0QakV1NRr5mer9vvSMS88JimVHAed3E0UvimR9topzucygNJdS6o7aKDumX6UgE4LffEJ
BhKTA5E/erVlVY+DbhgeTor1qxhN4ijwRSRXaVv382OZDvXRtbMdnLvYM82VA5xY6nZuhnCTTksG
s1p9tha81YRyDtm8FAfqAfT9xE3YF3RSBnOZhRvhskGIVhb2VfXWiAGPZFmJE2VX9rHlxIfOYAnf
HMM3oRaNh9q/GdSFuWH9UCeO/SPRyPiC+hffbULJ9J1nTz3Axnc2Y3rAtU7Lgd5Q2TCUABYI8kv5
wmg247pyP9DHfB8xbyKcQ6GatyJ4uuFjU3Rf8ULNsiid5QwsZgJSHYGaoA1SY4xUrhigcWKXp0q1
zjn3/AunFWMcK1TvdQYNwaQNZUWWR0n3WZlhF8S4iY1Eq390JsI+9orDUtASqtf1+5BXjFOczvVT
dXwVIdsbUfG0d8lKAbocPkFPv+H73YmlCZ8ntYYdTKhgY5Lf9ioDck5rsCxeSuFZXIYkx8rolZqR
jt5B3e/BMZ1wD0UBiwTni0H7+GCTIXvOlkauIQhSQEyxluPUhxP7d2zvM6Su9Dm1GRsZnVH86EI7
/UEeOKfcs7ClFSr08R4TuWRKuc06XhsVFEisvTjbYVpdmNeDUYsbVlY6Ke6pbp1zPdbT91Is+feJ
cgkq32Fhm6ywNi1OeD/nKuJO3ieD7cUlfewhPBGc3HMancaZ0dex00J13sTdit/MbYatEzU4N8lm
v/TWrNxZausgFREI5yAyUQnbSAnGLB1OsOQMzpgS5bxqTDYcxjrxGJyH6lzhlDsazMOCsDFlZ0wT
vriwKB/IzyZpsHZNWQICKJVzHznmgZVCtlNF1QTJTNsPRWqVEcTt/LPELXOnFlH/PLXJRFm73Xyz
mh7sDPdCn9gb2T17wpFg1AyX7fWQFazCSMkrR1FxA6tVrdlXcPjoGe9TWBZLCNdDdfhYOZgnI/+w
u9zZdG043WWWIm7bsGzR46t212jg64YpCzHHt7cz1CEAnbtIixhXOetb2rZV7aflCKBnalpvVTN1
k8QMSwtDIKS1mbFbq/WWkks2sCA7NtoQytqUbrxfM9Z42Vh1PLlG526ZoBk1aTfBY8mUN1wsZzx6
3Y9JqoaNtfRbt7ai7ZCHNfEI9I+WViIf3Y1LHGjwBkbDA0/QimzLDBLBHZZNJybzRa/n3TzNkd/p
6+Ni6fZ5TjQsZ46T7iBA7hg0MypUCQKMVfSjmZed3vPIG5sqD8YkHYJZzPMxGdXOwzYcHrBKnZKo
eTBC0/SZhqSHZbXmmzCFzgm6QYkZARNbf3Az7q7qjT1gypEc8zgn95QVUxpddCttmCINsl2VP1h2
rdJ2HfFIiBqyR9mvjaz2tZ51Zv27nsxrbWt6rXBdOtpcZ0cWu5q/trzy3KbytWB8pm0QUaiCjZkj
jsbGupbE8jT8RlbwotAhvy2uTbLGMD2Gsl1WlT2z1DGTlRlN45bg5Guz6kmw1tZD4lYKc/e+f4hl
Z22OI/yusemx7WSjbarRbat2an87yb7bhOLbNlqAjZh04Tojrbi27MdlQDTJaGJ3T5BVO002PbqR
bNTVZLfuQskuKP9w0+CVeZ9kA28CSwRDIeOAQqGfN0qFYHTQld44JjONHfT41rLRl2h+shMOxkGF
MTOS2M2qs9Am9viFSX/cGE2B5kIcI6+MzxhjGswB+oOXa5Vweq0VjoiIfgjC0F92ZqanSfYPa05n
7HW06QOWw0cxDq7AFTquVBaPfXZYr0XGK3GWkwFd6ELpyPotp4HrtouLTzagEaVSGurWZuplBrWk
dTqhLrmRvcm90hRf9ijLlKew72khSsZtK7uWWb5YgQZZ4YFaQ7JUVDLrspsZ31rUbVTZ2CwMl5G6
bHGeZZ+zxVjtBoGrPK3Xuudm6fO7rGxsOsdkHzTAK6qhQ9kSTRkMjwLhSrMpW8OKdUDuOl9OJOul
x8hUH2ApON8wo9Zvq+yhXmNZST1e66mta1X1IKbyqZS4IlOCi0KJMELBnymdWg+JxBvVEnSE9JWd
kwj4kSoxSNaViGSWMb7LNGVwrvHmd03EoiS90pNKCVIilCyhSv1vjCVWzxK5NP8KYEKfGDakYMef
sQQ02RLV1Epo0wy9KZMYp04CnQjznbJ2KNhnAXuyCjHeRxIAxTCZpL6EQq0SD2VGgKJaiYxKJTyK
D/bMxi/0bTeutqiVziG/0qauo4z/TH3+ZuqDT132c/5r7d5/J5j8/l9fP/L/Oldt/+OPGv5vL/5t
/OMix0syLixFOcXRVOYxv41/VGHgisGYRYQWB8pV3//d+oIpBpQaZBkLOzphCCZDv42DDPOXa/GK
7Np0OMPANP8DER/O5J/mQXhu8IowftJADpt48P9qEqNWte6s2dZOK3b8aIX5HrHA8yuN7NDS3Sq9
4QY1rsWe55SJsEOId31TyKionpao+26slVPIZw8W9kDbaEEqs6u1u62ich+3+nB0msmG/uFaN9VQ
Ko9N2dWkCiLlBlS3uqmNAgAUwcbnlBY39s1VqpCIbCqSS2njWV2HOaViQ6Y1TVJuXK7tXdq4gPd5
zSY2o32WkHjXi/YIyxfEXBMy4mnuZijKNgU2ZF5qdd90mL5hb4Iqya2jakD6HzLXZ0b8NZjqBCyP
ySsFsqlHUGi5ZY1Et1UvIAqKz5jH4KbJOyUI01TdLmIleVTxGCe5slPYxX5zlzENOqzJ2BtB18/t
XZux1FWirH9vtV7f5nbhQKmqmQMUFu9fYAnlmzL8vnTc/dINyYMdxTwIVXXdIx1QRVktIcvDemTK
kt61i8uIhqBkQKm1SsrfBYwralbxwtT9KJG3ZRxDKLt5d8wS+zZW3XCj6sWDK3Ap9aG9I+VH0pDB
S0ij12ZxK9pKdFojtVDsFCCk4HWXF7MfF2/s5R9RZ73fD7Ag82WgFoxJWJA7w0fBYlyf5+JYw6G8
qVsQ5iwtA3DfWyXJ6y1b7dIfWIptEiLfm8a09m7oMjuUWl6mUd63hsrLopNY0MVgBh0uig0ugnkL
7MTdKMwiDloVp3jh6/XQqc6ISjg1DCBVc4sutPjdLAy/ZPfPxgTRaGB61kDdD1yV0QywlhuwPAee
XkAC4IARP2op08mjXawD3XcbQnh5rgRZ2jxVnfXizOspZRJEBYhlbJUyQeoUa7yz6+J9hdaRAiTc
pVXYehNqDuOHVDk2mvvDWJXUZ9Jp+pwTT3lHsmGSzpY2urhVWm2HKGMPHoVsMhnJjzxssBmjd6m9
eWi0VP2+AHYg5dzdzEr2wcaI6rPYqbEqpMte9j+S6C4dXLScC0nJosuOamMfr9heDdwBnsj5bxCb
XpWuL/zMnkPfKjuQ5tVCQ7zDEax0GDVWWrTbUE+fW82KbksRF1vd+YjcThzpEms8s7aUp9xQC5aI
Vmz4dp4kD6AlHHZIltikGYvfOnHbJxke9gnwZA8rvl2/69ZbhlX51kkzJohhTEVbRgyXthw7KGeV
vKamiPvEatdArFkRqFCscAghj8eEa4HHpdZBhdflJZEz0u8UHXpz1G5AQgBCRop9HgCFbgeqCn3N
SO3/x96ZLdeNI3/6VeYF+A8uIEjenl2rZR1JZeuGIVku7gvAnU8/Hyx3dFs1Y0/fT0VHKywdiSQI
JBKZv2Urk2jacSpSqDaZwoaf2480Y2zqEyBqq1GhnpfSRIqG1UEKqqjPheUtd3E72JdO33F+A0zF
bg4ENd3LNpxMxUvSZMKE21s6FPWk5kRk1QDSpXVdo3d9bAp5a4niNUOza5vXYXkxqgCpohAIcLAy
nu3a+acgRZUn8+y/EYgBLT41/iVJFw6Msj/bYXYxAGu4DFdjfab9eyx6FAqRHt50EY3NFYzATgDK
3rgqgmNV3mdIrsTOcFcONVKieeYcl8z6Xol1OZR6vdJ9AJmAz2OteZwQnUUio65RXLH0FhmvFns4
zvUGHLBxRPaiGhpuSbieu8adT8FoSq4FYEJDmtly/iWZzThj61oxpRKpbxY3OAyV+xIpD9wiNNvt
COrqHLv4y1RBtB+wrbRZasdZqO9jV06bYF3iWwRqOIWXjnMZh2VxyKnr0p9uO5rSnPGnqApPqWd/
akr3WUpwNonILwADPOE2gJpUJjH3Wjx5QXu3fgCT8Bf952kHhfa7TCf4mTEFBtR6HlxnuApEr2/b
0L3M8CAAeNmUNyXUQTSl70o4U7vYS8NtrNTfWg82BWLKZf46NEchsFrBQyXfQ5iG+F5OGmIvnEbf
i6NTCT+j89LnaCEvX8RyatC9vaJCNxxGd1GHPoRvj70BlMN1fcDQNbtD7+s6d9iEZovaQoFs0rZw
EowNBt+HneGfOUWlO9mr7GpR3UWigWpwuICZ3A/upoQlvUsrJb+WxfxligdQ2kvw1gzuSNGyTA+D
20/HGdT8AbMsfxtUY/SpL8c7O8F/WAlhbny6oYEcb3vfhY8T3zf5Sj9RZlSaMmQGpUADL7X+GqKW
srA1v3kZh3yvHIaLcFw1sSZDqg3n2xPxN7tMR5BVCRJ2+ylEQXLQYQVy1fWOGR2TQxJM3sEtKdrN
onWOSZD/NY2cNZDbeVgwkexAEGxgof/tWW1wWdZlfLDol29ES+XLpwuwd0RlX4YtVa9GsJOvRNWD
xpd7N4XL6tWARbq6fxRZD3WMOYv+bn2iR58JI2am8Bh66uOxCliKCt0nBBaZfVX4KfZ1NLXGZrYw
i6zJK7/zTsqFz+cgSYlawaM34McpC9AwGrlPUB6A9uFco0k1IT9Vu7F/j6xNIPXXZpxrnIK0N3ZB
hDEDsGF/U+dlZqF4iSXtqvX/Ny/8XvdZv7yn2N/I6Xq93H9Psqb+JUs2kuD/9wR73/UAyrv/9Vhn
fPnHL/5MrqX8nwjuJuoxkBx+YMT/lVyjx/0/PgBxjtGQREmy/91ahY4KyDvwyHmhov67z+qEJNYu
1GuA5RgDBW7w3yTW3q/64OaK9IGBrpNZS+BtH+0DSyfXdEcL/zvqdP0QAa4TcP8oRo3Z+uT7Q1u8
CAu+EQLPS7eQCrqzj32V1cT2a1JrUVtbYnYRXKJoTrOniKxanYikZXeDf3oLZrspZt8oltJLbHYW
2EKidYIYu/M9oMwx3JcpcIiXMPTb+JtXoUZ1m8iMg/emctBeKreihWr0KXXsfqIWV/ra+J/RtKiu
HXBl3HJSVc5y5cKmyv+2utHo1v7HO/0/EFR+VYmnpW3jdU+qhssUrw8tn1970QFKHUMq0/A7IDiS
nBONmVKcSjF2OjitHYp5MPuztsz+Rj4qc+PD7y//wZmB6wcBTjEuzARgOJAIPmi4o7sakubI7C13
Cq+ArNggvgNaMXItlR80ioi6pxcHTgUPCmGtbX03CdIFd+uIVU7eJQ5cNdGqaSCIohLoh4qf/f4m
AXn/B5kG1AB+TiJkCtGvj8y0/HWM5jQjH0KE6E1aerRdiqYBmdsB2ezeg1WleylhVNlxf/H76354
N+a6MCEw48KzAUjJx+u2w9IEjeWFbwmsQNqAQMzK7kuKPkqN+3meDdmnOk77Hh/CtHFd+Q44+X80
jzSPHRjLQVC2AsgDa+jXx07opFr2nHpv7CKwOKmI29J/YSFZ/UWDWlt5m1lO49x4hVqGc9HZZO3I
z2Ulg/L7gfhwQOZOOJwbggpYCpuk+QO/CEWguMwXW78JObHkDosjKRYffD0NGJVhQiPkMxBd16UH
LYNAPiODMuqIEiy1qOkPb8WgM/5NrWJYfEz40PDBSRBLUv/jaR3qiZ0viOV/o9hW+/rYqLYC02nF
HMyW4xLqmSny++d3PkQyrkkdglXCQgVQC1L3w6uI1hzkY2+9pqjlVNYJvz2zIKq5SbuGEnsuVtPF
w+273SBT6jEQfmanwxmAM7Al+IK6PkegtXW9U36jXU4YWd29/v42Cei/jAyEFlsIW/hw+I296YdY
MkxxiA/DOr/OutdMAnsobN6PPU8e+ikzW7p1bl0YpyyafmrMlwwJ3z+8n38MloPMgZDQe1AeA4L/
8TZC5XYwEWTzWqMnSQzPiV4rydhi94t/5cGpLF66BBGdlyr3EQbdaoQxHf+ECjMKYxsF5/lH5Mdc
Cx3ajBLplcCyFUmc3w+XqTt9GC8GKcBmCGUNkDcffUdAW9ZthDb8KyhQSfcaWFpbDndq7bO23k5I
xnBzFmknP+NQWdGcD4t1sc5UJeIL7KJLpKkxU7OXqypVdR9vaipccJAG37ZKKplRAkoSdZqZkOha
+eLUlzYG5fzVIosB9PxhmTqQa355IFw14YtHEqU2Km5M1l+nKTOzVmM9ts+B3/i5v4UJ6DMV43iI
Ir2FKGAR2uPlPXqWg+Bnw49wgu8PdefNPPWeVAfYzH9eQ+JjFHfJNiIWkgOhzazdD7MTmceuwta9
fW41q0jtva4IxQ0uYJh2eN2wMBxRPJbrU5XOyxKgdqAnRY3bBtN+nyiKJiddISr9pK2hk7cog5kE
AXVXGNtQYnzzeprOi5hCyxjQyWwRVV2fVjwyqfnYZWk2rYzRNySxOkr5prdoMpEQ1TnenefnVP1Q
ALXRCd+1pNDdQQZ4I7nbYk4yEgy07Lh8FCKdPW1Aweb8iYbkgTvPrNrkBn2LSNnL3MlatQeA+c54
Fh6qGddotcSa/kalXXCzSKnNJ9AxU/K1DutYPI020gLVPggT8oxR1Q0pyu8n+8eoyegHgOwcdM2w
mPQ+2vl4tIATJ2rL55VKB9YCM2UKDqcTlRoE9Qc1ESh+f8WP0Qj6Ff5VOCyTlbJ3f7xip+0unSpv
+uqtg5mM0yBM+HO7oGDzliOFsec4B3cKTASZnC65wYQIhYQ/rHKTzv6yKCjtgoBlr6Dygr7JP+ye
EbRV+KxUT5Woqx6efgNN63ujUkU0SgvcZOgqBE12N3IyIuK0qd8gWxz27oiUKaW3cqSUk6irMg7l
efZ0GdKdnBw54kNq2egc+IieXjGJYHnkNgqxoOwwRTOLneLkeN+MKdnFRZwXvVn5o/CBXLDfm149
In/zePz9wH+Ma9hfhrCQzFPztB680V/DQCHjtJ5UFzyOAzjGaO9r7ZLE0gdj3uIcJCijQaNg2s5F
5PHFiNWaUCdbM6XBYU1ufI5nab7pqmwFvcW52TMhUiH06hwUqiUG14UNHKsupijFhHUW5CeedOAo
ltHvH+mDeTCymIDz2DaJarxBKHdmsv0HZFN5dbU2SOI9hn3qsbb6NjE30FveYJbuj3UMJnXh3mDe
mSVOrDQhRYOQKV6s1CGNdwAg861GFV3xUkY5QKdsKs04qGVq5G2sZj6VYWDJnwEfLrtDYQUI8LWY
OnodMhZ1y+P+4dE+ZJk8WuRgc+ewVGgvkO/9+mg9tKOgHJrlERSJiVS9VkwtVAKy5ltvh4WpVdNf
W58Ctzb7Y2U1Di9kllWZLKBFpNMnh8izhumRLFUzHKD6PGafN65EkxrBYqaYmMrWRLeBsHnKUPQg
rPVkJFyQcoPNvzhjOQxFlQiGogfnBf4Ri+icJZFGbs6/3sfHhMLi5feD8GGNInNAl59M28B7aep8
THWdaQVlIpX1QHWjITq8p7eoCcwjmL2Q0lv9p7DwYTsylxQeib3NtmRjeP1hO8Ixkqy1nYOHbsB7
6aVfegMrZO9nfETeisZH48JqIBjK0lsY8BJcPykLQY9RmvRc9neB7MI4P0CcCwkGLMjxXpcNn5or
i4Xfz5SQb3++tgQ3GYZyLsOatcIqMq8DJWrzIlAOd/gSLXk03mO41HAnflGwNxWyN+fU3482ZpG/
xkQe3mwCBAkHS/N/nqhIBzvg9/PykKZIc2JoMRQekhnoS+S3EsUEvexVqiWNich18TsBrwHD5NIu
Qf+CNybbsa50UlniJq6otG7V1MzJNxs244k6npCU4+umfBM4Rur7qpGVfplWp5w+iRE7CSTpsVsy
RtLkj91wmCY/hDer0hgaDv3fCgEZWzvRrq41JcV87geNFPccqhW1i3rUAhTSXIwsBop401JSf/Rz
kR8iqqPiLMt+EcnWnh3a7Mc2mlIH258lhqnQp5DWym2wArxeOdYyFduLGRoRpgtdm8sDYt6Jt4Np
M68Pk2zc7GkQZRLvPNG7zhbmadSguZ7AX8CxwgVjhYt6ckL1q0dayJ6gekW1bR+dyUndA/oLYWrv
26KpxCPA2KSwHiMAqfPD3M9ef0Pjorbu2TGC4c3XUmrU/cYEF+G2aZy0+xyh8FwcqfzmM2BnEVbN
Jioaz023gQZ/FL46VR7WbxBfKNrBoOsX9T0a+mkCdFFOoA1PeFYoH8kc2DSlPMaVRT0f2K5VFMdR
tm5Xpt9T9El7Rnl2PFCTNzglAaE9rA6V9BSwi91Le1/Xgkr0xRDFWVpe1/5cqGSfj0k/jdeTHycG
wC6qafDv49r11IXMBe49B+aKhIxLLwD8wrbswmyKNkhVAH/apbFe8+ViSjorzY4TGiuyweV6EgTY
sc0G/0tjDdLvLpgckxVvJ4+0xbkdWrIutLcg/szyU4nxHl/6929aWVbyM+x6BJeDnCPUKwDoyAVP
LnWbuEYo3wqg2eR+MWDTXOcOLBEfPRP2RRujFx4n8Xw2lZc5BlhI+dNPUVkF3tRObXCXx1Y+lYeg
8Cy3vSiGBT/rTzL3/CzaqCgyNYlA935aPCF9jJjClRAlNux7bC0J2TdEbZX6V5YX66C8djL6mOUd
0Io8jPdTTiBIMKdyPO6dkGVuaRmtEiVvO0mXTO2gcOcaHfgeBZr6i4tsCterclwaHkGAKCzYOXoz
sm44ZOwgW0em5o9w/6QsG6Uik9MLfJnMwSB1KAcf0Nw3I+ah2saXpkt761xXgQn5YgTWRjNp6hsm
ADrnrjxim1Txufb9UVPwRgyfygP+Yy/pYq5Wpg6HTBqj5vU4rUhd/y+nnM041yLKqSVZg6V5FRY2
f6n4rhQHGnUADUamtUXcCwckrNZTH9w3U35Qw1Of4/1cM15WujZHI0fpzDdhHphbznjT7XqWzCyu
4PEj9Qqv2kwwqS3z5v3F4ntlVJmhGUeHj7LF0pDnHsa647Lbn8+jteepVwpuKd/z57aRZxj5yAht
xRRRANq0QeowFj9nT7x2EX8yyC3zcDFyN3xRA7NGb3/muJG/+uZfXucXMNuAHJ1/DrX1/vF/DfL7
56gUuMVN4LYVN+DUVjq+FtC2M33MsAPgoRWa71wkcb0EfVQO4EkTbfz3F9WsY89U4+Q96OQCw8Il
9jdOkY6L/ETju2GUcG0o+YjbUmPDhDXyEGeCfA6oigZZ5bt8swwSW71G7yPYtKwg4tr7M6Uu9m5q
2zZ49DlGgticzu33V/s+PWRclIyPFBm/sfdxk+AvzkadUh0SR5vLpCKVfHNplB2kj+j/i6G/5Ek9
M7zvE2kF189d8pDmrziZ7vg9cCUes6vr6er/a0BhH678owHqKAJ8Gf26yC9WeIJze0xMEQmJzgza
5Ij2dWIqHx3yAHQyA1e9OjKpmT6dT8bKw2vEweSnjlq2+YPuaL4A7Av5Uta2WQ7V6pv7rwcQ59Pj
gPxekh1qGrew7pTnQFsG6ho4/RV+Lmau4AEQ9cHx55BH+ai5nTnzCv4IO0DDxfM2K9jn0Ypdpf1I
5pbT6Yer2NfgQLsk5uJ+njYcmfqypbaJPZ6p3PCa0uEiaBKznAf2V75XLIPMw0NBsjgvl17UlXNz
AkRrLBnKSBitqbiDc3yByszA59NedXwhafTLW+Qc+P+lmqjb+fbkUCpS1PLL27Ho6SSS6uRc3UmT
ZnwyGGJOAShBm7kPqVdSJJ495RJhQp2WA2oUFVss3BGrjqPuwo/YquavNmBd4k1SYmFZnH6Wk7FA
TzVOmGnJeffbApzY805tnjIcR+/HmlGQtBiwLgbDuj7R1URO+BF2fjrJE85O5tHnKOkYIoCia8ET
FQkmY3u52g5RrtdIP9U7Z27NrKFeZab4e/0UY5WJ30ZUzjxvn2UuXzQTnM+rjOoj6I1ypa4cCbeo
I2jt2SKrG691MHvZycUxZ9jRHzrm1XuRZXX8UsfAApWO3YsEORv+xvpeeos5llM1VL7hXx5jPDrk
M65nRQNVDFsUzqGVUaOFpClox6H9B/mLUOnJeGHP6xYiDSwAD/B/cRpg/TC+LnpZ1OLzEgaMf6WX
kqf8OpGeITgwxR342tvIo8mcGqk8wg8W5Z7sP6PkXS3xfo5zCLMHObWgeXeULhwwJAFFIPksEg/E
MX7TU8TLXy1s4+A215XZNio/NmOuXXCPLtgYU4nO+4ZKtJfZmTdeTiuAaZw21mGyzppkmqrC2oKP
fCbeMr+sqV0ZgRy2oJlGLXQ7hZ6gNlWqMiNfJbOOUCRsn2W0pMp5FXMpy1spVQvsWbhN11t/Txmu
h/GeHc0r/U0Hi0pZ27B0Ak1tBnxP/2AnKk+SLa1uL53vp4DcRr1FYwYt4isqeJQmjhoRlSraIg/W
FU9gSlwcAwZ2B8QwesdpyCmDwI8GZzCt+zxytyPfhHi7CSY6UwjZvz/J+7tUbU6BGJ4DWic81o9w
g2mXiX/RkphoQvZvFi9GleYT9Y/qPbwe8z3fsS0+AWfJfDD2qE5Ue07upreRAZhmKSdki/Ht2i8O
8BgWqlmVUWV+8nPKklMSiSLwRvzovQRvwqkFbGnGviEAhart8G5IYR83m8nGqOdZLCt8NSDRKM4g
BW2tphzY0SfiC1R2Xq1abea3sOk/3FK3NHdeZHQaIR79uBBtZ7Y0xVQxdB7TkKizfA2Qh6jbQXwG
ummer3gvNCrcLJgNVqlMEbKj7S0EMuaVamIQa3KwzgOuonweucycqZS5iUnjUgAK1hlOnLmt4ceC
Q5effQRTCbiHpDKuaTPu6mk2czKIoY5jxpJ2dQUdKUcRPEYs0PQkqAOboFeE0qRYonOs/Cp1PYjW
fyh8fTjQU8shPjCDXYKbdP5RVk57egjUq91z2jSSuw6SZGY1AIspMUwTZgWVI4UXcOqZMvf+h9Pd
r2c7c3lpejU2bFlMoD/WWfUwNxaYEkpV76ExpwbMXXAOYCX9/lIfCuisJhvhYq5FyYr//0ikneAc
hTGp5L/miF3M2GepNhbiE57R5u1HMjUvdQCMzyQRWvDKfgbH39/LryUE38ZmhP/5PDztcKaf+2sZ
JR49l/JtnpxBexLGMt8x+XjXhQgFrbCm/jjO/7yg8UVBlA3NNoqLH6228YeynbKycVqcazaKBDXR
/iJYIM5T1vyxsn//gM5HiTbb1G6N1JQbugBnPxYy5zIX6AqX8v5nxJhSAxbfQItYfP8wiy4cD3kb
r/rzMCFatKsGRGCehQef+Wx1K2SgP1TlnF9nOmPOUQrpaVqjkS8o0X0oNALJtKZg8dR9+b6oJvI6
1vg8FHgiHrJwzHgFqUAB091F8Iq5A2VhsYTZa+upYYWnxsn+4KNr4rOVE1oWRCpbxcdZH7Fzmy0e
58nt9N7Pat/D7O+H9eNr5MUJG1kJOiYOymAfS0/su6rHVGu8TTvwcux4PxKhtoOa+XmxwkFc//fX
821epPlPSvlhzAJUkHjB9nD7c9ub4UJh89AQWZsNslzJf1VaAzfthLDqeT70QHAK+hgOvCmmEg0X
5vZ9WyJJNm8jKErWRd0B8k//MCtM4ezf/VnqsxHtJ8EKBI8iqGh+qGdOyzpnevWLU1BbujCwrSrw
nqVmwfx3oc5cilcX0sHDBYlD5sdnq2K3Apork9N7KjL6VEeYR66q+PL71/YTivEfD0atkEtFAGR+
NOaBSv8aYWybvgx6MB0yoq6dwjbxwUaTg9vCHZq/u7Wmh75tuoTaarSp4pXT4qb3k97BozuqwIej
GVu0VH6uXUHtwb6rYh933NNCbuA3t1CNC2detrFLy+lrp1TFMUjnrqjVviqHFY8Au7FlV+1C7VNq
u/Zmp/Ekemg/+nmF5DDifYrrylHzTZGkYwRkZhhl5lATyYFqnDhoBFm1w6iw5VX8TFACi19LMcab
zFQgQw/ZLOSPMPZ+1Cgmm9A9pZVL6OZoaNKAaUQ+0To16GSz6Rt7uDMplhyCW68rTTJnvUfAluYo
q91uQf9mmwKgroNiQqejGuPvNijzAf/K95KHYttMNz8TmR8ZFJ21ifFdVWg28UCNVJY4WxQSgeEQ
YvgZaVqTKdh0K7JkW6IKxnmKen6Zl48eaW8ElXBB77G9yCWW9BQDulFTZ0XgypzDomnpgEenoHYp
u1KBCegyYKzeh028tVAcm+xqozzQQ+5dpKI2QOxSIVeoHvwlGtfmgX6D6WiRAyIDe9uAsW3kQ9ZS
bU6AbAvgBIdUK8fJsbQl6fx74ejZhZe+nCf32fHnpQ9vKZvF7ec6ivLC3ec16F9OwgSOud/qPqWX
juvzwruFG+yuGidUi8rEuCU1g8uwXcQST9dF1PW4dtKOnjJO01Go6Ytmqd3hLV3206u0q2JJd7Eg
4a43VVBX+ktN5cUa0CGUpuX2MxYp+uGJvA4r4nZ+wPJaYqH4M8+i8G3yxKXuzabzPjXKH9lgHZQF
RzYdgYgB36ltWQFA7pIm4DbcAl7bVFhj9EAQb8JzW0cWDMPMT3xQnsl09pcMt5IlmxB1EqN3ytCi
uahwmj9RyWjuA41m4YzlK5qCfQkHQIz6IWZSn0SCoOKG1Ze+5rotvyR21uzmyIGvjmZNf+SwS0nJ
RUkByOVzU7Ac66mVRp0OnQ4EtHi7tqUPeTBjtdJkw6c1L5FMZu/u9+GCPAEzVlbf0nY4o2vSXmlh
JTAzO/T0O0rQYF+S09gMkCiiCU2HNlX09dvsLYMruivTNsGss653fhwp4M9udYBrRRe4bn08rpEW
rLcir4PDxJ+8CDmPveITOhzdJY3fVISgSDE7wEeXKPcPaW435xaNTIQFKNEgGe81yeM0r+FLCQGD
o/xQPWDkk+1tt7cvBewwgKCW5V0LynQH3XdY1OVB/JniYQZeqfeiN0ipgvOM0zr3o5un2aFdaguY
etXfd6Og4EAo2HWI9V16nUb0za8mYMVBBMj7Sza60XIBAmH41oFOd/bN0CJJkmBkvUDo8sPvYe8H
qEjGlr6sIuAIO+H0+ed59ArOSVVz5Xe9A5U3TJsXO+9adIuEfdVJx8zQ2BiDi2ScLmfS2Rs7KMYL
qt/WZYY0h7sLiX5vzjSh3bquoZNybG6tr1Orpu/KsmZDyllfui5vXBAFQHEjJK2ZuWmJbCWIKT3s
2nUq5ks5JBAWbAf5jsUJCMQcqbbj5EHYg9dYtpd6VvrgtoOLFkcFedrzn/wJ3S4Ej26Fw/IZu6Hf
UVpEySmZqzHY+Uvj7UXQ17dtKvTXpZ3JyWza2zABhwIMBPSbLEFV3Bo88UJnGhKIW9ZH3IQR/bKr
/vPs1MXnDoZ5sS36PnlU6aK+6Lmt3I2aB0iUjgbLnHN/dFxDam4svDmFWzGH013kdiluleuIaW7V
rhuaPNUTSH501NrRgZchwovWhQ094EB8CQZZvHShnK9z6v0jbQeBpG4f95t4sBQn0gE1p9CCfF06
RfSiLZKaXUh+Bnk179SdnCRAd1ehXBFla3DqnQY7oaYC2zGl+Hk1NWaBw+wc83aUL9qDoM45+XFV
1RoeVSuWTa6q5PvCgBxTLGeHPWngckZu38dUVyg6tlBHNnY6jhcSSu5RkYc62Fp10WNU99GrN7fe
Q67j5hXdr/X7wATfjRgO3AiABbhuSrjzs+rP5JfwB6d6vLbwWnteEdw8eiXmV8jyr+I2XWzBXjYT
kaAbhNSD/EKeAhoz27ar82PhD/oRbJfH/Y/upWPX3iGXXveVupy6i+pUn5yljM5VBT0hgbO1nwNC
Lsdg1FZqYfeXehDTHQL8+kGHofgGQ5/g4KoF86elYvFQ0/rkeP1wNetguoDd4GHsPIT1MZaVQOIe
F9UNZY8IrLmOr+M41Z9XN0wfQ0onX9Ua9g9s+AnWfjq4WR2rB8MEBr6MYh+qROl4276Kyl24LpA7
bLBoBxQIm7uCEvxdMjet2oIMsQ96ytXXth8E3FN/Xa91JIYrgEpg0a2qeUB6DL+hFHuNvRcU4cmh
57fFjE18CsfEozKvrTcrdsGgXS++WDPcXqqZXHcXDJS0w+vC98YAowOI5VDpyqiNryerTe6ospSw
TJb6qez1C7+TUOjNnCestIZdPgT57RzlwC/91skuo6Z1nwcrHqZtmU7Iy47B8Ji546iOKUxbsY1S
J7gScaPDA8wvnOcqSEU7+rgQ1kf63bswWhEqgBodoe3pxfVtY9Hvv1osFTDW0p56jU/JSKPHmbWD
/K1Q1SdvFtbnoI5wHZCzTg13pdX3eZKN1Z6W75JeVQi+ZQhw1IicwShwrGMwwhG6R1tPD+nRpB72
LsIXDBEfRq3BJfmy4EyuSzRAyFy2fjXE4w3VEpywvcFJHqZghard2KW8Bq6H39jkkCIi/+rL/glB
vjXUxBHd9r4kcUowm49PYy+DS9+d7Tp/WL0lhkqxzMrIaLgEO/siFHQEUN5car1Lx84fzhEcPUjF
blJGGpl/fMWLrSWi+Zx5oGY2birKz83iWCtcG06VSBQo176e8JOst0i82MENRm3rtAMgt+4aKluX
udvjpeMExWVvLXOHVzbSh9GKXR0WOXOF1p5bFQal1bp+9anvRR4iEydzWeIgPXQN6yGkvbkdkLOp
9sJBBg+DMLqzm6qmzLtd+1nVG+zqafwEQ16c6kz4zT6hUXhTZJRJd/mczScvEU64Q54/xZRZ5tq5
KBKkDzct5il4xk10v2Xv9reWH83BtspjzHgCgQ04Uo2JfHJaS7/Bbst3nm4X99g0MXriEPTdAR8c
OadWs6U3DxQNAlAq7xdLNAGJ2YCjV7klkvZ8oEGDaM6+EYRUKPdpW7bQmJUzR3tc5B2MNlt3bnz/
xkHVfID+WVfxKVeIIyXj+IxRb/KYpO1zErV+jubWVJ0nsB17rHT0EXa7sgkSUtP+CtarcnHLW2R8
YeukGotq1a5QQoBptpuq8quzruFZaY0m+xBmgvg69tW3PonXQ9Cg46tw98YPhn1l6yBtqHYrm424
i7rUO6OSofUuG6n1MB+YMBvwcNOb07TF5xYya7jvgiC57poaVRiFsNh+mJMxvqBqnBihrDm6qBrI
em6tykOBdvK5LmxnH/Vpc1XEaJS4xSyu3JamZZN0NK8jjkU7143Hl3oIhuM6uy6OaAGb8A4ZBNXt
W0c2yJeGU3/RaqMAjMbYvFVFkm+F7MYWbaoKzc0GQORw0Ukebr9Q5D6vsc7esFJCOQOxh3GnWZTT
Zl0K+FQDFs3YkGC5keXkF9xCfM+uk6H+FkGTq9v0CVVu55nK23wAtIOkjR1Vh6AN8jsL51ZoYjL9
YtfVY5mDBEs4uB0CN86/YrCD3AdkvuYr3h36cnA92FKxnvNwm1EcRZfZ5aGRQzyIbB63HHa9TznH
kstxcrJvReoFzwV+H18Kx5uuMbgBoAA7+MKjZPxE8R1VU2La3GKUY6sbGcceeSvB0UxC8Q2ZXw7D
S12ZXXt2u9dmDK1sX8qMRijF5EZeQODNmm2HziiE13JtKBYGE3xYrySObCTcWP+mbDv3NU3THgmg
kntAby6AZVbwd7eUv5gT6dL6F5Uc3GDXpwA5NblWkVxWbdP/1XJqS7dF63n2MxvvpNHMQOTiZPWF
3PVtbp0y5buPBjdwcNaxGDbZYrWffH/OXweo0WwPnDwPzRCDhkIMxbumdaev2gVQyQZfdldfz93Q
vuK+M0ONpMw4brKxnL/1/cJaYVFyThtaqphvI10rzFbzcdzX+ehdUqTGTmXK5pVkHtjodwGEND7A
suqvxML5bWORjvS7MlY4vyACAebXXkf/qe/K8mvQjvO26Lxuh9yYsm+HKXDOdNfCCFQQOdxG9lNa
HtHP6S+JfvW0n1WawkWbI1JPUBxWc+ulk2NtkVYBV7TgaoVjYouiuEGkMIm2Iq3SXBTjIRklrZSq
2OYFSRq8NY6xqJ3izeqSU+OqtH6pu6EuPrmIJHc7ThVxQUjD121tt9oZknI54mab1+KThNYc4o6m
Mu+lBDZqodCBaXyOtIzGkB0t+rSRGO5w2obrtkHRt+qGbcCG6y+7lP5ViPkiaG6x7OpxiasCPbnY
xYq8w6PKae/KkeoQHmrAvKMBOmCrsi9JUiDOuZtYKrRRYON4td6M6ErLHlG7QtYXQzpY1d+d6ubR
x/GyyIxRr6LXdo5tl97LsQUo1dc7vQjLzu/yoS14D8ICLoXl2YCyBt2bWfP43ysrClAdbLu8XnZR
m87+F1TY3PT8Xqy1WtNw6MvIlEZdJ57bK7wxTOsevIDpg7AO1+AtETEi70dw1SvrTTn4KX0d2im1
UjxvKXTBIsXeeJJsEYTj/mlIKSiE1z0J5Xxr55G9iO2QdIMqjivdLd4WW17eYOcVwomFK1z2w1Jf
eQOPt26gj7lutwX04lXx2ev9NpOo3yLhhYDIMKilAYeU9eQ4nB0SdcDJPiceY+azw08ouXEBc5G6
o55zXBeUf7s+FMesD6plaanCjlRSsy2QqgGf3f/N3bn2tm0lYfivBP0ugffLhxZYSY7tOHFSNxen
XwTZVkmK4kUkJZL69fsckkpE5tKmJ1gQyxZYYOUOyeE5c+byzjsXXlzB6HiRliBuXHIHceK8POL6
wSs02VpLqmCHpZtCKWfsXAZv055oXFL3i96nzn77bgK6hobdhOazGU2lFVw0lh89KbGgBQL97mcw
QFs5Q7IPGTgVpmxpO4qPR2tfNyj7F27gHd6YoGOvyAMHLxNlqc9DjVkAkLvUMPTpEWCtg0shOJ1s
/9i4VWlf73Dh7BkDTWtBA1aG8WVWKKAYKwf+EppzDuETU+Xgn1tmRgRDHOfoHja9Y32XBxNYwz0m
el3ggRIhwtNnmpeZZdA5voyc6mFyXFZ1ygzacqfeOWEQmosyiOPHjMlxjFDYHAgN4uMEOmYl26j+
Be5Ell/tfTM8PEGJIjIueNQa40xDH05Ejq4lBNF71QGcQ19zPF8qBgQsRq3kV2qe2B8hVzNgJWJy
t5fMSSgGJhGqXee3kWPRAA4jxr64B/oAbGKWpaDs5mA6dpDs71UNXBHJrVuPyJuBpjv88FcVBbdq
VuqhfWGH1vbFRMwBzwFe01wBti6NgG5oNePSnNh0KUkxlwWeeojVj3blTWY62LqrHXSdm/mehNnD
EcACa2Pp/r6fKAnvCQUbnO7QO/KxF5CkOe7FBmzFegJ4ieThJvUgOAVQ9ifBZen/bm+iTHhduhZc
4cFYLzK4xYIHTKQORdPB2Nwlpb58BUzSe/IyFc075bECrgYn5yw8HgPGZAdK+Q7K4P2bMoPq7zal
jY3qsB0lWFM7olkhNN07lfShvWA0QnmtkrQIFiXYmA+lbtBHaIawAcUG8wh3ZWb+sVt6yfNCi5V7
K8vVmWuDQ/Sz7RGEfn6sZ7Qc1bf0VDJFHHIn5rvNGLebz9zg4B6u6QsHnZbHR+Cg3rJkhGXpbgU0
gmiYKeZ2rT2nQkSdFa6SIF94B/2A6Z3Q7wDFc2oDL9Q9waftwYD6St+n+5eepjJZTTE9hiQDhEjf
lpVdgDou4NOegQaAWinzYX2OcMBf07mMx5s7BmMC8akZGWuFSxc4ClO0fOjWnA3IK9IlbxjdrEFs
b6WpdREeANgtdOarXxxhxiJDYQKnAzYSpYuDnv5V5n4Mb0FezcvCrD/aWIvDDTNAMkjwdwfnLjcz
6HuKiQnjGuOlyAJFWvJK3y61G8enhR6Y0LKOZpm6dG8mE197qLfMFKkmaf4GrN5mDgZMW9EVs4+p
M9gu5FBmzuBzuzSCerFnBDKk5xnThpjBEDhb7G+mb282qlabzwurNKGo99PqlswVAxkBcsAGt00j
9SMjr716BqNJdpuAMFEu7JIJQUzS1ehq2C0VuNoideO/DeHmLOecm3h1+OcLX4d1VOjNel3qJWlo
XUuWt8420u93oCy8GSy7H/U8Su4zqJJmfgCJow2iEqCUd2DJbyF6Ylqoh29VTeYTPI9X2Z72npy8
y5+xt5/AOcWmXmRBaDNMpEheFOaOXo/MDl+SF7CvJkvFeU/GOIBpA47zh1SDX78ylPzukNXadZgn
0G9uDswQwFtTIqAzEMTO7Dx3rmjLj63FkenB2SwK3OoyNrXD9o5u2WCRkdxaZCx1Y77TTbgxdFe9
ievEBxtYqvf+sq7u3WUBzUwOGYBHYeaCCRvLv4AVKwvDNIp3Du7+JYQw6kMCAv2esau1OZtUKA7I
/z09N86riiL/ZXoo2HXOfgVAuXiT7hX4WZwiUVT2wfGN602gVshUI7rkPMigsXFgGKR5/IYs2uRl
udOyDxuSHQunIlCBmjM+Mh5DTd5PoOr4Y+PTfj43yOpfp/CqUAoDaRnqOnSUZP+zizAlH5Q9cECF
0WFBDZwupnsi2iRK7zIjh+nwdbHxd1j5nNkSYJOyHf3PgASqehPtqDVQcExeGzVQmvqy1OjV0BZ6
olSFf63sfcaVXgPkrot3y6AqzUczNpLwit73qDDmSyNTigkTKhmfnmG8QtAs1LQE9MVVA+gnAd6p
R9xGhojAlRVamVJd7+uKLObM0irzuWHEpfOnFTMTtpjt0nBbbbFjpq8wlPsQg1NYTGoLtp3dzgBj
BRxZTPV7XtX0QrNpgLEzOqE++GmyVnaT2s4XFDQB6kG3A5EmbHfHwAtBC6XeUoDIWYM7yiDexjsq
u98PulMQwgR6ZWXZ+8Qpl4fNgkKsQ9xHy1BQbW43mySHgS4vLcdSL6DU2ee7h314PKg1BG5eCr9N
mRi4ZLMjPHi7w9WSNsmNOydjLd7EsKAi2zKivjrYuw97mPBgpGaYSchvYOEZCXQzKXIC5htYJ5db
a14xwM4+PP+b8ly/9Y3iHw3UTC3Dx6QqzSS1QetbrBBzbKrUfVQ2dJF0VW/NCk3KT5keeaA9S+YP
RHMlMjINxo1sSyPSbEsdJZ8X0Dzb7zZNoev7z9WvLvNYUEtZtKvCnE/xkFpRv2YYmLCJmF5gP4VJ
KgotEMsI4EcUulsW4iShXPY3hcp+TV7ckTZutCF6hyn5Co6B804ZkoZOodAvsY7aO8JQIQAYuhln
lOZz2zf2gOAOClMH5n6woVjZfor/G8a07kUWq2J10dA0/L5fZ9Az5PttkZ94xMSvb7BBxVsmxggu
hx/9o+8LerY+I4hYPUVBvAjyIgsei3OeBwroMDD0KSKah2oe5nsytiueef+0/vUXQ2NMoGtplmry
v1ysQLad1/08Ya1MwQlhQ9g3zdXc8ExJ31LD99+w1ef3/6b3Bo//nCbjGzoYSPisA91lHpygnqMF
srlohznXgQvVHHvForO9VQF7Bl6O/70OvrMSNNHy1iML+YYWBjLOtOAwSw/4swMnSHOxtM614ChT
qDpsHfjGJy2NTAuMzmw/Tcuh8GmT/sB+0Fnu1Bxcnbp2cw32g42WGKDKaQ0Liriw6CPTAlVeTje5
teBOAU5xVGhse3Fp/bUAEmoq2uJFF+no3p+O1vajSKwCdWpYOvESraTNhTtxvhewCHCOaJCjdHul
3Xxjsgg07gEdk1sF+tQVdB50AbZaGNhFLIJAWKGkbi+Mbi3gymk8tJQWDPGWltj03TVYC7Y9BVIL
SajdHZDjWwtgjGXtomFMOf/EcOLuLcH6nu8Ix52CqQVS7AoPm6tV+5h2hOBulV0L9pR+WFwFpzsd
Bmekqil4S/jzICkbLbQ3HJMWsAuyngJrgagFKwvBf3MNtaAoUwItuJi643hE768Zmuh2lrIIujk1
wVqDaG++saIMLIKLDwEYW6Ew0uqHvcINx6QF6Dak9wKRgw45Gedgq4bB6WAzuotfgE13XvP4TgcK
pbJnJKcDM50oDFIvaq6BFhxtyrmgQ9DVnZHjWwtgsGV3BFEkqW/4yOzO+g92BISClkKMRZJjbFtB
cDzg3UoZBAwi6AKNfwZfH4pFWB1gXHI4O8U1umgBEy3aMqReX8RMmiAJFJD3nlNgTsHE05By8hna
dTYqQ2gJliy51+c40CneQJjRfuTBcWi7U9URjUc0czTX+AwhlDntxvz3IROGECA+TWV6FywMQkYb
B9IGCq+c7ODokijaV0Ya/GgSxcBBJHIkJuo2/MBNRjdElvSIjPc40EmFye4IwmO8YLr+PodE53YB
BsCpxaEJa2QbVbVbcEx2QWXahKQWWAuceDAtgkz/mmugKi4ZN7JNlGiaW43q/XkuyffXnSlZNLr+
ulhomERytaloA7Nwjlq7OTq7yG6V9Yx0/D8KPLBJMIBSXAMPwbHE7FvhQ3eZpPH5hyoekuxSQAtk
qLH/7Zd2B2aR7AGoZNiNtS6WGN1S0DSICiW1YKjCTyKHbneOwOCIJKtIk7JIKXa5ptF5iwS00skD
lGCbNGLjeDfXMFRgqQgu8IZ3fGRRM3nOdmFKuEnGlMloNLef6gdfuszEUC6Jg9HmVMkgydoDw5oS
MatgTbqVPlgErjFVAWko+EljOxlJnAj2SbmIwZlCWclGJ2f8tT3gcnI6lBzxxD5FFCPbCorRhfL/
fivgH7gibjQHh4FtkTKhCPmp3DrCqJEdKrkGDH1qOSTHyA21a2DgGJAyIb9qQYncOQ7j2wkMPpPW
gkbmhESq4AJuroEWXJ1UKu3M8Fm0v4/OMYCQVbr0LmJnRsMbJqQszTU8FMggQEqCo3zyn8ZmFan7
yHpHZJE0GDygg+4W/OBM4PAFgGDjQBnd0Tg2Jah0l0paBR33QLh/+jfgOCJmAqBpMt6g3Q+jcxFJ
9gmuXLnzkbQpWD2G0He5pMFScHSyLKB1qD23WhjdCUHFXDAMSWlBc6Zw9BOH64MDkpoCpy+c0KLG
JK7xvb4BHbfk64PKEj4wQzy/ETNaJJfxkSy3O0BHl0ShW02wzUstAmqN9PPRW9RlyoZJFPIH8FST
eje6mHJ0a8GBkF1WCWLWK9RL2skfHmwISo3UHixDp1+muUZnFTXmnMhqAY+R0TK8J7jP9upXW1rw
AWicTt8jSieqBmkPyUVAkU2HO8rGUWrffuAkqSoVBtFE4yij+/z0UcsmDkS05EIcSI6sNfqDM1FV
KEMZzUSHRtEj+vowd0rjMsmdWfDaMR+sW/uDry/CJcFjRkK9/YPR2UESGmLShtRpwGRriBR5x5Mh
HJQaLXeqkaCAdnGsSGVNb+ZnS2kBJxlMok4g8PnM65WXFGsK2SPVSKe1uSPaC6qL1ya5CnRl6pIo
hh2ws4SD49BVCSJU0LmMY2uu0XlGKiPrZJVgTEkR8Y4neNFgKzQQZWENKCw0BvMHlsI/WC+fOkFo
gtk+NT0gwTr/WhfIt/7g1Pvw5e9d38P106+/aPTn9P5QzAxt7/25ReS3Hqa/wZmd/XjCnTX36f7z
7gW/vHXvXqe3Ov2fV8E6W2WPft38UHePebuK6CP5z3b1sIpW5+0pbfXs85P8+kvvOc++/98IZtpO
X66wo9JyGd2VxH3BzaqUFxyu4nyVnx5RfMY2MyAreb5ijCcEC0HvqdvUi7RseIUy5smeP3XrtchL
juP1YxEwm7snvCklyQpfrLercpWtzyW3AYe05K7h6lny1zOGBOyjh77aGcr0E1bhc7QePPW+Z5c6
kH3+y3WSef1H7lIzspKv0HgQnGtcZb4w/q2s4Ounld9bgF3YIC13u6UbO+jvyDZtKy06fgpWAyvS
5j6kJSdlf1m02XZZsTdf2qa2oCUtGAH7x7A+LYPG7LXgQlnRL5N9kH+h5taRkpX9ahXEPevRueny
cpmpsIqfztUBvkEUTORF5/nq0d/na0aOncQ1zkKL5JWWHzz60Ej3Z5G3pW950ZwFEBX0VjbcqKKg
LC8b+l7+TdOebWJAh8iZ/QzpyT4biv4pD57ExcCGaC38TPahb9cP2WrgPXVAFnnRh1X/3AJLL4CD
8oLLZ1erKM39oH+sI18UXX+G/BfrLF/3LBVhqUDA/gzhr9Yw9vWOsS7m/RnCP0J+eXrMZsu3jRzS
ohPIop/NV1nCSdnfnDT6qKc7iujh33nxt80NFqtwuPdbzK3s87/2g77G284OabHhFo+kH9V0DUTS
orO1l/RNbJsilhX8Zh3Heb2F+rDv/HWtkLLi7/zkaf3sOv/ibGtzfLLi/0j231iIdPWKhtafc4Mv
F6IQT0pRVvxbtL/O83XPpejqQPKyq35UqbedzrJy3xUr//TmwqaQYRQN5LJi36+ziJPtJKiR3Pba
SEsOiGwGy1tve/9lRX9Yce7EXtHfmgAvROuotPB1Xjx7/7WHB/r6ExbfhyB/TJhJ2DMr0MuI5l/p
Z68TWEi8k6Dma7b0I9+X/LVM06dWyC/zTydakK/9Z/3kmviLx+16lf32XwAAAP//</cx:binary>
              </cx:geoCache>
            </cx:geography>
          </cx:layoutPr>
          <cx:valueColors>
            <cx:minColor>
              <a:schemeClr val="bg2">
                <a:lumMod val="85000"/>
              </a:schemeClr>
            </cx:minColor>
            <cx:maxColor>
              <a:srgbClr val="FF2600"/>
            </cx:maxColor>
          </cx:valueColors>
        </cx:series>
      </cx:plotAreaRegion>
    </cx:plotArea>
    <cx:legend pos="r" align="min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7299314B-23BB-5F47-9BD7-BADA2D886B05}">
          <cx:dataId val="0"/>
          <cx:layoutPr>
            <cx:geography viewedRegionType="dataOnly" cultureLanguage="es-ES" cultureRegion="ES" attribution="Con tecnología de Bing">
              <cx:geoCache provider="{E9337A44-BEBE-4D9F-B70C-5C5E7DAFC167}">
                <cx:binary>1H3Zctw4tu2vOPx8qSIIEENHV0cUmal5sizLll8YWZLMeQTnPzrP9xPOj91FZcqW6LQtd+vEuVIN
DisTiU0s7GntDeQ/b/p/3CR3q+pNnyaZ/sdN/+fboK6Lf/zxh74J7tKV3knDmyrX+Zd65yZP/8i/
fAlv7v64rVZdmPl/WCZhf9wEq6q+69/+65/4NP8uP85vVnWYZ++au2q4uNNNUuufvLb1pTc3eZPV
03Afn/Tn26WuV7e5fvMhC/HH2zd3WR3Ww+VQ3P359slb3775Y/6B303+JoF8dXOLsVTt2Ca1BaPC
vP+hb98keeZvXjaU2jGJpJwqpu5/2MPcp6sU458v171Uq9vb6k7rN5s/vx//5Fm+fznUubteGDef
xP/w/v55/3i68P/65+wXWIHZbx5hM1+uX70E4dMwW4S6rsKbmvz59mOob/JMh9nD0qxhefK234SF
sR0subIpN9fLrp7CItWOoJaybUW/wrbeEmtYniXSdkQeDX3yBHjOg7e/2pb/f+Jzp+s3V2Hlh1m4
ejmMqNzhzLKFJNYaIzHDyNzhhAqqTLIVoweJ3pzd3IS3QG+V/Ey47Wht/ZA5blevE7eruyrNs/pn
i/J7xg5aZQrbwj8zKyesHc4trriE0k0/9sOka3V6hiQ/gOfhEWaQXF2+Tkgu77IM9vvu7mF9/nNT
R+0dyaBBppRrNbFmasR3KKMW44xvVaNnibQdnUdDZ/hcnr5OfN7nTR28cVdVnoTZS9o6uqNMxAAW
+WbLHocJ0tyRipmSELJWIP6wQdYK9CDRm9u75M37pnp4ddv22Y7V958wg+y9+zohO4dK6SFpVy/q
nNgECOdqo1OmSZ5qlRA7kkqphNgEGPIBkjVgz5VqO1hPR8+AOv/rdQJ1edev9MMqbdu4v+eMKNlh
nEoGnVnbtRlCiLwpRYwnxCa8mCH0S3G2Q7MZNsPk8tPrxGRt7xarOK9f0NohTmCUE2YLsbZms8gO
gO1Y1GSK8Fk6tJbk37dy8/EzmN4vXidMZ9Wdn79kegR3RCWXnPI1QLP0iFjmjm1DsyiU6nFeNAny
3//3p5JsV5uvA2eInF28TkTcVRJ+yasX9TlU7Fg2g9MhaqtFQ2yAjEhYgrBNlPAUnOfJtB2fx2Nn
ELmv1N88pHYPi/QCLkfs2MSSivKNXYNLeRzFCWS0iBgYlRt85mnQM3Lo7fB8e5YZOFevFJyzOFkF
efqCTgd5kC0pY9xeK888YlMAz5Sgex6cEmzeE9P2DIm2g/PtWWbgnB29TuN2mlf/M1kQIKKKCptu
guZZXCDUDpE2HBPfpKo/y4ImIX+aRm8H60ketPmMGWynrzQTOr3r3uyv0kIHYfXTlfm9QJvRHS5t
ThTdaNac/CE7CPS4pcyN2wIB8VixTpu7dvU8wbZD9t0HzPHaf51qdhJqPf1bFOHDir2Aj7J2hGVK
Ie1NZDcL7cB8c5tbJrOstZ2c6dgzhdqO1JPBM5RO3r9OlC4CVEreHOhkld2+HEyM7HBLogIhNzDN
QwkoFQGjx9kGRyjdY6V6rlTbcXo6egbUxcHrBGoyf4d3lb4bHpbqP9cm0EAEBQgUkjYkw4xcFagz
QdVQxtzAOMtn16br11Jth+np6BlMp4evFaZ2dfuScR94Hpsz9jWomGkSIRwWD1GF2BDk5GF7rJm6
U3inn8vzA3A24+awvNJi0end39VKxy8IDEycjVyVIjZYe5qZ7oCgk8Sc2LkNyTrLlp4j0Y+geXiW
OTjL16kzJyjjrV6yHsHEjkmpTZRga2xmMR0xESYwJLuczizaM0TZDsrXgTNMTi5fJybrJOnFqVOx
gxSWohK0qaTOwreJOmVcUct68DhPrdkjAvTfTJC+/4QZYKeL1wnYyUrr1U3Q6Lu61g+r9gIhgrUD
To4KJjatJPAvT0ghRHomeoTggB4mXTueZ8vzA316+jgzkE7+ep0gnQVh/rBML4ANlIXA9zO1vTtL
IlkykdfKH2jTr6TZjsx61AyQs9eapK6q4WVTH/T9KAQG1J6ZNsEBBnqBvrbKzVKek2dIsh2QbyNn
oJy8UlO2uEtW3eolSR70MZpgDbgFWNY/Mytmw+1IzijZJKyzYO05Em0H59vIGTiL1xqsrcLs7gVt
mI3+HY5g7AGZGWnK1Y5FUGw1xfYO05NfibMdls2wGSYnrxWT8CYI/dVPC5e/yYqyHQmfr9C+uNaX
WdopbXSYmgqFos3r3/Fsv5boB8h8fZY5OK+UuPm4AmOd+fWLVrgRR6N8je7SH7Qg3Fe4OUO1bs3s
zFiB58m0HaDHY2cQfXylYdlx3oQ6fNEUlJo7Cvm/yVFZ2OZxFEEHFpGWJTfFolkievwMibbj823k
DJ3jV4rOQd6tXtDhWOjyRRlVsO3cgKIopAI3Ym5en1m2X0mzHZT1qBkgB68UkN0kr8Kfk4q/520s
uWPjtAKx6CxoRgbDpKDMmirb088saH6GJNvx+DpwBsnu8etMLP9KVn+vXrTfALkjwjILJ0y+rvzj
vF9y9GUj7bfMTf8hkHtcwXmGQNuR+TpwhsxfrxSZk3DqiX/ZBsSp510RRh+oZfI0m1FshyhoDGi0
p6A8S5btsDwaOgPm5JU2w08FtZO7Prx5QUaGojXUQk2APDqN8FhriMl3CNp0cJwBmD3Wl6kYlr85
+e//+pVA2+GZDZ9BdHryOq3aQXb7wlGZ2pkSFoGa59aoDFbNkgR1abVpBplFZc8QaDs+XwfOkDl4
pcrzcchxytF/2MMvwGVaO0AEp6zIhqGZJZwopaFnl6AQam6we5h7TTc/Q6DtyHwdOEPm4/Ur1ZkE
Z3vy8CVLAOgSsBj63e3Nys+gQc8NYWi2tr825TyF5uAZEm3H5tvIGTgHrzQYOLhFW+jD6ryA0rAd
KhWKzA8d0zNkCEEDBw4BC2nOCM1fCvIDQNbyz9F4pTzz1M+VN1X4coCA/Ef3tP2VdjHnTQHIZ4TA
efmHxqhZcvkcibYj823kDJyTs9dpx6bw7Dqv4pcDh8HFUGWxKWm5/0Ey+Tg4Ezaa1kwTvaAbqnkG
zrpf6VcybYfn8dgZQKev1NHs3eU4M/+CzAzFMWsmLYnUZo3PLK2RFM0DuIkCB0m/4vc4hH6GQNvB
+TpwhszeX69TdY5WmX7Rs4gSLAxDKxOOg97/zIBRsHoS94DgppB1VD1rBfi1PNtxeRg3g+Xo/euE
xc3Bm+GalpezaFOtWUnEZWxj0WbAEBNHEpiYLmh5mHQdLT9HlO2YfBs5Q8V9pX7mQ70KHhbnP4/I
UGim6JZBpXmTQM4CAJyAn1pqLcviM+/yKzm2w7EeNYPiw+VrVRBQZTd1eNPUL4fI1KcpbGKjH3Cr
8cLlHoLC6xBrFiK7+bOk2Y7Lk8EzeNxXCs9fVfzSjgVV5qk/lv4g6VcIl6lCixMi6vufGUTPkWg7
Pt9GzsD56+J16s4RIqHmJh5eTnFwXnfqY8LVKrOsErV/SwqBU9QbDm3mXJ4jynZUvo2coXL0SmPk
v6pwzF+ysxkEM1rIUDV+yFFm7TL3/mU6VYNTUA+h2uMY+RkCbYfm68AZMn99/l/Slx/f2Pb1QrvF
ql4t72/Ce3Rp289fvX94XNI3G7qh6rfGB+vlPbjFbXmcS/boKrfpQ56Q/I8uT/tu1N1K13++Naa6
monogeAaKpzpUCbChA43lOElWEMpCU4iKhzBZgIIv32TTWdZ/3w7NbxLqCr6qnFbEhgGiAFq4/4l
2FAwQDjkg2qeKRUkfHjI8zwZcPHC1xXZ/P1N1qTneZjV+s+3mKJYv2t6QAZrDWdKTSTR+DSCCxbw
+s3qAlQw3kz+j0XMIG7sgB8pP6/2q5T05zbJqv1xGOLRrSttrx4t0DMnFFMVEp2upkRq/nTCGE9d
WEVqH1HbkgvSduHeqJr+nCey3PcHTUCwf73ycMt88CjfPSDaA+7vvcENOJb5dD4V8VErS7AjkQd8
FSlMQKOIXGq7Dfd+PhXM6HwqQA2sbeiqMNns0aqgC/wmJuwoTjt7FYqo2rfrMSwcbvnktB5HdSXi
iJxWnt3Da/3mU2IngYTCoSGckiAzGLsybgfTqNiRtiJ2kMmCWI5hZ3KRtn6Wuj+fjCALmT8odiBR
FqgVXMsx6cjjTdPniU5FH7KjLueYSBSV2TpdZCah29Yi8p2MRkVwmPa9lu5QBa3+xEieBIs+CQ3X
tDIFOvj3Hh/GEeewUYUTXKC74KlAEQm8JvE9diQ7hsdVaRnumUaM//17cxECpSHYwtg4sw3lR9RM
gmFgR1R35LRhhr4VddpfNJFVwOv97LGmdXyqnBwXjkoQ9cJExGQj93i8zmFdVAbPG3bUesEXbWm1
bKzU+AWa3ysIJuFTRzn+hJWagWm2ERO1lbCjMdb5USTboHAkLwyXjLEROj9/IjKtzvyRKI5ZTSd1
sIRyhpT0KGlHg9CjyArjdEFbzEk8Q3MnqXRxLcvYXjE+QElD1V8MQU0P/NajB78Q4/sdzHHvhWmZ
k6ribPFMDM8ilufxmB31srYOaZwRwyk9JY8LQ2OHlipNl3FsVdwZxmYgi3vltQsd7sGCVPs/l2Yb
AuDBcOXqhDQomacwx4nifRoXUN7W6y8QBXROlzX5ESsqtfz9qTiuobIJGkEprkZ8OlVfyCqvREmP
QhvLq5QPlTWSHqZeciDx88me+haYb3RkoZihGDzLVLGYTVYEdZ6UZWEceoMZjY5hVMV1RpPieuxk
f95mA6zDz2ckE27fttc0JcgRYcJxYzczHLR8+nxFPKIDhgh1aHpVuMdkZiSOrnR/wTujvwi1B1yp
PfbngYysy9CHSqV9nR8JIyu6hQx5uT+WcH/3FqRmcaGxAaxwdLzAGMkiJPmvFgl3vD6VGY5fTJdM
2BxX7lEUTGfwZ7KPWJ9SdqgTM901x2DczUNu7PpEx42Tm+nQ+26SRFXuuXlUDHyJBIu/qyojSZdD
lEBGL/UApGf79e1I0/q2t2JsXRWM0CurNGB5zSoirWOTLvYd4iu2KgPZXyS8rPbNCMMqk9MDMWDc
QkcWPeisqLyuW5EfSZ/RwyrCAjpDHA3nfpgY1ZLjKrOregyMyA2UV5J9om18tBZB1S1SFfDYTarQ
o47fhJTvJVmJOSRWmutgOC9L5IcOa5kVOE1YkFMd5NghBSPF9ZCLetwzvFHxw66g+ZGu/bRaDBXJ
gsM4CerbOErKa1FkVnGYknC4IBJRi2HVRuuMReyHn8mgAJkYKY9jp5Odd1UmOfZeHfNVHFrY7Syy
7NVAlL7VpJg8dNvaq3SIrZti9Kz9thTlRcXrdM/uROmK0GetA/vb2k6nbHgYMhByadASStpLecy8
2HBpz7CiXuhdDcwK9zxK9W2la7kwcotc1qOF9VGdJy609scrq7X1baEYcEp5p65IX+nbOPUty+G0
VstRe4S6cqjUVVMMeJfhDfRAeRk+JY0GcjnWWDfWmLpce9QMnnq30DyhzpAGVbTvs75OnEEI7GwW
cDY4aTaM4jCYAhMjEv25X6bq2Iys/iLOB94vE9Mw+MLOEnJahiV2TUxNeyV4jNUcoqio3TaXQ+a2
pif4YTHZS6MVpd7TrC2TPau3IAyanON0WdXwizwPoH+56Q/+Mh0lOQ2MNAGUdlpL18tl2S3EwOBv
6tjzEodkFHu5jQx1pU0PHyvrRi56g/bnBZHwRXUt4n53SOCXnTqzLeoW1B9PRpGMvkvC1F61eWmv
eNAoy9FZpZKFPZDqvU9Ha38cO18sLJ+zz1nbZpdyDIeTpGyTRan7nDiRkRC5S0KzOgyTvD3wkwHT
6KTv3S4b82Zhao9fJskYdo7JZRY7wo6GU4nixlHKgrxw0lgpN7Q1dXvbYO6QjcNlrEx72eRBURzG
5hAiMuJx4Iymzt7VhZaZE3lNepfbVf1FsjE/QAbfnCIZbDJ36COvd5sYlskdExiuziwqLIIxFJ94
Eld6V9sDv+lHQRa6zrLjXJuVv2viZF/nqKYIFyTKs702b/JTFbWkc7NRB599atiOyOviZOAB3yuz
wTsiQy3KPak7fl2Eab07ZMX4mftdfkhZ6g9O37Hxc5aU8dK2rdHVpAWM0rNbN4677HNURKJeZG2g
F7FZib0pGNWO6EttLaoqNZYlYkCnRfCym0qrngyT52S56V00sTYOsrgsDqIq0LuD3Qx3np93y8AI
jXeDytNPYdwyNxmy2imyMHaiUoeOiKuVqBn0IxyNhWelgdu0FdlNixwfJI1T1gcmzD/18tyJKxqQ
BRcJzWs3LhWOejkVOF0/n5AvumNEunLfomSwF1nYdg7zPEzEEuUtWOMHBzIvtItL34PFmA/G0krz
5kMR87Jw20zvNnY8uFlg3iRC559UElpOqEi/qw2PLpoEciivTt/BK40xgB+DY87Kzil8E4gK34qO
c6Gyc7NuivNE19jUBkdEthq8mpwaVgSV0BoZwzIvais64r2HANuifV26sLb1rV+ZMEj5qMjlYI7Y
smbdqqtKNL2/lE1vm8s4DPrMqfPSbJ1UeMnoWraRX3uE9edJXxquGJJqv9YK/lg2thc6icXyo7xK
pk8jfaH34rCGCYI1RmBW5LC2PfIorSOEcLwdyWVbMKh+E9jlPutZ1O/bJC6uiwLb1s1Fm2snTrLk
2spLH/Fc0HQOobmVQ+cDXaSf7SiQxZehaJmjW1F7y0TUeplFrLtLZVf6rh0b9kfFPXVQBUrvJ/ng
B07W+2HjJCQK/tZtvYoKmy5tFvq+6w0wH5+S0WiM9+FY5HRfWoE8basodHkSxsug68r9yODj7iCz
4sOo/FQ4OH3efWjtKr3gfvHFSsZPPRo1zuLaqvdhV0XiWqpqlqwprFu/DvzbMQy7934jgBw0PlqW
bewrh/miG502COPBKRMtDrmNe9QXfZcUqas57LgbN9rv9mvVm0eszIeTUtf0go99aDhVGjfE4UAh
chHsqCsja/ts2ZM6Oemrip2N4ZiclYQ1F2koS7fKib5hrZEs83qkf+eKt0c1L0bLsT0r5I6WNHTj
oAqcrhk75aRlAnOhPHsRpZIdDl37t1cY3fuu9uN3pGnMkyr07c9xx2PfrZJAwVdmJHTKgfqnig3h
SdXb9NBQneJO0Pp6ZYVdcZTiYvRlFtrNEeGm4Tms1mm1R2Dydg0Es+2iJ5blOSHzRL8bJBm95HFR
7LcZHd8XYeAdm0MzvqsDM3dU63fX+JKFslmaWrPwsA/73nZlbhrckV4n41Pem12xp3B4eh9ZrnEc
iTH/YIaVpVwjbtLMsQxhxvsNNs9pBw//hbSlPmmKot3r4QiPskinyaJQgaednCC9CGDc9mLmkdAt
EFkYrt+K9p1vtR11ssizC+zLpLqO+5o6OIBqH/ehBTNKzUHVblm0Wbew0qrx3CTLrZNaDKPtDKok
cikTwWAQSXeXW7zxdpVRjrt+4bMDxkprSRM+7utGhBc6JeWHhgz6SiYDW7b9GLtj1IdOLDhzmBkE
xOnHSCxo0YnQJd4Y3JppDT9Um0PrekYbJguGpTpvR+QpWTKKyrVzLzyzTNF/MKvOOLHDmvpOSEu6
Kw1aCScrMnu31MLu3NwKld5rsHe/eEnQfywkrW862xO3Ha95uGsWvNGuToiduFGeiMrxJM2/jPVY
hosqGIdmX9TFFzvo/XMdpRReDt+pcEi7PsidPM/KRdCH5eAwUVVuDO98ZiRdtLRM7tUL5SNm98eh
7x0zyEXg2A2r5VHcmINjMNF+CviQN67wx+jMFJ4wHa/IkrNMJUntZFZvvAsMCtQSEEhsPy26pG+u
+qDsPbbOYDfs4/k6mVgzaDc5AqvQDzZf5/H1r/+6zFP8e/8dE99+OX0byLe/nTx8jchP34VGhal+
q+dvmqT5+lkQZiPdxD8++ct3ZOgDEzijO9ffSvKDF5/HhcL/cWTRX+mL77jQxx0x38jQzbANGSpw
SGq6klJIhiSMS4FUeEOG4jI9XLyC4oQlcH0b7hVV38hQG19KgmZEHOLB/SySCySSD2QoTswrnIhX
BHdQTI1x9u+QoU8TcZvh2jjKwOygsmiriU56mj2Slpetafr5QStBHrlx5ttntOqK0zHp5OLR4my2
0Y+J1/VcODA2XX0GHuk7IqTVpjGWkmQHgoJGGltQHlFD1dWAFTguy/FXmf8sM56ejU1Mh8BhKVQc
5OzZKgOsTCFNzJcSpBCIJVPPifoRxGTP6EFWe5wuaS/JZcdD6/LnD4sixuO0fJrcNmGmQE8isAKl
9XRhS8NEiK2r7GCs6vo2TdKJ7yGtPB7I2F/0yPWuPFSnfkF2zBPraVasFo4j02mvTdvmMX1W6zqq
OinSg3ta+z51bLMUuYwKKyQ/sN2/OyGanU0T02H3ondmzj5EptEXlq7UfmB44BRkIRdgsEAxSGp8
pl7Lf8EPku/WVeCmDi4ttOlgccF+PH1CGDtz9L2+3W/yvoydhnvaOhvHKdBbM6FDE5JTmWQMuX1M
LsrWzq6yohCdiwx9zBxfaHFRD5bVOFVrN61TFIE+Jr3qPw2W/MUuAJc13wco3E+tx9iCYIasOUOe
pUr6UVo3+7agPrs0Usv2jrSfmOWun5dgq0ufdIckD4YEXEJtk0vo4HBhKMSnlhlwfhginjlIh8Je
+VQjJA14gr2kPSs/us8w+zBIg8PWtMCNZFVLTlNrCo9BK4K+aSztR45RIUTvBmtEumz3iLErAUKj
EWZ+VBhDf0Fq3p97oUJGOlZtbv8tW1oMC16NfbuUcYkgvKI2KhawEnwRyjZW+5HZGh8jREveRVlZ
FbacF5U0c4QeDD93rDEg5A67tA9Bv4Rh1J/UTLXsXZ8N3XFmBmBvuB11TjuRac69IaiGFHratxrR
dlf35youK+n2Xllc31PNY2XSA97GyAP6tgV1mtL2HAFTDv67HGG+ejNSy4hU9kpWZn+xDufT1iuu
aVD3F0ZpkEt7yrDDMbRXOM9nZQfZoPprntdW43JQ9kg9plpFw8BDL4qYdU6KFKV0VQaWw4pisEWN
RK0jabCOcmyxbhUjl40CaKMs1VVXjsjHDQ7ubeLaStrZdHfIQ+T/qjeQ+d9Tnuu9GkQ+bdyAhl1z
Esa9vk2iHEk/s63i2hpaZCG6a5G8GNUQB4dKeGF6EJdGmdYosCjZLGvQSR+DFmSKLGBPF3XciH6Z
DhPH0macrXIti+vALzbMh5rIFaQoyKdYFmJn9DFob+b3+VFlDoD/PtVpmgEESsstLCm0u7ju+whZ
jZ/HY7nbNtXE6gSEHjRBBCKpK6Zn7ZhKHCSY1f79+oOIsV3aSLYMYiEWShqBdstMmaf376k9L3NT
cKSwG2Owb+BZ3wWibhedr9RuU2ps4GBSD17HXbGPtMtDyq5bEwmo7ppFXPZSXVBTkIo6Nc6RNU6d
SDM6rUuuC9uRaWz17wuegR5wvLz32t0kQmDlUQMDsiQk5kFHatH2jp8aYNm0rkNjbzCbqFuUvjF4
FwXixMQJchuRcBY0tXdsjWq45srqbtvBKFu3i/QYnneDYXUfNZY/2NNZ1u5pK8g6pL1x7hiyNdzc
jENUplob66wvC+oFyz4cAsfL1LCraOKWCNoOOlqy3UJG9NSWCPvattv31NAf1X7eX/K0yd2gQJrK
LWM4ZXbMp0yYfNKmVS6KYOBOPfTkzOBBfdEFpfad2mvtz6BzFcP+0h11fRX2R60w2n0mcz91GnNK
Rs18PJVV49+CYyCnPA3FYRYG/LQwM+U5zciGY5J1KQDvDZ07Y+Qjzi7G+laFAbgsbTR+uMDmVofM
q/tsoVirlUOE8K5oBopmQQz2AYmj4YZVucqIiE6jxLTZftlRmGwiKDYdamnYUkMMejAgU2ENdrm/
gJvDXra8LAj3kULCS48guAddF9c2qdVVOgRN5AhfprZjt21/MfaBhwgYscWaVdVxnzht3K36XPpX
kc1hMHMrvowMM/oYVSMUSw02PfBMJA+hoPRAFsoMHAXKcQE3ml9yO12OYZQtNB7D3yU0lfahnYym
+jjqgnxOK8MYD8aANfKAptVIO5cUut+lFaniQ1zlQv8e/dbmyyqLDxNVeMedUfjnlY6CA1+qSxEE
5VVSV6sh7SfrH5IrnapmETVYp15FsPN2QcJDlRfW58bwms5Ngs48KVQn3ltcxmIB9ubApo3RLmhX
Ehd6KY6Yl1dyV2VWdtY3Vt/sokRwlYJvWOS9ZkjU0wD86GCVwjESZoMioV52mgmD/Z0QivcX8FjV
BztQlve3kl1YOShqePnuKPMwcSw/bhjymdg4TpOwwdKlXuGMte1/GoTM90OWyTMRUHMR4ZH2BCmq
2B0sT1/nPdgrp6hteUw71EVj0gLWUqlqGSaawViwxK9OK6mHg4FG8tToBxA7aR6lCyPh+tZMInVs
ezbMW8xHbJqywU7RvikXfm9MW6nxs2DhBxNrYynY0pJbsOmRwue0FqThdaCOdQdoUGBQsINpE03M
uRw6JywYfhHEGbZgT311zBNwgwvfQoUuqdpqfwha2MHW9rXeQ7OCPFZFYriRzDFzBGeSujjHAup2
Io243YEgvueZ0AAR7lFvZKtxiGDw702gCBqvWgrDn7Z+hwLred1lYEebomPHHViJPZHYY+vc08oZ
jeE5CK2wI6wRhK9I4B91aMNOp3Y4MczlVG1Oahs0dTggs9lbi0Uyu0r2yiBCJOEZBtyXqGDty6Sq
9tsBXQh1i9gXrIFakjHJhkOrs3imnWZIWX9CuA92zqxUft1ZZRGcWXYLqcO0wLN27YgpsyocxAUr
i0TDW/Ca5amTBH4ZJ6hDmK0Qrt8zfgjaMyrdsLSH956R29c8IDCsQ2VEx11RTTl/0kQaLoP4lx24
jQF2M+HHbKRSwy4K8j7JDfOwaALjS12Vag+MmuodyDwVqQyhrqy+w7aQSQVPXqqaXNKqhHvyqz6L
dyvBUAPx+3Ba0TIH4ok9wK03hQTPmKJokb33JkSjiAKmJsWOSzRgNEiJrKG2RrMyF7YujHCZSNsz
r4gxMJthnRBavuc0NJr3Le8TXrghmiICeZHE+P4iuKpCjRT1Zb8EMTTEoeGTD5FEtOzv9V0NXpog
3EjM3F6GJooqrpek4aLuEs/p+GDtpYZCDCKswDyMWRWcotbVuqERDEv8Vy569FEdJtFYnAD+8iKX
sCxxGxifekOFh0bte06rA7ieQab7PgqFztALYzdpOhvPUfJFZnqBg4rmERu055YpfedLmHRa+c0u
MX2yqEaSOlXflwd5W/uOXyfkImMwMQ7CkMqJWhD0JEZEUvM0/mKEzN6Vbe7tqxHHL526bPMFNLBz
YRW+ZFX5xUiGM9Wz7gDlEgQGTWmeqbowz+x0aBetmbpcD+l+39jlErGx977nzbAbwYkuojLolj1j
Z8ys2UlvNdk7oA2/nPXJITxfusfS2HCEQWtXpnzpq+SkiZl2KJbqzBwK/0Nh8Oa6yi16mrdplLvU
NxFA9uVeopIMvO45TckFIr9saRmd+cXmnn1IacvC0EktFZmZk4mOeRLFpPHOLjkAYQ1UeBdX3HXB
Im3MJEegbbSFa8ADo5TatJMFCUxYCPgrWMM6yo+a0jIOOB3K4uT/sXdeS5Ib2Zb9lfkBjMGh8Qog
dKrIzBJZL27FEtBaOr5+FqLIbrLYU5ye52ttxqaozIhAONzP2WftjT4vWKRlwm6TOh0rcp0k371c
iqR/UvmMfDtRdv9DK751SX8aGluehxCB6o+wgDj5twHsOhmZz4nXHBv7VvRPi24E/w+Qzt+6H16I
kB+0DNp+shZ+Gk77MhnGjMHLsagcNuMRJPO17RnjBtYimIxaW+ty2w5/3X3/rfXfPuDmg2Lyb1l0
in/tEmnJCzOrl+a4ZIXzedDK7lj2S7HsZzdh/6oZCz47TsJe3E5blfvrV0e3+fnqej4B7g43OG/i
ZzRJ9RnqiXDqI1oi84TV64xXb9t1M7dntx9iRrYBky3akq3yholjc7+9hf/R7P6JX+TJO+g8/3fN
7i9Pl/jTc/pu8OOPH/5DuSPRhV9GhAiUEIH8/xbucHFx69jwATeEcfsvv0OMPOIEwAbljvoBupBw
q3/pdljDdMKsYA9ByBjUogT8oU7+rp39CmK0/U3K+fMt7COE4Jpx+Z2OyS32k7o1MtSvGO7Ux2Vy
xbzzk5zqs6pSTsaqbfZOZVhjWMWZd/VTk1PP4NmxD7Oz1NFUJJ4XdRy1r5lMzQ83PqF2jOpl6h35
Ce2OEoZatjmijNvHpjM5AXkGrH1JNXZzN69qBsRL7pTRoC1ZHyQmuMedV2jJQy5qLQ8oKs3zuLZF
u2v9NF4ZIKhZMANykiVap6z63pdAEIHrK2ufa731mIhsecoTaYVavUzaTm81EAypqjKAIq2ySDMT
IzlNS98EE5P7e0PrZBMOBpOMsTTN87yikvhLqjM4YsT9ppe8qYize/jGqwhOfavyRSjHqjcDr2nT
hF9cqN2tA1hk5aDQO0Od71Jtto8pFKq7M1e9/J7yhR8pOVE/KnuOqZJS+XV17LYNcjH3H5pVc/m9
vLMPVmP3H6pZz5/9XEcYQJl5nEdZvTL2rh+HvpvUZWmX2GbIirYDYeN6fVCUhZChLtpaD9ak8a5L
zvtq4dEY/Qopy0A3U7kEzBjdK6Ow5pOIPe9JFvVcMx7pdBFJ5nj0XsVc712v7AN7dU9LUzaPuWj9
J5twt+Qus3z72HP99hAD/l3hpO1hTZL5bkMH9sutsk3tqn4RovWuGvLAQ5YnKCvKs4+liMuwlJ14
lXVunVLFt6MVqXVaRrd+zLt20l5Wq1Q7x83E2ernOWwLuoQohRHuj6tWDnxmYe7NKm1/m9eyfevG
2vjQ6IqRtk9F64R2TP8ntNKDpEgGKrlZ+delYeoJeui/GMwtrou5MuP1l07zQ3syPxly6XtqPs02
oiHR5s/emnu0JsK/axrTjfej0uOztWRVepRuO6wntA1DHVI5ancGA6Q5nA0XQEpfvCoJetPPhlNi
5/YcxHMzPjMnt/O7xFz8p8aD4QtE5zjvKqGs+6TX9DkOzcLS9MDLsnq1Q0fQAx7iRek0z1qWzQ2z
HC4EnYOd1t4bxdAUaIM/t3Tzjin5frR5CoCfx3beoZt7+7gTqzEe6eC04cxUc9RPEGUq/WA0vT+c
AXHtLqhYPh9dGWsvau760MjlvVuW0yWdhv5D0pYP0jfju2IsU/9Lxph2Mhifl7WlneNSd6vINQr9
HYx0uk9XlAididZOojHtdYd/HMA9T+0az+/TwUgjzU/qezrWdtc3w3M2iiRKi8ZwAjczhBfkrKH3
jiNj58jtrb1WsSkPddetXTDaZtmEEKxNlGYIFU6+xHttQJL8ale8h6PS02XcKIkxUsOyXDQknFM9
6nak/Oq5Xr27IevlCZKjD32vXs5zmo07ONxiZw1JErT1cpg1S/tqr+w0hezCVq4HFP3soFKDWrcZ
3IdeLS/D2seRG8/wNZn9XnSdQnEcx4ARXv1Im/IscFwHUwekofU+DaTVxsFU0NZ6jRPvZcUYMLOr
i141/bdMuQ/6asi3tsvn40Kb91JRoj1mDP1DldNgW0U/PYlRmvu2ptaZ00QdLGd9SFtPHQrK1zBJ
+mKvRM6AU+OnRK5yFJKubqLcW99q6dqhKtzHtenuhzmXyHAJ5IlZd4dWVt0+czSm1p2cH52+8AKG
7b/57LaHKmX+msIC7Ok5s7CSdh/WwgDxq+s0LKZJO2dlKi6qUBPVWPypTo0+ikXC6MdVVWT4Yx0U
Q919mLN2PuplPLzLxm5gYczagVbq+9g5xUElmdoN3QwFAVX6ycxtrQwWmVgnJ7NK9Gag9NPo1HN+
NEvLvlQ0Ynu6fErAJq7TQ0NZfvakVoSLprnXsUn8Q7pyNGUlUsxgWyWrwlndB9W3VYWGgwiz89p0
ePb7Vr73W3QZ0y7ljplZ8rD6XvtbVec1sMmS5h8btyj3AjomkKnh7ct+8A/1il7czFL/4Hexthsm
aKMayOmh8tDRVTtTIKLuXE3+w33vLNpjj2bkgovpofDbcR/3q/PQGVIswbgMuTjbSxbf+Xnp+UFc
2S20TDq6YW6Y9SY6pGtkzaUKbPrhcDKE+WBKGq21TJYu0MB6Dm4tvYPbuPlZ6+Ii6pp4DFrojfc0
Q/0HVhzj43SEM9DN7tmRWX1d1kGH5M+ryBu40mPBMrDmvQ6DFi4isY6G0W3tnqWhxbvZN7O3ym9j
2QGsJGa5AqrLGQ4I1vhcuZzYYaZaOwLVEO/qZJyeEz/3vi7eGO8av2UiJ41Pmj9+T3FOfATiXAJN
VXrYW/a7yrK1e+6pPDTMHLlOsM+tqpXv4s46LGb2STrjF89o7cNaW0OwynUKzVR9VJPyo6Gojch1
u89tWeTBZOqnPFnyXSeM5lss3SnIM42e0TOz40SPV4fGChywOlIACzndLu/n/FoJ54HA0uquXOFT
ysFA3DXiKR3CGRyz2fWiXB9iBVfTlP3XMUteVR1RSlFfpKspgtmciqMrsjWilzfawN8219xut2Km
9cLB6vpg4ZTbJZVMPxt5/qoZTr1pbPqnxHDTY5167jdkvudxEt9l2QZelzIl0Nw3WEI9am0knyXX
3bOv5HrX6KMVuGb7Vsdrs8f9cZ6rXLJ3Ns1uqto88uLJPGaLKk/m1JxsRTuWOeJdOqv8rmDNB1Xq
iL3oev9gZEMSNnp26KaiOdfD8mKtgGRiTaqgQGVGlV+/DtSf4WCO9Yv0FgSDfuVay9JUEVzZtEML
HQJV9eV+GdFrOs37ImPjo6DhftNb23w0fdgf1M5rKwbWlf2lNEpxStex3zVJ2lyaarq1sd/ccg6p
C772jImSaOQthaLq56PXyCzorcbapYhPweQ5yYGKxX1GN4mjBA5ir1M9PhqVK586WZ87vvS66A5p
oj8kqrdC221YosKLmSguUHUCH4nZZO8YWTjPcknGQzND36CNVPXzmKCQZz3d/+Tw6RhAWRzpd1rb
O1HvrO+HLD1sxWYrqkdo2zi0Zv9iNPV3O42PrVGi9Gv6o5z7x7UABgOQCLveDTJIra7wq2Dtl9e5
H6Eyh8dBq+6p1lLIplVx34MsKjWi3ExjHKqM29z2imSKbDO1ZbC4ln1XZSCzTtlWDCG7wFCu3Qda
Xq5PBsrwDwb9f1q/f2r9HLxhv2r9/nhE5/96/PIl/Qqw8bn4w2r6w/p2+/k/uj+Xp7TR+vnm5hAx
sav9i9vwCPmwGa9Z5OKS6n3rDP8wsen/m0eD0DQSaozn4M/cBl5UoEr0AJdJOTwCtMd/0f8BiPzU
/5GI4AqMMkgmGCkRdP8qccTKmosqg9XEmDReaq+yGWxRJF5MlNuosIaNQBxN8czsAjw6ZtaTLmlU
6GI+AsfB7kk5uvtu8LsXYoC1gFGU/z71huKQ+FocmOnoQ0QudrsfnXLIwyVP7FMvYaz2YzbKNYT4
nUHuPbuwAyu3nWjyVR7ZTbkcW2mdKy9nut6puGPG5sXv2BaoioENZeg72Ud/nt+LvpAO8Gmv3q3D
BKM+F2qfTpoeDVY2XqFxxZlQanq1hT1lN1AxTOGqyfbZVm16x49QWna6Ox2aWrumssl6kKtsPnZw
6vfrrKpg6U39w9p10wUXk3qVjWIa2/XJk+H3Dvv+un3yosp7IFcnxe6QFXvikaYqSGZVvsSJbe8N
c2nYXPjPrt6Kiy/Sd1QbdhB7w3TvWQrBsxhCrdXrKKbCZ5KTWsNLDiL8JGthXqVFfxHUDoPifa1G
PnHhaSvap/QDz52sndFMAJCqLSLecx6Z/WCFVu2XG9TnogWaH8Y8b46CNs5lbnMQY/IYM3weIkPp
VhG5U2KElj1bjDbj1bobtG6S4ODOgK9pHdj4h6M/V8M7qwdqD5p0FTttMjpAR2Wy/feVzfdhj3er
ZxyHTH+jXLfZzOtpl8vhvayUfvbn7p3KlUVDqFefujlTZ5E0blAqL4kAgnexGOyoyOL4ubcqs4pw
UhT3Xla2D0WVcED6RZm4QVPWzmM89s5Tbmoy0hJ3epOdNK4MMLKdHTvLnVqbb0DBQNjA+85Otmn8
tDJsPS+MmLvMMUMe77vQwXKCFsKR0Vhp8irM4WPc11Vog8yf2GZlfJkHvZiuC0bP9nMXx/0nfW4p
aOgnrk7Z2Jcsbs2X3LGQF+xqvLP7vnXCYSq5ZHNTdve0WZ/mxRoftMaAgp71b3jtPrnzTMle2lV7
mjILHDc19UeqddFHZae8Ny9OxldAXA4ktNyd08piDNdyHMujbo12tpdOXRVwk/P8KYnXWo8E0Ao1
C6fVQvXTiYC5q7GzMdnt0oqp93Wq1yLM9US/azaam3JPyevUGE+zLd5we77pHTiLDpDauXrZHH0n
bcBY3aTtDlPPitHR/j/Y0nuNZfNNN0ZJA+QWza6jJjraNAbeY1JYTLp9Lw2zxDGOMXvOM78hpm7p
k4e+TS+e48+nRVQoDDXSLaR+zCTtHop6jQ+eXLo4HBE1y1Sjde4G5fKW+n2mjfKJsrpm8JKD4E/m
FPWMSvaj7h9o/xlY5OvUXo3VYEYxSlH6MNkqu2DFyNBjerDHYGFAct/bpty5Zp2cklKKXdsMc+C4
mhaJxvE+WF2p7GBYL5XuascYeP2Qe0A1kpn53pY0PL6u5n1lZWkQL0X+EahXRSV9zsVL3b1VDWXQ
SCXGwOutHIY+s688IDnfNQ41rjOjhQC+WGHWlu05y801qsexOUwWc69JlPH9PKEPhWO2rq8tM+6T
PXjd/UKV836m4hmLy6jncQRO0hRBGtfeDp9Huc+ai6OWjygZTlR3vXFaKJd3Nn/qUth6fS8Ks00D
29JoHNq6NZhC0Ve7p5yWk52qa6+m35mvnu0loePAXyW2SOZQNas6SMZMbugXef62Zv6I6O7OF0TP
jQiaPjGgyuCZx2QJbNfv9pv3FUFpesBbor6PCaJhwvxun9ixVQRu2oyHRUJeS4dW3qVbAEWqRFQb
+niSpSrCupbdXVqMnzhYnP08FNOxWtuZu1TW2hoMzTw7YVmmwxc8qmax4+kN/Z1VSn8/xeIlhpI8
mlqpX1LdbcKu8rJD4dJYJmt37AH5Ah6/7u0ql9mgqOAYqJ30k6429c3Pk5MzWwv6E94UZ5h1zBbM
wPtGN+5GVJzLUrnpbjGKZ7kVbW4fu4e5Af8PcM19H1N0AHxDnhWUDXvvjNsjIsOgPbU+jUSQxXkb
6Yv51Il6EygNFdrcovdJE6cPKYVmmBdwNGrN/cg2UnFmtCj389helrJsd/oK2mPX3RLGcLq7rCia
u8EES15HKzl1q/+b5w/lKba7r60fj7sxn38rSwsYHNPVbhw5bkSHKaPr4+M4F2ZUSsh+IZ+HvqKx
LI0q8MbJvs5WWu47rafxyZ5Hvdeuc5I9LVzXs1xsBjx68RC75bpfnJyaFjLL1vGB9c7eXvsuAhaJ
K1CKcQg7a1HvrFwpEHqu63M7prFzXrNBjfeqhxfdGZycVLLpwmxz0M3NnGDNtdJ3TuWt+i6RfrO+
lKnuax/n3lhUlLqut6IH9kYI7lG5K+yRKApr5w5CqGMr4pc8r90MfXillGEuZj1MuehYVjbCm5Eh
sWHN6MpvqhaLHejoy49GbWhJ1ABzfDCbcflQ1vpyZsQmGLFV/aFVcGThhHPbCYXKp7Pu5DNbf1Fx
DaZkOKpSX3eiZMf0cs35rDIvi9AUMnA6fzQDrEnls7eO6bnUyz6Cot3ROM97QEGIGWPUDv0w20+9
8tr97LUC8GPIKkxnbK95a3KB0HWA//U4fm8p2UQuYEXQNViAAh//4zHtVmuK9JU2Zq5HMdP0mesc
1FZjXrpmLJPdYHSN6GkZRh+dJ5v0vU0TLANP4ecEAhrTYIXzPANGVnG0ev00nvREjZciybWT1rYO
hZ/UxxwV2fIfha05Q4hvok33tLv+rvb8tYuYhDlRHrf6W48xRURLpmdXL+na58zP5j7wHZUiJPn2
oUeK3nfMJI6rSJYpaPNl0gNddS72p04NHwoSVyLZ++KuzDY0p+DL/7iaqbV3evtgDnJsg3QdRhV4
FVaDNk9l2NfmdIxR3lFH0z4GytXKB0s5m+1Hc1s6UR7Ve7JSS/+AipKFccPUOoxH08v3jbKqieUy
6Ahow/CRzXtFHOqdS+2L3ywXPyTtlo6KTr3VBgWetCXwuzzZzcwmFcSIbYTD4KxNaDlJ+Vi1vSdC
LGvQdXZy39gz0tVcDjAZrn1yoGjwPmE3vvZFN+a7Hu/gwWJ8sPP50s7e2LdTBH2qvi7SSz4BXaXv
DOW4F2kllROmanLverxwTiRjXKn3pW6bIQ3hx6E0+w9KMhl0YtvaFxoGPwMv06kz1NohP2bOm9lY
KNYgfd0xNV32gcLw74tMqW+GJuNwaFPxmf00PaezJnaqtZyP05T3uG86XFB7jamHFw1ol4zxyw7P
Gx6cUdR4iJy5Cmrl5rvcYoLkL+W4s5dpuqzuNKPCxfNzjwMtyKp5CTM7N4I6b5LP6GZLGxh1beEi
rNHsG1ifXWtMQ1jWMB2mHNodUJqzNybd/WpgW7jDUQ5y1q7NSzOTORCyn2ff60H0r36lFx9joRcx
HsbMP+N4kufULfSz3sh277JeL3obO1dzHdDtdZxvYBm8wGprkGRWs1OVK6j9dSQAW47YsIYkZ2su
q/3sNPYhK7TqtOjU4g2zklfwUHOv6d1uaNrsMY0xDGVZOT1kcNUXNokp4gbkZnEng4KFnc/MuzRM
tLbZ5WXm7JQlyjrE+dcGddlzr3dWdmlSapSi1En28IfiS5I79np0obbQQUbn+zTU81enXBIvbAp/
uZ8MYzH3c2fV+/8ZAN9ycP5JBbAxWvxKBfjzs3/+bdogzXb7sd+b/+2JxPgrwAfIF4Fqt+Aafjdt
wHITtobX+0fa2h99v8/D2YC7Nwb+9qRjftcffo0tv5ATinKZ6AwyqMV/0/f/tevHVQDW/0N1EAgP
f7MVrPXajlo/OtdyKpB0K+Yn1w5A2cGw2vYEHf1rMv770PnPho2/UhS3F9sejgVI4aN1/C06IbYX
q8BvaeE0UnjJrdp4VQNOyx/WSOSY5i3Ge/HZn7BX/3+89PbAlM0+QdbwT+pGquWCkAJhXVd/4aUZ
Hfi7Sc0Aoe7ogHZ5mOuCXu+g05AkmCv8+uW3X//v4fr2yQmkJgmIdBm8Nkz//yquGGYaV35WmNei
3GwxnjZB5uBXXZtzWm8vt5QIer9+TYM18vcXZalgFsB4RGzZX18UY5oc48Y3rpCExitnjHlCkwC5
JtYUanujJq3U3DAaMXb9AbRm+OqwnR4KzeE6tM42WXFjrKg9IwW5W1eIQ6wU2FTxLeviMm3tDez7
NpMCXy23dJoKEPLXn+OvzM+Pa+dgS9qQCUFR8ROY4M2eOS5uYmCtxNaejwVT4mKkDPL6RbwWqaov
y4b6/vpV/8rc/P6qPrcHBT4v7P/0jTEPc7PF7sSV0AfxWmlremjdKvmuZ0t7vXlubIv0ABqdBGf/
RmL9+vX/fmO6pvAwmpPzxLr5Oflj8n083fmCsHBD/7cbRm0hT/HU/lO+k/gPC4UoHu4sYgfhuH5O
lJHKHSpdH8WVsxpXQ5MAOE6pADGTWwLDklvW50l3trtTh1cFUORmucUfMNH/b8N0uFVMk2e08axq
fGR/W7WGpdV+S4V5HYeWm8TCbV3fGUOpT0Fa5f8Ue/SfbhIeTbLdl/zPtX/O7hFNpqeaORnXW85E
pRIo7pt/4eZmKTuyoMwtYadtU1a5Dx36UE4+cSIqY9YeMPGpL5oDLR63NihBrhsMmfMJ+nXzwCTJ
BNVeqYy7zPaqZT77ic6g7ddr5abN/rS9uAbfn84TCZik/OxMywhuGj3li6uUGUYgJNUOxN3BFzaU
zduWHxAW3sy+p7iANzY3xgLNwAGD7bG5uWTS3AIvXucV9ldAsH+9OV5+/T7/wy5IDBtpTDxHjCnF
z4iRBmI5OdISV3gSLsjtMlPgNW9CB8cHIf6nlb2RU3/ZAnkOM6uaMxeaCC7g51csB8IB9Fz113mL
QbEH8i2kv2x/MekFRp1cjM50gKDJHIHjI8mJodcMKPKSjjlAkVmp4atZ48rJdHYA7NPNW2pabJzb
mrhdop5Tw8GRtGHgW9jLzX2owa2eDJcPtBEB/xAKxCf4+WPxSfiet4fqGCBjP5vWVi/33TZV8bVm
lYR+Q0EfZa6WPbZmoYYjMRKU9Zk7ZQi6NqB7mE6lTPZ+EqdZUPC7daIxEPSMzJh2OKDd/bTG2nBM
nH4UYSViZRKWYss10k2M/YGezBqsK9P7SHfrugvmWG0QsO+SV6EbOndGho2GzjdxGhRHoFXLa6rr
WA3JxevL7M4ovfphymBmIq/usNc0RqF9FHQIj6JWxRc970VUEJGQ0Jqu9E6KfvqrskGzzoNKqigd
OL/PRPqV9Hhkoz21uJzLcEmINAgscjsi2028NkBg0pr3Y1VgvDGl6774fpvoQYvk4gSdMbW4E+y4
w8HoYF4KncHwfiPeB18YMuSQH1em4sZmA7C6kwEno50kbsw7Ix5hKptJ0vL7PpjMJPBSW1PcXbXZ
FBa4PnEqIXEdeRJC3zbNkxuT1BIuvpXIyMuwVCHjcuzmrBGX8R59WY19ssU7ESPhILW6YkAiK3EI
fe59izIB5YN8GmvbiKfNFNWnih9Tbg8mL00s9l4vCytYmDG4d5g38pGTWSTCa8K1GhG9zvDImbp3
zLq90xamMvuYh9gkOYr9Qv8bpwmSiD988arcqYMYKPygp1mHVFXGwAlWt+/8NKhbkn9mXV8/it5L
z8bkLRFJOcZvaqjr0E6JmXFxduyN1aw/lX5vf6y3gBSIs+QrC2X5Fo8yY2qfxFWkj3w9YSKH6tDF
jR2Vwp1CFlapI1/Jalm8QGkavXw9fLVa3SEHJo2bV8320vwyVV4P6FFVhV++upOsdZ8FUBB3FJVu
ieEY1xKBDw7JI2DIBv8vcB/YTUgTqokkADNTQIZeLvzmo5ZMjsnbzbNqczuo0qN324qfFX6+znOu
NKJgfdFj4Ex2e43AJ292zV1fbBhWGcviHR4mvrFbzEipFPTv5G4WEL9mr0gVqzJIPMFhalUtv8MX
bvPmdz3frCNWvtQUd16o650Xzf7M8iJRkq8+n9iyUyu+jghcQ7gqbHfSniHI0DGXHb40dqMtHvFm
+p0NgwQmLEMAHNgNNIt9yLVKHLMdvq2g5Q710EhNfj10Bm+OjgOXphvL9yOKb5Srsr7kVW68trq9
/aG68O+GYWJ/ZjuTaK2WX8aREAP/JoapIV5oi5sifZ1/sbpQMnuPyd3nzuCkxjVn8ic68MuHEWzU
D2+2FrAX/8536+UZTZhDHe4TS+a2R1LDeXfS5hB1M4K0SDTq0Sy3S+lvNsi+H/nb27tl3oG/EFfb
8lRTdhrQYKl6am+1SF44VvdYlYBxcYxjdVwJfpksKkNl3KAivOCGkannMaXdMAuCyzJpcDwPhNdE
N6OYMrj2olR8KG5JXilPpv5rWrMYsu3vpk4RIxNnVJ96TtKVV+Bw8bfyqNmsL+is7RtZLlS/S9qr
51uhsOZEA51vyLixUN9nPclt3WZMXwwv+2qZBclY6WYUq/F3P+gJt7RTS/2h74q8vmMZ8d0Z27ut
6paDp8cNeXOT6plOEV7DXe5uKTFEN3Kak72FC1caRJM5/QpjO9VEPpzg43nnEz8zESIxq+Wu1Trs
NrcCZ9xKlRwh9uuP5ucGkCOWbHYVW1lFaGl5iyuO5ArrfraVd5eUtvU5cU1cQBw7vMHGWAge87SK
KIqmFPI3uF1evLrdQkLa2bKflm4rgzh5BoxwV8+asab65N/QQXgUd/yjHwsOYEAg9rZ6a1VgRdOD
2ELC2Aaw6fJNP8Dauic+Tn0xJ815RmVHUdaSgnc7jWl3nGdO3GFbnrcELj0mkSrIrc0YlU2kdVle
huzSzLGWHMtE0gMKp2LVMpvwzB0eAN6MtFnAGB25ZgOPRn+/TKn7muVeW+yGVsd3dbOBFUlhf07K
mWsKGMvnv20CeWGSuMiIzQuLPMXvtdkBSULkhnO2ly9nXLvozpRjg2jesi0L75YaS7nfMuQ2+VYB
6Lyo4CDnOswYqm9GYQwny9OiYufzLQEu17cwK0L18BTH2Oruuq7nndxWInCq6C9zyhZgCyLKdkje
bD5W3Mb9k79IYyaNafuCstZiazJq2R7LTjCqH9bFJ+No1XroqGFzhnkbVG3McfmCtdb+fEt9NTSP
HsDPaEMIbhOvs7nZL0xjY6LZ5xmpqtRv3sj/4UZvxYztenPxchJRI/ebBEt+IizT1vCu2BffVmHC
/cW0qClbtx7MtLSvI2r3K6lOfC1MA5anlQg6TB6bveF2bCqEujlqCs08mV7CZ1/txr+rDE8DxDTK
qNt8fLer1jXT4kfZLIoV5oe3kzhk16ISW5+bkakJwVN4ZYq8Wp71VZkycs3V3I+ktHiB3cdsRymW
mtC4mSqSvmOWkLDkRxY4UZNJuoU+zES4HVVq45i3/bGwn5durrqwmjeTmNaRAMf8g52FP+2/rxad
trUYLazXtVbvSIOfi3M5Ofx0MSZG+yJ0Y2aJyJwLvW4ZVlCq2963GJl2qGO8owmlSLy15NZAv5KU
pALeLsCPvWhr3KctS/W2sXaxy4lzW7syXjjWFkJRj4ubqt9gg+X1tj4tRrgHWNzxAD5m5ffu6LFE
PH3sjriDp3MSq877fUGUc+l9b9wpn8JyczFqWeXviluggIOWclsVzpJzU+TwjQ8O6PdBtBXpHPam
NjCsSOvQqSpBopZdsRMx5yJBqzUQITp7c08SoEZXNZesvrQjLKezwJIPikKoi+g9xYMg2PPIkhOv
BC/XcySKmDvLlS0njIuXYl83LBqsQuz2ZioebddYrz/CHHVNYOgbZjbt2w5o5QMRXBCyXGyAkO34
HjKukunO3DbbAVQFKjbVHDbTwKZQx7AQ+1bzMJlWN69nNg7cZibxTiaxRMQf/PDLk6Xlv/c3w2ls
x3zuUU3MHGfDGrQos7pFBKQmMNSahJcux2GcquRR9Jlenyq20YcfJmbbG7gecVqz2nUCi7rXwR4p
QmIt99+T4LS5p5ft8zJGerJGw30ZvaV8NEz7CwkaOGIx/TKPb3WGKdw7ZFdm32MT57VrAAGaDi01
iYQmN/DC8Yj9nhNJpTO51dCQPhWKct4TWcl1Thu+0Nqe1+WgjZm51yuPEXjcAv4l01Ke0qbJ7k2r
FyLk1CxPdPbLsRJNBdLWNNW9rIk6+j/snVly21jabafyTwAZaA66iPtEgo1Iiepl2S8IWbbQdwc9
pvUP4U7srkOlq2xnln3zvSoqqpxOy5RI4OBr9l7bn3LqBccEsYQGiSuMBXXH4npqO/3QqMP/kIYR
g0gfVtOp6EVFBwP27OIMgCyZsuGwysNRu49Sk49HFjX/y1KVN+kMJT2jXz0L+a0l1eHfoEQIClXS
nWmdWYSM8gxsQyDPPaMa5Qyz5HG0fG5VP27KcKXjTrxBl8SwyawU+TEc+U6n88MkjDm3F8T3GcRB
ZXXL/BpEhHqGG1oaPoWeYsudG8NIj8r6AHW05sjrONMqZ3LDI/M0uXfjCn+eD8KKpbFxiibbxwDa
tV/QpgIpsPBE0IPxuZaOyfMTXw5XaxFxWi0KLTPwyuvzuemnGYcjsBqL9QzUVTNX9eaZK1lID6tg
iBToAc1J/THLJzaBHeeebLiFOrzI+BY09MKVvXUidTIvS8UTiN4u3pt2nHwVg6O3R7vuueM6DQ2p
DfzvUnuvMCB39hpP5iIrPeAo7qK7FzRsE6Q3+hs2yL3cVV3bb3NFD6ZX6ewXPYN0h8WPkZ3tcyox
5+EtceFVMmsKTTqJwuHB4gyz8xAzsQ6WxrUuahs2hlwidRycS2bWb284idm7+WWhb6OscL2NM3fm
lleOH2LZT49T7CyXMbS1x7qPMrawrs/pTLezbHkg9i52nUI317OotRvFiJ7WMHRKb2NJa9qbka29
9rVlf0HmsHzNqSrfqnxqn0ZzRAJCXWUecebrlwZF2S5nuPKM9cuB5QGFEx9BU6YYCCDKHGxrYqXv
oqOIUif5gBwguneo8RG7FPkcZK2t73DEzCffqsPHWHOz16qZ+ZvsUk9aKuXSR61UanSsuR6Nxtrt
ANGupP8NhfNfnefvNjwgNpg5/2uR8Rcs17/iUL9b77x/zbf1ji7+YK1qMqtlSQHZnEn7t/UO4UbM
oKhTLASeCq71zdonFJJLNxF14rljyKsEod9WPLoKfnUZ8nisLFw2Q/9kxfOTNxd4qs1c0PKhhpEV
x/rpxzUAkAcD3XAznvriS9TmaKU/f/du/M1a58cBPXO1n17gp1G5nKy8qCdewEuhCXmgQPyXZDgl
PoXJb6by57H3vyedaobneUDPeYRjL/vrCHE2WiO3oddepXZOTYrTWTPZz87IRs2ssT+16RR5rzFe
iI5ZRm222kJ8l01NfmDq1UTFF6YZnhshGRSx7ru7UEbqBiz7rwkc2qS47KVoNXFk3L1c5K2fhvLB
A/WCt1irwoe56bZw1+0DZCzjJkVjmMD1DZuyW7Nk4eS3pN2tzMHRUDmMg+V3AVVhE2f3jY+fgIET
6gIXbGrlodxIOEda5b46SBjKjzN7jWMeNvg+oJnl47YASGgVR7ez08CeMPx4BlayT1qlw6vQoiJZ
eeg51rprC+taaG69HNPOj7X7keZclBtriEKfeUuXpd0UAoCQSfu+p/jvqfG7UwMKOXfafz41vqnD
f5CEv3/Rn8cG4ZrA+vgtE5bdOW7rX8eGZxGJhlyNCaqtMoTV4fDnapg4NRj3PE107O+sbHU2V3+e
G5bzB38bYDp46H/mqf0DSbhrWD+MmfmmeHmC2/gr+S44jNTJ8l2yiTc4VYVowth7IKtz0FqVt5aM
YJkuzs1lMlqbqQw/zSWK7VWPSvVR72ucEDqj9oQcj5NVOQnSmMHa2m5ohGhJbe8mnqP6KJ0yf6jK
mWqL5cxFE3YPIeR+oi765kW3aoQRgUxk9Ii3v3wy1SqlLlQHODDi+GKHJUpy1baJmWF+qTc0QbiW
6FBrhz9kQnp76pxK+5pN7vSIza2YvpKA7rsp9DMxnuBjbmTRAk6Z0iOi0NrbOQO+2tESUZeuIq0X
p74zDSMw40p70IRdq/klRheISghYMeqt2iJpBM5HazoZcsJwlcUeEsjcM49tN3i8LZVp7o1pjC7T
mmFxD+4YayR+rk3ojaO9NRpdrMI2+yyKpTxGI9WN7S0isKXInmXalvTvoQg0/Mr0gtb4dJ5gMR42
ogvRsnCscOTehD51FzpKBoD6NGgfuzZPgr6dpsdYB7ecJUysVs0yNO4Tq12ENC5mNNjoEmvwCjw2
66LwnGHg0kua1w3e7marodx8kI0nXvpasN90GHl+FBF7D8en55pGRVkyM4P3gkLWePAzm+LwPGuL
ko75SV6rWWJn5XTmEjHOqcUPycC8a+mgLAS4xcaz8fqtvJgKjha5oWo9Jza8TyvOvwRLzOca1o50
Vk1/bhTjgq9BZpu5l3XJIh/VIG0be53wKRUeBaWthqDdIOi3gMaAcjmX1l6VMUYE0EiV3QMxWUmQ
Iuh31YjRNNRUtICrsRvdqsfu2fkMFWKq1Rrnd7uDogqSRE7twixGDR7ngvqVPBoahlQs/ECuelPM
Rsl1ugyGzUHzVLc/GnizNyzQGR+coXH5WNBIROFAw2nP0koDb3JzEXgubvlTOORjuG27UI8uunpQ
bV/FXO48LkpwLGIDfR8iVA2ztzxNma9UoI1bxMSaGsaS1aD6FB5UPBeWjnYNYD7voBwnfudcSQun
YHsO2ZuBSQv4yol6cG1azQ8RIk6/8ZLBAVlTMYd01YqdKZt1MeYG1+Y72CIdGRyPMqPbtoQNDV6M
5rDspDTEiz7PDL7eZzQ6Wz26DKbjrEWZyiapLW6jtGfYaDVxdZFYiWw32PpoaRoz4e+PrFyNFNVY
KA5z54Po0ll7On+XXr700R6kb1KuEVfwzdq1w1XGo984+RK3BTK8lj69dUY+56wYmuUemyutJvmj
fKTvw2qGf3p76kCiH32H9d0sK/7ZnxW3zvMjBl6aGtxn1XkIoAJwXCwxIb5kJtOi0A28JGCJ3pbF
5opMHU1dU4bJsotuwSt2VT/QU7pGMcHgq7NpPblZNwadb8InXpzxTj+HdqSs8i2uNDhISDQ9rtOy
MFa+8BHxeojMatvD52lChFu9B9YUWKDJAGrdk6O6pTN7irbIiRGQugbj6bmjOZBt/bETfRtu8VFP
9wNX8S4dvWKLPVFJZCP7tk+69jXVoD+sYA75T0BqpnvP0Yq1a2KXXJlylPwwvAGXRINo/HRFVlmr
pbLxKzMxQSls+yUdIm/ZsOwngrH2I3qf1wZrirUxyoo2lG6ZvttkUXMRRWp7fuYCzoqlJpHsXjp9
Uw28YDFej4YtNuzQzGijdda4YiRhgNeWor6ga7J2Ve7F8VryxMCfWZd3OQNt5d6Fagi/PjYfmZC7
wLHl/FW4hXUI4WLt08EzvuS2uzx5EbqRLbS89LKRTvLVaqbxobft+aIuynPuB2kgifbIoEA+xaZo
A5yTHX5lPAsMm7R0ZU5aDsoT/B7aunKrexAJykhfvrJ7hQtgjXl79Mi3wI+YEsOwKpbQ+kjER3vs
SKnAvkmMz0W/yOyqsDHAsMRR+MCpM9nIMmC4tKPmJB0kyLbtx3hSPSyY2EQbDLXd5J3yUbszKHCn
DYwQC6CEN7QGo0pO89tFGR1QFe86ZX1YziYIZYcYlTEiUxaJcpCcJpgmyrN/wijLZ4sGElnn2V/B
wNy6rLNSNx9DluNPY5zL+3wUN7E9NHfEmEC4jVrjLqTfuS9RPq5AVHbedaMcHqgo640Ohug5MscJ
QJz3sChHSK+8IXi88JXbY1n53B91DqNcTurGx9xe+yweavOGAI9qhWcmBhulbCijMqSAnO/0W4JM
KhYkrr4hsMVYtaklJ0ZMXVxv8lEv9SAO4/FTWE9Fvobhjv9FP3thsDvhi9EMkW8G7FprD6vEg1lm
3sfE9HVyFZStplcGm0LX6gu2f1zVI+ZimFf1ccz7/oTt99Moveaqbpe5WzEtrp21W4bdJdbMNBiE
b97PPt0BwRLGbWY43dsgJvlpPjuCprM7COoSTqFOLhn5F1m5rhv5zEo7vGWiFQaZMhmhBZwuh45w
krylpHEdeehbS7uWsnM27dmpNLvF17wb2dUoq3poz+ZtmnTDR/J1wiBizX7D3MkGx0cixyo7+6Fo
Q+uTq4XZFckfZolDRNduBb6ywBU9oKsid1eDcKZD3Rblp6THl2BX9WPY16DAdPnUKXtWrIxaDCE/
GmZ0kWKSutRmWzyPY4Svy83YmBtha2xCLY6PbSSiawu65FXvyr3Xjx2gdbIpYh1UAfkY9SQux7gT
/IQooM2YfVcQ1WZPSzRrjIWVjQgHWgEZUc2tPoSpcFdR7mAgMyvB9LzLAghoOXYc7Gytifc3nhzs
8ZaPMiESjbNCJ40HjnBANLimWVu3RO04N4xmu/tKkjyxkviK+XmQ3WbLtNVcDHaVzOwVM6FHR8d8
VwIRCIAU1uuonO0tvoniniETfr1UWfdMwP0BNo8Un7I+aau+g9Symts4vikmaW3xFM0PurIDzsoY
iA2GAwq78BUn0LBPpjZpg67wb61Ox1RY9uglOlPUR/zzzV1sIwom5AQrYn92JcbKoNgrq2KSOHog
Q+cCwIR3WWXR/KifzY120T/FffycEli0tm3Do6CYhuhxwGMPK3fqeOK21sFRrskJlxYwkBhfTw9I
b9XJFINlUeg+YVXoHlFsKw/mcLZj1sqZKc4mTSC8kBDdIscRLbynGlYnAoRJ3kMNcLfgzcJ0w+MQ
U3baJkGT49zx2BTrkzTu4lDR/mQai2CZo/ZYCSxZCEhwEExKlcy+GoEyXzOBGFGyZZfz5kuqtMyY
nFE1nwXOsdI61y5bFV/66J/PSmilic6VOno5C6WhzjrQdVBPp+WAprL3+quxNswgnHFPzig9gkwp
rzOlwWaTWluPPN+yq67MLeAXBaL0m7RLmPFnNoZviJnOXe5rljKi+nI1dDgbsRSIzxmxr9HWZ2PB
DaRTC2aOkV0zfryPhny6xOvZbhB0+CjZWy+8bSkDrkxm3py8sxU9u8VQVsFiATYKhf8xQiB/t4Sj
ml1E8bbJ+hmjoG2fmhJ33cpvGi3oK7s/WFXeHSejmXcestwbw+7ah3gsDs3YHGtvmQImCs110Vbt
K0R4fYekVB6MwQ5RVnhPFGrj1sWFM7hS3KaME3KsOOxkt+mEeffQxstobBN/WfDkCFmnjEnKKgVL
5yx3vaXXn6esYNTJkZezWSwLVgQlU90S7uRl1kuteJ1hFN1o/rxca1iqkk1UY5//7HX1Q93PZeau
ZNKLUCEHOdwu8KOBjbTcu8rIP9RWPsVHEiPc8NIq9Zdu9OuryaaQSzyuhYtsTPBWLOmcgYtOY/fO
NxkGfUgKfiXHlczK8Kaq22YLqxLaQL4GXPkBEUS1Fpb0IvcmMuvmhqffRVfwBB1/oyb+Uchmn2XZ
noWi2wDhLIRKA/6+MY78EepPpOb4UjLCV2hPO4nNhwVtzhdfGr8Vg/6oY1MvKFCD2iYTRF1QKvwk
5cX9P8MPa6t9WUjkGTGle8vB/JJpHapbs+pf41wX4hQNXm9dSAkLaF5j1I4LBmUpnDqNG3vjNCUy
CXZ2rFYIbqkP0mTvi28JLXQG1mUlljKkbCscyKiRbvk09KJb7k1HY4PeTMgrEiyKH7uaZXBlD2N3
DxnJbrfILUBXrUtFz/u00E8AL/AmGrsoZAGeWJHaBXJiPJBxgpSIiIkvXDLlG5bj8t7yIyr67sxo
PmvAdUih02VEb6Sps1OnwTIw5LKX7tutzyqEWCu1Up75g/JaVDVwUhQnpG+1hld9PPfC5zXCd+Ob
vxlz/jRH5TNwlRYfEYCNfPFdlPfdNCSjQg6dVq/29qwy/2w4vhCNDabyF79+IXX1fDfjfH8hGIMq
0dizzJ+vLk/SwWH4rPZnkQHDCXb9Xdnw+XDviZc2UXi/qJpoQhaesh//6asrFTA0fGSaPlPjn6a5
8NsNF0tTtZdpbT44I7ENCVrDO6OEIF9NGq/qdC5NwPt+9tcvbvwoRVYXOswUE528abiW/5effYQu
FeL6rPbtOVRuGJnTXrkQ4x8InKFtFobDD3+W9vyJPZRlT+NXRm6u4tqMh/M39N/x5m/Gm+wyfj3e
vIurL1//56LNX8ov3484//zCbyNO4w8ejjBBLdIkzR+im1WQCSh+HdWbipb4bjEC2JDRmkBCyPGq
xPf/GnAK/jrOec4UetZ/lFPCHuWnu0ypedCZkxmK+lu3fo62aADSysL3q73mthR7c1zd+xlE5w0g
bWzypv08FsNwlWt1gqSkfs5p8i/00T1x2ubZuljiLKghIt36Q1He5L3+BPknAkiVN+m2Etw2S486
RRqAb8Ssudt0Zv/q0cXX+ZDRWrI+mEb5whr8yhnzK0sbd2FXh0EnbX/dj8rqOPTeCh7uW6/3yang
fVw3RCutaPGala55WF5tE8y0vuBN1G8cAxQhj8eXahqxYGcSR9mcsXtO3to8zYICBMLGrbyTa4E5
Yye5rqPyzc/Kq9EYIODYWG6TfivM7KqflxtYDogflXM61VZTnLxAPwOp0yyvdgd9fDBeK9d5buaW
IQvraFnE1oewUR5UzyEchayCCisNIkqP5bH1nA35i0u62pYt5p1OHabega4gPEFk+Vtao31rGb5u
UTDDRSpGsjgiUoyGcXiIrPEO8byz9kwnupC5/zqGmb9TiKoomok4MquLRSngWLrwxug67Ap0qnFv
AhmBdh/Pd2MtnmMrO2DUZ/2dvkDXO4EUV4eZaDeCHwizM7bB+UbkfFaz1W0bv25ITsoOCwIyRDNx
sWLDw1Cg4o0yYzyzcMNJ4oO8SNVKiFWv5KJdnYCu0NR7GRcvvQEGXEffsuowM7P8oY0Q/AESrG7G
Vr/pzHGH+OwIlYgp6KAjzGT2NmTxm4WxhQFwcpVl0xEzv733CCZbpQk/ITX1E7ogtJmdkweJb2ns
kXmhgeIpiH2xXCKjwe64PEmByiO2pwdsocE0lxA9Y9kFYZW8lAMCRsy0r161HAczUpgGmZyyxn1O
Jv2z11jX/pjgXKVMnM1uj6cYmeM0PABX3DOw67hQrT2hb/FK0z1oEt3Qrfp+UfosvLAjnydOKIuU
Ca4ERNXdCiyStWJp/lRGxqtv0S7SQqEBohpFBfzQyB7tUP5WIFle6w7KD2ryBwtB8wqDWL3NzYq5
taPFa4P8D2YrvO9G6ZzIhn+uWLhvHWGfarx3W7KkHyx+zlU8uVyKlvOcuHLek/tHhK4xnYBv1J9S
5H9rl+FZILVwuLWQSgb5FIVrbK7A8vxu2DfuPBwaCh2YOI53wXhdu87iOd/gNsXYq9XzltyR4VCg
tF2bWm69Yjv9NA/SuTS8rIaVPVVqScBqoE4DAnEtYKfL+BK60BhXtMI5VHXRlE+Us0/FBEs6WESL
4rowyR6JwxMCvU/SIpqM5IENgoZ5jfE5qLuZaox8RmDaEIfSVQIp44BiOl05LnQULb4pK1FtIBk+
VRoDn5ah12boUQyXs3wtS6JqSi2NN2TXwouZAbiQFLstkqIPzLkKbwCvdEDouPyX1HytDII526ao
GcLoa2cysaW7FZ/bzC2A0jZcMbbTaZKFB0nb7XeTkhYxon92NefUm814EQ7yjTHdUTjZ4dcFw8+V
ON4Ok+26I7j1XRufG6f8d0VZArGOiI2s2osB+TfYy05VnqfEbq6W0HBWv361n8tw9Wo+DzSLClAY
wJd+fDVfMF1zZrfcR9zqQWlkB5NecuVYHOi/fqWfa0BeCfe/5/Jiuqkckz++0ui6YO/CmsFIl734
IaehOo5TY5zXFpEy1QW/0re/fs0fLW9qB8lrejzAwd2wLnd/ei8jq2RU0IblfsaovrHb4aGauLE1
uAKjhgpP/byEtx5ly+n265e2/rJqVK9NKCuFNWzvvxTXAKxHuj2v3LeFtIK0KrybOXSQObb6Ma3S
bK/70+vYTsM2G4fhkAKhCaRfEiUYz68xFpCoXI497Q+Ntr33fRxPcCY3pjceRzIDwRaZygbAtVql
V0yNtoU93NEIPyF6h2c4se/zcm09VZW/sxmLfYzwI67RfM7Br3/Sv7mELJa3WBkdgzxv86cP1swT
5MCmKPex2W5Fpd8wjLkBOtj85h21/+4dxUWnSiuEJ38x9fmj4U38S65VH806C8Gb2UjEBuUwXC/H
h0vhMQuJjOKWmcoNqqLiNlZ9jViit2bgXFalSgpvAhPFdIy0Fmbz2D9ovnOy5LCLPY57mziLdRTF
dPaTOT1HNihc8pdrFUiTgKeR7V2ZTU8TzP9tbybi0CUeka1wkY+IQt/CxGaEh2ia7ZpX7SYtfQur
89yejhKux1Rb+3i293FcJqBOgKla9XTMXPp9s19u3LmB42HydxMH9EmqEFmXfetv3si/OWEslRKK
HMdzTftnb93ialUjNKvcMy85lxMTJ5tdm2yLRus3c4WfW0x1B4IBF3xacD9o93+86yEzMFgXc7lH
cnsHB+hQVL87MH/yjp3vchfztcA3Zpj+XwLPkpgdB0L8cl/5Q71tkwnSV7i8qpMekuW862R4yEyx
9zXzNIZ+vHHL/KBN4QeIEZ89h/mmWQwSRnJq7YeUh3jsczphIrwyjOiNNZe1IVcq2+eWA+jGZq3T
60t7mSfOZvDqRw8yxsppPXbYc4I01KZugfhPBKgPZdyUxJlbfmPu+omVu24mbzamxRUa7KthyiBq
RvPac1IKVOAmk23UIMqBzQ56d1eVZrwR1vIbt534mzuWz8JnrcE5LJi+/PihwMDrpmouyr2R0ygM
2BLWSQf/xAS4eAUaCRkP5RYcTO9U2MR1hK0EvG0U12xgn7wwKyFWlP12DAGxdI5RBT1rE8Z/VoCQ
g7nI4JwU32jdh/Yp9k2UPpKTqIbGDd5lfkIL/rq0+ipxk/vJojrEz5aspTbtslh/minEoEzF9c7K
x51fj3eR7fSrVHJ9ipqDr3WIY2ZlkQL5yYF92suTX8vh6ten2t/cJDwz1H8AE9C9/fQejVFDgMw4
lPvRKwNKnGkF1GznC4x+YR395hMx/jIl4D6B+GtxrBlEYf7lnmyENVvg6Mu9NJFJGCxzidJODyFP
Kt/g81kgBa9Q0hJNZHJMgTp5TqL8it3LsuorEIFV6ZOrwp544ztLsUrylgzU2fvcZgZ57N41BrN2
zRScQLOysgKrbl8xedxN+XwsXPUw5jKLrOwlHFWVOprrdNGv0CgE6VSZa8rVDeNjb9vxkZ7by0VM
Fqwi/iCkmIMDs3qd1uOAULfvVvnSxReTcnWpJggTXBWw+qgOZT8+JB2NpJdFAN8aWj17GR9kF+mr
WfgAFocHRBg3jZYcLItqzXD7AEH3HKhfaAW/Q2AiF2TdD1sDAu1G3UbtZJ8qd3xwItVAkArN/QRr
Km+olvQwvSIF0Qvcmj8tNfu5SbHPIZxoLn17epVdF4xQwNdIGq4Y6+EDmSjFRS6eMUndIZ9x1lZl
k0lcHLQhPcBlb1Yy4gbuuvxAU7yD+V4CK1M0Qe4OZ+yuSMP9FLdjecgM+4SYIbBMOQPiH3cTQ+Xd
2EiMtlT2eSeeYbb/7nns/M3tTa3DgpV0D64ohfz8voLMyYVqGC4Xe1TLr8Dx7lqd595AmxXa3Naq
/jq32lXnG9vOp9I73/NlTMb72I44S/kycm6CrCvTjQ+xyxuk5RKdFDVrhM8lePl+3ucGjKYhyQAX
RiLZNIAVX/Gd+le1hA++RDwXuwUnT6kcvYtrnUyNMwZA1tNgUW7p0qrXjp706ynqkDt4VNYRjSHP
wxhC9Bry4Hjhpv1DN3CCSrO7kzDA1phRroa+vxO20gvljEgTmVlBMy5HfKeY4ArU8QYsNYy2r5jG
6q2suzuX7mCfJQ4WOvqnvOsfLARYqprH6PDn8/W/E7bfTdjgWVCz/WcB4c3XsmznfHgpk5cfJmzv
X/htwib+QIvsGbjA6YOUivDfIkL9Dxu2i8EY1XTOI7N/iQiF+Qe/5Xg0F5Af6DS+ExGSIgyhVsFg
OctprP5Rrsh79M/302zPFULpUHSc6nBwfhYRUm7iRaz1mcBSdTSx/UoMNLEjV3g40dHzxGMRDsVP
FiD+nMZfma2UF4QKGvp2aQCDrtlt0KuT8J7bjDdsRwPPFfXU/69YcsLr0XE4lmd6UMZX2GqWwrMN
hMGs5VKSFYLFyc16pVnsQzbuwhSL6U1omBuWlMsON1D1JNtZHmbyoE4QcvWNqy3LY2hqFpoqgDUb
6et1usFu3txHGfFfe51ixQuMSXdfltRySoLnKqDUFWNQxj21z6ytn+CIxiVKiSX5qlEavY6LllxN
fM2zPVdpH/gkceGmzOFaG27Lk5KBOHKA3o7MTaWN9o3vRfkRCTEsqSruroax1XZGmCKJ00MAilU3
TBtscWz00JgNa5s3ZT1NYw+M0VExIGw4V2QE6gQP2NajJ3mbDfwFvARG70OJ9mtTkji8N80mgr/H
Ow8RzSD5xC9uOs1ytpRqxa2+5NVN2nvyOg49QaiBnpUH/FQQbL0lXGdj7G6pM8kgkF5xBTAr0jez
C96SLV29kBnA3o78xu6yr8Rza0fdvdG2pbfzZOjngYnWikVo72W7UvbWExxNc0t4q7crapwy62EJ
wytRZUkwWzpT16pcrmx7aO9ch2yyDTkRBGqpaK1WhWwJ0rbc4aZQ4VvtKJqdII9LADysQMIR0mWw
QvpozAR3ycKargcyGNY+yV5a63Vr+xz2FRP7ZakAMAJzQ/L40vLW1okHy4T5gVBSqHYqOmx2CBEr
VZzY3BMs5mg8P0ayxvTKQGmQpekdWDrUJiqSLJwIJ4ucapellrcpBFkmSDOqIDwHmvkq2yz1Q3sL
FTl7g2L8aqDZZoKsItHijnQ0LnIQwCoxraWsXC25j9YK2VGQUQQFpMjcVlxta+bsx0qlrxUqh418
1OelSGwiDMhni01QnLbKbBtVelvUM5syepIgc5XtJlw3uqhV3pvN2vpqVhlwJMk0QYqDEpA+wPf8
nBU3NFw35wC5yUG9Uc8xEyDq7yA9R81hErY3noHZah5JohuiRJBK55DjEhmPXphPybb1jRHCo20s
gmlX+p5sN77n3M0aEbT3ponE/d5uQXuIld1ksfGE2y9K0UClydGBznzbeUiAPkxiQULfo9LAJuWr
nFsyaGZef0hOvjebH3DUEIGTp4Yc1jJkILghj5eaZvKtMr0YK5NNUl4tKY0EdA8BkaBCv3E/JIkY
77ss6QkUjCKNCFVUHkP6MctQ9ZTwJM+0ydimQ51rx1+CoVVASi6zKPpYGFSajFKNhM9HqwouzzPG
cpoXA6alcQZceuPsRrCNS88DAGF1WcTMxRMfUYGM3aub+UbmEEq6+P2A6gruRdKV5CWvyjDrLP7P
CbMLjIK2BlVaJ0r2ocx6hoN6wzZxbXbESnBjGdPm/Pj5R0/qq+RVVm311v0f9WWvVT0TkxN3Z5n5
v//poSr47y//yH/8i374e4mw+vPbU66cH/5hc6a33fZf5Xz3te3z9+8h+lqpP/n/+y//593S87tH
tUDv/KtH9bX8Gv3f/y1/eEq/f803h5Dh/EGiObsuhnln2tu/ntK04n9QeZ7Xyj7LTzju36T+wuEp
rcjuNJ6ufl55fZP6swmj2eLGtJh9uso/9E8sQlwGVLnfPaW5l2CigT+yKQjop34eS2Vtv2Rj7yc3
aQYax0dmq0NilEBTrv2wFuJWOA179yrXSYsJQyhvNvaWxFln4VCN06mxHIP8LZBVKzJauUrvYuZp
+fTB9hjMMjaGGIlnucz20VLq402HJfVLodejThhlWyYYC4wYe6xJfcBtUsUmYsdd5Ytow3Q9PRRp
abxZZLFWRGs03mdNpewx34oOLuAiuAYRDoDOze9snog7INhLYPm5fp1lCWrT0nJ60lBIFactzGvJ
qWgJ7dHVtc8MyeKgINNoVULcOTnxkBBLsaSXUK+SC3ew+09j2psbwWMdgEzpxHfS9bIYQ+E03wz9
EvpBbY6F3Fg1PzG2xwVDa9vkdUD2b3xseD6TI4LqMhqdz8k4dI/AquP0ZCMuDVoMt9eJ1MWIa54d
2zoHGbDuyPElzcuffCTAepfM967dkX3MJzE/hzOzd033h341T2F07woL7Htbgfpcz3z7FygE4yMt
+PRMzKRhc/5O+kVUWgO9btaWa91IC2Prdo5CcSdW/WGWk2SK1xCXCj2ezq0tdbKmba/uyehavGsv
G91+RTIVl0S6JCY8iClulyC1WwRGTu7OH+GvNs4NP4mpr81sKKbAz8lmS/Te2kCWQHXGwuHNlfB5
gRBl+zYRjEQiywnsJukRPMXubUOXDHQlBmptgpa5JRCOqqxiaKsXjXGr2f64KYeC3FnhztpKStv5
MmKfDSb8MScXtTkrine+TTQr2E3DiuaSEgAEjv7OwzEJYIeO4yNo5ujljRA10vy4rG8EcSNsEcsE
lg/5aDPk4hixJaFTRYuMkTGOgX+/xJ7GsAu7ncBVzLt327cRn9ViDO59QQzPGLiAduon4n3dhq4K
LtEcK0SRPOOKrGly28AxAcsfUnQOICIIJPtSsGminspdRFO5Nxfa5WAnUatWGdWp1bzkclAkJScs
xxfznbGkcEszsqz5YjqzmKhvSpKAckeP93PKrmyPpig3YFjMnbEez3gnHWrrtoyS5CaZQNit42ZQ
VasMC+7s0HPVfHVOQHSkFcnQNdbh4XJZkr7haUKsWsWzxgrqoRiMtX52pKZnd6pzdqrKoi/cq2kp
xlOuTK0yYwgRR+ycueKENsCjwgTLcjU5aWCrhu1wtsqC/MPsWigHram8tJ0/NdFB6O3dMjFAu/V7
7VU7G3Op8DDpenY626euoqvYdg3kg23Uz9XzBAxIADHG/bsQOlDtRFjLcsdvYu7wtbLr9pxE871o
/AnMq32m0OS56eyQH4PEcFOC/6yqlm9szR7PLhLSVlrc+Zk51PuRMqQiBWmGfFRrxtGC+sWCKTVv
RTlyPyLsS4tNGnGa2T2prtncpLtlsrxDiheEOJ5RQ9I0GcofYLUlqPdaZjvPC9tNbkQhaeZ8VhX0
AFTGJtLuW3aL+rC1+jgPmNWbR4Tv/sbyMEpvtKRG8wUu33ioF5GA6MpNPudMROln2bjpS6p32iN8
luFjiyVIbiS1JPeamIaAmFlrUxgMoC7ILxDr3CIkeePEbSSP/AG00YZWI9+nP6xnCFUeAVMH/JC2
CaVBuHat/z/2zmRJbiPL2q9SLwAZ4Jg3vYg5Iuc5kxtYUiThmOfJn74/D0rVZKpKatm/+c26FqKK
pYyMCXC/fu8530EpkYOYnslmWwuKtHjlem3MSGGsx4PRtNre1BdT3K+AAKDdqcoaEUMAZeXRAqPw
PE7qxeESpmvaaRgFkF5x8AAr3engqA1NqQWFrGyOflgiAS+hcW2J44NGrFUN92XUOdd5AUgOn4Bf
WFc4Fkjm6JWX7oOmsl+bnjnEPI+QTAjNsjZWEuXBeqRBTAb1mM7DVaHpCmqxunsSe9MWjM40x3cU
uVFLSJKTL2ohu8vvfTfFGhPBDG7wjAXX+Ius3d+vqP5faqWfSrD91+r6vfjafSy7/r8sqITN4Ovf
9z5uZFL9XE2dH/BbNRXoxgZSMTYTnw4HYqB/VlOB8wu9EMtyffJsQp2m8z/VFCUTFY5O4PG/N0T+
qSuyg1/Y3E0O91RGPBwC5t8wTlofW4o4Ca1AuIyjmaQy9v4wxsEAE7OnuCirZ0jTG5Gq7F7mdXRy
HYfgssXtOJukale3idpZ0xydghxFZ8jt+uSWAVY7L+1eTPwJL/Fsiu9lPNcCxe+/0DF+HC3z6gSQ
Omo9V+Ag/dirDznKR9YUOsQgOtW7K535FpZeeVm62ibWJPnCHMEc111NNOdfDNNs3eL6sdBE0Eh9
aWF7xatE6aqNrT+2WyOJMtobkubIjfVagDxC6jQk4VUWtpW3gartXyIPhGxuL0DOZydMnqy0TT7N
qlRf/DMNvVaLfYrzuNtm3pDv+1xz09um8u4gAEJTnzVYHWZHf2nVdr2jcnNWpLpBPJoLIludsStu
JEE3NeNCvZUFTYMGmh4FRzhFxl5AJnyzsnsS6sbUE28xeLxVhYkAz1zAAq6B8G2VD/eSUL1ddebF
41+CHR83YSjXpFSnxNM52g7QGgiY/ceBXjYyMNWw4vleXV63lDokrmtCfath9YuBnD8zlE2BRS2F
sHMa6RQzAl+DYwUpqKn3pH6hCjM4Q1+6UxptPM3Hp94FlZ+YeGOIM9AIfb4A7xDY2bLD0+Pt5xA1
ieEIDOmI7Zp7dtT0DtIdqy1dY/Mtx02+qVhs200g8elMg90mu9GesaEl3Er3gOfjeRWd0f/Kkf2j
RbnGCcyfhiNUVfDqpSj7+zkZiAyx7IlJMeFy5q6wsijgzNpn+sTv1bTfnFjZF+Xcsk/GccJAI5PE
iBC3wJZSg9g7uKMQBsw5Cq/JdV8ZgAVb6XrlLeHE866LqeHpkGFJdc7JCEClEJSlKaDCno7Zkgtj
T+wLYQpSIBUgkBQdD8lpvhUeEckX90qQFwPkikgGpcMZArf3oZmRKK50dEOY14Q4JG1FcSF6gobx
0i2o7nD5kPugIyDwY1gXkRHMJyrM6NlOCVcNJjnRSvBd+dWBCAbRUgdKJCUeHuHjwFkJxaS6cRPS
h0MrJn5lOWdSeH7rpRvuvQd5bjOAHNU9B7ry3vRAMkUyY7v0Sw4wkR018TolV9giQbTPvpSpjJJg
haMDcyMI+Iya28IaJ6lmUevXo3nVNWGbvEMQwIAVlqMjbqjWo5MalH3MTTsdXz0SO8LLxRXVuzLs
fiD3ZOAo4FuN0f8KPDrF1RxSZEHJrJhZ9ENbGlsKxeVqXCy4PkxKevJERuDID4tdLcsB1wU2XyPS
RtSqbAEHtgMwzE8OaU+wcozSLVckJMPGiqfMPKgmlmwFxC62Ev/zpsE6/g6pBZhOu5ACZhDTc1yy
LruHFawXQwrwFVbY8iZVA0rMAQLeGhwNz9bq90Y/yn1oI0V+deN2EfjF0ele+sRLHcwII69+jn11
AMyiDkmFpxmaXvU2jWR3rUKXCmbDOJcmHd1Y7fUx5+GzmbaDeYXo3DWv0eFoGiExf+9tl4fuhlJJ
7c5Lecg7l8RfcVJk8Mc6ijJ/vJ4ToZ5z3A80ILPJVlmHU1tEkMjYCazl3YWRY9anYExM/pXFnPi5
jhYrdijLLTWNryWCxQSnK3lS78PSF1w6rcJV05Ie2qCRHje4tipjNw09aFfHaOt9E4j8ZinlOEMY
hSa36sjCxvsZC7TyhIatkijIb8BqNQV53h7+MEBO43Gu/F6sTHx2xWVhtHgaJ14B125RO8fSsoLx
2mnaOeXoTBbCpuxa/5MxlhPBT8yUwjVBYTq8J/AWczXIJWhXEmTfW2UZ1TXKtRDupodvM6IFcsQ7
I7bZ1FWfO6t/sufJO0LAS929RZbx3eDlOMUM1DrjPoDp6qwgZBUkjldhhLIzjXYWyUdX0h7xiAAL
LS+Jf2wZhQ4zIcJycH8lbg1Z3GhbcsckeJsK4oLWDBrnSwfv6EUkR0mKj2q17SDIj3MT1DQusS9d
2EbeH0NEJT7wt8h4zNhn8FHb4bJxwgarr9UUvlh7nHwDRslY8ldL75fLnuyRhdVv9MCnso7HOn7a
2c06f6NjBPLyn8Lxf5PGQMGixQD/vnBcv7PzJuX7P758zf9xTSjx15/KyO8P/3105kLSYNCF0px5
haAk+bGMtFGtOyZHUz0C+5G/AWQDQhWJLPgkBA/jUb/zN+xf+FGgkALfxFml/nfKSN/8WEdSvwK6
oWhFOg/53te11A/iRj+bm4IwhvSA75ZetUUqlb8heRoWnBjbEBbsWNOpCUxfesdILODE2InDYO2p
jjxiMXmww2w1kzlWuVXcHIy8sqZW9+EKigUJvJQJQXC5aHpErTENlYtWrHcGvCaLSJs3ajX7+B0F
P5F2whKuIWIFCcmXoYyqN9ooxCCbCnvQiBewXk10SC4tKZz38mwzQohHMDLLjKfvlqDeCwZq7bbL
tKNotKOiWGcpHFfR9OHzQHamWE21hhn0XTDfn+EN5EvP920q7KMGIp41YH6L/a5EIlG5bRWcPDTG
X7oAf1GOYz1mQI+Ogvgi1Gw1hBDKglljAQbNa6tDh26UEHF7MPF3PaLzdN99DaSrKmM42KO0n5T2
6Ze2pq3aJpwBr+hgtAnG9atag3NTT4vNIcLjWwL423X7OlTdF8pUPoFzrEXSQXplzzbBg9otP4Yz
pbo4o50X9v8abTsvwLXg8a0mDfQFf6yZtBppPeDsRyIVzrxrJ+M5A+qntzw1ee9h7oJUGCbTxj+b
FBel9OW1nRnpZTBGAAWnZL5Ko2SklRFmxzLxeYx/hkMgftaYixnjFx0DwSf8/QvFvpS1m1iDKcWg
v2GCaYCtINnqXpFEQ4udzikPcyagrOJBzZI7A31yTbxPym+pGSCBm+gQhq7dfOBzmVKD1yixzker
aXEMd+0bfkx8Qo/m8lBnhTRfGFA69o7EEaNC4a++yUgDsc2xDJ+XfLonCtolTUh6dCggsz8r0aV3
PvZrZ3WG95E1gSGIAdnbLCd91RZc6Bnti2jHcI/fpCLtX/dBvNK0m0Ed9CY8SOlN/B0PMFeDaDFO
IqHpARdQkdjHwLFoV+RMKht8ER0XnyE0Zxs9BY3tqe6/QOsB1W324GXl1HAT+uHMF1wRJQfI5AyQ
yJDwYN5PNdsuC3MwJyOXKHh4bsvLig6yczh3mox0hFu44D6fd4Qgw/YoNE3UBhkIOXcquGIiayB6
gdlhTBNEEylGfZ0s4Vy/DforCuzePhYudrzAwjP+HfDJqQ+OuAZusqWHeA0sgMM1XMLzJZwYMA0p
p4Dn6Jv9jCOOPLILKGv4SCYRL7czzRP0qAKFpkw1H9aDpfOdedsD1bSJGQq4YM7ozLz09BVwZklr
miDjNz68RaI1aUwWjsRKmrczY7Fxdc/KGzzrkVS36NkARmwg7k3p56dQudZ5q+nRZ7Qr9TuMRuly
NDpTbH0TTvT3ZlFjLvwUqgYuMCSZOEYyHGLbSHNcRrw7+wWDCTZGYdrHM2JxqqBZq0Z7xmijc0lg
FsSLmBsBwPfB76QNw2sEY2IgAWA9jVW4MfPaP3hua+7MPMXY2dCntydptKj5M96vjdp+2qmOXqMW
L3CHMVfgBSlCZO4LUU3yfunm+upMO0nIld3bC/dypmmPnCTp4BVWzu85s1io24NN2pOEY+oMhN6t
YbgTuDvf1zO6LpQKWfOWYehH2NbFGIRwmfo217yXaVpMIDk7PXQhrLTDPLBE2kyHGV1kXFFGKPii
OBFZj5EJUv8UV747b22svPJURGmyP2caDPh9yHKfIGHmGorbJYKl2YoWrikG/lzgi6f4Wql44TdO
IXf4TDn42CDBfEyRbwIxZJpOSp1Zcb1YHW7SSrN5pnAEqXI2YiYaElRwHiSmgLl+tB1DfeX4Vl4t
Jydt+fUijrovoEdgUuJXwcLPU0DgCp/bxLXSC7SMEDBxJjYot7nmHeHwILPnPa/BRvInEkrA35rv
jSte81hNvY2MQHj6u7FxgdnAU2R9a7ueNjQB9lyPoQbW1A2UZ2zffJHfl7S0swBn1j6k2RURp+1w
TBmGGxBwnKndcoy1bh2PuyvPoavSvuDjxc68O99xxRg4zyTjzmiFG7eVu/PKWlUSj+pELftsJXZZ
Pk/4lrIXd7JZJ3JHr1LWOCV7Dtfue6jJ4unQFHeWdjAFcfml5Fx+bGvdmQ0aU2/OkYZhniHjk9LA
ajLiuYODKqiJ3EQvbckbscjlwPKDl2pjxQMlBKbRssLRU6nwoig7kB4w2xm5tF0S5ncqzb8ShpL7
wKt7I34+49TL3i34ikpTO3gR11xX3JPk+7HEMCKaBD1Su2m9L1VZPEMmbk9hNA+c7pdggubl2ZTl
8L2qUG9EnYZ+MVmpL9hjgluLlkPEvQserG2Q2jQw5q9dToAXTHvj9aiBYonfwBYDE/apoQ9sCHIM
Og0ga3t/TUAP9wDzmbPBu8fr3cmhBiYatkV0a2ozeBj2L2Uz7OAbAbXy/PCWwLtVios8OvvJF4+Y
TfaJqvCio2VVBasqQD9kjJBHbXMQm9qsiw1DWlWS8dm7tMQbJ0WcK4qDRbo9mQJOHdBdyUBBlIKu
s09Lj9PjdCL3MMvWhj9ByRVlLZfd4hHqy1jGSDj+4skBWUHq6UVvO+omYHh56uCu3/nJ3ACOMJAp
FZP15FhjdWWYXnmTqCw4+SLi6rUcihIZVHgV0xpxYD3TuWbectHOHPx9WNsEXhru/J47VfoES+TJ
SYk9vARn5dwhqUCS3HcTrCbVhrsAdsw3BFDhZ0lY96qbQrFSXGQcof1kE7QLmAgjDQ/mCFFhmckQ
LoJ65rDrpHj07C69ClrJiI3Py/uS9kG5U8MUsY8n5jZOpicOdvUuS/x270fTJyhv2jrtf46beYGA
sZTAmxuxszNOnKJ32zviQLHUhCWhe3Mx/8qR+pGsIfQqU9ddBYlUd4ViSFr5Q0HzzXD2UUgGYh1i
boib7rHR/a1V61EZbbuC2O5eMVLIMqDCLiEL25i64TRAPD8J4HIHN6y6YxYOzmVlK3PNh1Zihm/c
hxn43WpummBrhPj3UlasFVdIdus06QYX5clQmXXDJkCstDOWuzgwvGOOW+surkiUJrH6IIyu3ZNY
Tc26cFKf43BA2c8XRpCHQe9hRmGD/PNKpZrNVIhNX5bmfdamED9gWDxxSjYulwJH6coIfB4HqMH7
3I85itGIM+qpn8tmDxemek0p3zXFDGIk17fIHkUbBQd/so1r02vMNTuvv8kCZ0dvdNmlVVYcJ7w4
72jYX2ejQRSGT7VYj23bQUnhsiFmhIbiQjNyb0ZkmrhBBs8oT8gEdXM2IkQhx7F0v9QyJm+8t6a1
VZu5Xq2s45K29ntEZ6PBadgxh65QtKGtoRJMzJK8BTPb9o3jPcLrtq5Z+VsMtxXzVSMR/sHsZntf
SOC4nVgIxgU/Nl3KwfCtVc24in5h5wUtn13vmvfjlOXWNnbzdqEWb9Sc3ieRBZ1dz3bzg6+6Mf7C
4h/vINs0GxUQ8B7RtgD3IqFpQ/O2oz2jcIOFqU1om2bD9GxknSCHxCNCZJUMltxoUSxqwWYLqqe6
Sjrui8Tup2diovOj8haJ7XbJdoo51BZ1P39N/WTnidx8muIZSbxlF5VjnBJ0BqNgIS2S8FeC4uJL
kjGu5dh3LwaN0AuQzYjUwRKxeUUPBUQ2YtSJZ8VXGUb9KaNRnbx0Xj2YUJe9sD8ZjaV0AxLJxs4O
sb+RBmzppnLMwS26iWinUM1q1t0Mszp4i5ociEOUphMRJgYWsjBCi9Uqe+9DfVMuaROOYa7izjCJ
no5dBr5vgSR9cicGUODrIAnseOdPkVtcNGbL/48cjimb6RYQ4cZWAEV3B2pQ2TLGp5IlnJNEYIe9
KQGdtpxMS6EO06Ec1KLksDYayB8a1Gc/nPr/F0MOjs4uB3vBAVrolKQPY4YBhBzOiCQlUQQh36ao
Knt+UY4auleHfCFINyS/tLS93ZxcoAneyHcu6r+dspzHKD8oahxeQUDwD/9iFMWr+DAEmiRWD0UP
+eDOCDnJtuliwIyhFQktQ5QxxWZU7+HgSWhRdaRKcsG76Doue+sxMAfSFSpAX3//Y9EscFQ+Hn0N
6Dc/dxRKe4gQqjrx4Xug3czuj1eroiY9I8X7RFD5DAVT340xxn+FlviQUwbdgc8DwZL+hxKc6dyH
pyfuaSiJmjq4S85RKLWahexy9DxFyheC1cugiibv7zHzI+No6fK7xFyQXoxOU9O+9JYxUysz62N5
6PUJum7iMv12zkSZSs2T//Or6F98ia42JGoUhWn6qLd+fsFjSIiwbQT5oYzGAjjPMg/4Qjy8vStc
+m6zBtVfbr25a94LJ1vum55eRSM5yyfwOe6Lsln/xSv6OD8LLUyS+BTwKviIsD5O7wy3MRSYfwme
gwCd1Tnl7ZxT0tHi6Yhh0cdfIEvdFwfCxhEJR7BBogBaUbfUiXwjqJEzGJ/sn7+wPzg49QvDuRZ6
XmChzfzoxPVHs26LtpGH2oupUGP8S/mAZXBqfdxACaqHh1rmgXMkYYgVAytTl52YSoz3gzPSf5f4
0Z9Nc+G07JzrYqvnGHvm1sSOonxHEEPNTfI7Nbzu9ZShyZ3N3IxuSea3TPYX+oFfvh9KkwKxwAD/
kkVoqcnpiDTlcUwVPgbquHdsMlxbzPOIc4abxgnozz8O8QGKzaXu+Qx3PGbKtBBxj/185UiLcGSy
mY29LV3WQFGpUpLmrI865wAQFn5GLyIYjYdSKM2vLSQva0kG9TCHHp9WbBO3RS48bkcYrvxPPiz+
hBi6xNtze8gW+GZXUwtZ4pIpapwcqpgOGJFCpINs4xFspVoKnt0VQLA2XraMXCEcCL6c3+xvysvf
VlukmD/KDT789b/+T8oY6Efyvf/7bvT18HV8/8fpa9t9XX7uQ58f+Hsf2v4FzxynD22UgPXs0wf+
DR8PIhpnko3x9J8C0N8Tgq1faGYDzCSbVCADddhffm9DB79g+cAzzn+hfWlyK/4NNQNeDS7Vn3Yy
E1s2Q3ttL/GxvX9YtUXTloU9uO0hHA1waWVr99sFAFN2IaPRvZjNthkfYsYlpwqe30C/uOzvZG2M
BZJ3a8nW4PHyYiWzMCGiZbBBzZJggHWJCiOOnASCSmfu/Qw3dxw26VrNxnQdZ5a0N9YSRY+zKN1X
rxzfc2tZg1wrHseGOR8WOXXXteFjhTp8nZc1aoXKyyPosPgpVuB11dVAmBBO5jSw7jsPlGlf95RU
gItx71Js3pfllJ26duy3OM6JZat54OT5DKpdf74u5qrbcNwHgqmEsS06I/zWCaixq5pyAt4Gvu1j
PKbsDM6c1e/2aPVbNXXhWjkdglL9QWUKp0jry898/4zhjY5HT9bYHuGzKFwQeHSrdVoMR5Wlztq3
Bx7YuVMnNhwaQTN4RViELyxczH/LPDDByfXqyqvHcE2vTx0Kk1kmAVrtcTQGnt0KSIorU2PB2tuH
6ymp7AEbQYjmFTmoyFZTZys2j2DgXFvHxtsw2O4DU+2iWEHjtS7boAvN/eRaOa1CmgGbEWLda0u8
HkPNmS4DzhI53wR1bnxTcgrXs93gGJaz/GLkHXANpif78+vr9Kviym4ZEfLnUeTE/axKemVAqP1y
2pntUO4HcnHW9C3ULqn4kLtg6Wl4joOkUZsIMGAWUjO4i1k2XXoiIpokykEvH7wO/shOuoQb7Uls
4rCWRsoAbIFlWjnVcWwd5pl9Og67ntnnaw2lxNtZ9RKYey4VdRj6gmshqLNTOnTdhmcHKtJ1brJF
6OY+VIXKn1vDzh9k3S6vTS27S+h34WOqxmAnbdF6mwakx6l0h/giahz5AtkXsi7d5AuD4yi+ypTa
Mutd/MkVbzJVrrF16WWXe5eE7FXmNv3ESVeHbae1elMMU/cBABACRYT9bfLsCfNmWxRMHZniyA1h
pkkGAc3s5XWWV/wu/H31zoMejbPUsUe+YXhBlZ9SXGbdfVSEy1WipgxTJg4a1ZvRVeEhK1iP8RTo
YatFFoq0n3PtvymCmW585klsOXOfFME+s8zugdH/q9vnw2WBkacM5iVdM+ueyLYflKE4K+dXZCES
VNhZnrdLtCfI0e4gRrTlKT5bhhCGtDdK+4jAqBZ3nfYWTctS3LrabzQQjU2DHA9Sod1Iyvf6LQkz
6iQdfS7NxGSvJ+1gmqk7VrSjAsQo2uE0aa+To11PTL0SLirthSq1K0pUPQYp3KyK9hyuqaa2u6tB
O6lmdDEXpXZX0cwR25GzFz94tl8R14kVK9CurDzUouRJe7VGhWsLBm7869KmKXYCZKDUKBulXV7l
2fBFjBsy2uVsBDN5zLs628OMVFvFYu0aa0JtIJtGS3I8HOl1GVmpnmZ3MbdKu85Gu25PyqyrZ8Nz
l71ofFRf9mKQrURKpmlsy0Uhrx/xwEKkL7utPZRY3CYWCms1oPzZjNoDNwEMuZOzQl7G+7eP+Prn
FNhxpTXHKm5P5LPJNRmYAxXTFGR0mEoNUDSbAX+x9OkN+mXdrsnHkY+eD+h4PedtxqykoAQnFWvh
iJfQb0oFYH/bq7s1OTTzXjK2WE9LAVXJbLZ4dMWRVDn/uloGJugZYxBtOUMpMc2pzVMgdlurQLW3
LeXXyS8pUakW1Z3wRlalDl7H23llgVQQfQPTCXak4g5F4G2Z3+8iTrd0aBRrVDthYfUMk2V1FBXi
FxKA4Emgl93PMcszrHnhcDtM4t5y9RP1sp0RLIEVXsPhUlc4EEZ045MRltfs9wvhi1m1bKpK9Vum
qOqqxdH03cH+n4Lpr4w0NgyFvy6YDu8MuGTSfpjdnx/7e81k/oISgJMGCk/xQ70kqJeY5RPVEthA
O36Uf7q/2KZnuZhpOHk6Z9HobwUTblj0kPy49qm6mizwdwomfbD/sVzS6A4b7grACF6F+RHf6JC7
HTcBMqOsdOXaVoj/wZY9//Cx/Iv+xkdpwPlJ4B6Frsv7xAH88/Gir0a2mDBgF8tEs8JUoDbSH/01
O1u//fOn+gMWiPfDEByOjEMR6tofnqoq6FOmMUXDPCaotnOCeIWw6ceSP7HKyXs4FFZr4NbHr4fv
rvqLp//Dx0kJBLUE/gqqXuj+yC1+FEGIXAXuhG7xkJbToyj8lwCk8p+/Q/0rfvrG9FPoMhoOoBd8
tzD/oLNApLkMTN8aPZB/nF37GYVltR6E5a9M1Xz98yejeP/j0zGBhCJKByZAxoyg5cd3ZMe0Pmcq
jQPn3OZEeBkUkyo0CugmUYEj03mCod8UpF2CQ1+5dpUWK4DJdCsJuGX40lURszMCKMKVTIPsOExE
m1FijGHDep0DVu/ILYLT0lg1Yg0ZgmMOxZFRpf1ZpNM+Hrv+W+nogq7tTfG8dMAwjCVk7UWhZ1/L
Zgg3toQTMAACfSbeqL1MvHgiE1H4LdYDEiMfPbrAL8ni48cqWvsuiiv3hgjs7N7TXqrRwe41xH18
TayhtYqLMEIaNuCIMaFM45pSxyyIr4bUwORQFN8cnFtV4vzqqeCubxFBTE5QnGpz/hQzdOMpQD0b
Lr+zoKrf4Ctu9vTowaAgOXO7dPrayhDLQCpv6sUzQOJVmD1FMWynavKu59nO1qHhRSeBA8E3rOiU
ojrEUe6TKDeOX23PCB/nEpj1YqXptQqb+LH3SL+lLlpjtYpp+Gua2xSNB5Xk0TY1Z3lVdu6aRiN1
RrBMF25setl2ao2eQ8q0xOGxD9KBtgXBc4+Nz9YjsaWvGW4zrECyal6UtRVZO9SwrffklL7xIrOR
FOPK4vcE8yweKysbL8hsGg4QydD4wocv+FZdeREVTXuFGc/dCjILdsUUcokUTXrbENizTlHhbJmx
iR3qT/OZRmKwoWab14ZMxPA2JGYDFc5cYJ0oP34ECaS2zPOsVUQ8yEY25NMxekcyqww80FEk27ta
le1t0XaXEeHMb40K+kdnsLNDY0jryppt71CUXAuN8pLd0JfzniPjm8xadwHeN8RY1EnVg2gU3ple
nO4NCp4rPEnV7UCfX3TDckW0a82Eoc7NHZ7/5q3y3DhGSEyrDTVtsm9DZ7hINAktUuDvE7/Dh0iy
zyrqfeIzrPhTOmTyyMNe4KGfnCJqNqQ739VL9kQibrwCSGLsnaIcL/rOAzRNqvNqHOLpzogmay/s
xDxYZp0flqJ3joSMNBcLdmqqo9itboqFfYMrWnjBCk+IeYe4Z3nvSOIi6dcoL0fSIS/62BN7e2Y6
42FZAQZTMBDPqIQQtjY8W0wSEfeLYeClEnO0i5gKnmYjiN6oxUqm7XG4j6NoupjTNF0TETKtPXrj
+240I+79wlgJB8ONEw3zuiDKkBIsn05KSOsST3Owi1IvfCayKV0XWVJuPF++25H9EloKJGXfm/fY
vsyDGO1PPt8rbc34gfY98kqfT9pOmCc5FRnmUdaCWDfARE5jtmkCCwGwSq+Mrqnv0ibKN2WjviRx
gAJSmhl6+Sgej5EBTsAyzLt54cA1V/EhJSZ0VYEk2quMX4uWvXlqARAULE+TsSEXoQIKVtnv3Zij
r5c12Qfzrqlj+9ElzFfj5tryWPpjdzsYtf3Ouh0c6evZe2Tu+XoepdhKOfANuU6trqM847xnY5F8
qqwgv2RBUkdrDqdVLdy3tpq6lYATtpqCqFpjxhCbzpQcL8u9ZANYFSPSV0Tp9JDzwiqvuyI45qN4
0nKlFTG25ToO2pPTBsZGKSPaRJkRXMVR9jWaEQGoptv6A6q3wXTqz+lgjze10xXhivFCsGFJ8G6S
JZ0vQ8/Kj14hiCcl0J6qV02v+JqIFAZ/wUoSpky8co8baGWUc/otTI38xZoa8zEin+nOVqm3sXNM
DBb0e7Jo3ZzJTS77Le2RjvvEm78UZJjfEDxOXx2zZ4aQ99mVLlC/MKnyNdFBw9rC6UV0EatHTqz1
flA+Rx47mTA91Gq8KbrAONAGQvfe+L9icsHMpccDG7ou6ZFmiv/IQd/ac3Yotq1wwK6NS3LAWym2
lhfKA7wFJEbz4B7c3nVvvMTKDtKI40+Buy3iZNnni+TjH+X8hBGFPoQTBjs+pPzRDmJrjbSSqYDR
Z+KBjIetR2rSS79kzqcZ4+y113rqpSvtDUfaiWFn3bbXg1X3u6xIufIWPz0AlCUpALHXhs3zG3x+
gXuhJXcWjcmR/XE6jqnNmtGgefYueqtYBCSKvBu+1xX/KfP/qswXVKQ/VEV/SNS8/vq5fe+y9596
ot8f9Ft9H1KtU6U7zIxwClEq8ft+64la57RN2pseg6zv3dLfe6L2LybaRaZLlKw+u+n/SHMd8++U
9CLQRe4PJSLZd1Qm2Hpxidke4nxdpf5QIuKTNNCeyfHSRvw6yiuVtUiDIY6iBkCAPvqJs9SEII+R
/MqsOmjY9rLp0Q1aD2pHHz3kRaBhyLz8q5b2441oO+9ypi4jlgPGNF5KIP8rYbfGrsRy+8rqUVy3
gY/YAHvCgI8lSK4F7Yt15rbckPWoBFok2a1d1IvXfVy460jLo8wxKG6zzCxv+2ka7tFRoFHXeUXP
7TJNJywCwbCaW698NRtkGoMpDbFqgAvf5zIo7lvRP3tBpo5dYM17RmLxrde46t608vZ+ZlrOnJmX
D3543gJAZCiN9nXNEkaOtAdywpEOPdQka/LHIUnnd98vkLNQsrJvKShSTVN3t57vyZemIPoCYkpa
b+x4FLtQ+hZG90beu7OXbkfTGdm0zXK+RG8nLoOmeyryBJUDImGfjutoE2vFgvVYQuPDYzx/zuYZ
ST8w1u5gGmNy2SQlEpWydrtPSaloWWn94FPOLOQ6mEbJkiPVqS0cxlVysQFyjIG/RvQYBPQSjeQW
W0iKZjq+mSC6EKs1ZxslUTx1EBsOJqXlJYaU4bI0rORaWgWlAc7X5QER5IAaNczWvZeJG7QK3WER
TXnlN+Z06XTlcuBga7+njo0LPLT6Bw4lOVt6ZmRbjRuE2S1FcMR4MVwpYgJ3jeUbGyy05Z2BkPWh
X5z+jZFl/m0RnfkoxiFhuDOXrNyucW0n/o7Jff/KZ4UbrpnL8LbpguIVWxccuKAuN2UvzO1UZmo/
mfQkDbudvzTIa26svq4u07mfYTePCW5/Lhztnw7DX20boCr7h0WKIT61kh04l9nW8Up5BzbNzOhk
NgwGogIxq1mNu4CIEWSxzjsMvuCi1AF7QCjqa6el+BxKaDmGUCSldfG8my0DOftohOklnmbnkMd1
gODIQ5FWxukt7AWocVmsbjI3rXFIuZEBt9omazaKiaBYNZOXz7CM3eGiTDyf9UvKU5LhOWIonMKx
yd3XxCoQHs/swl6YmVvpdMMVkzJkWBSe411rxOoNbIPAdpSDVatx4D+GTubeaAdKG9Txfhz98jYx
u/5e6OIjc+1+wVSssoJrknAYt2rorMl+djd0p31QGFCw4bMHqMvsNI2OIrRo/C8Ib9HxWY4iC6xB
q0JiVPHMMlLfErOpDiWuPHDNhUu6TY2cS1ollPCxxq/YJMG2lQuxL3ER37TSERuv8exPeaJDeLi3
55cukn68moNhefC8zI7XdMAM2oyWPLge58uBzA3EmgjTovVoNO64Y85g3uB/J7mdqjUrrg3OZs++
VTYIn70qqtdO00SsJEmtNqqoviA2NHG/eMV8ZSsfx2SSuVQz6TIazxwuGdOm9GGidW7E88ZOrLRa
q7RE5AXDCNpijXzsDm2M9dL+N3vnleQ2lnbbqdwJoALmwL0S9Mn0UroXRCqlhPc4cDP6x/FP7K5D
VVXL3FZ19X2tp+6I7hRJkDj4zN5rQxumMqzNtm62OVYkfbpkEuFNDCWhC8rJ3LZDTfeoOirHQ6ug
y06/D0kZm52PkVugy+mtWA77iu6HjN+lNlXiL51XMdVrMZjZeN+eI4FFlIVxGcRuro/2xwJyaeNu
sP1o2VaTsk8/z25dG3jy+YpaHlws/f6pA/6qDrAMNS369X60+j+X//s/U/L2vd/761/+XgygXeXB
LojK9RnhqZHfN8WA/xszKYc9J4tQolD5n/4IynVVNWBBxWNQ88OGlOUp9xoFBOmE4ErZzv+NDan9
w4hK90Fp8LO0BcpiJnLUGt8VBw3QgGVEiHJqTZnMr6ISdOulcHtwy4ibWG9YIz3tvE8QPRTaQZGn
7BYKCXRm9LT6ztG6+XNrRZIzUa/tYOJWWi6m0nG/ULC7a440p12afUmHmSGqRvc6i3tURItHxtkg
TbPuPuduyXmnzxHHIGvHJY39az3Revd2qORgWOiL+rae762yDfvAGYce7681kjOguj1sm21c6YA7
E08bg8lz6TaHwlbZBdGCgi4+wf5tau8+Nl34qim+aYsthVGQENSuUoQw3YcOU76x8Xiw5YQ1NW6/
yB1eVA96RKcXpX6BIyCTG7YEbzHayK3b1PONbeYlgdfzmPKnzqwtL3Wpu8lXQu0/9+Bf3IMortQA
8t/fg4dq/K4O//0P/qjD9d+QP6Ggw9j2jS7Bd35zBKgEPNPcQV+tc/8qwkFYG2AfLe+Mj+Ru+WPO
rqNZgKWshuIe6FBu1r9x21F8/1CUM2a3UUKZFkNU07XOkqRvinIGNf1Quol31JtiutDSrl6PmZnd
TZadfWbQsxzGsBdu4OZqlJRBSLqyrKJ9hgfc1Sts89qNEblMVOJ6Hm6E1YcP2WKG4qJJpuktRj4Y
HaqG9TZQXmlplFJLtJXg+TbhlLsPs91jVm3ZLa7ameXhkWls/nkYZvs0NNJ7iCfwIvCm4CKuekbQ
87qspiLorfFASEdyGOwh36Sx1VABlL6dsBq3nM+UhvkXbgDSI/PlKvWnAQNzI+6yUJPLmjIgfO8x
K1wTQXCZ5SAmkccn6TPJo82rYBLzyPahCEwiCt81qMBUb5GtKLyTe1M7A932NFvdTWpH0yXWHCja
fivmd7fQtNuqTJGOgoCKrgbNDA+OqF0HMaiHNHesLHEy4zTjxk8XSi6Wr/HrQoLMPnfA2Nh0PqAV
rWgKKMu8XeeyuGBw6+T3sxHH19KWB7uSzIWSEf0wRhvvaJti2OnVBAqbGGfnviCxOdkhlCKpcmZE
QGVmAHpHOVIaQAZE5X+e4ZLVAe5iVwcLOsgLh6zHwAyzhuVmlm7wbsAXN/E5QzSe/IsWWt8KZBC5
sbpfA3GZKz/ZhoMr7wbVmcBOqvaZpnefYi0EAuknRU6I3OLU900+9kfD9TQ1rOPiYOfqVxrV1LXh
0mmtvGiBzIlHjgqGsMcnIoBmJBSi9y4MAsbjVbzg+6FAdf0jj7WwJ7dzTDdAxBnyxtTSyZQAnmCN
2qzFOOGEwqDSH1FiqEiJeIpuvL5+54yfmf/2S5OsNY9xxhhlJHpb44L3IRELRv2W8fU+xNT9wGAw
PQxW2WwWn300y09neK0R9tw4Yzusq7ok4ZJq312lVmNtjQoJ8mpKjPF66bsofWh0XGjD7QJxqso3
xqL1PS3gkNzBK4xvCtOfjfwz3645iiAuaCey1SRKjvKTvrRzlaA1x+hxFYEeACtcmStDkFk6sr85
eLNhfsSu8NCECiyZL/eiQ3yKatMAeGYYsMOBG9RbrQrJ2eEODQYWNse5F9m2Y/bJ7U0CLgo/zHnZ
uHJLgxbQJ+Wkw6ERoLsMtxguEDXjYt8kEypxqETFOs+MCxOdw2Wls82ZKnGnC3/Pxtw+LbUg7AUR
M1UlLZkzNVx3OU1stcgXC9el1/ILFGWjX2ngkZ1115HZbIEt3SZAOo5moWTr6ewSVuyPJ2ktyXqk
qd012PrBH5HweeF0jTyaqSzuACYIehjG0zsnhZah+d3tEnNjZlX6vnjWR0PjGMBb99mD17ROHUQv
VZJ2HzRp5iQBT27QlbReyWQb9/hCObW8giGf30EC1zH6BmEG+TkdI4SCmKOoCrIbS5QP+F3zIIIl
QLq1tU/76M6hZdsUlZEGYVOWQZrog72autzbQxUoyDhw1NWuxg9UV/FaH2b/4FYwT8zcwZBvpuYd
CvRuzfGUbWbR2gc2h8XGQQ87wbamq7JVf9WoTmsu7OURcJxAtgRMm4UA+caqN3Nl735wVb9Wn1s3
/9zGueeWLlHdnb6wD+DOp+fTM+7eRPWBi+oIM9UbVqpLlKpfHM+tY6S6yFD1k73qLFFGIC5jCnFV
qL7TRb50wcTmVcfyxRSfPnhSfaqtOtbi3LxC8Y1vR9XRhufm1olyrrZ5bnrRhPhvybkV9s5tcaI6
ZMyl5Smx4+467bzx86A6aQCHy65Q3bWu+uxUuHLbdvTeTeV5N/G5IY/4+p9Sz96attSuqKzKa0N1
8HMe0currr5T/T0gXXHv0r3fNgiKN7OaA+RqIjAsvXcAuMqShtVDtmExwfDAihN5n6iJghd31ity
23lvWQ0jCjV5wPbQ7SfNNmCA2BmkRCYUnZpVROexRaEmGP3g9ycMAcOps/Nwr6tJB6ZuptTC48hk
DGKoeUiiJiNaJl1vhXfRDSI1ObHS3mTIquYp2CfjbaFmLImZhx/j8+ClUDOYGXU5/EU1mTHVjKYz
w6ZbLQxuCjXBWdQsx1JTnTpMGfDgsWbY4zL2adT8Z4nD8QSQgqEQkDvQv+dJkSONe1NNjxY1R5rH
hu2bM/fxY63mTCzfsRech08cTM2eJ/r0iqOSQfN5TIUrZiKqitmVbooFQp3sj3bb3/Zy7tLrqLWM
vmdMxrwAy50zGpn+NGtIbPfV5LbJo7DNsOyDvnIkT6JM99LrpYoxeKCzLzbScBqoxcNUbFhkLp+9
fnA2YTaX6CETjuCYnBjoP+1IeE08S0YxxYeRDnnH4DDa8CMND3yV+VqWZX5r1TOxyaWLWkqDk+K0
yVfB8j/18V/Ux/SG3i9n1RDq+tfyuxL597/5szsVBBYiHOB5BC/CV0k8f4yqwb7yPKENdXRDd4VJ
N/xHmUzfquuKYeZ4NvNtkGN/lsmCMhklvWuZOilDRMz+vTLZ+KFMZoDuGDReirxF3suPOLJ6qTIz
DOf4mgkHq6Ncg8W5GmPTDuwGTfjerTKr3GLAj/E+AgS9jEwCSLB6xZ+70FuqlRsVCPo8PW6mQ7w0
RQkNy3XeFuw+mwJ2q1iJop5PVcPx/pgsojlV3aJ/TikGUfbJjBEXw3V3XhfaMFi7BJDjR7fvXfNA
oUCa02Ql7XjZ1hC8457zEPZEzt54drJLihcRECdO1tCsnXQ5k8bY1l4UGGm5mOtmbl9ofwl6MuP8
IOCtzcGM2vcLJgpprziaBOFAQMc24ajUOMKJk8scYu1B5tLda61EN1sVZDG3STnhE9Z2PK3NdWX6
j2OJDy2GB1MEBWmrvKt5SR8nu6sDS1r1WqK6j30jaffUw61h0HsYFHmyytMJL5rVEqJmkBhINZq3
XcDSMFsMyj3BVdYXadxwHNq4n5fupqvH1LkAQWa/cUXmiwz9Rth+oApdDn0Lf1FcuG00QbJpMcGJ
0ZnqHRPJON9gERwvKwYQACT3OAMMQy+3qCgUo3MUcdzzyAcsW7H877J6kO7FIqeyZWRvdMzROf3i
TJLdQZfQTuZwMIrM8BEdjOTswmicmHegMMHb6Lo1nFtbPHNAI6bGLX+TN742ffZLt1aLSqN7n0Md
seaViTCiYJRfoG5w+sTFllJTMT/VYy4FMgV/OFHEZkdScRRAo2UwF8y5TA+JINFr0+bZLV7cdqMn
CKvDOBuvVUwC1XGS8rOcsmo943tgemwYRy/NcMGiVNwuSZLtsiq+NhL8Hj2FeILTLzcRg7QM/vKm
JyPP612BUJarHZipx0OuZOu7yUHyHQp07NsFjsdrZdb5m9k3hrX1mbbYq7ZZYjo4KuwVCZUtsEsE
QscOB+BKWFF+TIskNfailC94q4ae+Blh31CbQF+vQJe/RK3QL6JUFNtisrXdQFm2dnm5y9yx6h2q
xum2BMiwi8eMR4gwQndVNN4o0b7qiK0gho1YeohG8aiEDgPF61XSAx9dTX0uTo6XLscyXAgdSnWc
rrRlvMd06+lgfnFSwzTuZLaWwjnh+Oye4ikLX/Dn+VtKVELpU0ts4DaXR2m49ce0W654zti36pd9
HRoAbFmJ4XFqDHyq7symuu4Dz6rtrZcwuOUK1Pp7ZTBCruwseiIEnIS4RoynCmnwvsudGrSxE+3S
dMh2YQIcLuTR/NkcgWHVTuvfRyBCVg7BdCdIeaA+9OuSSBagIaFzwgFnn+qk0fZp2o2PdgNdAafz
RFmTWOYz4yk6LMJKK4VR0a07xxSoEMrOetdcfItBz9XYZkvaHySB8mj2/KBNwo6VPLxinwLGEfe1
RfMVmO5QvQlvjj7Y+OP0VYV25VNfwCMokWrxb9TaIfdyM6CnBgUghxwDrVMdFaMn8NBrbELoolur
jLz9xKAdjA26VobkU7pFamzwQwfRdWH4sfyABDULcq7Ph25qbvlZV3eeOZ98IBOBnYX+XnPjGmiq
1bhHr9USon5E7n2eKFFv/NxL9kNYlZ/x0vrrXJ/R9NcF29LNXAkcu7pxCJ30rsdLelDVBykBs30P
hYu+xhhnc+9LKwzGfvno6amBoduO3JXLZuEqzQn3qqRuvVR5pIRjUltPo0F01KQ79jNkbWRhRr3c
VRPqduG242MWE4llW2mlAu8z9DTu9KZN5bABb9K/06hprCtRF1V5DPoMs+aTWTK7WIzEvx4mb2Hh
YVdbI4/6G7Nta8B6o37vYkjNgo6NfbOtqi7adFWjv0KjbtdiktVdKhBGA0+JrSBOpbYSRh+9M5rR
9yXjoGfL7BdEGvy0NgtHThD38+DQrccj8xdOfg+N1sr1BufSbOB0cUdaW4Fl7SP0xvrCG+34WPlt
fdMY8bDuG7ZQm9mP5y8YhPt7e4hwqDT4EJCPzBizY6MrAtY4MF6MwTzQBs8yEGbzpSgSYhpIOIHH
aFaXKPxTohSb9rSU1Xib4zGRc+ZfNoPJ5Medk5gdkaOBNdONZo0cPn3JuwEmECShS7f25nt9NDpk
Iejz74Q/9fvB66dDNYUJtpdQjMEQJ/o165LssfCr5hFlS3tTyjx8qLOQMD42TaicveWjwbxnE7N3
3c3tMG9C1pU0kGWHsI9PW9EcEOZxYBGFLDpy5UchcOUxaujKtZbYJewzum6IoTpbRTci7Q1BzbEE
m9yzwRznC6YtRRYkLQQBrxIW17Efn8Tk2it7iJ3dPIEoDNARLUcjMZw3k3+fEUtYJjdRH6N4SnX/
cV5sdrhi4UHvlbpEyxJ1GKqTzDm5SV2jhhlalsOgdZhOh14iICzjgWuqdtvRI5X/FMf/WfABWZy/
XODgdWe22ybfCTm+/tHv1bFHnavS885D4m+U2gg8EGkQbsA24l9F8VnVjY3DVJ5pHMK8+O+zY4tK
WhfY4JB9s1nwqWL/xuzYPnNmvxV0+JifMSDbbBMtF0P0D/7M1nDSRgLwOC4sHRuazchB/yVSMGqr
2hHDsx4VLoMfu7pL6rm8WkafY98rdCMofZluDI7f+7TPkNYxJsquYWegNXC0Ml35oC44Ia1jX0py
iIaEAZ/tId3gPvUFYH9w+ts5RsY55GN10iNiI1aVmZ9qngs3agayK3Q/3oUUTTu0TNxYUYHkjKe4
s1uSuD1kTMUvZceQalk6HhoWaEjUwaNnXoBAdR4TdHUycAszxS4KOlutSHepRorzUFbhXdUIRLWJ
Nk4HqX/KsqV6dbPcQ9SCXJBJsddv+D8wnBscsFrh5FyP4cT2lWIwZ+wKav2AMU/smahob2PVNu9u
zYFukWeC8aMgLGOitWdCWFPkxrXc9ZbV3gko2kcoJbBJ5owzIoCdCnAGBWVqQ5ep89qCczFHzlWk
l9FFVy/aGyFFLVU0vJUrbWnKw5w0T4M/NXfpCLo9I4T0Y1z3/T2glwkxura0n0ToRk+tloGklLZg
IoveVK6W0if6zysPuZ65YJX0pD3EzKlcItqM9rUhmx0mmBgfHWAvXOky/8T4od/7S9JvDXxVbwvH
0CnR22vgjvYxa/v6CGl0uajDnIAJGzmqO3nY9looWFhkUN9ClzCj7MlPSGyEst9I/rVC67ZmZ+UX
M0PkAKWzwwdFQbjqjFCeDAAR+9TW492EzvJDVWIqy/okzoKxrC1mEOTTbgrH5rmthbbOfMy0eOom
/AAPTctsSAoK2EBWupWtZmMItzH2JUT6s94xEyvjdb5YBsh2fxrfk9RkCF1PVsnmIe8WKsEYeYPD
FE80s3uKoOCubabP8K1Idqp7KHOmZuHBzIpRaJS2M+UgWbnRA+JEUBm+jMSnZhphmGa17SBM5EFb
1XqxX+oFxtbgiggVeAl9vbD924iWNBg9bVPHxRDE8wDPmMI294e30rWyg952jYLJafF6QCC8Y9A8
XYDYcLpt6vflR79KwyetcCLtGDY8Lzd0IgYyFr3D8KgjfRqYFoGamjPjuffzEAUnLKBbQ5bNSzvr
RDHWo/GatRbxQMPcz3fd6DIDFVaGVLT1/GqfsEVhhWFNQo224mQlQ8N6sAY9vuD5Jz5Jp4H1T7jB
HAVuu+R7tiHeS0qYy2VmI7U9oAHyP7CBILVzBmGDpJ+dRb4GL1eB7iqLVzuK/Y9tIj7B26jXTt1a
l9gd5y923c4NvwmjKjehF5ZPaSQ7Wvc27V2+rLJ9ppEhSRG1Y33g+dur1lqyZsLmcGJx0q/rvr3F
P47NEM1Iv2nR3au1idh4eb2Ak2axg8myW0+iTggT8NnKjn1zzCrDPdp6x0LWYp3FdRDprpKSYw20
jRtofq3vhlwkd+ag2bsq0bNprfl9KHBNtvqzCdB5s6igkMHUUR/5Jb3Rzu3r/MCgsLkC6srT3K8s
gCo8trmwbpE+ZknKJoRCwRo50UIJHHwqvYBFdP0yEI3R7oXmdftG91Hh2/rcXQvYPW+V7dIhgrcd
buZm1jhcSFBcVcCKQDWAWt9qXty8OOM8fmnyeHyG1G1cWl0SkrU4YjSlMiPDHF631VzHsx+S02CC
e3LiMTzEJnSrAEE4kW/sFb3MHy9aNXYr8qwhdMs9CjWSQ0uT3/pqTEfaVXhI1eiuMkSzm5jmRVhD
d50a8CXnWV93nvtpagQIltqhiGIsuJwnhIMaFmLVLTb6eYKYq2HihOiOwaLIG4cxo2jHOnlczvPH
GcYfw0iiJVCYreKvg0p5nlqGU8jmXmn0jBRCHB659s4pcv0ON3mEMNBH1af0fVhAH2xRlncNvu87
aXQh9N8EVOCotIHWWSZY4tI9xko7CJEdGWGnFIW0feWNLqfiBm1FA5Mb5SGRP+LKjwhNrZQuMT1L
FA0eeWAN5oQQeBSMeKIQM1pK15j6yNOkk2ng4pTssVMKSJgUiCENpYtslEJyoRAl643OdtUqBaVQ
WkoMsOOH6CywjJXW0lq0+bpEe17seq2pTjMKvyu/quv7hd/4AU+n/kb/yCZ4bu3dee49hc3ykgmS
WpFta8s+MnKISGKmnTZ6uWn6UG4w7XIeycRY2B4t7iFO4ipge3fT5LJd2Y1pXYdV3gkO2Sy8G5cQ
30GKshPdexWUCzvn2ZPVTUREzE5dzw9tNRknP13aPceFu0ubFpF2xjSMydVo3+LuiT+zq04U+Wsk
26aZal5H7+fjvLjzLSQ/4nRn3z8Mhuwe2hBU2YCfcc/95ACgklWLdhsbEF8RaUNk3876uk9L6mls
r83taOlFQuSq5QfKaQVSHbdD2uTiWmZFyCLYnw4dD0ZojuZ4BUL2Ta9AFBmdZVYru7Obp0Tm8YuO
w/bQVVq9K61Y8/DOcNTw84t5SGM4tRW3yN0mQ5rdhH41vtSuSwpabzjPZpV4EOlK7rxYHZpwBE1W
veNow9JHSlvdl7P/lJilggPG0G4vGlZnKmfGM+NgwODynDBAuycOomtuHIh13R7pD1S+BZWbHRQp
+5GTybiJ55hvlHoDl5lRRcCDnytfmct83zbRWvkk5q0VO+629h03iEvC1EhPHW8XgiDTix7ebrGX
vRaT8W3ZCa4DbvGAJhu1fDsubYT6hlXh4lwaBjEj/a6KMlKOjvxkTaJ9XcjTWvdKd/NM7Ts9ZphD
3tJhMh/8XrofQMbVR8CxH5rSnTeF1RQHFhwI++RQYPiY7pwcH3go30XCFKd3nl24Hp9QDVFBsGmD
JW3LZ9cnntVxvZzWKt+MgrggvhwQpG0N8zXrm3drgYAN7KCBbjI2WA3AWCX5vq3m/tayR3y8Uoq4
WdWtH0UfPEe2G5Cfy23M/Av0bjXaeE3+0cD9R8RqxOssBP69/ubytete32LZfen77rs+6utf/t5H
OT5QD4/mB/aA5RrwAf7cMrjWbyhuLOI8PNsRX52tf2wZzN+IkrcEmSi2LlQ87J8NFQlyKOWRrv0r
KeXvNFTf7xj4p2FvsrGwDbyavDsat2/18T5pHVpWa/XeS/L3uMLIpHkVzz1P/z0v+N+CtegOv1Xi
n1/JpBW0aAUZNSuB4bevlLNGF8tk8ErmwpBKr5GLVdNqDGP5tev/W6/Ea6A5pHsVwlPv5Bt5UdRr
EOLqrAavkZGNIPXrbiggcjTLwzdf+H9i5vUMj/km3Sgvp/Na37/Q4OYGhsWl3s9d9p7l2Tsr1veU
//xvXsYGSOSSjfPTdwTljmbRnuo9UzZ/43uID7rYyYOM5I6/f+n4rUI9Qu3lesT+fv+JYBYUoor5
RAPt4AnVLq69yvROLbSuX38o9S9908ernwMwMdbifE+4wX9cbiFW8jQod/U+HrEGEst6N0fTg6HN
D2f01a9fTA0FfnoxMnM4XE00/kps+u0vQjPsinuzIk8DQf3a7Qp2P14DN1ZLXnUPjHEi2A7QG/f/
zfVEHY//BKbUT3ZvqIOoQIip29dNUt3LljgR29cyOMr8t19/xh/ErF8vKB56pJpqnen+IGZdZCrn
pCrqvSbhRxWynslPgEb461f5f9zFnvPNq6id5Tf3lkdjAq+GZBJ0//aF2U4PPOPL41ma+v/3Sj+c
FyMGvmooeaU4l/OacfzrAkIMpNZf3l4/8fp516xX8T75OOZNWqjvPxSjD9srmLPva1AUoGNJvlwR
Nz3dLETgbvyQ0F/Db8klxNW/1ykW0UFZxLo1ojwODZvgYKwgF3tThBiXKNg3N04oC1Q0HaU2yxw3
e58Rah4i8gYva5ddSlsv6IFhCDWq0zYYK9Hc6Bmti+SJsXfZTtyCdjUfM9esDnaYhi/k983rkU3U
nrYd4+Vc+rsRCcs6cycnCuBaa8UqKyfIPw3I6r4HFyuzvNz0plveMwUQR91fxrcm5JQ3eof37hi8
Siqqi9HrBvK62b1USINy/VOaMZ5KOt6PZmIFgSVQrbOhr7eVH9VA/JcKjCdRqgFZACoIW+aEVjdW
7++csK23jR5OGwZ1LGzaWgsKnU+3FBxcRer2gduXJqYnDhcyJVlROTwCSpdEoD4GhxoMvmHhA0b/
AyS7ujD0vlp72ATQ+BcaolDdfIxiBbCKjPQl8qr8wRmBCTWdVT83mDQfQz67Yr8b9XNdCLnwngbs
prFb+z17oJl7fXIEAxYNjdVDN3r2had1xS1oqf4l5NJcxGlTXzsyfdchMAeSNKlHOFPvUzeG96Rr
V+yQ1LtnyKoGd1UGjkcH6QbEIo9v2MBOd+kE/ZwTvQ8gECa7IcotEG4OFJbclOUxicA9rgRqkavI
qv3r1InKd9zsxpVRpVxEmeNDppXF0nT+2eddJCDNhN4pdrhklK58TEleFcFOMzjOmnIQ1lXC5D/J
XvxFpT00I2HVdgxBLu+HagmqpXXyXVLS4DOtGGqfjjkcnuKwhiNpGgOQuhJzJuBPwmJPWpUsjx7J
Pxjss+IddGF15DPOBEhxcuqkb+1FauBbRm78wSLsKA1sphV4+4WNvtCP4wGfMMldpxah6IpwM76C
PpwyNGsArKBQR5mGJtXxH1gZcdsJfdECqAHMIUgBZfbI2hsf7ljHDz2d4rBjDJi++qOpbf2S+8hx
K0ZiiT/kuw468d0I0+ZpYQW1A8be59tRa81km9INLNhowOCu2i5iOetMmfFp8dUuE1z+gajA2Vjn
o919HJh3PLPvtS/cOecMhRvPEllq1hEfQ0KSzJiQT5HxTdhxlL00ZFkciXItNzjFTCy76bvpxf4p
xCR25I0YWyMq5rU2d2QOxAUe2IguHoVQ7jPU5RuSFo8+BMrsuuDar+3YD+/TgVS0dQyo+UtZ+/a+
zBxFco+d5SQM+VR387ADSsv8xJf8EJbRK4+jSGBpYvsi/0mH55Tv/Db6QuyTu4676R4Hzx7wyCeQ
x8mxYCCwkWHt0Kh57m0suSkNeq2NmllcDj3btyjjPhdeD/+kdrNHNGjLhe5P22JxlSJxYo9csAXO
sEoq6HafK7RQS/xAnNdopUH9XlsUldtG467PFChgQP28gjg9b5aW060Y+2FnqOdujTF7bRbpK4h3
8mrH1H7Np867tQYVahKBm01FaB0nyS8K0HT4orJAAj2fKyY4fHySPrmNCq/xrxnaj2+d1mIhjjrO
nFhk3q3htM1K6PmrbXNQti3nB8xg93ZJpozxaDuvQ7chusG2pHcbsjs+GaPkJDtXWtJvm12uF+Sd
E5nB7E1Wa4ZS1ZroyhZvJLJj0zDGN1zaCldUQsHrdH7BuCvaJL+26r7axqMFQKIr6uuuUXV1RUBD
btT8mMaGvIVVYYggc7k6BHmM6wJZ3OZ86o5x8txnCGL0kdNqUL8RG2DvVRb2LHxtuMjDDLzKHakk
QOL19lUa2dsOVQpAkdYMbFStJHcQvDosqHZgk/vXixuWrITdlnjMjgED33C6ynUCBCKeBh8wbIWw
z8ryGC4S2pfk7NEiTo/R56Ynp4xr7ldya6U2CXclae1WaOqffEP2F8wUqUcrSeRwh3jA0VlbxJW/
K/xIu+zb5NpKrOFJQwxwPU9xfwnh6zHRrfHRy2aPHCvW9WIx7P3iJyAt4qa4rkFY3OTZs9u0BdDm
+B2QRxSIPvnI/fzQDnq0N71K28RR0QSYK+trMXdmzmMx2nG4f0L6ywDc5aGXqQAHLYnzh6bk5G1L
Thy98IwPCX51Zkl8pfXXQ9YRXb1d+A629F5k3DmId3lul4yZ80nuC2Q07a5kVGkacT2u+jOtZT6T
W1KavIafSArRxYh0+vmRqefKq1lalGf6CyAP/DYsS5ICj9yZEHOmxdSF+bErzOJIw18cCfMi31Ah
V46WMrbLryb38KvlfR7NqWAmBkCV86/ACnjXmCPhxXqWxkAykoHYV+ZxjCbJ/woH7ygGsunhg0iW
aQG1eCuZH/uti1Y1jZEqDFnxhZk/5twkcg+4h2r0R7PfgiprbMTA3cS5PntuNidB3/b9Dd4mGLqp
kL4MOi+CWMf2S0DdlwajkM7oXjww4T2pr/n9mFoT0TsGmxxVXAuVOTIPxzJPs3VS65+EJ/c1Egy2
RxYzdluLtya6/DUHx3Br26l2aRAWkq57t2CBLsx5x31qso5LO9TAudfvzQZ2IjuX1yy2s407mtnG
1CtoYW5jPKHnna5ABAJImaJWx4hgSg0WurVccbtGb1HuGmh1jI7gQnfyKS017YBOW/e2KOc430j6
4NCPqE7olti8jYIcn3XNB96DGycCyZvtYffrsvcMAv6uV0FbSO+PxhBkE176HyrsblkigVky3zc8
QImcHofLPpK6q8ZEnHKUllezpZFdbS7UFSp+k1Q5077oLRANK8P/q0btJ+qRej9MCAyXCQXN7g9N
rhuRLkOcCFOowsB1Pl+0GWfq6CavZS7vQgB3219fgZ86Qx/NJa2hEFiUmHP8sOHtxGAX0QjQZcBz
fk2cIciqksdxSYj8hYYR5PDr1/sp9hXcGCJPm3G5jjPJ8n7onAioLDNBLgsHSsMMl1OiWicdwcjr
tC1ee63yN1kXUw+ipLk5P3aA3hnOLjZHYxuTCYOEn4yVammG3dTxXP/1+7N+6rl4f+zzLRs8AorQ
H5vyWoG+PSFhcRSFOMqhK94rq+GeGtmG6AXafYrtPM+5keKULA7E9jSzGe+4RseIoqN4pZQpj54J
0nQ26TxJ/AI3nM/SvhBmAlC5TdtT5mAA7geVctXL0N5HIaeyNdG4siIqwntL6OIVGSRwcyiPOAo0
w72dQ0Ykq3Ce8gel83s5PxVJQ/A9ssuVseHX18JQ38UPd4dhU1Gii1LGBKW+/bb/jEioQEbUZfve
IVrJBsu66qc0CkZLPDWJq+0hFA2AY2Nza7cEjrCGPv76LfzUZ/sW4gfT5ktBPAyy7vt3ABJmdOrE
SNBjzcnO1qLqAmXnXx0DP00seBUGFaZjoT7Gx/dDSyoTOYROWSV7vFzWymFzArLcAX1l+vQZTgYT
d05pHoDzDk+//oDmz9eYEsVS8x/CesCV//DarEbE0OZjvBcsJcI9oRL+SQtD/6WQlMYdU+b52tcI
5yrF/JD5c/Ou1fa4Qa6FeaOvShaunLesFli6eBYEo5pyUpBfQP3tn9Kq7D43IZLbgxZ2NK7nd/+P
Hv4v9PBk25h8Uf9+Xv2xf42/HVP//gd/iuGVH5sHDx5PbrAzlvpPMTw6eaQ9vg3BxfcYqv5L92P+
pjPZxjTKmfWH4EfZt1HOK2W4+g2hHfob8+nzHPCbGx6AC2cy4HwG5YLNi/XDj7FqKlZ4M9G1Pmlq
yAu9sZ7nbeEAnec0tA6wQ1QMVkQ6UWeL7rMxc1dOdOCslkt+cjTBFwS/TjcpWRyb/8veefRWjmzZ
+q9c9JwFejPoNyB5vM6RdGQqpQmhVKbobdDGr38flVn9ylzTF+jJA3pSQKLkDk3Ejr3X+tZnJmGy
LNYdGheBoqUuZmJV4cFwoB+hMpc2DL+r4iwktASDN9LvekpARdFXG6jueBMnAmN9tYiUW680Ryo2
1k7I0ZwEaveDWR4k+P2EjH0eD6jwiLE/RM6sZEfPccFtNyMX+UGpagcKjJmAOI2zqZMnrqVpUD2T
sqPya4l8alQsnKUeU2ubcmHsXppkDGL7vhC+mOxaR5fwdZmCPVYl2FfZ4xLjQ9VIRQbl65SU6SOG
7o4YkTLJ7ufauvRz1x4keIxtUkfDm6epaPIFnA04EAzIMecYgVdT6zqBN0uHw23GTNKi3pP5RPDr
NBEldMJFXlYauBV3vnAKHpXDDFFlTepR4uVBWbRBqiHhhFm8jczG0p2djpB92I200foWVFscaWAi
ynxs83VuhqLn3MyirrgLpaXr5fhjf//fFeFfrAgI5Kgd//GCEH4v3qa3P8Jaf3zPzzXBsVYTDAMb
PN+kIni/YznxvxwXIzg9U8R49qoP/Dm5Mrxf6EDrFixVWOt/lAK6v1DTacy8bE5Dq07w31kZNM/4
Uy3gqRbVELWnRv8WZOyf6rY8Gyl3YD7uCehKvvRZX61SHIMWzwztBAVdV/bbpl3uCsbIU4BgIWDM
DaAuUpttBu1+zUSW2pcoHcrEr+i0BKmnTt/nHhSlyw8P3Ag91ipyrlyF4f5QvIJqcUNjSJttxWl/
t5D8SPfHY5bPRUz3dJIt1IVTdTPPvbwUGVZzculVuWdcHJlBBHP+SHWDrL+OONPAgPNRlbc+NUd3
mttuBccbQNRmK9sRPA3hyOjs5uBI1hGSmPprxWn2yBgduVKrfEmLUnmM24rsDRyHu8HT400TUzE0
rmhQYtD0KGdxTybbN4gpfMiIT0rM6z2HKYjkBNOGUKgUPyO+ZsdL+4GSKZ2wXNNyrVRIyha2gK3e
0hDi9NpfMcnd28as+qnTn3s89j4Mi/tUcx+jcTjjsK/8ZK4eplaCNpwa2gt5BR0LahP/KUnHKm9M
t/kScTQLpNbPx3yJXz0wO3ZL1lFhGPf5QmPNGmlt1PXDnCnyhRa2GjZGkpCD1QxbjiBjkKZVwCP4
OBsk0TmkAuQRqVQjoFLb4kd7LRYgRzrqLRmryrZHyfUQC694hmxtPmtI53aAkJqgjSNjCxNh9qse
NXWilh9CNncqRe4+IvepN5f2rTa17pHOMdmoaURgodEwvEdwdEfPcI/PilO01be3y5h0X+g5Pdoi
rXekyKQ7TSzxjR3lzgahhsbwyYYCVLhPBaYE2lLG9ETpviIvsWUFTkwHWvei4V1RSW4InFY17nu9
MC5l2ia4lPRkdsEtospnovRgKFggja6C6wqL8SqK3tsKFGch3l87iHhzgECNaZgUCjK5kv7PjukT
QoO40QC7pgvcfc2CfIWgvr7oRG+d4ljphy0qe+uJ0256MktbfTX54KFYegRUCA/TkN5ujfLf7SKU
K2jlTtPSWv2hzlR04lbWLx+0jKWyww1dRx+L50znQu9waJPflm8KJzU6H98Au1Km/ZhN/e9C/y8W
evTQaxfhH6/057Sqvou6f/t9/ffzu36u9ci9ib0CFQK4b53H/g7V4zmfggPYH7a66gRsftdvMgXv
F4O5Fc0PSkaPRZ9jzM8y0DR+MUlCs5jVgEz+xP39G2UgFjZ+y+9PfipiavJ42XV0/kDYP39a7eEa
ewBeYdFUqsJbsNIwWaZnrYr2aa/NzQZxdU/8nTE23XZG72ps7KY3vs8gPwTR12nlNwjtzjONKA/i
LUDiX2eJxf1ZoyWUh5PQvsauHj+V8+AEaQyPdjTN/tyqrP+rijwCCQx+g1dQcc6UgaYJOW/2mp0C
wGDfodo6gZqjhpzRhXW98VWZzGg5qaLlvaV672/GzDOrJyOPBudGyJbYwgHaJfJPk5yWb5lcOr/S
BUQAGyr+mr4oF4GwMhdLaHQqrhliRl7okU8J5qmxVM65kVrSp0PqkNTIvX2Io6K0A0NnjrNpiGB+
0oCOYVOeKomBKhvtA7Qm8c3p6vbBNgeMnE6f7PQ5+4YpcNmkKMkg/rQpJOhR13e88I9LbuR3NirY
bM+XGGekq1EZ9ng/931lIF9n3mNsek15m3MTlpualdOhE46ySriMTYuXgCa0iyeHpILWQmSqiKum
FtZ59Ii1RbrnaIfB89r61EuPzOjSdR4ax4oeu56cpQPQI0MJYcRYxQnlHtpiILjZl3Hqko0C2DrI
aZtwDTj2t1gkj7ZXFwSzYUSvhhLQqE46m4opFdRzP/RQFpS4STZOastrW8UmFKcoRg+QQ2/2e1CL
hFlO+yWbJF4/l0U9MKMWUx6BNnuzLvUvjTSW0pfgyh69gsRFn4wCdn7i99ziOQXSWIHLgGulbgYa
jrOymfoCJ9puDeJTxSGJrQocdlZYqfYWC4Rp3LlCY+0sOJ4Ik1TcxrxIK5rAW0QMR5l1gaeUVzeJ
7I2XALfO8xXjlKLV9E34aUFCFAnFSQ/Xt5AKKRXC0qdNIaMxwBNAsrniPOaw7aiuD/HQna3FpfKZ
JOle9cVsJQcdK9+ZcxkdCfPZVqCqnlBv38/0BP2OX7Nl6EPmxLi8aOokt46TwkAecTYVmUC/niQb
abfZTVsq6qGxAH/0CLuPALR6P6cjvBEKowqykdOjORT1dnLr9KQUizyoLa+mbhf6k7for1XvmgGE
aygnSa/Q68/GbV1hOD5aQAwPIp2+dgSiHdFdx6fWdgY0x6W6gY21IwkvECbVgSkbro/ShukaYB+3
Cu4PoqMTYiOT75ZsvzBmxukRwahABC7pZHW5GyDBmkL6OfFNZWEYJuaz2bWZfOhTBTpvnWr+qFvk
o3SZdsdfn50yXM14XOe+OWDfHr5jglhCNzG4OLxs+5bUUKY6GE5j2cO4axkHWA+tUVxzN72RWsSA
bsA/ocvH1EaKqArv6MTTVXjpAZ+dHroq5OeMqx/bSeBClhdtu3OX+Zzpyux7Fnzyrin6zRhJ8NSR
+Wwz7/GnqiT3qCy+F6baEV472QgVEvASCiSJFkyghwjfb3uLRTB1z2bDFBHg3uzTANYo0HTzXgVM
tCnntf7wxolnqxFaxf2wd7pAJbymXe7drnhH3Eryr656R5vl8jh0BAvMkZFdEq/P9rR9kpC3QruP
k/YeGMVGcflQsq4uM8L0t2JdzfIhAuPuZkI5NY1uXlO9tY910ycBN6zbNnPjMf1JvqiKoDTU54+k
L7V97AgGD2lL6LjmkjKqRN6RRpyxobz27ntjwvwmbe+QZ4QF2939ikvbsky4pzpTJmAsud3/yroy
hProRKPfGH12wVExBm2fUwNzo7YqPMiLFVvJ1ZhnD3WwepXw4UMzK19ErOtB5g3MscptBeLDxyHo
4FMRV3KSWV3ozCM5y7aZkRv8ebX5lpjpJTcSdgeIVAyfvV2a9Y8F542tXsrogRTLMwVhF6Bjzp4c
JXuyYg/3hzK+Cel9sWMyAAbL5jkemm1ZAMyk87wVU7eKl3eenkVcxdakiIvb3eR27xVo2Y3VSax4
vf7YRE7OA5wzFiGddTxZWC3AnhrXwWtuCpE8I0UHvVRIJOz4blhpNwgRKPwm8kxNK8jXtbRR3DtX
GDsBieM6c+vAQWKpDFhG3dc8irUvBYfFsDMcXjXFZHTsjGeGPRtO+UdUWf3WGlsdJX7m+u2IsjtA
aJwE+VK4O2Zr8pDU/b5vsuOYRvmupysQxJ6yUv7h6tZ5EcjIYwTCBKbEwDKY76bC/ULyqriXRarm
fVJibZFO156LgSn9Mo31psms5GvDNDCY9AHnccueMBVPmjmSC1mfvVGysWYe4gccouMiLnSQy/eR
9B/yML5keKs2I58HwUCdB5x209O4GAeNQcjWTCJXhx9lyctsmbjcLdzR4SAT7WSlVkzysrH4YoiN
l6gemquhannlc36rmo2LtJiK3KjuQIExZao7Cvaefa1JJ3DfNbwdTYOohMt+uNHjKgpSXUe6NtCu
iQzlKVGmdXue8OTYHgHD1oVEYP1ZYQJ9q8YNzmFzKUxmQWAPhiuRYu7BE7k8zqPxZM5q81XpRiXm
qFoN+dZyJgP0LlG9OMJN0q727LPkK/XeO86UOy1xmPuZU38VVnUHFRWYWq7cl0sy3CI//FXgwkHk
gZ8aZfWvrjCLxznNj2TX9xuNj0cYWtG+srya+4kJ4NtKXNhMVtTBXlLwGxD8s7MLQolc8rywoUJ2
SsX4grpZbCrVVc7xOOXPHL7AnaFP+bAHKw4HqyHgPTGKt9p1lgdm4Jz/BvfFyK0mKN3SeXY4L+O0
slXs4Un2WMWVCvdMFTuPsGTfMBAzzTTfpi03LOMYY+S4HFIWZCCim5ie2KbMvjVd/nVRFefqedX4
qyHGjeoNyQWhj0UqA1s2Hh6NGWDamUkgm870G7UrTgzw6j3NRpMaoYrPml7s+zwiUZy4yg09SDzj
pd5Cl3CT4V5B5L0mZ7W/KtLb1/0yP44ofbYa5jNSzWSe3nAy/dbm7jurc4ECzfbCoYuGJ8gFJ5tY
M1TzqBisSUk3iDrYIFLPDnvdwJll6WoVKHWmXyrDSKGhWe0NuAfpF71YbkqUNvup1ubQSdr3Ii61
YJiLVLtr6FE+sEAKzpeDUbi+3U9JgY0rFluTtFQ2L6FULy0doFNsL9a2oBZ8XnUKC4Prwl1HtYsB
FM7QvlaFZX810wqEs+xjDyoEagWtoGAghGKrIxLyJUMeCuDx6AzEwKUDc1pDv404qBi8t1U3wOcj
2ayk8kAmk45xEgCoKKfk1BGgAj1+jB9go/WddqbQCsAHPoPJODA4/VZHtr1rG0eGZd8gvIli+xBV
NTHps+X5bJI77hqB71C3vJRxX0EEA2C04XXs8W7qshn8qomM0CqQbnRAjwIlr/eJWYFGiBpY3q5W
7I0e90vSZcy11WkTdcYlSzLjKTXtblc0tntKk7I+ZT1Ug9zxHhaZbAsSPq9dMpokInzFAkDBlEX1
hsDxJy0mLIVcdRAYpoE+q2lCYXXM6bPo2NlLtSEOfi8rnruyg1YC20YLaoVY7NQEM1Hg36o78BWm
i2pItEzCZJ68TgCibAr8repyiUuveWIcWG8Qhjc+WQCnCetjmGluGXJUoWfTK6SwxU7DnljUhxr4
mjeV5s6OjfeiGp7qZrFuFVveg1kgYwHLzXaeKjPoGuxrJiZKIBPdWSHTfttJRX8upk4ASy/Lp7nH
dK/rGVsdAfA0IDAaGqQbZAndKV/P6vqGvPcn5Gzztia1MUiJzPmWd1qozY5EtcNTPhc2sAST1MPZ
jZ4crbhBSGNeOhoVwdBWHxS/wodvsNEyWQeJgs9qNsfbORHJVhZD+dQBcgkLpHdb9JsejlmKHSaj
UGeUrDhDKcOvifp0S/uxvdhu9FUVXRx6+czEd8rnezyWKNCErQE/cah6NMbyxMRdKhI0LqgPgrJu
p0ASR+Ynprpc0IQcFWIZUJoQMO+MI6hG2iI3+Ju/1Zw3Ck150V35FjdYLzVBYB9tJy5Gvp0KeWA4
MW6kouwKuJAuyEnNFuqNJrJmD7bnrk2NUzUnLI9J6wYw09QtsKCaerUzdkY/7vTa0nwg1idXg+vo
ZioiPvfJchJjTQ55m53hPRrir3Wd8/zUxv3Qn506esIO1gPVq+JXRdHHYDCLAxYdGcSGcwMC8ovb
IIPyvHqXszn6euw2lyhiPqJUqnZjmgSOTFRnisjUoB+kSH3Q1CrqpXqiPFPucGAC2cjLWbIlZBEf
l52g9VUFBtniuuLQ8QS/Lh1GMVgUpINMAEwMXXRoMBAz+olVvhTkK9WbFDz4hS0LKPdcG4wuRI3s
TU+66n7qV+O0MreryjDfZakS45vVOzUJaiRuL4zv02CegOh1VtM+TYNbHEaSBQ9U1TnK3aTaAbYx
t80i4xPzIXvbVcPj0snYb2vv1nOH7K5KFe3DSsVwkklqHxvD7fZAkPIj/d1la01m92hWSFpgEr5x
hs/OeWVywI9VchVjGnOijm+MGW3OwCDtjC7C3LRynndGjY43Gzkt4b6lg8n0KOxS4siNqtqNlWGG
MUMlNJ7IAKBPxiG9DUI0DfUW9Ygb2NBhNqCVolsbOesKGPrqloPn4617c+KCK0ZRe4YyUREpuhys
bsSsN40XrawpK0TisBd7ryhD0hD7n0EiDm4/prwVZVAnISbx44WHhox3J7Znyj1O/VtTzyo6Azri
H+gpSa0WB+rGg1NW5LwWJWh5ekgbVnMgUaVVbQpUuxkyBQ5T7pVMKXPHUZiOizFnL2PueVTSppqf
2arZhSZOCxcir06VqFy/IXU11CPgFBjhAgUVsg9ztEW4KVSGdEW6F7mpBV1HDzrvhXrq87Y/itr4
aCWB0x4qwfVsocv0orG6b8CQlHdZx22syf7MAMdttKKYAkx9mm/XaR/mraucJjMD/1Tq0B/Lc2w7
z7XLFID6mgSvhsdfzPO20tRdPNHvIDaVs4yVLDC6Un6UO+h+mvbfZd3c23V/Xtac2G6FAUDjoMvA
OUs3qqBUAHVNPX3dCDSWbYhATWZWZUuN9glIqo3MG2vtvR4n3tSAIB3kuEPPGmlpXUgB+HV0sq+p
Yx1cs72b0QAeUsDrIUfIE0v0cxON1dYc5g1HLZ5kDXdwPwrUTVqqXqQ26Dt3nmijSDZdszcOXaNd
0T8SIIPXeLTzoG0RjHLQkdWvLal5WNWmyd3qhfbI2nnVl3jhE4Fnyu2Jk5c7IcLgONgrgI5k4+OH
5pAapRhUGR6TAVR9JZzTu89ihRvpWrsWZSR6f0M+uZp550ivJw9K03GgqtteWA6Gug4OFIWyQl4T
VnYOONkjceLfXa29CKmfctd+g1GxbYo3QmJ2Q+9+QExpOOamKBk1SRJE6YVtVkEja7IQ3c4HtmvQ
Pkr+mpCMtWlRigWriDSHSEtTxaVXIjMPlm1FLyDRwEqxar1mdXbXJSzQgRg6ew4aZue3gCv1o0JN
36CCKHR/GjmUjwDP+CJ28gbFnU+saLupBECvMMEYPrX2qSm1E/JpMCozY94ZQvCWLk58ZMuyfABk
DvBVbWkHdNmy25lIHT2f2NXukBZtdOeyqoEuFVpnlZTGLdK+1evYPypo2MS2dAXBwsAVpi4wtIRW
m80ZYWH5AHyOh9bTWuCHXCMrgqiG2GRRbwYy8L6KfHbyHkWzJ+hY/BDz/E/363ff68tb+V18cvvf
KS5Y55L+B8b/v/5JrPnP37uG1vzhHwjS0365H753y/W7GAq+9YeVbP3K/+7//Nv3/45pcJXr0QL/
x5348C2nDf+3b9+Lvz0M3e/b8T+/9Wc7Hk43xjWNASstdOsHZfA3OcYao4NhiqP3TzrL/2vHW78w
riUNy1g5K5/c79+68TrtfdRE+NQ8MC008f+d0atu/EkipCJ+4vSA9sPWPH1VevxRBOWpouqjqFVO
DHzHewj72DtMiLLlypZ1VsqsKkf9anySZ1cGrbbSaLGEEYZM95KmMqxaQ+iIZdve3WNnYBeOMt5I
YvSIUFtJtznI27gx9mbOhh+tNFwTLO4EHndaObk49um2rBIzkDBsqStP11vJuuITstuahf7Qr+Rd
mksrFSEuL8i0xCNnpsSn7W2Gy9AV31TwvQsYX95l1BsMAUk6v188BBdZDfO3nVigqJ8gAaeZHOhP
ueTLOQnMGSw6+W5c6cFZQdjNMtnOoYyhhmYrZdhcecO9gDwM6U7aZECr6qWzFdDE00opHj+Bxfh8
GI0tK8dYqhCN1ZVt3FitdaN27p446Wuj0oTFV6OdIfydqmguw2yGkhy78JLzlZzctm60RTVcBjww
9QZOR+e3K2uZYLCA6DoWnqovT7KnMetYinMsV0pztPKaB5PBwawDbdjPn0Bna2U750CeW6tqw2lJ
nkFH609TadmH2XTGl2qlQyfADkN1Mero0nQL0NyiJgfNC1g6NfU0VpEhH6Bb50QGpFPtKu95MWuO
RGwzKHI72AK8+lDBmgxUqzYpLABY9TAwsuXaGpULkMAjO3lyKQTYHwmt3pWUfnvdsWAglBUxKKnG
SjuXK48ZwXQPqU4pk57TjjBGGvKpdePkHed5jW7ERsklp4sehnrhZ4OZXxT6hY0SKrQ+Y7mrm052
pDJmRaok5FZD/KWs4AcJtAIN3SBZHVHO93b3UuuRdcXwOcHD9USdKqCDuh4F0HQf9Xm5q1o6EvGt
4Uj6M1svSlTMR7SkmZx7bMFkn1BGCvVBGT9TUUANFmSk6D8SU1QOwmuASv4jT2VKq4V0FWQDRK1o
a+oKYevz/cS6XqL9W2NZ9M+IFnQ3c5hqa3CLgtrZ26RrnkvyGe2if8a89GviC6HgqutXXvvNknEr
wxoY2rUqEggOrCQt4Tw5TpvoR5BMtnCuhA1KmTpO9rgtPmNnhjZBTK71WASWNZemXhNqUukQVjO5
5NZ0nxE2ICjwz38G21gtGTftmnZDfyG+bdcEHHvNwulHUnHsz4Ac/gD1LFWxRsyRnzOvSTrpmqlj
iw4K9rwG7aDmpr43PwN4EC12ZKKSypOs+Two7InqsT5je+I1wUej9yR9dc316T8jfrLPuB/tM3ZQ
Ff11WNOA2jUXyCEgKNFG69bLxvgx+kwP+gwSatdMoc91/n96szun710t6o/+z7sdW9Z/bXb/5/+j
LVGnucfu8I+3xPNbtxRv1bffb4Y/v+n3OqRV+myrIOuMz3Don5uhw9iac7iB8RI//Ko1/G00jQ7J
0XX0jN6aP/MpNvptNG04n+Z6Df2SYwL1+fd0SKsA8XcCxZUSbLu8OuyJeNjw8f9xK4Ryh0o8yVH4
xBrD2Gg0q5t4jpenUpvHIKZF/EPh+qMmufvxo//GbPKuTqte/Od//FmAzC90yI5Wkc6pTN//nFNN
k4vpmLSXPYes7l4FzRvY9pTufncT/s5v8f76sVD9r0JQ2ARM4/80bu8tgdjPSuY9mEFYKDrAy7yG
uJQ6ZrNRlanwNdFNZApnyhUA0/z0z389OoG//AEUKmstY9LZ/KvrHSgOzb7FYXxW2AVJYxNB9IWT
qPvRtFzo6El3hFTfocECRQRdNzIi8E8NLSIm2KTM166FPbCOkI4K3FSMhTS6Wq6c8i1UEL62QI0E
zAz42AjbPoNVbxFQBRPHXZYPeOT51cA1GEpwl/T8rBHHqt0eoXi1KMbaZYevE79lE2uMg1FC4aMj
dUXu1XbWHiEgNJcOsPCjPo/zXW/QxZxs0by54CWx6KGy/KAhJbc4nMfnYqiWncjmikIbo1cXpS4u
nFqvbhJEk68J48gXTEV84zSj1kdQwOnUton2Gp0SlpFo1PrApULTHwPh00ikNU1jB1+dj6k6Qt/Q
D9cfF3S08GtB7YL2rG5q04PqXwCNxpaTdvd1MZIqMTpTH2Q9lHgBd+AsjRlVm1pOoRGl3TEf9PZe
lH10lIMz72xAJoe2hxyk0Wt6ztRyfGZuaj9wd/SNFDjhKh1nGDTV9n2pJ94HYikC5hzLU9JH9QvK
OO5M21TqHkUv79DURUejr7wbW1PSPeO15WMamuVJ7fiWBbTYrzb780004+lq4157HAopfv2huKvR
qZf0//vQYxyW0VSecETb6FEJXiqajQD5Rkd51Dfsffm1gcjpD1psM4etu3cz4p9xjiI+iBnMxnsF
LBxpUEP7PgteZ3AFy84Gp3OoEX9diB2bwnlgvhoKkpmqjWoL2h2CZnZP7FJI12bekVidX3ExEmEK
0epCTrsVFF48fs/VRV01Z0RAF6rKoqHVr3j0xmemYvLstVBqUbwtu6aMXF+b+cTepNBiy9eXnfC3
WyVWx8D0+CxwqT2/92gvj3nOozgm1fhdy0lrhdtv0g7iTkSjR4+9YkZdKoaJH5hu0cdEq/PNKTBJ
zJgqcFnNCuHDdRJFV1uN2nccEPJcTcnypE84jaqal6HoSK1W8qr/RksNB52J9yyJC7nVFK6tYM7C
6GO91OsjSlU8fl86Pr3MF3jareROmHYNEo7jwEeXj81LETvRsRD5y6SI4bim6d7G7gcSaHUEdIhn
1hdRqR8SYb2q+tJ+AYg+PMc6z6avK7SP6Le6oWkizAQt+r2nnr0w9eOhBIodzAk3ynaUfhu1Jm6Y
0jBvGSVZtwO2lccqFc0Lc9X6VelJwJVOLredHtWvBnjiU2Yo1sPsLugnlMwFv1RN9RvCDrJ5U4NW
m9d5efj54VwsQMCVhHKdl6aiWcFB4Uz3U/zaCCW/LhCiXX9EmRNopJ0c5yIrSfFSkc/UuqMFczRj
I5nT7r0hH2EdheToj5bEbb8QuoVfQl0cpEw6ELbeptGq45n0tNx+GSEN9O9pN5gvqVaVebznMFKZ
qKGkUm0MFZTeeSEq1DpOsTGYVwMNjN+a8/LE4ByDnr1mEGnW3IUtrYItz6Gl+j3IDmDCiFe341Bd
htrT/Z4n7Ggq+V2vCvJ01OKqWMMFdHwJDM+x7mVnsXY6s3GBdPQQWdGlZK4Vqg4vEaSA5FDq+RPi
fG0D1XbYDObyNaUbucGb+C1P9PKgVPE7wswESD1OxIox901djkhYrBH8eRT337RUtJs4FacZ8/mW
gYJ2nGXuhdrSOUHhMBSMG9wwpjSXM6i7cQk6GR0ZNh8xIiMGKdoKUqUXtQdTV8kMVghSRthl+WWa
j7XPUP0jbsjn8A0Y2rtBkI2MVOu6kFK10UvFO2VJ3JyFnU1bO+GFbTPaNemC72rw3PggF24kDnr1
oFbKuC+degnQnrmbelKIxSBYyR8rLdslqkNirFKimrRSbz/E2oNRck60TUfc0FQzAMNz7d/hyk92
YMFpJ5NTcg/9mK73Xm+ICLW16RUYaHcz0AMKMPMPh3jytJC6gFacFa3hFZF4N+pp2MVWzJ7HBu5u
x4RtbiUMbrLKbq+YzTQq+Vxs43FATpbkdJM9dybqGe0tyRozY4WY+VGR5y9o32qHMbi97JiT0cp0
7MYNPctNGGeYBvJFo72nOnNpKwJBOjSsr2q4sIgw98sb5jEN79XZLERzgrkGVlpX0TTMjQiR9fJW
CVDw+POrmidw6TXr2Njd/CQnIwu6DMikK6r9VITGqNRHjRzpN9LmrYO+lPKxyZqaVAHh7WdpeYdy
iJa7NDdkOEZ4aHOyWANbL0oe9xwVCfz6jWCweO/QJaA4wK3gx91U+mrjbltlLDeKV0h/sgyMn56R
fXFsBumocWhuR8voY81Qtm1S1ITRlPdMbtjLU3U6pClDZN8cxzBWYu+5cGNtB9pf29hGnRzccY42
3hSZ59qrccEy0riW/exetFYCinO7scD9irZr09pd+d2M20sSSecGWrRuB+Y0ofQqLB0Fl5kQrSCk
doC96aC+SFCNI/QyXobMWUzfsSYn8/WpEKeV/udyAM7U701ZlkVoOpU9h2qmjgfZtpxsS6XbDVph
vYD3T1Nkhml2Y/axeC+NzFbPGkZMJh0aEV7Wizeq6p7IAQY5Kv4t5jx4JrdOYo1f60yrg76Y1rqg
ae/RvRch0x3miy7gi5MyF6TER6gGSU7Ry+TQGWN3A4enZmA4CxJVp9pKaT+4kSDSqLZuFz1K9xJo
zle9AcsRoO9iPK+MKhw8SqQMYQ0ZRpoEuCqqG7ASFotz039z02hqCBxdcRxqLthwGlbhj6oo3LBZ
lOja5JzLedIpExwsAFEYWwBKPlktbdJYtyQRKFd46w0fF8f52rUnBD5G3hqUFHlwtslv+Do3g2wA
8XGTNMnuvDDLOv4ovtpUB1igLeJbkzmZG+qEDFEnl2uHfl4WYu/Txn6Yc6K00J+2bbXRR5P81UQv
DgY9r5uik3Jvqog+y3piMe4yxjtlo7dRmFiCzd0ra+WK82B4TnUjvgXhmIeVZTcXNE/rX+G1ECBt
ytKopYPjW7JcPvqMmiT1HMoTj9b9Hctg9c1o7HoMFeDJ7NojS2XMQuSXBFSFi0BQlxBr9QyYnHun
tYpbBWrZLbu4tBG0jhmffxinMI7Zy2uKrZcGmiQEmrX89ez6xenn4qALPoIRm9qjW87Lh0sEyG6W
zLkrNAr4zSdM3DScVR0CjlEcct1r7//5IUL7e2cInCs65yUc+6xAfzybdZgl61XVvo8VvT0CcSZn
0xFOFbSAHO+LtaKRBqZYEOzNq1iwdlRTxcUeeutfHWjWPvCfzok//hKaKUxacdP88W8ZagM4U9b2
exCBAlGRHKxbx6aJF/dTdFxMCsIEze+mj9X5zolr+ojCMvb4ul7jqOLBrIz2SFdqOVVT035BYGLe
jhCEnyYq7u2/uHB/tdYQsgqjzSDkBknJn/9Y1yHSYVQMsVdSQ/VHUdkPS8OLpiKlvFWQi4ZsRTxg
2sgTz3zNDVX2qSP0ofotw3viO5AofiSB/sNz7198qR7HNken880f5Zh/OfjGQ8szksYCl57RYlXz
DNjakBJIl1LGXdcNScjSLDeLYbDxRAMVVNZweHXQavmLOebQp82Vq2DLPQbn+luTFs69a8fNxutb
HB8KsuhVHqmE//xyWn/nQXSYdNG8QEm58rnWh+N32CwLhkxTLFO3p98LTwEWfrYhUGXZ1gtz3iat
kJ8mhvMx6iiwUteIt4qmv7lZQ5oNw8HUolxSrP/L3pksx41kXfqJ8BscM7YxR3AMkiIlbmCkRGGe
HYADT98f2FndUjCatKx1L0pmmakiCMDhfu+5Z4Dy1VV5edU3BnkuVVVcxZOZXuh6bj4bVhqpK7Q/
RX8BI9cjTEKkK2xrpk2s+KBztpIdtEL7Rse8Yt2onHoV9PGSAnLaEJkzXlgR1XxTd8MKH8Du0bA6
7a4PG+ce6tL4O2eAb0MqteDZmS17rGM51L1Dme07TM72s704jbQ30ZeE6UzGs+YV0swaxv9dq4Ok
1kf4YPOe4s9le0pB7+dk7lp67Nxj4FytDRVUkCWFd5l0NTWoAHIImck/whoII5ivRvbcmBiqH2Q2
uf1lHQwhDylmNK6plmx7O0wjePWVGWTaDtpwB/5tG1JrGRcTMGA8krkgoMbMUhjXmbJwn84yGcLj
+BcBBX2w0gnOBCCPIZjC66PivvB1lKVuZioitQdqeigETLoD8N0eXYtfglradCSZopSHYKxjaEGR
Tzut7+i+2WI9q33SE1pNoyA2sYUW2izh4UxXqqFx8yKreh0T6HhNLOMt1kx8T+nAipwkDUVUON2j
jLNnt6F/nCCc/PCGzIxXzRj3NJU8Oz8dvPgwTTx8Dh3trmGSvBccHMeU4LttkEZsesiUYHHYXvkC
+6Z8sQiFpN7PCIDjs003pvSaWzpR73Ks9WzRDTT9Tla0T0VOL6OUMPc60+RnOfd2uKDgWpTLfiB0
M1NYFGVDtxFM0eH+J3QtWIEzh4/dY2423aPOWHltFEb5YmOmvNUtOqxK0D2vmmLiBJClaJ/gBQ30
Ill1Ld2YHM7AYjeRQYHgzpN0RgFyDHdZYm3e71q9K7D1EPxHqU/1z7JQPJV8mhMnqDdtEjZ3RcSZ
WFc1qBwmKSSfgsHniyhnu7RHiOcZPLzvJGR6mP4As7QV3k2hqJpDPLrFpYP2ddtwgG4Lncgt/M/7
R8TKtPcDCmNvRoBI8K2u8xR8yI1pkz1UFr89vtJpHXtT9YMZ122v3OoV3QHttm6TxFdYaFEGCJ/C
4ocW2lw4z7+1gtgqFsR3sjDKbH4HJDzvxfypqnl/19N0WFWAJc82gPhGNTmit0Qf8HLqY5CRuXmN
lU4DHymrPmLgxZspE0qR97O4ggIZzFgPGVWmx1Kl6AXXMaGDA6xyd8zRLybYfFeqB117X4aGAoJh
edf6TjERvrJCEA+zHevjO+LDvAgVL9brS0eAnNQ5XXBW4IuAyTjeEp7jXXaBYy/f4QGN9LtXadV0
tgCOPPoZyJtiLH3TCkBoiKLfjTeNVxOfWwE5LKQYGRRYmBeCXumVSu+QRRAVQAHMmM+jJOuw3Lut
Z9F2VEhecThAN1ETd0RYJDI9Ul6p+v0BCC6ARwe0w3S96rRy7ScswQLgblgXJCktmdnZN0bq2PcU
PBDnW6dvn8iLAhGcrLT+PpkMHxe2HOqfYQLi0mLv/K3Q+MwDo8n22gyumJCAZzqyERzekRrN4zz3
KDUabKVjflJuAPbUUDfWpuDy7/jN+yGpUrDboozwKNK1N12f5nLZ1Xh9WU6xVLc6QarvSzMGuqws
oCFmpMEdfl3FZVUa6arG2vXSg0H8vRRgaKINwdS6uVYeiKS96S06rWWoSzZ3zWh/lZlfPquQYqfR
a/9ycNlniWfiEUZ23fzUC7ijA7M7sW5pn9atQ3kuE77peT3XzbwNt0HZIsbJQCT92KXmJXQJLYWs
x4vZMf0BkYu9pC6ZTwEatGfhsSSsqWt/dXVQvkQiCG/crgI2aub1k+KfTasDGOlwO8GMfr2Xt54P
QhqmRXqXDz0oksUx6bjCeHg/GwTC2UNHPtCNy5YP7gSIig+VdeOGms1RMfjeZe1ThtRjajwMDBKX
s2J/6ZRUwhbtMMKZRDxUMGygnfIikTpn+zHTi0vcjIpL26CIzed3QIRA9aOFcF9BaCwpzgcycgwr
7B/HgTK5SsHn9DIzHmDusNmyj30vW6/6gUlrcAC/gN49Q4K9BLT0jCo4hBh8M8al/GzZTYjow9Fk
E3qKFVKiIOskzQ48knhLAAcoaJnxUYx6Xz5nhgZAPYAZm3FAqyApnE0HezlUTtWaw57F877NKpen
AXKEXU9phU909fBfRiOf+4lWgUI1prptAG2+VZCldxqRCyNstJ6HqbO9RT3fUeqbnFpOX9Hjmaw1
TQ/u1ABeRm5pjlDFsusDPj2AiPNWCcUd3zPEYjeTR7QVpG4b1EubjaTIwl5EQCZ8kw3odCHd8QpB
rHggKKt7cxlqbyEXZouCAs9Eg00TUmVl9YpPKyVH3U7ZPsHbfBFXcXSDmeVz39s8tcnVzD00aj6V
PuUZSKjZq6If6u9UJYkFfXEMOJT10qdu6ez4etB0NlnoRf0j4lQqyBFHzb7jhY8461+lBpD6+z++
f5hjnnDEaKJrfqK40+4qDhXUOVLdKgM2Da4K8bYcSj7omKoydG02md5mZVswjm14zfF0VTlIjszB
hSGLRXBnTaWzJuaV+5uBYretni2DzhQtW74cFRroVUUW7hYggTse9m6WDIhprB/IxKLVNE9iJIDK
uoO/SVhH2XkHGSB6fC9X//+o8gsdrYA0w5jrs1FlXLz9Oaf85//xz5zScf6H4h62jmnYjof0lcnd
f+aU4n+YELoWHir/sUv5j4TW/R/mVdj2ur7+jynCf+aUSGhxlsYAHI9YKkzDd/8NaYdR6F/9J5pD
HLH5OYzUfAeJ798tyIhfgylHchNgO47+2h6vSKr442ncfpxMfrzETFmy8Q2abW1tcXKJYOgyLTQ4
gnriiNIJ+8CxWHgOj/T/PPP/4irzb/FHLwWvRimsMim6iudWey7Vm/xqxPrVjZz06ugiLQxNuUQ3
HV39OMKCnV4/vwuhv1vX/Dk59jDY9izyrAxWBornk8c1h2dgsIJZs60Vzc/SddAPACYyrZtHYTam
YuiGEGXqGdND2I+Ufa2p1rCdBGls/bCNq6Z5NCKigZbx1CarRrpHw857exX1RC36RBptQIr1lSnh
4hMrFNzjG9tFCzfvEjhYSDWA5ZILCh536ZXVc+7heQb9GkKP6HcMtqEU1RHtDKSyVUq64VVWVZB3
665cODHOc05D/GekZ+4F0gLnh5a7bJmRPUZXeq05F1mYjcsJAd860uz+Qs5El0U6I4RTl3aXnQ/Z
n7SmDL/TCFWdW/90jNw9BHFurj2txnjAnfKtZbSXVmrIb6oYreMQdGKrdW62Ls0m2Vu5zmHTCWvT
ph7sLaiiV56egp6YqJEV49c705X8kNSTl5A4x3XJ+TQukHuJqwCm0g6/XTLHyy46Bkk//PRlPh57
KoB26QQYQLp9wvXi6W322vlOKlaTrHJA4m/OAPFgNUzirWnmUtVuLflbY8ASLVWSyUffiL1ooxxp
Hfte5wfND5gpyFU50pAucplDgRltZ5VXgbzMnMCUpPWF+RoODmMCfr8U30E6ni5LNOw9rTdJoOxi
GOWsFVffrMl48wvf/qEMfLdo1uPvhPAme532DVpSVIttMVhvAEiNT4IgAEdCcM0iYfinmBNM8rHT
+Xm54vdIoHkect9uH2MNPjA6Evci97roqsqHYG3ajWAoMsxB60ayD6kQV36DzH4A89iWhoEdNS7Y
4dIPxgAb7FHHlxgM/GCPlrHDKo8LGJMDcTiR2yH3UqDbpL+HF9fdS0LDl1PjE5GINhblfIgzBfZK
6QFAj4BirezWve9bN57P4wQ2pUHPm8pYQUt0ryV5t8k+MZwcsm+NAy52dQJOdBOIOwu9z3EMY/0+
QemmQIMBP2ApM4YheHYrYOi9QiA3aQw5g6+NwYdNTaPsdgtLFN0iCQLrZmSQvYLR7CxhiFsHIo3q
y1pzxZ2gc9g7fuXcBpqpbanQzVtX5OHlYNmPQV6jjnEjXFaV3eu7LqodA6W0pK1GZKWWKbGRr1LN
kUrVUMqFqXXatmTo99tKUu+3FuJE32LSetG4wn+NoGOugb8ALmYTw7XWSqRUpT8/j0BPnZWYFAL+
lifZ9irDE7XSaQPEuMth3F9mYWg96NhkkRnpEV3OZFNsPVqTLfqE4btnBP1zgVH0Uc/p9cAUM2cF
PzyG6xH3uOvCef0p0lYe6rzLrztT4SpkmgXygdC/UWIyHzIfusSibQkFU7WwLwY8I2/Nnp40rBrv
Nomb4oXgvOFIyiblE/Lua9XWziWqHtgZ2KpfpBWeLALjlyXpTM59NWKbK6dx2uHI6PV43+JXA1d9
3rwyI5DHZtJd2jMdc5VFgd/QCtAMrUQw6ESwOJI2H07ifd30CXQ3p92Jnk0o1fJ2y9KwV8rxbXQd
VbslNCXMV20VE6llM4HpdKsmRtmZMFMsa3y18FENF2FPnDQfTYSi2icAjiJ0OvDbhg+GKKfDCJJF
fqYxLjMbbsgSMomeLOw8gfNKxbApYVzCCAj9vd365UY6CnGqHmrbJkrjnBswWRMejhQbqgS51sem
2WuNjlYRVc+4CaJAW8NLDZo100t/2QeS56DKCZdXbLhuccesX4dakjdIOC24tuVtI+bGS8ku8BzH
PhO33nV30kj6N1cvcPQJ8TwHiyq2QxkjrvC0pHppCRF7lW4BLp/5cfC79bvscWzVcINVGKLO+a8b
BW1yHsE7HxXIHlWuO9wMU6JuWobK695Ly3HNGp54uhKIDwdslBbzJeOpSq2Fw1Rp2Y2GP4tO5Rxi
KNsnF13Yqrcj/qrVmFAKY4AIGvRkaYDm3FmFCn4kVlQ+9nFOXpTfFVuEtwHUQ3rwhKKeXlP3l7rq
CKcuuxcwWLn3XAdHsbBL7JUXpPSH9LRsnk1/7Uudx1egOVs3CC2vnFT1V0Kb9YmjKNUOMwFCpbwK
wKtBSBmiG8DnLWkFntFu6cgOIThzGllU/MK6Ak3249S5F6rVv8u2n46x1fLqKhzjl3blFVt3mEcy
yAm5LDlYdF8TELloun6JUa32UMXOMIBf8uo9PJ8uS9ds9l1mRr98wd9Os8S5zxvHvggEnsqh07Yr
FKT9/PVr3pZqFDltRarEgGp0WxQ1eGDtaGvciuEtSFls8R3Hl30+7AjAbiE0AJ1AV9bAInofkKQ1
F7hLqFuzGa0XkdfZuqhY4E5gpeRsBvHS1S25zi29eEs4wxnt6O0DSvrpkYUU3mKpHd7IpPPvi3la
i40yEvemKjABMp3vkoIULVlsBJcZaPaI+ILkAiPQ4EWRw3mcNL1/gzSsfcPGJFhOUhKT6GnOP+8p
lQofIZ1fVuGYtNGtSlzbcYbtVZCyycBqOCRY6gOPq/hH0WEejoed2mh6Zz+Rr2k99Y1mPSV2NV5z
UjkbxBHaamTUt9Iw4Nu5AZPpKdSauzLKGcg1RF1pqamu35+6tBn70cuTgZXqG70oSg6+NrmwG0yF
65JwsaLDWgw7WH2j7FK/QFRUrAuf4Op8lOa6AhZbqka3+Ihdfzx0xpjdBJ4ICWyPxnT5vpYnT0xH
X7PQ59OhXExerK7hmQTrPHMZbVt4smIPUqQ3Oj303hmV890Pgn4rA3BUMEMOQx2g6nGYaprYFgKR
qHEkhBVg5kt9TCO2QCHuIi1+bdJRXbMpjHtgiOKG8MNpxcy1Cxfz1O9RxybQXhTTkCDQHUnGFBBQ
Mh+ZUpe6CWZakbbpTCPFxyO3L/BIUbcC+TWq10rd1G7L0Y1qTkKsLTUyFqbcTVeGgM+28MAI15xN
/R5revJ/AqutrgYJYEjyQ1E+dKUqNnhKZ9RAhdteAI/KmzoEpGk6ZpQhc52rcRDVoQ7eVUUExUAt
KLSHVteBTL0cHBDFMMhiz7ah46XVQChH/IX2EEG919cmNLO+2Eq8hB/1juWUV1BETD8Wr3oIbcTK
63bFrF1/JX3AwEMuxmNVs1rkxwB+awjWxoFYhenYpK57cAbCmD05NntvNAhcNse+It3Cd3DeJmyB
nY4w8+mo444RLTQTruEy4B8esC0IURsHUX/ZEckBDT+1bhNTFLARpjrYtSKxtrFuTnti7p3tQMc/
39GNGyGrm3w7YugcG0SFxvk96aHNuvQSUgAq3L+lXeLGQzSi8TwWs8WLUdT3Zm+OUMpj7SIM+tuu
GkmstWryOxPtzauluxEWoYEdavYsGYNLboPhus5glMFH22w8rxkIAQ+NbRDEPXYmgbywArvpllmt
u2sqxOhQTTaB7dF4Cz2lXKatk/90C+1nO9k3ymjNjaHgV1C31XvYQgZCqvhhIGNo2Xi4ELBboc/C
ogxbzGIVBnmz8VPvO8POZikTE/UVzJ9g5Q1huEDKIFe6J7V9YVcWXmKIthBog7wuOoi57NjFlaqC
q6qIwmXak8vgxFkZL0qz77bTlETPYdfbu1QJKB5jp/o106ryvrIc/C+yUK+B5o2I7A+nusUNsPpO
QsWsyRtx/dCq7mfVu869KxpLrTLsCvZdP04H7JPxzsFlZadBuVeMzmrrlsjD6ZZxT3MPKyld93nn
jksFaL9yiL1b40wYLAOmdFvyA5MNFhm05HoWH8JEENsqZP3qM3m4EOjadxPe0n6zGsoQb5ON16k0
vWiLV8p78YNkee9K+B2pD41hl8e+TlBUkyE83AYTRtlyjOaoiajdSK/jU8yJ3QLW09D9NQ1vcaUC
+9WKLPTK8IPGGwsDkmNhk1vQkZr+w2morxiyRMb16PkSJ77IPQDWFk/wOfRggVO2+ajPJyRBMsjr
yP+DyFF0F1HsWVdR3sqnQpL3AGlrOGR22F8M2pj+hE8GLhcJXm7ZyeC2d6v8V966ZCc4wiJ2LSkN
PpHKPYjUsC4bGdkLB7gdy+O+QNQZt1a3HiHtfTMLl4SJwBYpRiF9dF1q41vau953o3RhZPqTBwEb
dqLdZsky6fNxQY03cRRGedQtOjI4Vg75khdJkiW7pIKGUzG85fVy2h5GugrokCZ0IAENhFzjVRvn
D1oWf1dkoJD2kBBxjH/5qvBh1qWiemrMxFylTobtFFLAusM5wMfex3fyhzLNy0s5Zca+aQJKqXWY
j0FoLq208jomlS1c1R3tkqO9jTLrqsWAnEp0jvdIPiauilXnbelisKfS4uBbZmqSzEw3u6VUTF6Y
zZXfkppZRdVVyt1Wmj0KIiXqGIVSaQcoCGFg0kzJ4miZYihgIMfqOW0cA05TM2C7YnRv4eCRSQK8
c6l8r7gwqWx/FpWO1DJw2xU5cddTiSIZaYyWbWUK/2jgVV1C4xyA2+tKXluGF14T9cloysIbas2c
pr7CwyhYtkwksbByf8lCj9AdocZZdC44sRnI6eCXbXeb6oAMVphFj7C6TQ4u8i7hNQbHtjLLV1MD
K03a4dka1f3UGa21cR1EtloxCGI5J3b2SjPxVemye4jtkJijCJcFWycXEkO1Ft5ep2/Q5ZApw4rf
EXNnbSPyJC+Z/IxsLk1HXGju05smRviKgw7kX3ZCokG0cOOFyn2g1eE8Cf38OchdLClD/8lS1nCh
o07d8lMM7BNqeW/FFrNir7npSzm+hthwbfp5PMtzG5Mrnwimbd8w3mQE7m3Rb6sGfIWHYgbuk9tH
1kNMgscm6WI+2AatGq5OPXxQx9/YJPdKMzJu6UEe2ZDTG1VNzqGuAevlIJ11lRXBS+ljiJw1g7eD
hZlco86eYAJpdDFGQ3WrWhKFsVUp7oqpDalwsXPJc7mH9p4fg1hzbl2YkSsncYxrEfXmbxESpFkm
A6SBLg4PQRF1N9hkRZeZndr3VpX4Rbgcp0DrfiSFhsVH2m5zttt1X5kVoLXSj5B2nR1JPt2ylGm5
HXszu5fsuLPDAOQL2GXbJuvIh50gSiEEOZgzs0gOzXPkF+4uwbyLkRR2oWyk2i43/f6SUs49kKEZ
XrdhnVL/lsXvDscwrB1k9WrWCRMbT0IZWYR1lL6WepLoF6LqggsPtvMKtATxAsPFh87QFE4FKNN9
QqybEPU6tk4K39Wysjd1oSZas6jxr4uxyfBahh4LP9jfRnE7q+79/MExWlwGZbfQJ0qVpjabgz4R
AmbTNeBMwBTStmmS6n5cTCJN9nnsC8g9YqdhhXHg+7e/u7nzmIfUxlZQhjuqwmwF3PGzNeJuVepj
gIMB5+s4MA1QzotLC6KS6ZK8pSM1FAR2F5hI6zzxk4SK4cIqceRzahMgJS2aGwyXdz0czt8R0WK3
tq4Zx1b5v2tlaY8hn943ItGwEbXbso7hNauZVYPoEB/PckvuT7c24rpYOXKmg6Jbuf4cCD3VzxBu
6TNidggd9IVnnLrNOyozil7DNmGwwO96DTAurkrWZL2lH8+/kLV8QHbfr/ZuSukASZ2qdVxlK+ok
t8FnCfav3vJHnJPdloVVtvr8xs5diogA10d4i4b3NChAb50K+FFwY5EXPqjE4shIenGlS8KMPr/U
LLf9G0k2fGG8q3VgPX3glonU1seMufIOIUJ3mWYy3Tn4OiwDFi9aUJVvy57F9flFz90fOZ7423nY
f37giNlxIAxCwtrdmPIUGYdyShM7TnYSf3x+qVMx0rxG+KAZYbg4k35gfqVs/lNFItAO4ymcHjBf
T9jcvATSIIhmBvxxW40CBDGboqsOGs4X15+R+NPna5hEMZD84KElO0Hqx9CqIrLP2p2XawDwBTfI
0PXb5zd5ShCcbxLGHXTSWU3GWODvuYYSHBfSN5odVsQCzCCiighdM7jODPyjpxHlcE821bpsKJI/
v/S59WMaDpJufw59mKdgf45UfNtSIjRMUjHJGF5Xpi1DcBWAYFfTM8ypQyqwEcHO+vPLnvv0cfan
NufNGo6YWYh/THLMFq7obAiMOXaSHUTef3N8IL/QYdX6Luv388udW7Ame4xu4Tc2sxv/vlzY1LqA
l8HlWmk/1Ea9pflX6zpw9S92GXGijydMkncJGc2iAycvUz99oNP0z7uE5kkq2fvaHIPul5KsTa3N
xBWQsr51vEl/geoNmDQAxX9+u+cWLT4AaP7xBMAu54RzmLqmnIZQb3amG1pHuytB80O22M+vcu6h
8grn8RURDRBG/36olgpw48vZet53AWyqGEX4o1oIK6m+eH/nbsiCQDk7DpOOMmdO/LlcUtUVhBNA
ohyGGg3HUD47Xvn8+e18dY2T24lxD4e8zhoRhryasPCyvPwrVvK5xcH6E7wclgdJT3/fh+8n3tAY
stlV1K5XYacbB6MsGJT1Q/w90thh6qLHyAemPL7nob7Hhv6rHe3jp4cAyGaEwvfnA12c7GiWXXUm
wUb1LhRwm2QpyTAVaX2ZkSe3Tyu/WP3b58r1XGKrqaMM4Z5+e/XMiZ1lIru8UBQoznh0I+F+UUp8
XIsmM3QsqoF2jY90bz8UcmrSrEYCFc7+LSWmd1V/iStz/MVSPHMlbmKmIZOW8jEix2/jeBpHrySe
xysoWtoLc3QfqiZ5/PyxnXlN5G4Z5FPhBDIPi/9eKk6Vp2S2uSVcOR3r+BfNwywtRYJWB1/EGhkf
z9g54uv/XupkuwCjcoKcTM1dB59tZRVWOLP7JD4Xft+tEXRM30abesxm/oFkzALd15s6+EEsjbZG
AoqwiOnv1miB0fLGBADPrSk92JCYDxK3R1RK6EmDjD7QqguCA0KmRfRVcp0ZZDcc3D5T10PZgWAj
qUAFC+K4GJx4+uJG3wPU/j7MOcGZ6+l8AAJe3snnl80eyT4ZXztSteUTliH6tei9u9Fx4pccWeuh
mxUrTRb8aFQaboi+AzNRzt5xcojYTGZFjVel0X3LAxojiUFvUeZ3aE2upgBgKS/TGubcAN4Y47gW
NIlpQE4k3qDpDfegJVq3VFZp7Zhtw1mSnoEOJk1WQHjuZWrBZUhSrBwU+/XKDzGSc7F3sChXfJ6W
odE3oqt9dYOh+OLQOrPWiPLF0oXcXo+S/2StBXmPV3cz8lwSrb3syePY89bVLkyapJzNfYfd54v7
Y8GDLh8iP5bzZIEgNv97cddYf/QDfHbcVqW1B2/N1zV5XZeOWclt4IXyMgJ6fbBiP7z4/MpnPl+q
OQwFDKKLPvYcTYhDRtQ5xQ6Ya/zeO4N4xhBCPNhYybx9fqkzNwnBg90IrIP/nZaOzEXpN8eu2OV9
w1SkFwzxmAS1Ky0pmr3TprG3bBmwj4vBALT//OJn7pO6ynSYhVs85FMRv5uGuKOVRbGDsEkc6FA8
hCqE6pHgNP9vr0QMC9+TC8OI7Hj8hf4+m3sUQDj3zBl63tM4QtQ0PIw7GiI9/vUypdyAMAUxiu7j
Q+pL1ZZlh2YRF0yBUoG0TiLfkpthsJ0NwNOvf39bEBepbywE9fbpsRXGWVVYKBZ20GrMnVaNRckM
kZlOS2RA+8Uz/PgBWrpJaUNpgJ2FcapWgsYrIqfLuTPNeohM7amevF+JMh/CwfmiBpm/5b/3QC5F
W+pwa+z59smnBy0YixUNIgaylLUJVuqXdrZwM2wAp6LHdAxP08+f5PkrvttTzXlhp8F9GqRID7Pm
dFeLnkjW6qUc4X82qD47aLKLqDMuP7/gx7VvIVhGcTNXHVzxZEXamA84EuvrndZ1hzHrd0TQ3cSO
/sVlPhaM82VoDU3Ppfo4BRR6T1dxzI/GaNLQHjS3sPY4Tmvrz2/m4y7CVXB/JJHFgL7unZxZeCWr
IkkEMRMmiBZIzzJLut9u4RxRlDFQ96alOZZf7JLGqXzOgw85bxyubSP2x37l7486yCfp0/alO98e
QcExHuGsq2DKKp8p/VQwxG6xUjQWuJynaIEnn7CBVne3UtXhPmOOvEFe8TCNdn3nd2mKSBvJ73tZ
UONGfAEtzvnmG4OzCzH2++K3P/tiPH9ufsiHsk5fDJSEKGOyke1Ap4t1MvrJQVPgnJ+/mLOrDF4l
dGUfE/nTbzZH0uAUYZntIDUTPlz2Ox3TD8/916mT86vwHWpb9iGERyevwkZ8VFR1wUakKhMiSxDt
laOrzed3c24Hwu0FGM6jKefZ/f3Cp0Q3FO5/KeQhNL69yzGlbBJ2kem+9on176toekZoohwZFuK4
0w7Vk7HTQ7hK6R2DX/Oza2LnmDfB0+d3de7jITrGcaHk0hicLmOY13g+lnw8WWx7t+ms+RaB/Yth
S7lpQtv7OWRVsgctbL84qs7teTBiLepq/0zTA3SqRya6w10YGuSTay8ToXhV8lgl0z3b9RdXO7fg
aXsMFjud5QeQDEU0FNKKaFREgOkWnxr3OBjJV1rG9+TR06ODh+gSdi1QYp42/H5nKEzY63TndYP+
GEd6udFgHOPeZ/YZszl3+JYIr0SfI/ubeixS3Hldcxt5cDqnsXIYLCfVStQ4QWSDBx+jQ6ryxWHz
7j/44Zd06bD5Mk0Si04+lyZodZuAZk4bZTEmkPWLkH65hFXW7mPXe+oU6IRbRQwxCszL06Fv91iv
PEcwOiankocKw+s9KJK/cEZiCPyI+/h8VZ751phpU4K6LtFJ1Id/f2uZy+8QK8ptVGO/qknIjV5B
pgwy+Cvjy+fXOrMQxTvH2J6BWqruv69liFHHpktS2gfilw7gQBaM/tKO2P+6fpGsgcrlFxXGmY9O
CCZ2VDScWB9gfQJkR9WEJbeX2N+jONSWBqwd5hjNtDBxcvlWN0O9go3R7/79vZKPgHyEykZ8SHO2
MNWLG68td/Rq17VDroHTZEfQ+BDpf/g4ekQ4fX7Fc2+Skg0YwMBlj63s5Ok6TBtbqy53mk4ixih6
WAkkIx2H2s93uUMj/fn1zpw53CA1FDJY8NrTbOA8aFDqljxa1YdMLixUk3pd1isTRux/cynMt9AE
UjDiGvX3rVWuFcu8oEUTflnc2lmNTbQrnYu4E+KL7evcGsXri+Vpsa18gL97KHHFBDKwa/PuoYvK
N9uuHzJEV4s4RCTZFfJfN0dsYIguDBt7MyrEk9cmFLM2o52K3YTbE74Aw13TNThFOM4XFzqzMQOp
41Jngjwj45jf5x8wdzUNMMACWsAstJ9CpbbeVD98sSRMfsbJhvfXNeY1+sc1fJwoEwt98w5Cv1hY
cVwdWru174zOCRZBNiBxC3V8EoeGQAGis7+VQ4OvqM2stvOwPh5EBxuyIFaxRGZJsJYQa9wzsl1s
yuYwWVZ0NPxQLYuxD34ElV5s8xZyFt0tGTyYG+0jGxnspCt1a4sGrm7C+P5uwnLzUS8E6rYyb5st
lnKBTwOlwpsk06kOyzheFGnc3ETKjbaiacd9ZkPR7M0ov+oJKtlhdvQQl2m75AnPblngpgu8T6od
5ER81wa8OIIusiELpwOWZuRcDHHSbT5/vOfWJqc40kImh8wpTvZPp27xg3NYm9CEX2olX7yourFM
bWPiQB9owz8KrP+n1cG5L5yam2IP+J6B0Mn1sAwvajMci52soxlzuh6MdD/I4ovi9SPkZ4GVMtgC
ywSm808uY6k0MhvlFxi8pceqihs4g97POv3GEBrTPI1cMOM5bIovWibz/HVBaXmiNNenBZlf5XVe
DTaYSDlO3yOloxJqLO2I0EXP1nBm6HFqOw/WMu3rVVZAEtS6go28Nvq9DcvfTgZtb+qdthFEAi4D
iKEsuGrLvJMJtp+82gJXp0FBBcTzhfAGKRywF4JAQhHcG6nVLr3JrnGGT7ABklMVrhN+HxSE1Rua
D3GbeNm0rdRQb1B08e/zCSFzK5O1qxG1U+MS9cWrOPfGHaSxrs8YjhcyP7I/vt9Yb+28SPtip8sX
AhDmCAp9mwqcjz9fyef2oj+uc1oY9VWfZ4iii51nZ/oShXy3zMlv+/wi5w5EB8Ma5grM25z3TO8/
bkavCdyuidXYMXTyliMuEDTjT2Uawalvxy9EZ2cvBl5Jz+KjbjttIpyGzajI+Fa0yMnpRKdtb1Ub
GKBwqWX8xeM7txE4wP6cFkj2PhS/2TiaTgKLitSE5mi0Ljr+YHzClP9NxnAWIueLJynOrYt55k0D
C4XAPZ3TTC2mcJ5FnZaoLELlZYiDNzUD3le2tSpNLdpZVS2XZKWZd7EeRLsxRNQQYi165YUeEb+l
NX5D0ssXhRAZE93P3/TZX48NERgJ/Jbx9d/LdlABFncRZc5QV2+mHz5GRn+fmfBI/ovrYDiP0AXS
xofioO21Marg4+3oRCvQHPlSjBo+JV3zxUF6rmwFnIK0oc9/uCffoTn4KDjgXu4kmpGoheI6FMem
tA+JJ26ysn7IM/8LoOLcAv7jkqetfTIRH4bxWb7TBvW/2DuTJreNdIv+l7eHAjOQi7chOLPImqRS
lTYIqSRhHhJz5q9/h7LUIct+cnjfEd32Qi6RRQKJzPvde+4uGZsvYIowt/vHrpn+4czh/N31y4mU
IRnbR87Cv5yLhjl0W70EFcuMrT4MafsVMIYf0WYVRsi3SWS08FMrVuRNRsfJLjGsqzOzw/RH/9Z7
F1HlfSzDfj/aJBZItZEzSofuMdGCjhNQW3Qz9eF2CebwKfRYNVc+dR2ryugXAGNXabOxv5qzTZwF
AMzSmnQojBesOHCP2PJl4TSvKuVkm7FS9mOL6ZqHve39w9X0d5+CuCZ1kTi4bn8dwMIC7fuafMJe
t/qgB22tBtN977XeCc30/ZBRyvP7y/fvvuJrMgujTIDY+uvH3uZWoiSboX0G0g9f3AhJQHP6XTtg
IeMVFYvl0+9f8Zt34pcNIY4Zm1+Q24Vj5i/fdGKokilpWe39SosonUcAOymojdpR3iltyvKptSsq
Zlyck9/iAmE6lE/VSOf3gKVvZ8wzzvXfv6m/+dzZbFwj0IJg4F+OvMJXIcXfTrkvKDHfpJ3yz3XK
tlHlDQzXDqQbvshPv3/Nv6CXEDFxJaD6XFft4C9n32TxNI0n3NG9jrGyAiTbYkh1tn0MO1hQmLDi
SsE56ZUbkXRppJjJkLxwrfXv34jzN2vlNReOHcPimANT+c9rpYk1wq+GrCK3nDuMRq65hswp9T3e
6to78ckEB6gj3omIFaWeJSKyZVTMUTOqwu5mZza3SsXmc+qy8bYHbT6zLa536cwlRWIKSsgivB2W
/C8KMzZL9rRx/Tzd4BV2IX/Uwx4eTrBZ0jFYh8kJTJ7zWDj1csttSwhNcSO8T8NRHEszeDFHVfzD
wfzvfn8mYGTQg+uE/lfhCLktL/vB4fcvi+UxxZa2X3w6BDPLSLe//6z/7qUwXuM1II3OY+O6C/pp
A8LQScrq+lgSDc0zrQyvab6lLY4iLZP3v3+tb9/br3faVf11OL3yGPz1+F8bfgkrKeNwAP0BPBAD
Y8Je2rV2cQvQoQ5K62Q1Znw3LPZ8sW0juYdHJSLXKdsd5OPuj63kf/EN/4BvwDp3vef+gxK41rt8
r2259sf87/9cvkwfP6Oc/VHlcvj8v//z/Ue+8xssi2YVgOeIAqF/dcGxjP8oXbku2T+IDfYbrCwg
/Fhav+Ec2CN8r1lxPP6IexwDn8uOFK3+3xAbMItynf50aTHvwfHoo044IBtsTLJ/vo7TwV0mHlTO
OYj7ANiM6x2UYxkdYMcSwGpaSclDtDnS0iItCrAkHZWane/Myr/DIy9v4CuO9jOhh+LSBGWXnuQy
0atot5KqhLFz1ZMzuRPB8apbDwlTnrTFaBiJKSTV0eLLICoLUHo3zsp6GOG+vdRTPN3qTsTYojHf
j4AeOro9ZNzN24x6yH0AspUEdoHTPiAEuvMFb3HVpvlSkMZo3HxtKOAzrlIB6u9CtGfPaqmxNBe5
+Ql89DV/qoriswwMeZsl2KhX81wttyT1eijSPDJNMvPVVWSg3iM4NKpz9ZZx8NLuaNngT52eitDj
GJJClkCN1CHBzExsv1KLcQx5gw0pJg0cvJGwBO9t2uzuhZsnDzovEK3LeQXAsxzWcwr1jmqZZtrl
6CV7cv816V63gWyc4eW764jV1GvD7ZahPTuF/W5o2yHQ7XoG3D7IPVnjbNxVsZ04wS4kw4efpMtM
beLfrrrajAryuxf6QirOuAOuhIPbW81YgJWXKb7uq72oLjZZWBrl8p7DgNs7DxNEpFWHTkF7Mi7c
iayinFxxzQtmRP3h4XbE4cM2TFbjVWxLqCFO8/g2tpRBRBrU2gysYHCuSO5xCoabnhIBinmkebX/
QB+14pPdUR6Hy6efrhcOhCC95J7eGgsOUcrb/LmcjsMwji3mGUA5g0MPfN9PM90kxWzPvfWcxClg
gBcaTVTdfQaeNVQkqAuty/gPqfm/C94/LXgWLoHfLXjnrO+v/0O6+dOq98fPfV/1wvANcwj8DTbW
AyQnn7/y+6onrDc45D2q0lhXv69+1yX2x2pnvmEnB4BAUNDARMgL/81q54fX1eyn1Q44jsek3uJU
zXLHuPOXDRK0AekVDLAOVU6GNUgIkcMro4lNVwARvSE10cOupQ62NcCxsuB6uavpWpPQuI16pwE+
y1VDpoPahwLRfyUsRTa0iG1u1AyoVMAo54UYeqftVZ9noz7FWaBGmthamyj0AHk/ANnIu2RTrlL0
scs3mj4sX2eMJJ6/bZc6RNdz7qoHeTVIdznwqnCel7tv/Phv0H6Y2PGx8cDpc/qBwsbbRALBsNV+
xHimt1SJwKkCCXpQIz06Kz91aXDdl6pNxu7RivXIIkWnp0UjKafUz1PiJP52FgFdquYUJ9mmGpOl
o9gQqspLagpFyBHc2ZCemsEpQmc106A630k7YAsfJKywF03oL9w2DD+TB0zB/hayb0X9TZZUJt19
PS3payPlAXuw3Ot/mZDXDZ6XriDF7bMwrBJo+5zm4GEUUWz1QbK25lA7YQSK3sIns6r82Ax8MoHJ
p0qr5HYKVLNpwNkRfAoU/UK0k4fPelwGgw6+edlA2gW17muGQPOyAh4KZyuX0yWgpLSPCjNx9qXv
WLS+2g3raTw9M8cRoSh3VVdd+dQ840KxbbspzDnB+rQb0kEpXdmy6Bc2F0wbwFAeCaUaSsT3E8np
d1QnFs8m0WvMLnUaOShU0ZAV3hejXvKHEILoClyZJNJniG0KzpBclHBeQE0DD2A6uM6Crj5koqbh
K2Yab1nlQ1rmxf20UIu0CgzsVfUsaX6Yfeom68Mi1FtQG8yEDCH6T94V3Vcx9F4voN0OBUeCjTlT
zxUQVKOhwq0iAool/aswA6VhpbtkacSrDx69pIK4y+8mw5cfkwntGNVHmRehQuoIycwbR+Q8foo2
MfO+I85NeljqJ8cu3+ZGa78AaGmTCE7sa4YX/8nnAUHe2XG3HEHdQ0KRMgLrAr/Tmb/EnOI/arrq
N6Ilf0SpRDJ8pFB+k+sMb3Q6u6uinU+Tm3q3ZdGXWwdiDl0bSdzsu8QtDg264BlqPBlVewR0HtRA
7O15OIi8AGDoKhGNbgNEYGzoy5q9Zl84lXOibWK5lIiv+yppPTTp1LqMU5s/yzrNX/hGy92yjM5p
bHS5H+saVizyyWubDGQM4y4Jjlnn6DvpDdNNNUB2rjL4kqu4DQM6LAcKwAzDYVmh1eRMEsC5F9r0
sZlyS+zLpYuNVRtm2bEGh307UoF9M3VO9h6wAwQ7B0n23BZTdh7SQr4FYDQ/cu5qj05B1NigmeUF
sS1/6iZ/OBEy4li2jEFOFizQ9taq0orslYgPCDDzjuNbsjZzEW47OXlfvamTOzfw1fslB4GYCDLO
RVtBa43PhBBhzY5gmGbhLUQik4Mt2pMi8xPFwqEK1R0/j/Vsr5wCg4jJhGlFQLpZW1YPFpk4/dZO
CbXqxZefgDiPJ1PO2bZ0VRb5tTvf5w1FxymTnH3Tjc59rGb1PDaZfvViyv34QOLbpWnH9zpQVjS5
c7XmPhnWTbXkUPndfNe6uU/4fWyKdwwRyh1fO3eLcVXPg6L9DJF82Gkg4D0uUtPZcOpz4YV2A8Cc
qbbJbILXyW14FmHv2V+1nQoDiGdMMZ9JdS7WircAQKdzGld37TSIi93YyTPybLnT8Km2sIuNaQW2
0Dz7WWGexVCIi9FU9j2UrJEHBSalm6axyp0ol9tSji1Qdm7U4zgm7lpDXiUhOg/UpBZWcmwb0L5J
6JMSHoHcjDTTicBhqanL+mT4Xn60AfE8+qry7MgcDLKt0levaT4T5ARW02Wrsc/zfa96+anwOXCb
OcCEpRCbGNfThxyu46HsvXInGdO9tbq8f0jI713sgdiEAfWYOLsq5Lu+HsVl8QJ9nqgi/dg2o8kT
zZofyqyhP567J7ip51l9BuZLVqZIpEec3puPRlJNu7i3GKMNnXOE8Ftv4dXKp9nz+rvFo31Qwfbf
OdmS3vNka198MTafwqEOvqqsAFLkD2y0hUg+03edX7GS2DuGlnFdOJ4UAdI1c52BanneZySMnm5Y
co0zcbpy+gj2xCqjyZ4dyJ7ayI9XF9YT489h0wRtc0AWzOLI8/PiK2FuuUVYlO/DBIjPxm2S6pOT
JOGulkt8Hq04PE0hmdJy0d0hFeEeFxmYUDiWPE9KdygvA/GG2zysevrt4M+MDP6PwCeGczwYsHrc
wrvMZUDF4FSP75Hn/JXdomRGPfU8VBw583jfJn14o2G+fDEBIYwrMWY8rgWfMRygwXibpp7/IjP8
OkuB0Y2WVay710UbL4vWMVMqM2xgkNbOBQUeTzEplXURliSw89gLdwEArus1MWdOZAtDUiaAy2Rp
gvBjYWpGFZnz0R375mwktfcYJgloGHNxbuZBuCyDyr5DOzQjIPDn6xd4lCT9dnoYo0nV2bXqyD6P
4QCWywZY0aV1c9eQ5XoXhAOAg8Aot1I23s7wc2rrhQ9YzefhSPUyFuTGaQ9Km/09DSruKzxV8BvW
QNB9nCfxaHl5u61lb2/NtMMcHeepSztx694VsSTBb0+LgNdVBzv6tZpoNp2bkFMgXzukmDNhq/Pg
+stRDHa4sTJDfkmBwAxAAWexjwcZ7AOoQzhpexXVservWl222LNauacRwd4vTNkiKJpGNM9a6F0M
LPY9ewH77eKIXJFUB5hOIG98qej62sZF++zJMtgYubh3bCgt/H7mwL5jRq+2WfLItA15CrK0Mw5+
bfdgbVy/i3loS/2atV0lVz0dEkd7XNZew+ON6Tbo1MSlQDcvvLuYvenWwhBxGkHW5ts57IJ87eDS
zaOFRfjiwOiiZrl7QtSpbqeZQVQUa9Pd8byrt5MLgqEcQIcamRXsbaiut4EFiQcAZPbCBs3vI6qG
2ICoeD+2eQz1pKB+J7CoUDp4ZWJFXNnlHcjRKY2gUOQeZCXwaPXUKyyBxfzgdx15ce3MB99U9e0A
FZX7xPE7Lg4RfGbjm27wqtq7gnKeMyMuNtMgX5YaDrg5P05mmbwzi6Z859rsAYlHazfyqJK4bYtB
nHRxjUAkXnwwg3asVomZUw5AK5wkGDzFh2yc6AZfEic/5oMQEiaDlY1sMUWzr6Sd9F+cKg96wQFy
UBbFSo6kyWuCjLsMYUdUOpX3vtE7Z9ft1EXIzlqLIkuiIZHLMa1nvSHgkzxrPzzlrv828Ylwj3Z2
qTMPfInjHqsisD5khFxWVA6WEagYwtpEq58tymgPCnPuappTZy1HYGCtoz92KVVEgXEftkzGBNDb
dakt8MYSsHEz1PPORDuNChrMFo4Ip6y0qk2JeYKvxdmOKnQjASRr7ZRsbuBCgFrOnHPvuS9W75Jk
n8iEJ0VRrosipHm+KvlgqlkAHidSEjpOu2oCtz4mqXS29Rhu06RWR1rvblPE0ienq8siCpcGiI9f
d1uLnEGkjUVHcTE6a90oGp8J5ATUda90ljsvCpswNfe6hS0f7kTs0ZHqp0XU+nVxpsms+Ggw0UJn
it9WQ+/vWyNWRw+YE6yOMltPyexGOux4zPVpdshwbG9VP+io7al+UO6ILNIMyaU2Sp7sRa5uPZNf
jlk5JK6h4pzQdkPkt6DVfzq13v1xBPy58fDXoZzgUMpQnNQmQ+W/Tl3TmLLqbAyzQ46JhC3cQmdY
p5FTVh5NAI9gqeQrMwsgyd0IAvj3L/6rlnx9cYoISaiEHpqK+EWD01nd+Uq32cFaaInTOXYIeiPS
W4wpxcPvX+oqS//5AMx5JuT/19Nv+Be5L5NZ7i8paGULcn+94R6B3VOrpPny+9f5i2TN74Rbzb0O
IUzGgb/OzGG0KZd8VXIY21htU8wXB3/81tiWDXeyK6A+TSI1M7706mMbJJyoZw1oG9vx9XAdp7y7
37+lv37F1/HxN4/NdfL6axZoNAfmT5wyKG6r9flb2YyTz5ygXfBT1tpM0u51GSe+Z3BSfyTC/qsf
/YN+hDP5Omz+/wXzE0r5+Fqon8Wj7z/0Qzyy3gis77AxKFPlJv2PdBSKN8zbGLDaKETXSCa3zQ8F
SbyB3iWoGwaJSwLL/Ek/96lz5TyNqYa8DQjhf6ef/3o/Md/+Nuv+Jp//tcMUnSmlVSBOjqSuBg77
+KDuZyvRW2cGUpbJQBwnFGfm7odWui4eoiYUD1MzDQwi2UM70pI7c6AU4B8cgbhuf7nVQ6yi5MKv
tnTbxT1xvR9+mlCxh1ZeYYf+IZg4qt0KUZi3EHRZYnMj9ihIGZvHDCnG3WTsUIYEg7XRsm+t6P6O
PyMKW/c9YRHZbVoVVMF73RrJRaUS7o2b9tYLpp7B7zblBGRfT74Rrkv4lOZt1Xthb9BkNRjhfi5i
vXZhhAzp2ipntwBf5VKc/S5VU7JvFqPKZxC0pXygnKukES3oOeRT/yiOYUc/QGOrfLN04q1k6tiN
VJyFzh241/GdaDhjzZ1EUyAfUiJEz7n8VKnKfHBjpyFb4HZtTn/ZVVwI4WZZCNN2WpIUbcpiS/Fr
ee3qpqiN/eeaqvd5W3fx0xJfmZmZ7o5wc0DSMpB4zdic3tIis4CsgRuXNJzg/B7NJQNOJxa1C/px
ONHVMh0XYzIQcLTsAFzm/kW6jrqpk5QNGeXXZJCs5sFwxYvp5EASM5JmmBbK9Fo62QYrc/Rm9uiN
cQ+8WCxRkComLdm03CSBfjTHpLzt1JiBvYNZs+pnZLFtWBjup66v6NZrU46/cEJ0NDpUtjyYYdE+
TFntYJkIkQYmTat85LDXOzt12dNIzzQa+JaR3WotN3TG21sJ3eUtXm4O+KmDtuS33q4sq3rbBmgS
EdV4xJ7JzJHNCSw20HFL8yuHaUebknMopy9XD3NkycS/51OXJ84CoIaC0jwmeGWPVzPXMbXYBq7j
2iyf28Hq3zZBk3+Vs0VNSDEa7aPsM31xanu5cTCAfE6C1Kccb5CbSvLbd/Y0RKWaQJVmpMrBAU3u
lgrDRSJUtOnHgsseA3i3RAxKO/B8yfxgBtN8QWSeTt7cEwsg8bkDUldu6DmuUY0ykgOAxB7SAfIF
lbHkabss5ZLuqiDeUg3BCUJL13/2+EsiGuegEIVi3Hi0f3y0kzyNqlypLzAz4zNzYXcdLkuHccql
OYBmC/+lt5Xu6PdNrYM9+Xm3bmZHpaAog2unBNjIfBV44G1XtqwC+wrFBoNFpFWtIVwnGqppbLz1
kImClWuUiFxLZ51E6zXeZuFzPOA87IDLWWV6kxR+fULc5dMDUKwjd8phAU3ptlS2l6+owXNfq9md
/VUG6uCtnls67srrbrrVsjh7Xh5vnYaAsE2nBncXPaEuZgEXHuTklw5chEHM90FtZt4uKBr/UAzd
O5HO+lMw6WUTz717ED6BXhirolq3ltFcWAnnlymliBD5y6e4pEp0ba3x5RZXjGQ9Kw69XQAkOGC3
68luyRk20o50caqW5K5FewTsw5DAtjUNaXWjmmAA4aaoMWgSv/HWyB2yivI4LG+9pvG71ZQRielL
1Ce/m0CS6hpk+UrVfXnrcmPsIEvjFiQ13RjbrrdaSAid9i8+y8GJyT6i8hiX1VM81PIhG52BCqbS
ds6xnOWNIYemXweONG+zMG/eBo1tlGtrzNy12fDnPteo2HSWSo+T9rrzbKfpXWbPqFeVVb+lJsmK
EjVWDBnnYsPyzOKL/lu85slg1DC6M+ZvhtP5d32mSuMZRgMM0EVK8WA7gL42gVklfClt53db16zE
l07T3UZsdH5JwhRxhIzAA95OuUdXW2sK+zpAtU26NwH0IlnL1D2lYsq3wTx1j57TYF+ILT+9x3CJ
j5JaxYdALZW177s+ucNz3tI8oYaihEuc9h8aFGCacizQiLtO5eUm9tn6p/I6I/YoJT8P4DIb+rBn
L10pJywARKqB3R3SfLH2pp6XK5Nh+sr6Lh4YHKCqB37/wTcEL5FQC3zjsjZvc+Xkh66w4VXMntyw
NiyHPCji56mYLP7BRcc6z01eQGlFy2tqlC2dGpEwK7uOck8GN5RLimQVKDstkI8seRTLnMWHaZDj
aQh90NZ8bcDa0lNldoTfR1Qle7KCTZ/6rxw/5/XV0hYVcnGeMqSLQ94GwZ1wUotXrV5tQKhciF7h
3C5Ge5PHLP3aK28SFcbUOjcHEXCQ9T1joTm7MtahCY+sRc+8KChRO7cxWn5AL/ZtzY0OfD0L54s3
2mZk2yMpmlTZ8PP4Rxaaxgdmo/K+s53l5HrSpQ+5TesX1xPTK8CznuYlL1h3VbPsrvuST6VRNK9c
pR4QQBrhWDryYAo3Ko3TGybOyKE8TruTE0qEU89JA4eaUx2AqFaGctdz1Qlnqzoja9aLHs0nPwf1
S4OoLD7Rk0XRqRI13JDETex4nfcGw/0BivWyAsM3f6wZn2BxpvwMm/dkdi9ZnxZPbOH4utKPhptP
t4bpFg/K9B8LMJG7PK9g0zsuw/6o7lPOudnsIxf5ln0bF8Re2WI1H1QTD9thNCAnDibfVwy4rOFm
yesPjicr/s5s+myDO6Uvm34vHqJddQ5lb93AVmQ5XnqlqYmZ4BKy77JRL8IBch0HhuKjJQJAnEAC
PWXhYZhz0WLLjA1yDHMIPsdRS5xCy2fStjGY7D/MqTlcYG+rezAe2SP0WdNZ+71FzXlHk8527JFe
xczD2gu9c+pBXEANse2b64DEW4ul7/to5kzPQbNyk40oAQ7GJBte53yRn0KYh1AdkA6PgQsdnw2m
Z3cbppeCs5se3FU3d/oQ5ozV0RNH/2aoAPWuOD6O9moxdCDpX8gpsbO0B/CRdYS+29qlNIvtSUcf
GgPLe+walbsbeejfc9eCzmWe4FIn25T+ccrxYUTIyLXc0yoKmJQq7zTm0eqy/2pKJ3yktw2jMFYK
WvZy5Z8Ie7DQpsJpd2Hjl/kZDaQg1xEH1SXHjPDU2UI+WHTWfJBxmO8aHyQDANnCeHWtmMEkxOp6
J3sKBCOEZhNytKV5ZMggHXdZ1Vp3dpak1TFsM3GbjEH7VdS0EEalCcimDYl9gMuYDKTX0ccFMcrU
GU4+EN3me+zmv8e6fzzWWdck92+OddzcH/s/H+q+/cj3Q51w30CbuRbPhFeLrH0NI/zwQZmYnzyI
AZjOQ453Ho6lH7YojpI/jAEU4eChIqVsE+XixGj9G2OA5f5iDCB+ds1xEncjGkH09Fcvq4yHENVt
8U+V3dIfhRXBAtxqzWqW0dgb7cB9ZDP+n3GmOE18AaZEy2IH6bATaz0gOzxi3TaN6tj3PomXjaGX
zo33IVUiPtvxCb9lIEvNNDElYBBsq26q3PkymPQ0sCuxA4Qxt2eMlWwH0O7+zeTK/rVI5vvBzagD
AIRHsV3qB0zVBK2evQQNaWv1aIQanrseKBCLpLBqU64g3eV6Z5N1Mm9qUMTwXnoebaugw8uxLzlK
yTvOgMUjcB3x0pfaQezt5WhFHW0G7QkpMI03jRLPhuO7DS+hfL1ZOGZlO559ZGkcBcPcabLwtpA1
o4sgmNeGaOYP2eTmd5pKkS2TGy/CV8qtnU/2gpDopAbeRZ53u0JX9G2NZfrB7z35bPeO3aysJhOv
NE68lou6hGaXZ6upqNSBf8TnafSd28zLzD3ULmsDt1lEC9U1/DeOkPdjTt0ZPFdlroeZqrCV2wYC
79XYcA5zYx/0ieVN+9rQ1d1ojf0TGlh8AEUzQ20O1L1ge34k1smzW2X2wuY+NrI9U/fsM9eDd49n
a3I2bNONWxDu4W7x/G7fN4t1M7M/fJvqIGP8ODIX0W4QTUvC+IU0rH12vcl+bzRlf8X52c5t4ybj
WlA9FlX48g5TZulTOXhqWmcjyGHLrsHMp5PNmC9eEBHg6TP+XMgVx1J/MLDdMmcrjR1FJJqGOVu/
stGBKsv+9VFD8byMhmxuGiMZ6aPRhrpdRoihlrVdJhfuGKjl7/8e4B5P6dnw7BZmamZWWGNWcqKS
vjvmkFbm+ojPfi6bdTDEMhdbuzMeQsMKZ8p6af9GKjfT2DJfvy0T/11R/2FFdRzLRdr6/1fUt1+W
Py+o33/ix4LqvGGyf81CCSJvARbTnxZU/w3YPJuUH+FCgl0IQT90sqsYhvkTgo/r/lH/9WOBtb03
9ItR60joEX8zbI5/t8B+y+n8pDyTlWZRZ82/alFIw9/kqp/kKMbYxiSbxjzM0u7eT4bLnqhUr+Fi
lxdtGXKTGhzSFthWD0Q7zn3fTs/+lEswBsajNLv+OCqfPoqQsZLbjMZB0S0ac3TO07uxlsbHMbju
gfzGlHs35KC9Iqme9Hd14Cnn3nWzwkZYqksrOGirC+2LcLXZvOtLaTPANwrdOOxVMVeew7YzAwj/
WA3xORRiGiqQozHp163WCUoCPT9dJ99RmTh49FvVVWkdU7H49krasRg2NI8y0EtL14ZL5uJcsld5
XWDppQZIUYyW0Q9rHYNG2U+uSnqCU7AjGloX3XgJd8CklHfAU+TBP8foHeRvY2UY47SygmtYMW08
GrDrOPyckLIN1trul15uOoSuyY/CPsjMR4bZEBAG3kK/K5bGPpGV0CD9fZGe4pxZVTQPyA3bCWbx
tNEM98N12OTMgpv2ZakZQK6gFgz7nBH2ZuYh/qImD/w9mM591mePyTXgslrG/Cztutnn9vyUN5mz
y4eZA3olkj2CWoplt0rS99mSzclG4UlgjnRu3O5EVmR8T597zVa6v3OqBVp8PYF2mRL/lTKOmejC
/KKxREW2FFGxOIdkKZ6YduE9ElZ+JJHxKcmabuMwqHpk5YWkjdl2R+3Lk+FAUAKiNu/6IA22oQ0x
TqC56uzJL+2vTZkNJ90380oUmNZSGUTVOLwQHj6y+a33xZC1a5ChnHgon+nBSZza1rQw0ei7NKma
VWEXT61pZHibaXrF0/TFz2r/XPk6vqPgySeJyANEjCOpG+rDCzVC758oVlr0dGvnjr+epul6GIxL
qp6n9CYey+4cDtdWNlByh4DEMm3ZBJtGilAj3cvwUzba047WtexTmDKpXCg52tA6bDwkraIHIk++
xE7c3HrG8OgN2fJIn3K5M1sejzWNlvuasSr1KHjsHJrBDLw7I7h+zz2wLqTbjv34NqE3LPJSQ6Dx
zF8ar8AZlA7NOmbtWAH5IrYdL9mnxnGbaPJ4+idJh4HDrPp10yDZ9vVATBuhYeWZU0mspKeRw17e
Wl5tchQqnowyPmhdE77qqbHwBuM9LhETQ9GSH1PpCXJhbvbVGb3uw6iDKLfYNxQIxqt+kjQvjMos
bqqpGE++P3DHj10IjoBH3FckQFh/E1V4HsPOENNTl09aRapajD2dKuMDWsgcPJZw8O8Yw1W43uIu
u7TsA9G5snATB9DnI6uksY5qiSEaTFqmdxkdAUcKqDp6MymulmsurEJjshxex5JyeDOepjvO4xiW
Ji6LRBBxWyH7qc+yZVHdJIFLG8tAasOmgXUW8Oz5ajAKAtWJJO+WPo5+Hr5aEuMA+L643VLlMaZf
Vd4L7rVZgEJwTWyWF3IA/QtD35mNQUqv7NaaKvOU1qLaIRe0USoNe2dC+KSwhEpPlfu7IG1YJZYZ
1jgtUBuPgoqV014pBK10NrHQmIMSWlPsUD9zfhNPQdbii8uNj9xS721gkLDpiwbFdThSD+BeAPcU
a860+ak2ss+Y97p1Rh3HU9XlKJXIxNmZ/dRkYdLSjI6tyrqTVfxOlnYRYvRxxE3rls3REsPWCZzp
Zhqz9oGghPFIVjr4aFdetqZESGLFFRhPxwSbCflq297ENG9vVanwXsUYPqkj7dfJMAyXsk+bDX9P
vW0MU+26611bsNu7pzjN2cYSK5shy3QXlNMdFqFsk6l+P1tmauM1wtFIaCdcqdiv79FiKfZpvL07
VeK1s7GrLG46r3q6zfdOODz7tK2vmNIYG+qaDi5hxnUxWo6zGqx2+Bo3rrshtGuc1Oil23AarXVt
arFpmyVbKQqMtlTCsx6E6pLNIf21FBKdVSZQYxVZqaxeOK3TdBBNAT1Dg2snu1RQLkiOMYzonxtX
DCV3ykg61uDhLEZWLe1QCSEYeWIRW+rDgAV4BYvEu6puD+C6bNrummLD/L5Y8buJvYQLYSgpDh0W
X7KYi7kKfFG9KjJEG9Nwhmi0DIPe2EKu86rBoExLTf9WZLmgHr1QePVLse4HecC5ir5htF8XGbyr
sqDZaEE3u0nHWTQroSPDdek0rpd0O47VcjQK+ZmqtnM5xOPJWhi8aOS8qKTj7BbemXljQ6nZ1KbC
8ZIN5kFD/9sbXkDnd4sQOtV1Rk03IiInEVw5RV6u7KpgvZP+B822F02bQ0FaDB+InBUnr43jlaX+
j70zW44bSZPuE6EtsAOXk0CuzOQuUtQNjBQlrIElsOPp54BV/f9V7B7J+r5vxspGLeUGBCL8cz+O
FghRct7UOKDPXAPtvk2tlfJPTa5T+DuaDb7F9SpNLjQGke7HCUl0ITI2Q8bST4LwDbGBY0XR0Vqf
G1GQoCNfA5EfeLgjHDkifql0+2ftNz+sLi12hc2GYZisZ6l6JgJ52zwV3lphpix0b3zJP1Vv0ULZ
ZnmIYVtuXDSdW7h42Z1vVPVReMZyHkAG7EY3/9bLSIQsphWrdjo8e3PFA6MzV0doGcBloT9w8ljX
qaB5M8rOCKRBIQuoZGeXYY0OMBiXuzZb5BkQ4LjtZqw2dPW8tUmE3ZYjLm5P3sOY5EhlfuM9tcJY
bnMSOHyhFAE5m8SlPYEvrObtD12evXDb592lG0vvsXFt/q4p5gfVR0enmMZAK/z4rm+L8dbuouzF
pVMM5BXdVUVMb0fVHkzyMmYwJVm9tduILzpJE+sL2ulaYohkP3fe1iJDaQQN9m9+6WGcw6WhVAWM
l49kXhnvNn53O5z5nfHZ6dXNgAx2ECSOD+5ke9/GvBUvvZi+Z1Re3iy4a2iJGJKB7pXOvLGlM2zp
2MCOZIka9AEcjMBHq0dGtG2uCCHvG8+378dZtCJg1aTALDJqBjIUrv1sFQCb9UaN+U0J/Vab2VXO
vq51m1umdMAfqdZf+qBHtaDT0SRfPPeB24kz0d3sa+v44q2Mm1MxguQOs4oWoSY23wuOwQ+lkxrf
9TjTZLBYDhYmLe2ZGo+Yn6h0SzLSS/Y8fRd4l0Ocmu3DwvTzSMuVexkS6lL80rldmPxgie7ccOBx
MB10bcm4nClffY9iF+M3QIEbv7NTosjKuqB828jFI0SM1KyDusIfF6qGxhtc/tW9QorFoMFXcT0x
SU42IqowhHV1H4eL8joZDoipNyUn0n2My5QCsrHb6TBOtjXva98pR9vTwxnJfeMW6TOrWf7MI67/
WoyTeMizLjqIzE2Pwh7Z8UYNRSMUNWSbVGtpBZqJAD3FRprNV4TzJVRa2th9zeCGSARjE0ROH6es
omVdTtiBJ6usQ2eIxRa/obrrlql7Ft7Sv9v1COWlrfwrlNruxsLp8aUCiIpDv63In5kN1bNyLddm
d7U8+aqTzI8xQo6PMalMP+Cc1CPz+LXp4Bap52GbZtwPVzDSpNx6UeF8GSNm61/jnBrXcPCmtY+s
t3xuRHJbm1k5U7y1csu5dmg4exlc6vrYrPQPxYKQFLZJqV2Kkna5SNrlTjGttUK5UA7f96XA/pTF
3gZXHfpJK0f5LKKJsAH/08MkWV6V9B9Gyd64LZv+rZRUyGmJm+2cbomvVMmWtCgHTMadHOQjznqK
YIRr7EdP5mdy0c1uloznqZUqglpbCkYBil6SUS/Hu8KylQppQpSoOGvPVKb3Z1kuFJgaGUZUd4pv
jdqM5ntGc6q6Qfkg9QfGRzQOzjKSh2wWZJ34M6PNvjeMun1nu5l69MFR7zNaD9i9nLxlGZsrYnPt
IfMTCcAnmweUkcnSAqfN9C3KWakI3SWso5NXEOZAZjt0iWM/r1PKPoRDX7sHwiS1/gaiLwqFRhr6
TGcTugaXsMq2hhej6RmY/QOKhjGzgxWozkOn1Ye+9fV7mnU4C+iNhufbScKBKutTA83oqLgmw74z
03Od2WkQGb37U6rK+i7KHFefSlWX7em4pa/Qj9IXQqAgTyx/vHTcjzjOl8VmJuB5Pyqvjg/wV9mC
6x1TqiZV7tOSjWLLqHSxtn6LM6GFGPUq2FhfjXNt00VaEI9buW38s6fFaLqVo1PDtLEYPyBrnXCO
jYEhrTq0Ex3Hn57AwYvzFslNUEEvGghMmNtXdS+rri2rkSHsJesL9m25pS3ADxjFZtuYZx2b82be
TobC51y4R60uh7Di4H7fxam/U7kwXm1rwjOcq3oT5axMRVV7G9qsk30aA5OHY+GdzVSCQsvbZHwr
fG3Yg3q9MafEfxdUxayTu43qhBHUhjHDai0atlJ9fM450gL1961xy3XT7Gp/srcfASxku0Js9CxN
tmMkE4YkPMajScu/tezpN5UPbYLKKjPURp4k5Uh7xsYrOryuQqPvJjNNOqpBOZXkm246c5lBaSfU
3OTFZcr7MrCpG2Y8OmrFtpiT5EddOxbFzWnKQtvEh6jSuHdR8CYss8FcMF5dVCG3Ku8GHjrjfJd0
wr9G9cu3WZk6h9xJ7S0hURZMDB6nVOi3HvPQDbMelLy+jl9bAvphib2SGKbeeNe51qhgomd6q5OU
oUCZQFDs05Bjjm0pA5km8kWr25fGdPNNMnh7Cz+L2GDTfadQkdIQAp/HWeJcpKoNi8Rg4wudGCiC
z4INnrmxQy9c8WozttwO/Fo0901fa49DROyF89K8l1nxtc2G9XrrRbXtuzKHyG1S8oMEvylSPzpl
aWu/5u0UMbynsos9sy6CNdRUbBUROpIOU3OuMIFztbTunkJXNzCUla7twPkt+oMQYW9NvbcdajFc
tx377UwMRtis8s/ktfXRbygGXUaaFuPME/Rhc0TDUT0cpEUh0ag1xl3WuSgCtcJLPoF0l2m2wefi
koTqwySZ66NXO2j2hpafDBxWd0uexLs4bd44r7EVw9COy2ih5bLs64G4MM7m56GL2g16z8U0ZfTE
VuoRL3kTuKpzr2g0GoNmWtg4VskxGhc6/JJeU2E59N98vbmM+syEKjOeiOnnVMBZ1q52lBeMTBqe
k0mXmJBVGTLNgKnQR/bjUuU28ercuCrn5Jxq5UuHofUwt8mDcvSfUIDZ/+HFoQuxLh+Synhh1lwc
zaG03nE5KKyKygxrTT5NTDR+1rXUaEEuPUalqB5svqeaUN7iyHv6cgVmSoxMYVd70bdB9PmABExf
KdaJ8b7RIXoy/4wiZKduHHd2S2SHzb/UOeNM9h4XsH9PIZPdbWrTZn6WDZHbg9JKOo07QW4dkStq
e9lKLmnMHCOmOtvi41zyzK5vBsdiY62TadhQ4J2SQzSWotwOXqG31CAn9bWBHejIf/BH5JR/GmsX
b1axeHhpcvJrOoFnm4crw8LvuO/7Zo8JPSbe01sMbDNJ+910WlI351bXmStmZVAwot/0xqoF1mtr
mN+7+NudYb0n2OXBe9kbNjthQpwsCc6khvEAIebgDs232FtOExd8UKS1IDmnXSKfCq6lwHuQNe6p
xnuyG83c3bpU8J1qG/mv8YkSlmz1A3amBqCw5qzi4c7P2nfGE1zx0Wxv/am8a6y6DBFmXLJpGJRc
rUv2nF0QEBep3YyGBabCaq+6SCPbrQgHxQB594mAHAa3Hq9VxuFM2X17LLtYoFx0a/mW/V6PkX/X
awIZLhrTIKnmb3mso5x1s0m1AMEQstNvkT3oD6OHE96Z5lEFWV+NP+zWHR5Y+4yN49gqcEXTn1SD
GCX0DOyUZl0KKjTRWdLU2CqRg2l2yguhmJbQAeai0EhHTFAuxgZ3k4kkPzU8H3V/qXZ5OlP3TAHj
i43nWoa5tizfcyMh06/PufZaOVLdkEjUDhkPPEpFXXeCxJeps5tzRAKclDEqpwxOaYzFTTnPb+yz
uLXiWr6m4F9vMFBFF+Ze/XctdX7GmG1WiKpGegUZ+m6BvRjYqUsRYZ2K8Ys32f2tYUA2uVaTVzEL
d2W1RwWV1B10a4vc4js7ZlC6Gzp5OoW1gS0bHNZc79LaSDgvRNq1nir6w0EaWgdS8Y9zbH9hh2A/
NFFc7eJm7g7cB/PWwU/E4cp7GnG/wSUojYdYFARREvPG09voVU6lFmS48oLVck+hHId07Wo02NSA
i0VabXAqX7GH6CZQMqoiBJw6/ckqWX+ITok628cRkVZEogITB1oYexrp6BswxBnbOwIcduA6lXpS
NWXjTeN5A2XjVH9veoHGN6/Zj5l14cWpJt+8prdePA78A07oNf3y3K8RLW5jAnImAnWyITbQXshx
9WeXq6cJRD12hD/L9LzUda1CHlj+plN9zI5pHvFsGJ3seMyvOyFWmRdJTO2bpagp2+R91h1qL6k2
jTbRO9kyBy4J/xYDIzNzerD7ukN8EjnhJ45hHr+E5j8VRhu/20mcxSEVsfRVoKnN9zNOgzxY54Db
pZmAouDETIIJm2fAFlTW4WDCn2J7vWVEcLem2LADOuJU504XUlAz7mMqLO+meDCeaegsSeVYLNiL
svXbtqn0dFM0FHe0tuJ5ylpW3VLtMTxrVtqfzKRBlwF95F0UVaHPea2JayHHeb+OkH0Or615h+3D
xd8UcXxReuRfaVpivBE1yE9d6w0PhmEihpJf5S6tSpZViv+8kmbwNknC1G4zbkrcITNpKVTBjan8
OLtG4e94nvjKLK4yHUzbrnNGm19aZtuoU3EG5qK9BdJhZaSp19w5MtQjno74lOG9DcoimX8WGNFe
SFmzUVscilZQOtR14vtEmOIsbZ57x652o8ZTF54GDzMuqZDDTroFe0ccUxs9gUVSXilghsdhpL64
bp38XOtl2bKz18W5WqrxS5eV5J1h8Mgw0RhxOwzFWU467a7Om/ranumQlIkebyk1x5LXCiswazJR
G02N3cUrpPkV9VbjITbWj4L93VlVzbjrO3b/yJkuKo2W3M9JNgSeHw+I9lUWxHUrL33nf9eYfJLo
kdHBSewOKMiiX/yBW8PMDKiXjXmsEt27LSdnOo6zPZwczcX+4kRFaBF35qLx3QC9WZ3axO8vmnLz
M1yXN0ws+naIZrHLvPk1nmUSEHrmZOBlyIp6JNHK1PykpWYEjENPtkzqzS2ldd4+Geo2GPBzHanR
RrOp8hJvl+8tYWJOOpYDDJ4ke9nLigXHFBHagKMCACtFCzwPsra/9dwKHVj3iyIsbWMo7ic7ScM5
4WGT2XlF9mkZ8rPmNuFoM75BY9XZaVTJTs89MkjVcg0jg/+/iO5ac5pvoH6iAw/5E1Pwr2bMYm1r
wNkscwlRSl590ikbP2bgMY5JHLYa9JPS1aqdoefWgX7MvRVn94uHgbKybDvwsc9u4ni5oQHCpPO5
ea7bJrt14v4QaQalek23HxZr+KZNjEEMU/u61mPsxMIOeWo0LAYYPDeT179KBvJ3Y894vzKKeUNn
9Jq1Ww+CSaHdQAQnnSyM5NiUwjhbg/ZuaW5/gdYAKYT1f5MyBkPo8a2v3WiTk5LTeahxEKqi+YPQ
9N+x9W/G1gZzXPw5//fY+iYvXpNK/h2J9Mdf+ufk2vqHxXGTqhVCSdjX/L9Ork1gRw7YD9dY+1FW
yuc/J9fu+ickjP7MhPzTFmT+A9scRC4iDysuxP2PeCHgcP+eoSA4QtUl08GVYQuC8jPAWQ25x+KA
Z9TqtIlxU7HrEraApuy8Ozspk+qItxTDbtcmi73NMcdrX5LOzt4h4yF44sBT9VIGUvpptNfgcajH
fm6KKy9GVb9lcKW+DSp1X2yEAlzxcXHFANUIfS2n/0qkqTwZU5TvHIbQYTdk5TmrGw1AUlJXl2Hu
62UvZ30fjwx04yUx6h0GR+W/DCme24MnGKuqrpmdr8PIsesW+7cbMl5MzplRddbWdFDWAz8mf/+K
DJJ87RVVxkT0KyBCdUvw7dzZIsGSpBWSlZnk22pWksyczPGaicpqZPI+XE1V2/JxkwkPd4CjPcP6
RPxvNULJP2xR5VoJVXwMyA2bA78ro2vU7tVRFRV8n2ics+xxW0X0hBC6HAZXD/QPh8n4h90kT1Ib
80letvYC/jyropzJLd7IeeP0JQbK0jPQTicyzRFtL97SANgjX0wcIkcVLOtAxWzkOEB7bH6X7H2J
5rm186AjAW0TTaxSDhW4YuK9gR1VXbuSHngxlupW4AHdkHIAe0KqZJOxoTjSojfsYyBQD7nmcOQ2
W5a9YdXMyLnYO8ev51e3zvLtWPTrMXzmgb5qbcOquikeDfuqteSxqrp+n3/Ic82HUjcU/dFjYQSs
Aox61fJMJ4lvyP8g+icFGRQrZnrQ2eYmc+IK5iDgEbWqglGpsT7mUeFt2KTUN0XmfMkrGd+ZcdPe
jsng3hXAJV4gTk3wH3QSjnUy3XE9VLt5qNKngrP9bWFU83Oe1JoRMKUfiCzg7R311L0mQRQ9JfVk
HqbE0fByR0ibrYJiMrjKPEc8Nvd0jyGA6q7K5yegeKjFqzjaOHr50M7APjYySmB8Q2ExpyCVyp0C
AM3LsVQGI2q/a+UWybM7jizd+7GAps/mxbzySa6sS789Plq+Dr0Lj8ZasZyr4qc+WrT7ALjiMBbT
RLXNjWrZzPhRQPIs7lGN9iOHt7DNesvcWOaEJRwODgOflMMo7Wn9cNNTn8FgaqoOuBV7UCczvzXe
BHWXFE75pNqp3HPyrd8w8j/rq+TcFZ534peWWzoHrWBua8rZ5mK6i5w2OZXWpNCOzeVrby5S7nwG
md+zSokr4iZkGBqEnNNYTP6ODssfg99EB4hKeGAmJsx55GYPfu71XwGHFM9zvqTP5tildmA3Xv7c
aKUfjsw5D47Wqb1Y5XZ/Fd5TrApjlTmBXAX5TJlI82AfT+PU+iODxjyrMcD42g1KGpYTez0p2I5I
b8sow1OAt14FVZwzS2cKsUlsbyo27NTa0NIQBauxr4MxQjzme0FpcIEFx5oIamTyUyWocwT7iaHF
1cybTlNfiFA9ZLXmvk92xXFX0MCdb+zRJONj1Ev2CCLNwnE/R2fRWczSsjbCdhEf/XWgsZ4xuDXW
Icc67rCVqL47vfBw3izVrcn4+q35GIzoQMs2vhzrK04G1pc4sezAYeaMj142zI4WP75Yht6/dLaG
4FaAWsulCJYc5SPIJnViCo0cx1blRzEiYmE2OCPSjFvbGacwGXrzK2fW9GAC5fY2EywMZpUr1SZ3
AN53nUFzR24lIMqaiRhJBWgSU4RX3eVZiyRAusnfFv2kXw9tWq61wqngICYxdx+MpJvuq9FqPcAa
o/mACOW95aPUiDDg9zADrxgBekTJfG9pkXeuhtJ+xR5RXflOxJZs7nCQcJwDdBfrZYTo4ZH/MkbA
CC4Qj8cZD8a1G/v9TPLDHEPdRDsCP5AcK+lhkawJ/5413aiucYWCcYaQg/NhAs7ulfewhVakXQTF
PGnjIM6i9gg5CxNDY01nrTPSwPdq77tVKftnpVnvad0YZ90d2i6Y14Ed9vJtozKNm1zLL+OUeBff
zPMzZS7QcLLleyIMDIeCYY41TV8qoR6mlUHh6QBSy0hGm7R3kl1KK8ZeQAe5a3RVbTXHSMgytGN7
iLXkusiHeGf1aRSqUunPwL2sfRbbbMsb93tGe9R9Y0CiS8hSPcauvkrjqj6NWY54qyK7uNiVDrqu
LYdLVYr4QEyTM6QjgclYul7dceVKBvn+eJuC+XonJaGJdepYsO2xvCcgr9aJdziHBhmqoALvS5og
t+WtjDR7V6zjWH0dzDJLnMK5FelZAyAEsqus9l0/9aHFTPjFUFSjFx7ujYGpb9fqb9la/7h8DINH
GfeEvxgTW16DhN1WsAxkYuBJmdqfujnk216f+4dMgJgdrFFtqxXKbXnAj02lRQ8QEtprR7gc132z
4V1QhTDEmUk//MfY24LRG2gq0Y5jf6XWAbldjm9KWMW3ZmKoH+NXeJfrfB2MB7+r531LvOKHgu5x
NDkRBcKldqux+S9oAP5mXmf3Q8oUX2SFFeJwNXZGl2JRrrXsO8W0+NyKRNt3NtQVq6WMJusKEDLQ
0nbQIJtjz4Zk2zeFf8Br1O7ciZ0X/QeIkUYyXKUfxoRiqtdmFwQxAVQ2gP44bE23Lb93NhIY7/0x
7YFZ9HPiHMbBbILUvizWWB/K1Q0hat/YMbj/3oj6ru9RH2ilyBgULHuWaI3AkvZVT615kyROSuXf
wg6jIPKYi+rardWdK8D6ts1+GWW/ETKnHCUpMcd2+QmsXLyDp+mtuiCyWsph3kqSU7sUqwekuJhS
0+79Fj5T4fT+AZoT+qIp74i83s5EDncEOGC7VloZOAXG5NVKQjSi2LcdvKWOMVhoxZXH4LrX9+Vg
EmXRXPNGg/zKfENzHzGPpPRrRhWxWv0HgArMPx/mFUkMyUgJbA0RualNafaUN+n+91TOzZbzXMlM
TTs401CCyBjw7KwWmcHGFS78uj9OhIEOWRlrmzhdvJPs5jvKrr5Zkfvlvxbgsku7+TdnKSZbv3QA
/w+7lar820nqj7/y50GKw8o/hCVskzY93MTWGpz4Z6ZCt/5BluIDUI34KRy4h389SPG3YF58uHwN
3sM/D1P6P0wQV8CU6Yu0ff0/OksZn/Po9L7bvK/VgCyYLoIv/HseXTYu4y8em2c9rYupcRAvoaUx
H7Xx7F4xyvIM8puN2y1siA2o1OK5A+Sob/Oylu0jA86Ofb/umcLYFpQj1GMWuEPZ1N4DhhjUJ/xL
jN/0PqhHrAA7iwi+DMrSn7GxjqPGY4XglRyOqi9kOxAI7dhp1heaHcBxMSf2WnQYsrBQiKZTpclB
HFFd58tsRdFjZjb1iQnPV21FtZIadeNATH7oc8I4Aw1J9zKbetKPhI8fWTY49aVJPzJnkWMeMzEh
DzrCjB6JFC8xhrnCme6XfLBfRW1gdii7drgQNKe7lY3BCLwbYxtqjYlwvC+nATQUhVcwKv0qPToy
btb9OEfCoJ0FvauaVq0mPFi43QcWV4Pmii0CVm69UnOzhUwdI4cVpltaACUDuTJ2DTti+LRyd8cP
BG+10niTtgXMi7EUSG+78nrbldxLlBKG70rzjRZK4DhLNSgpU+VNOVtomw9qfXCAaV9uzqMNCa01
oANYej5soQKSC211dR5hpOGutdyRcJ7Jlj7NcX44EehheEvTGaek3+K8tJpul7RKFJuBSx3nJfbP
OxwFW7DWpdybXREFhH4nTlzMAzcpNDQtsAc5uBtqplQVih43XO0M8tDAEoEYNAC/McZx3I4dNjsZ
G+wcZqMTfNFxjSKoY1v66bI9e13gf+5ym7txl0ep2grQSq9yRZTufCXtfV9N9YNOROYKEbn4WomM
CLoYMIoBSOgOBYgRERrKvYEFrMKe7ePqzXbZDCYFuw2hT/qAexbADQiEaZu4yr+Z7Kbe40plitpY
MWZyVFUCMzJ/IHDNpoLVvngXmVYdMVYZx066MnRsN/rG3aAGDsO6/xZJWEgbaDpDvo+7xniMINoc
RwLsO6MY8MP7ZdQ+eNbwXYxshgegjmHkKZRp7oD0iMfAxOkaTwOBbCJXZ+kU1innGPDiES/YD8Rh
I0LKi86peoDR0hpSM8M2ah5tq1DXjSeWN8KfUdg38fzEvloeoiXiFtQ0gdERZwkJmlprb+ZqKq8b
O8tG0kAZMR9jWHFtbe6FHPirL06MV2XU/PJYIkc/d02xJkq7qLjPLZxY7UJ4G0/+vqs8rkM3svqN
beUCQabpg7kD3bWrSssYWVkiOMM1kUBIXl19o2Tk75D/ix+lns/Hxm+BpKHiY9mb/U0Zdd8zQYIb
CiP0Yo9QMHN4n7Yq45Uh/zO7Z5tBX+xPoT8YnHDDxrT5HUEWNUndO7djq0UxL5vbTj//2X78X4Xx
t09Fw/ulwnjuCRy8fn4ufvylPx+M4IfXQhKf0krvD8Hw/z0YfXDsFp5whEIqZgwCMv//wYj2aPCs
wiwEFx0RkKqJPx+MBv+gD9iGMIvhCyAM/1H40PzEkNF1osQGCUHbhUmDDrr++V+SMemsRliYujra
RGTpy8g0/V5gRLtwSqt3VZN53cYGNPvWam706Ca+wupRRidNpdGpVcYQuIWrnysQXnv8SLgMBp1O
B8/LtUePR2eIdmKngHI7H0Utm270Uut/ZMrQzwQviicLT9EWpiITZ1Jxl0pYyRSWhoubpzFVoMdC
QRPFZHAg8ew89GU//aY05lP6km/AslbUPV8D36lpf9oakD5RIHHq+gjUYrrlcUAtzNz7jLC79XPx
vv+iQf8b2hd7mr9SsD5ej7wnKSlSpsyiPqFxDA36IdS0+jhqytxMcfEWYzoJ0ojv4Nev9KmPZH0l
1zR0l6QqOyhcn3//bZfe0RcWzuI4RlBmjAyooE8CY++ZUfowGIW1Z3YV/Qby9W8+HuQtFzIRFxOx
ovXP/3JB4dRvRwnn4sgJGgyx1uOnx9vrguOf1hr4X3/Ef/dqTEWJ6+pUwlIz9PdXi31vTEuZFUed
5woQOCWX3eQofbzpC//x16+lr50yf0uREUVYZf21CRu22OcmjCmPi0TmIj02yVSYgZlADQpp4qAa
iHKXTTIn000POOg8tvlwWArMqtu0dX6Hi/vXz2yvsTjXErCn2K58+lmxr7io1bApmj6XbC/auQ0h
E0ePvlNX4jdf8L9eQzY7ZvamHrt0y1p7Iv76c6rGL0ystNmx1pflrvJUGxKm63/USZ0nRw709A64
JYLhb173331IGtboOXUc4Fvi07qUxxlAS4feYmjTA9ksfs3R7CllKlMSc7/+YT+9FmB2/n3mLIJF
lRbyz3UqVqqN+pD4IAEhB4WM8pHpa6Hmq3gezS+/fq1P6+3Ha1HIyVfpuYJ+jU8/XiY7aChQIo7L
vIx6WEWuPBWpOfyujuczgGv9TPD8KAhnkeFyNf7+u5ExaBX2ivQYCXtgKD9CLtmA6SR9Mpj2Q8J4
p9tMqgOtvoCqirYwXZLLrz/rp2tn/awcuVjodIeglvh87YCByVHFOt7DgJEJ/1ID2WjR4ktkzvKE
VAQ4xzHn36znH1/hX27T9WUNliDHMT3i9FSV/P2jE+ODIxHh7E68yHxWmSNPDPPm65qc9l6ZNR6B
TmMb+FHUiXA09vNwxLc5vetO0ajv9eDLUx6V0SFeM/VRGvF/lky7+/W38+/e5xqbJTPO7oBz8adb
K7dNDDWuph0EWMi3ee4tFQxIT/xEhUNpfAk+1t3MmeYCfa3G/IJdEWCiWUbRsc8r68rvwG1PzMOu
V7iqu3OGpMrCCrL9sP/1e/3Xq9YTfJuEeG12JP9CKEBgBzlUjOlR+gImch5z8oKS0nbbX7/Ov96J
HkngdXGjQIsb5NNynmoGXwrpvWM1Vsudny4QEvGC2ldk2O2HX7/W5+Wc68QTrgupzrNtqHwrK/Cv
S9vstTgOKak+NhX76diLhhCfVB8U3Co7chdxULP1vqJ3xX3RZBnvgad0v/lidWGvd+LfL1fPxPIu
fJtNAW/n02cuFNMu7ozo4Pajmo/uR2at8yfYxTFD1jswCOLNZg4QpGkvyalQNRPz37nyUIuFfdXG
Q3TCeTvfdoNv9BsMD7UKmoJqgMDIJcmnpI1OSdoY90thRj+HqS+eQG8ul6VQE1HURjkPbjPhWZWe
fTWQ0KpXq79x/4EfdZKaYgqdQ1nCYbQPRZ1qj1jYlzsMl2aPvT8ZbqSi2LPAlPJGEja6AK3g7I7x
MPopPc1GvJCNXIjZ1tFhaXEaAmVL8Ima7tqlq1W5hemqMaxXDp/6dzyf5pcRfizuJHyzWsBo0PpZ
DJ01hpIjVrJtMehdYpM727JZWnQ1pG89lVshDTr2Txh2nhGUkm0jar6g4oYWwJiIWOJYe0YUbIZK
d2rfPbc3tiWqz4uHkc67pyGQ6427P853eeXz8rjLoOcaLWunaHv3ZbEiG4MTcx13/bstSJ0L81vT
2jbp2I540QvtkVKu+cJzpnhqmnm8+fh6I2fstkaZiLvapL3hVC2MsI6RHjuoz0ImF452st82yxpP
ImHPaoWyfqUIUbiMJSbtW1nlXJGVwHodFAVdchxy+e5mzoptoIRIHq0ptZ57dAu6yGNR3tLX45Yw
wvl3AFgnF6ercdA0borATkUqyoma472/+AVRT7pTHrLYNL945YAlUzP4bqVppG9FLI0d4w/rFRWG
8RA3DZOcKJXLHcLLRGA1V9OtGJrpJgW7niCw6Om3wulYmha9eNJnFPGtuV6Hcqyik9dnI87YxOtS
kP3UBoS6rJZdORRcS0y9l0s8zsT/Io5eM96GYbkjsgCicpHsc/qkrecg4wPAm8vGBTo9F9hWtEn9
mqwtB9XkcfXauUUnSpQwU+0TTgz4ybRHUMF8YSK25guGv+wEw3zrLyDBgKVMN6Cnm12XwRXE0VBt
mw8msFapuxi6yVGs2GAwjRYjJVDCjgFUWDfL5dRTHnJgrhg9xp27rVYIcbPiiMEFUCTCUOJGLu4+
X6HFTUmXilhBxt6KNK4xLwlc+MT/wR2LFXxscOYLdIwZO3/FIlMxCyGZb9V48qEmpys+GbFll6xA
5ZEO8ROeFriOWs8ccAUvN5KPVeTAmInVFeE8YBw0VlRzZ1svCrrlJZbpDaEgbwNSZFplGAsWE7Bn
u0m/OBH4a2bJxhVlgQFubZsRIpDo3Gdoma/g6GQRDgARYiepn9y3yfzm18ZrveKmSY6Z4exY8AwX
YNSa8L42YAMZK5k1DoTJ46nW18Y3CceaWhWdDGB6jVQ5Epp1HochuqpKN/7aYVbbJtYMELuQLMDW
ukciWnjtpKZJpKVt7vS0aE/aitVeFudMjmf26o31J3mbRQQOd4N/8/C/7J3XjuRItmV/ZTDvLNCo
ObgzD65VeGj5QkQqamUkjeLrZ9G7qpEZWTcTdZ8bDTSq0B3uTtJIHjtn77VHUSKRLAIV4MGZod2C
GB2xCEhGOHV2xg8qM8sEKDIa0yOibHMz9FmAAVYZ/rEVor6mULKiVU889ipFLfwoqzF8BI7W34+0
/+aRxZxBVeH3viKGGWNzDiHHSlvvS5LHcj/QZd1HtZ/zpVTRVzLU7zy770FM4KA3p65bz+8fG0T5
TDxniJnfNKRrLV3utGwPHJVSwEjLYCkhpocpBpUiLaCoM1ADqG5hZw+tgDcCc1Z3VyVsfcC4pGjg
obET/AFV64Jol5WRXzd6++RmU70SID3PVj1D3cOs9JJVe4G9Q0/Nj7g80k0xs+D1bmg2jtuFz20S
9kcTZHw7s+OTHpQxvu3efzOToaEndwHNK56TNMxkdDDxk5NgNDPpJ5WzMBNqB7YImXabjdJd05Z8
KWaevZ636rWz0N23hEcw5CqEQZ/ddp+HCw5ftyHjjx0646DsqMeKod5VjNTPg1Y7t2iFxqVZltVS
a2t3xw7a3/kDwl8sLZ38WjFaWNOjHw91a165M6/fv6D7EXCcLBs1C5kmpPO4mX+bXWD/IAxMNv9z
BABzWvGgxRrdhxaTHxfVv0fAPeFwCggQKDRlfR4uqQK4t/aoiBvwFbWxolMJinCOIRiD0N72LtkE
jkdKAcxE6zEdm/ImbBsTFYpI9kFCrgFnMF6ZuVrWKhBbZZN+QOfxyqF9sAxy37jBFWfv7No1T/6c
m4Cey74P7Fqscq8vt9kcr5BNRNmgN0XoBXBtqS45DN4lkyENiGeIVEGkRNHDNwmJSIbdP5hn1Azl
tT6HOyBCw6JXXTIfkMaT/4C7MNtmaeG+2qlDE2cOihg02wPHwAwRzDxJEi3b8VM7p0u0l6AJ8xI6
wRiRdzreMzkz0OwzO3ZwS7CG2ACI8pDNCRatYurRJ3l2Uzl2e+01w7AzaxSuy5j8ixzlzb73GM6C
NPaO5RyTkXQwj6xQ5Z9SEpUYhOJ4frZCu944c8iGf8nbqOboDULU6SUlmXxym+ot56PXsi4BFfr2
ZIArDCbFwMOi9UuNqe3Das738ARRH3WErZcRLAbxgNgYvYT7a3fxOs2NzzSDq1UMSRwFiW826yIM
R0QOJIq4olAHguPgKvq8A0G9Tdtxjh8B8dneCF01nxK0SIekJoAUP7gv07BdKsutU/uR7n/hNp8d
uDXWQrewq3+LMMiT1tSgqg+ttmCb1GrfaoYjVwNSL8z7dveohYH6hDPWew07H4EpIybgn4M+eXOn
fswzjLZ0RIgLdyBAQHb1wzW+42cEG/FZT3NIEt7MikjqmZE6AySookArG6NLPDxkCdOog71dZoPJ
r2qHnVUk+pXVY0fL0p53BtDMMV9mXec4VJdl1OGNqzH7gqY4CJlX3YohcMnjbJzCew+t87gcbKND
q4jFDJIYVRIqMZ+nTzNpD7hodVj7JdeNl8LWxBd9qKa4+1yxN5o5jMiMtZyzIL34LTDmpUxHCaC/
WxlkHxhy2Dm6GTyh/jHfNaPSvhlApk+BN4YPdjFhJCn52MEa/EdRxGphoGF5C2bYB7BEH6d3/Ehh
TMZJ4OgLYo/uHPMJ+TCkl5kWQnIUiyp/0m04Irqn3bko/jG0FRPCAwIkZuKInNkjTAByHHoR7U43
QoRd4Dzy2GMz6AZZ4sMuSTMjKpYIeTCbzmiT0Ql3sL6MTQfxpJ1Mf8te3lrWMw4lJeh3dlSgS8gZ
DiGiQJnfbdBtohdBZ7hyA5azngyClCS4M5N4nyo+OCo7b2vMWehMf7ItVIDhvka0gvPLC6+SQn3T
KoCGNWmMC0cp40AEgr7GYTEQKzVmO1+nPWAMagTWIbtthbPwU4qIaMEen7cOhdDB6kpr3fhxvcn7
tkE9NSSnVAzb1Amp5im4QDAMDv6I4bp3dAEwZHB2tqyjpZ4z1m/qapUhFeIFUQY3g2igwWaksHht
87WdiTbVHHAvnBjebu2/YW3IN3Km4LQofBbwj/ZJ39x2pvYeOxa+Sgz0OilCxczP0erXPp+uuzQ4
tKXziEbvikcuDaOZuePI6VtSh09M0u5coDwV1fQS2+G7r8dg2FKalG7rf0IH1+CvnDFpmrAfwfUw
giuNT8PM/cm0kId8ZOwzR7Yr30Dp01Wwjt0eYIjzOVcwhIwLTsjW2BGEM2doMqfPA/AhJ+nAW+ND
7zGFjeGzDuUM8670iE6SlcIkDGZghhiJaa3q+AV1OiHkbXSy60fdUx0I8tpfR9CP3BmD5PZ+upS1
6l40Q3rroQfprtjDnEDTaDv4xfNtPuoH24zdF6exCtCVtePh9e7lPq4d2qN9Mm8nXD8atmUvKKGh
IVuLSTjTqVW2JjdRPtzZhoNx1oHTedCqjIYOlofG07eGIv/oCGe3adATRmpAuSnnzzPqNHnHTOj0
NC6g0u9Dcp/9jQvGQS7oalpJu0CaIzaiAVOH087ud67Zudq57Vo3RuBfJvVC82maOgR1nkiImYOq
jODVC9PgWxM43IB8KyMGwojZiBgeG6mV4ZVsi0KWfbcqebzQZ5pnGmPZBa9dyAYhIANnU5SGfUR4
OZxr3nFPXh2MV5qFacyIXQ1ERe3o50SzY7Vu/ZFtR+fyWOqbxFwWYt6diHhQX5PJ6K8TZxQnXZDg
KEKZHqK0D17DXKPJHVquuBON3a4xtbETCSelfyrL3rGvUG/PW16/LcdlZFfNM7wBSodMc/RtJUy5
p7bnozWn0NZRyQYdECwwf3fO0NFh0b45WW6sYkn5h6ynurEl4mISxvZFBVh14pW/N9KGFynkJwxC
Nk0B8IpXXufSI5gnNZfvU5WlrUcY1fvAweLHPkEh47Tyl8v/xfdy4053SB0pXVLSXduedoaZ4qbL
W/ZggzToEnhmf91PlD0am01mPVPhIBnlZMYyshdotuvNpVGM0oIxCmP6WSvbrDLC6vRFHEekr/v8
xDzq04MztSQw5nbzXMYtBxAnfCLPkem2ofFyY5NJ85KD1ECkkBIlHZBCtpeYHW/SgXp30gjNnNJu
uhqqcUSLpXNcVk4vvLLZ9tUKrfoSBVK9pVRjb99hLJcrlQZ9uognuiI0L3kYdILdiQ5Ms7SUXe/T
QEc2GwGz1U5+GVbvNP/irZ4mdBS96ehL2WCByfyWlgzwzgivLKbDNu1765TVrX62RW+De5iYkEGT
OWbBhDhrXndaTD6mSrgC5kQcfSaJR4/QqrNNGrT590VV8E3D4UNThG3WbdbN5yRDCU0YxXTLtRrw
4ytOG03KpSWq6cooRIGam1Zc0xEt4o5Bfz1lvQcZCxGBY7ECWgti2MJX8weiy74nLElbEweEuy2D
JN66aEqHwtVfUH+hOygsuXeL+X8tW86WcAYWrDDd8UrxQSjxpG+v6l4jql3YxB2n5NFt44Z1D8FL
oMOkz7q6NJ6EZgTfJuCDR5WwmsyJD00GrXynlViYK17n6rE1AFn6og8Oivn7exDpw80IVR+5cMQt
bJkds8m+DQ4BwJX31G3AzyN3NREbqEyHT5wF4o7NAUeIYZv2V4DhG/0qlGSoJLFxYt8in1t/Pr05
qaCHruQ0qaY07npgN1Ra/HCjSaMvOTms7zX5RBWv8kYdsnYM9i0t1xx1q9a8k/q5DHU6cm3N3/ky
To88fD91dgMEhNws8qSrzwWx7UsMF962USS56C1Xp8Xh/VwP3IFBRzBkkxdIWaVq12GJwsekBX5V
IYl5RSwOtnRyJnHMQkNcFzAGiY0y+eUtOx97VfA43OrYWDCMSy6xPa+CHsPfCfUnLQVwt2qZwkYh
qc/vWCXupH8ixqp6ZxSpldCoEdG6qGaDVcnudNPpPB9hHhTb0Am1hzntDRlKxQH77bwGpT6y8iAa
HcDZo4r1zHHaYXPyVq7nki/mOZH66jnskwEfiOGlKePhbVAeU6iGglzSSsVAHFFW8GaskvokGlWc
o77tHrDFel8qkmS/xZhAD8qOMFmFPW8mKyZYcbTdEcJbwQqYBeqviWMThwQCRyLUhrmgVlkVl+O/
2s//0Tn8Rudg2rpBW/q/d1I9fYXbXrTfM5X//Js/ZQ6u+INZs0m+ni6oCchU/rfMwTXxWFmu7jqW
oORjOPNvmYNFnvxltmjw+MKJ7TIP+FPmYBl/kJjE+AjXHlsw23L/CQL0w/zC8HFXMWfhF/IlDN4/
jIQ8oboppuuw8zzsA4THeIskrM3Fd+fkbyb7c6f++07+LOPgGIn4MRnnMC35caAQdLTxzTIk3S4h
wGbBBgMUyBCUb0VLhUQfwdzTgcFdVU5t9frr756v109fzswPYQinzeVk//jljPnZsqWevwstv0w3
0Gx6CEkoGnJbT++w6pbvtJgrH04PpLpmGuOvg0amL35xx0QXyAB77JJ42wJIWJq1Vh+YMUXXdNpn
t3hGQlo7ymrdsDu66hqXlF8n61f/g4Mgvw7Lm68zJf0Y3KVLCx1YO/m7eiKuayCIfpNrubWPaZk9
1qbOE1SkLm7WnAcTOorqleccz8GSJjw7Zx/9BsEtNyW8G5AaU7z1fYCFiggIgopVChyvFw953LWb
sZh4iDPWiX8z0fk4wpoXAYgYFKvMyzHafZgqNbywupH6fBebVb+SBEQvEE8S00PKzK/P1jwq/rjc
UMjShGQ2zwTrw3KDqdDMiDh/p9Bp7sa25uI5Xn2QrVnf6naY/0ZO8uEmsuYj89nXYm6k8+hfILvf
KTsM0RQFBhG+L4zlLU8UVKxd6J9+fVR/c/4sXVhkRXhMb03rw/nzJVKEjJzZnSQYB4Z/8q0y/XiX
Nt7Dr7/oMlj7cP5sg6G/y403q3E+3DFJCLG4Zw3uDOYU+8ltjHXks2bGkQs35uYMtInYiOCSS+9A
0HqnKnNwv7GvuYuotY65bZOHMTq8nx0FY70Ss8FG4bzahRkvzTIjXidmbT6qEF/ikpgiCwU7Ywu5
sEK+ZKgsYy08NPPoVZvn3pni3a8P0rxMMX84SjQ4iLzwkCIz8317HtJ/d9UCI8i6aKJP0mO7AJ5T
wugMMdQA/UkJTKeSdczy25BJbWWnbKhYvMkuy5Nuo0TVbti3yTMxGlBCW0o2Zhv6szDS+Gz7o/Xm
9nn+bNfOGsWNcS/8fE7x7jNoT/jxHgw9ZVhBwiD20Wh4JP7RgJ8Qj1scniJR4RuPs3TntLZNkoJh
Y9woyyNvl2iXVwHkABIwd3jGRswtcb6OgDtvG7P0HnDPJPtEg8BSiDpqF7BEP1OK4j1r0nBvVaBu
q0z09YLMKeuUe3WG7QCHSqWIT3IsRrxO58AzbEnT2qUYTp/aBnZLDbMRRIp2bWOf/MKOvAHkFFGl
pa25tQMLBkLiYH5BAuqs8OpbiD5N/aHqmvzZJcv0W0XwLcxm3R/h+skIy1Vf0m8pi2h4cb0iXbm5
IXe278OfH5PhNNW+c+0wr1m1Xlz4CzOP2ZgT+fOJzgTa7LpZawOdsihIv2rw164gSJNtFsbhWnPl
Ic9BMWYYhDEd+vtBacW5DCpiyIcCCEYo4ewQCbqF13Gaz+eqpBpbmr5HOEWJf0zk5qs9b9StIdLn
fPT8ZAXV+Khlacv2ht3PWXQaLq9RRQaKaRJHk7w3twaY/H3HvORdYje8IXmqAQBKG2aJyN58SK0N
DmFWhMrSRVeb5ntZS5AsEX0rE3waYHw88o8gPTr4A1hRVEDcEmyqcNePHbMt89YIGIXybFP7NgMH
OTJl9BYyMr6YkmsOpqi6HWV2FQd2tNSIx8I+m3WwblKJu63t5mnooTIScLOhBc/KH8J7KMVXQei8
RcOo76K21e8CYj3WiXTojKYAYIti1ZOpS0Kt4z8RS+5tTCkhdw5dfyjs1F+UxEstyQMh6y2ptUWr
AGS78B94RHVEjuUXD085HDXadNsUz+Zy1LwAcFY08mOGYBMZqcVcjqEFdXWtWFyqd1e8hsiDCz2H
SW0fw3UOHWMrm0Y72lNZnhCq6EsJe/Gdxpd+y0zU9XBT0gVcEKZUXU9Q1nhMNaI+jqOw9mBPs50w
iSpwS24XRxtLnI9+DQGpWxsYSMFqRjXuA1JUCO4uPktlhS9JILovjtuML6aS/SEH2LJPld8uVFhZ
J1xJ6MPbFJk0UvN9B8H7Whthn3XZyGCNfo7biH0R+yTPrUTNEDHXQ9qhpFA8WkovNpgmor2e4qwC
wmstkxE6tW92MY2+ujjFMMQgriBHskv+NSm6lH67M5CVBIJp5ZDlQLoz/oi60dFlJGr8plrZl2d9
DLNVUFEUTGqE81zCCGbU5a3ikDeHmALyzPSuWsPWMtYcsTy4TmusEVmkKxLjx+PU6s0z8Fjrmnak
fh5jEESrNGghveuYur6KRPYrnynLbkwS+TmCN7hxyth9imCgnArbZUykU1+AoYuu0xQRZ6Ao+ej2
6Asn9BN+HV6TetEJXCO0JtK7LLTqlyQx0xXR2P0q1qgLkUeMzFuEue+tOoUx5HdPJTEc+xoGy5dL
hyNLLJ49koOsK8ovJ2OOPoGQ342jWZ3NiEaD20jeXDhcxdIxmY0mJUlPvlQcOb75a1jZ/cruTGNd
t5OxtmwrvJ7cKgCXYk38jeFnzXMIiGnZSZNfkna+vlWq5ZA0gv4WLRZnkooBa61NP7KvBQ8GyH04
T6rWmABpOkxZ3C44UKswNiaZGCh2Jg8KzeZCmDBfqIHVU4y2gOgOoz4kY6bQMqHK3Qo9r7f4x+0j
SETtbuQLopUGlnSBigvPij1G9lsf2PTUAydq73S34p/Agt9J3ahXkli7FyjxxyYVyRaSVrltEmPq
F9SL5tEe9C379W4pZGeeceNBcYJivs9Tw1mqLIk2JW3rdVl0DzCnsJ23bYx8oLfXbqwjISh8RWBU
qLZ0acdoy+l3088SO2R0kk1eK1YzfDIYyDhd2XfrK2kaMjj5sDSZSg8jQfOgAazoDA2bjtX+8nr/
z4b1NxtWdoveLzes++LLT7r8f/3NX7p86w8XARi7QUJ8/rXz/NOvhmKfHo3PVhY11mxXo0L9KwNI
/OESBUvJOKvlnQsT5C+/mvuHy/8w/xlaMlgW/8iwZrG9/VDcz8QPPo2tNCUoNe+PZVtnNFE8RYO2
D8wJ+EedwU9MAqLCIOnTTYkQWTA1mNPEmk4jWCylYXRy5rSx6RI8JuYMsmBOI3M7kV9PwVC8+Zew
spDogXjBX+WkgZFmBlC1eMvtwNzrDlln8hJ7lihpXlEWe7SYL8FojZ8529jx7vGeZHeSrOJrXb3n
JXlq0ZysxvtQvpaXuLVJZcVEBHtFqMglkC2+hLNp5hzUNlxC28xLgBusxPRTpKW8U02ZY/sfuXXW
DBjjfTrMqXDMCTv0VUNAGrkeTBZefKala2QLhMVJ00+YY3qJua3Z5UHtmZPlzMQlZM68BM5RLjnm
Emhf+blqquqVyLbp3OFZWxKz1xxDv+k/e7kiww6+AbGFXjgeGYnWtxDKwncjMsi9A1bCKIpiuMsr
ykaS8RBc9md4D+WNbY4ltFhvqFHl5b27zYY4PXtEStxamTltcMRheS73rttDnK3TbqmKTi4YzG57
Rg43op7T+xJy/IaGkaw55N6NY4uKqLmkvccJ1KxisJ1rqx9N7ExYvxEfpMXBbkneSEam1eiISBNE
UVcT9ZhFs7rJho4eIxk4eZcUQqmN2ZPJWPa+m6MKk04AcQPEKF4AFwYvtMVnzDOIwXmQfOonokAh
MjmLchqJoBuC6TSFonvO0rECMujnktAhWR9phKtvvvSJUgzHOVaRrMvoWllFtq5qf+aLkiBQLEDv
qKtMw1lBOMosjZrjGsNmqG3YZ3mJJ5iy5g34GcUlJoUaHVNthjeFR+dvxy4nvkNmbj4byJZu/Rka
McOD5b2gutsQrWYdhZEoBrdzuCQMeSQSI4mTRkv0JMZCdYenJFs6mCNftSKUB1ht/tde9q7cOJcM
S2HOeZZ9TbQlgbmkXDZtWGovCOGcG5j9M/6dAL5i4eP7+mwBA4GsRh23DgFGrXybIM16jtTkOqaP
vWiiG3dImqtGjNHBZeLir8UcyBkFBTZCZwzzmaZcPngm0Z0h2msmKHOgpyhD66pWzFaZ++QVOXVw
chogEtzlLwN4XFhqWYiImNMzIJytDr4iDqA6lIUIW2TcviJ14Q7G9KBnp0LXhwKNTqO10y7vZ8aN
mvTgbsSLPh4iO0p2de/cCA8OfGUhNzJNFDujJVG5IH1V6wZ96GsQ+CMzjkBlKxeWdAP11CjRVDb2
fdfZ6HpG4iiXrYViISpi/WxV+QCwx4m2Vo2kCSBPtkzTkVDBAEqAZ0K6ldwvd0EzML6CjJw9ErVi
5iena/Xkxo0xqfsr9m6dfm9NWEjYfbtOYQPprLVd38knK4t6nOqePwv2zH5vSnWArONclag0tzmZ
UqtsmDMfu3y8rUvP2HdJVi/o+oV7b2yy257u8V0G/YJxPX7/wPSztVtxIU2qFfKm4gW7yTPxOIsO
JPWCYOyTSg5VH/NJplajFgrqtR8br07AmMtOtEMC37yr6Xajjm34GG2OSW2sp4iG6D5oQCcKTssG
nmRzHevWqw9+d9Uz7AdoorQrgnjQdQXERI6d/lyIFqxxCEsjHb/IRh1Ru2XLoNUZWYLTXAoytEk5
iB4RwBagzconz4XnmXvVZ5srth5iJncjQ6yAyVJoymunT8A81cULotVhYYxHNwYal+vlvYoJTckH
t132OhZMeOaKYUym2LDBF9lRUKXL0ZnjTBV60cUUOVd1LJqDNEGEQrbejL6ntoRRWCvRjGm9sAiA
Wrl+Gh1ATJB1ATBvegXI1FyRd2ptnF4sDJYR8Slde4Igy+4Fsc6dPlCsabAYttZMUmhH8HAjbB3C
KkqhFl5sV7c1oUV35iTTaBXGbXabakN/7fjyi1tG+iGNQ3EktKNeaw1I8SVjEDzYGLM15pIsvwdX
l+HKFnaJr8OmGI6bfMWwYzxnwxSwtRXycaKUXGq21Zxhg9/aUqu5JVJS6ZRqzrlM86XEEH6vsiC4
tY3AWlizp8ku9REmuDr6Acio1DCj92wI3qNGr2+Nyu1vjMEfjrFszDsn9ov7rkfR2ZrOoXGJHho6
lk6i6c92w3bM1vgvzHHB0kepyuyMBM5BNVAdQABO3TBuGLz4m653s2+zqPI89Uz7pu7Ut5ZJx6Vr
rDPPGO2UtLFLEFSU13c2qOhV7Rbp0XRLk62bUW1J/Iw+WxljR0h8ZH+6aXfHIszOfqlnN4kdEOJR
OC5A8KlZCaHfkPtprVojkft8Ms2bjMb3SuvG6truxZutpLOuhZbe5z6QHbt1jee2tOpN0xupYGVE
xFtQFzhLfGrFhmw7OhJ4VraikvFRU45/sJt+3IHwH/ZOyysSAJGz1zLh/OmG+U+d/Js62cBARdv4
vx/sXMWfozh8L76f7Pz5R38VysYfFo1QqD0Gpe9MvPv3ZMfX/7CwhPi2heWGEY2DCemvStn7g/JV
NyhgTQRYF5/TX5Md8QdV7Wx1sISLwZWhz//7r8/D/wm/klCYjVCymg///r8Q/N+UMRSC//u/xYdC
GbGBoHuLQwazIU3cjyZHRsEDJu0GymRlqRYBJLXCsIOUG2+ZJRcO/aZozMtTkgqtf4wHknzRCkTI
URq/st/dGH2kWI16YpIba1ME4J4uLHIPj6Ex6939ANv1ApGnbH4zKfjQv6dS5Qd7nFrdM4iD+/jL
vaZDbywneaR9P9yJiDmLTejvaVSufu61kcbOd5f2z3P3/bmif/7jrmK2ndEMdpmp0c3nan5oeWtx
ZlZaV4Y8iP0T030tWWZKCGebWFZY61RfWr0TUq9e/Z487WHZWcq1AC93KtjYYSTKPcYq+t0TtCB2
tk7QkfXZOsONV8TMZdhGDzcRQ7KHzBDttLWCojwmjQAsESJ9IEUuDaSzqCVukCVvrSIF8QMT4qg5
arhjOOatDMKC39uioimU1B5f5UeBCtdY7en99Zjqiad0NLhVDlekXuZt03WbgB0GkvvYeJDCZBH0
Jv1TST91O1qaL+n+VOIsSSSKly4N6HCNIYRYODH/cj2CILCqo9B4EAKA3CJ2aSMza07qVy0aAVw5
PT9jMGJvWJu2Ub0aqk8nEBBGHV0PUc4vwlZr7gG80uWWtU3Le1Frhngwkkg0R6O0XOM8pQiCkVSP
TvViUA5Fh1aCtHdDNDpLDX+sugMYajxoZmYMz8z08XyYRsuZiyGXUKC15VDuZeXlOQjXlD+CrsNX
Z4DkEaF3yMPXFMMgD4apZgyhka4X3SC8Jd6ilAU+Cwt4eLxMUkheWDCCJyIN/SfVIUpd+D3SzVUd
O7eR0/HROkkMkL9HGEhsV9q2eYl6zDs7UgvnzJEyNTv41rMwIcY2wSDDbuvpfpxKLqsymLocQ2wl
0WGaL4k7nxy/jsFZ9ZUJQazWiB2Js5ZQ2Ump/irCcXGrQYwcCBXi5jVD5MUYa6kw1w0awAygl+BX
SselYwp/NltD/glXGUroZGHAzXqgsdeeNTSmhGgkxL9AmOsYeCatfUWP0nnSlCvOvaqyG17t7O3g
Gu9wfAAXjgHIvxdhqp4rE0nlRkws2ahHhaJQ1XnLKGHGscyzACGvMTjEepGc7j9puALaWwOHGnnd
ymXZKAC9JFDFuSOv9XawzU1jg+fM4ETW5jxdtbyIcLKEFYmomNAYdpcmBgci14BpvvKPObOuoR/u
4lwXD3TUshgkHmukQSjTwVb3xcNozFc+I7LBWWhBz7VN+wkU/uSSnciZ4eZCfsNNmVZlH2waWrfN
C1aW4Y50TG4EQrk5wTGhQs42zfTyaBsTJJQAduYuVAmD4yRggMp4rsY5M0FFMenHElBewq1ZI76j
Ohbcbf56GBLOi+sTWrBAVFseEacY8iGdJk170jp6waeWF768GQefX5LBteofJwjV/mNswa26C1Qi
iZDRAHpjSTX3E/oktZjGnHMp25ZzOeh9DFbdDzkRlZ7LHXTJbNhYPFWiQ1Vj5l9eFnI6aFy4UvO5
jx013xSwYviUAUg7W2arJFKh0wSiIOFFzsuQeZ1xnRCWWRPsJS4p9b3AjELSDRMfVGpYckIgeW4Q
yuRNCkm8y8LuwvaLGXht+ix5QghI38Fky+uS0YEDnQ9enb92s1CDoUMjkuEDy+lA+cw1bxmvnxNU
vsOzR9JQ+tV2CwMCHbunMKBbrgzjOuf9MxGf3CWhsw8KAyEenWRH1/eRQfm7sIU7zbFMof4GWrhB
Rxd65wLn74utOhLVJnHvgnSZRxFl9ziWo7ZOIcOiloH5bJJotzczH/w10SIoKGPV05YVoEcjN7d3
FM+wkUqLyUb8DMewazZWZTtFQsrHiIknQ11fkdjx1CBEX5q5/qYVUPxa/EnsVthtxlE/eDuRGuGn
rAncr0NoBvDgZXHdZs6p6yUQR6aLw61TuuGbbapizfSU5PaC+hghZvEmrCjfGIDwgiWZBMgI0Z7d
+CEKfRdatzlnODDyqcLs0UgaF85h0yL/a4cFPXTy3WWIcBYU47XKyByzLdWt53L5lsd69Zb4XXSv
rOymd/Uh2Ur2aJt6rAdGFyVsTYS392HjZI99bjXhRqKKOPm8wFC81xOyXx/hgGnhDKx7vMOZ6/LY
U2b5wEuneilsEoZWydQUhCPr5XPkMFITvHqQTTs2215cNMO5ctDTh7Fi80Hc47dYIqzLOsti9pyE
mz4zjLMdNq61itCaj4thpBxYzYrMY90QFeBl9cj4LTNpJkWDsQltcQtlrdrqQ9StJMf4kqRAqXhL
KWdfjAGUnzF3u3PdWsG9X0XOVqOFsbFR1jLi0iZvM46Oc9bQah55YI87vShGiBTC3zOQ6rGBSbls
Datb1t2Y7KKicR5UrKYvup4lRE/5E9lO0s9Wv65QfirmLDQ6/EfMnmgaqR+6nnWZm14yj86HtpI7
QnmQufcmLyFLk0gHdVUesVLJ3wzJ56rnuxE5VRH9XGRG6BrE7Byfq6bvRuRWMDEU623/AKqxeo2t
mAcDYw1qjF8f3Qdpw+V7Zic85bJhGvpHwQHubKdr/JAhSTpXGGxNeWYXiFjsIeCB8c+/jIY0ukwK
5JkY8+NBkdfUaIwV/cOF5FmWkbWfWSBLgt389a+/6udCFtWRx3nDIY414SNBpcZ+VmnMtw4msuhz
0VF622RDLBtsSMfGRf/7j79vlpGR5UZ7HnLzB4mIQBRSFllO+BQt36d/vYKw1vLGsIuGaqSJR07v
r79zPl0/rpHZ/o4nnWkBF+9jsT7modX6srUOEgWEgmY2S2p5oPIGJnmFd6AFp8pcAm7jn4n/4vXx
6x/w8yKFRWdznhk+GAYEkB+vJ1CpWh+y1DkQsSR3IOXM/SD68vg/+BYX+ZXjIMz7yYCfBUZfBDBL
Dpg95G6MkUe53tj/5mT+3bGwoWQUOCtSAIv8eCxOi8nI1jgWv268lRO7GTJxRMi/Ppa/WZYA3Rny
ESbMoOfjMknrvCZ/uLQPRsBsFG06i0KNvTusx6AV57Ya1PSbLd3Pzy+e6TxNOCzL5J8+HBgOo2Ds
M8c6aGXgvAhsN4dJV5QiXVb66wJLBnKbZmKJ/PpQf36yMHPyIdlztAyfPh6qj1QKL6BtHNKOuzso
eU62DmLrKXG83+iz/uYQWRyuwybOc9nyGz9eOzfr0bRVuXEYZASyLRflcQIP+kr/nyf2vIMb5lXz
z48Pxg8YSd1mCP1ReqZ05OKR74hD5tRyV+QWSkrdi7ZsdH57p3/kcvCY9ulOoJW2XN/1fr7TIk96
Os+TwyQbxvmJyG2k1RiA77D6ynOZZPRfAwiFN0NPXddTazVnVSs0HpbWWGwuSvsdAXfzRUSNSdU5
EXpy46VOlf3mtPy8wn2d1oeBQxtZlPgI7ypigLOjFrDCc5MvioO4ep319Q1kQuaeSF8o6399JcTP
9y4aQO4qXs/oXFE6/nj9w4x+ScA77qB5GrXu4M0kRYL82i9AkHhl4mCY13sSi3NNVPWrUvYkSF3x
h7u6MZBi1WE3zd5NNBrtKDDv/PoH/t054Un5/9k7k+W4kbTLvkpbrxtpDsAxLf5FxzwxSAZJUeQG
xkmY58mBp/8PqKwqSVmVabmvRZmllSRGMAKAf8O953KtIHoT4lf9JaIptiYud302uRTdwoqf9UAz
Dw2BVtFiqMDn/vkL/uHeY+M73w2McrhEoZf8/IFU+DUp+sfpgJhdvjQinheZVc5lqkq68b//YsyN
TMGAhkfNr6cAwcqeCCpvPKhAqZs4T7yTaMimWliipEv68xf7w1c977JRserCnE+8T3LJD3URqVB6
2fhiPNiIL2zKVzZWOBpDusQ/fyHjl6gLAy4mNgeKB/K4ONJ/rYxSM4yUzdCcCqIOmxtBD8dIHq12
8uDjCGyOJdlvAD0D6Z6IEAXJmJaOWS+qdD4Gi0pdwihhTqANNEvLRp/Kp8mp653QbEZZTL3MjUjn
6cfAFnZi+xoAS8kLjw3kn/8mf7wYEAbANobqA87lD6VQlAMjcPCnHYxpdFcD0dfHDPjGNhDj3666
WAVzDUj00oz0vgs/f/h2iGEz2l6haqrRou9dI+b3rwpcghqWqyOG4r+cH86n1w81EGpmnocGtz5E
OQva73y9/PCK+ZSZelVb8mBXSn7YttEfSFTyvnwORGb5mL6qiKt7KJQy/uImM369RAAlGrYJ04lX
niF9M2D4xxeXqd9G2JDBOOhMkqYVsRhEt25He0LVNG+q3VdbTxKg30UDdNwLCu5Asw6iHcszpJhY
oceL6DKmiFMyz2uq2pkbC9KvJvKUuY7qjLTXbcfPv3GIXwXLWxBNtvO0IIkZXLpmcWvFzfQFqTzH
ncZhsB3bWi8PyLtL4Pd2g19tUIzGCBBm7gdOn4M+qhD/rtyAnciVJeZsFXyD2e3AtOFc262GOTmy
b4qRtORtwbpmwRQ7nxbCqQxxYiwt8mXjWJ2HlbYuT22CXQnkYol6rBiriQZ6ig4ssfWl7FOrY2Wn
g5zIWUtGVsvsG/Fb8WJOcY4yNdVjhkcdOgL9Hd5NwlBci7lfPFXOw9AxSMKbflT8t4NdstjbBSPK
LVt+P9zZJINXy7ya+NMJIMH34hMnHZMXL53rmqrkXgvz1Bq/MS3H6JrgjaRxJzzKS/aYMNWlVFMW
3phQ1ItTElR9e9uYDV8I+zLu7kLPyuRSTILzou5avdroAk5xIgz3hDStSC5OqTfvqhH8FoMZW9OH
aeedvKorfR5FDSlfsxJA3Db86taLNfB270o41h4K2Vieej7NnolGx2wuwrWmNkCLeXnmIEyuII4z
CHezEYxDb/r8RAiGvv46DWa+r1TcaXeqiHjpKkFqQaQmmFe2dqnZGNf50FvtRY80HOAJl0t4Q7+K
/0nHCQCiQovkvu9rMEKrru215VTmqL9tg0e4hbwCPBJOUJsV6RA5ZEn5+rBH+gMEpwXXG52LOmWm
5SI0nrYqpYcFpe4xZQzwRdb3em7V6ZZdKRdYHrq2gcuw5mz4rAOY2XP1TYHNqCG0USIfYLWZ49Fn
EOKiAx0L9Q3Wun/jTkgRv4/grLTjzZih0u9lbFgvkR+CEW66BoT999vKRlTOFco9Mzhm7L7k2DRr
hvOjfq8rPYx2THuZzRut5DFeY4RttpVr05mFqcXnajTzzNyMm+51jNiEbxRyz5vvqxkwjy++Zc6F
RCCp7dzCkS+ZHs+T2Jrx/KKMaX+AIDGB/zz+HGKP6puQ2ZVzAkrcEWEiIhXjQE1Ec8zIZSOnqNTY
NKSj5IOVfg/qJfaMILpt8oo3ogtmJ5uSkL9LPhGl8Qzwy9R6Bj1WklxcVBXdlaVS/d6O45wgotqP
xg9XY5Oxjt3KkLejXjIFDkdqY4JbdMIdOY9ZA2BwDhlXcK1Itjlk58rWdB4pzJM2WJDqV5RElGE3
JHTc96eM2byWWvjM64Zp/ZiaAzbpOp9cRhJkGh0y8SnsYEKO8drCe9HHw/cT/7970r/Yk7KA1jlQ
/vOedP9OktiPS9Lf/8XvS1JQq7B8WUNSBs61mfyX/Y2z+TfD5NjC1vS57PznihRiPoJBSlSbRlja
cxf8rxUp9YNnzyedhWVDmH9nRco46+eDG8IwFeNnyQiwnGnQLyVqovtVx71hn61Qwj3xscsec2cc
DWIBmQE7bN6NLDHzg4JInN5NUWnBQjCcj7CYrDtiGzF46oV5z9BAPSaOFh0t0yF/KcWq4y9K5t84
RqfGI/qdgOv2oqVGwKMxGAboBXnla5DfKMKyI27+BllxGsdnxwi9ino8dTdRQ6RV5o8m5KOOld6o
k7OZkd+hUzBuwkg3jDUj3FvILy0SNjH4J/aY5anpjJYCoK8OhlcP7wgZniXhaO/IlcRTOhQO3oeo
fK6zRCylldl722xe8BCgZ1ZuOIJ8MACpT2Bbd6Is5IYvSjvnsearleP0m5Dddw18iUdFTxQmLvGs
30A/m6Fa0RBfa2FoPHJenmRHhCtwADJWo1Bc8EMUl7arKCBa8ZhakfegLKIOVa7MbWl4j0q59roX
BAiafXYrY3aulCHGuc6yet9B512KOIpOGfXHHkVVdAXi5YVtBTGCHBxrq7STY5VhBU4LrX9tEsff
jzwzcW7r6Qd4Mvadsat/mLrhsuFAhrTzjOij64x67Q2R+mrpLvi3IGLmWEGwQsOWus+G0SVryyGW
iYTaxyzKyHripYk4oBgJh/7JbzXE32ZerEmbdJZAocGIEHGLkyHNegv9YuRld86k5IykD8v9fEU+
VBxsG1f3I+KPuzTZOQaVCSYEImHSosf/oEEi24qe0SFudDJfyGLWg4tM9OQGZ8l0TeiTWIaTREZn
Ghp7D6EsXsUsyJ1y5FaC+xkXwOCju8Fu0hPT+PEUcoZf0TXHG07w4YbtQ72BVqneWlcS+kC/Q1xD
opXfPPgVZDMOWCUyJx5O9UTckmKKeCIPiXRqZQ/Be2hA1EvL0tqFepuzie1K56iXHo/3qJ1X9TnC
fBstJEqc3KBeq+zeWwTs97+QcIn+rjJHY5OYSQUKB3TXygjCfoOpxkKbmvHwB3DmHfsswwfTlpKV
ARp2EHCDOkUVb8qp7BKQwNg8BLWTZ4s+McJvRQekznVx4zkRUXm1pb3bkyU4tsMYXyNeFzS12mAs
1IQR0CzNcuPEwnuMehh4rCqPpZ9HNzg9wk1KaNFrb+vpxoh0+y2p/InJagaSzO5ZHAy1ZpEf2w5f
vUKaN5x7zgqXoL/p2gIgTZ7AyCwGTbZL1/WLA1X5UK7IIArXY2dMNwxaCipG+FS2rXCCKdPYN0aC
Ek9YFouNoftihVZxG0V5OC5iP9Gw1QTog0pzXFgZQArCVfmV7AIByMJIkSJmzkDpUvfjGitKvFWt
P66jwZ0eelTDi36o9E1okd0beuBSmdn6V6FLkJ5tY08hdOCeVtG+YEDZ1bk5XQ+dGJaFcg5Wx229
iFm/70G+Djt3sIubODO0tY62kxSA0h3vkiYtr7KmN+5Z4MXPkdBBrdgJO1B0pegMo9DfE9rk3MFg
MZaorJamKsVVBmBE5MVwiwGkPo1xifACJecZ8cKc3ZSTD5JF1J2i8laBOYj9VOnv+mDZ51JW+d7Q
e2OfNZ29QIbHhj8vDXaBfrCtDQImGPvcaw6LOgTUZns3eeH4kYmyXE6aM+JdyeStQy5WxLcY9it6
/RCokJVsWUzhtJmD9IQxtUciQ9RDngp2Y3N4ue329hUVh8YakgeRF4TDyk8898ksRLjDI8kuQaXe
upY0S6u4sewnDsFpB2lZwzqDR0oN5GXBBOy+xXTxZ0grxaWpbB2sX0b6QiVegikLkJARJmsUfb91
+wbqWulX4ZMxBe0J3R2q1qIjkwKrG4as8mikQXsz5XM+sHKnG6FH3nUT1mgQ286fmBDYaEFlAdPF
VPBuErdfdU4oP4IxB8TmqLcuDWEk8MwEyJUMqPxsSzuFmqxoDKzhsVQAZyRgjYsN5G7VQkd7AljE
vWHa5HQTI7mn/1RU2p3GAysYFoMVyWfIHITJOFV01v08J1q90F9Iz5Ir1U4Pfscj3RhGY2f1done
kpHdXRTp5HzD7YKpm14moe+pHgRYCVOfw55Y9C9yFFnE0vW3Q5kEj5qyiKjpMjTOdh7exBDw8oVW
BcMXEdiYpUwy4gM3JP2Jy9Hb8dwEnNqKU0Odfpmm7qZjgMPERKTHjg9saXHt3cejAdwYCDS3RLTN
PT0/2RO7YlyCl2T0uNSGmsAn0/SDpcwDd8echlgut03XjdllS+H6KKvKZFvYTQdrOsadNgnSektc
29xQ4abLCsYfLdBuQ6UV80I/OwXoBTiK/OGF3OByq6ERPE5947zpTpq+1k2pna2mpjnMrLvJlQ9i
RJyZeD7hLjic9nVLrwzWBl6q5fQPVMvdwbKzl3iK230YO8GmSqJi24N323Vg2G28aEFziAzojjIK
5KUJ8uJmqrBJIf+3+kUc3+pBaTxpQz5g3TF7MD263z/qUaTt0qm3MFAyeTAiC7dQTAC5Ia4TW35R
pEovhJula+bT2AGDPr333KDcdq1bXZcu+nDVlMyeKv/DhTgIQyvEMIjwbDGETbprinQ6hVIOx9JK
gq+9hwbZafpiVU5ptZK2NX2DBHkfIjFYGkns3JEJQ+C2nrRL3h/MxNi86nmqrstQf/YbzMVZgQw/
LosTFurxStnqxC5YPqQVtoEqhkrFIrWfdyHeJlKJ/1x3o9oCjq2flZYz4vNYHyAj6ffOgAMYD9bz
oPNcwT6mo9TCCiWDjEzB8EXrrHFVj/AzHXKnDx5qcRRh6VG1R6cAareQRQZnMi2CZeiKYhkKJ32Y
2UZ3FFXJMa9cjnpL99GCD4kbX2Oy1reeE5RnPHKbzDbLratEfTWYMl/litSCMJYZCF8jOKFw4bFj
xB3i6TiyeOLH9k1l4WRAyqVvSG+uVzj2rOUgh+dG51lbOLVFwvegT9fl4MRLEnZ0GLx1vrHcQb10
LiypRQN9l2dCY1uLJA1wL9hjheWkmNRbTibpsw1zQFDmvmQBQgreyDdSzapNDM6lWI65Bm+qES76
o0QDSFkn9hLQX8boSCb5VakMsuJhna6HPgOHpsng3W9rYyXzaeBIs2v8jx46wCSJr6l7oRmIdDMY
9rQRfskJOvj6YeI5QCQM1Sb+C7HzTU18c1lhLFrcdIuuJSa9sFtGOYSboiHo6nWTJrcWwhFz0YhR
HX2/EWCgjHgv+KqfCyhcO7yp/trJO0ZYwdgkh5pOnzAOojcr0mPlonJ852sVgkfa6KCk4CaJWwYx
pIAPI4Hw+tDqb6p00utJKR4IqLOWpp8YGz8n4VS/A4DRxf7K792weANg3dtykeWpl907CkqtPACp
hKTTKtcr7oex51Mr2ndoSIRV5FTK+B5tfcIilOpOD2YmtoihihKHzPEgX2lEEs021VF9MH4K3weP
d0iNYH3l3xTPWoD0aDR6LDWjrwjw6kmfZWAeHbrera6qkr9dNHbxZHLnmclYb3hF7SrxvAon7mhs
I+g3BXlUKn+vfaFfAbhx96ymJ+5gmrmz09n3U8gGhLmo/S5T5uUME6fy6FseOZ6EHF7qjCEYEPr6
oGVldisG3I1Y7kdi5cOh28kUczNPg3FF1YdJW1LCGEOTkWIeYY6vU4mqyDKOIm9YPgvm8BHi2jXO
dLWybDAF7KJ5PYi3xYOKevnY6Aly/4YIJIfYK43BHNSjpeCTuwysSpcI78YnhJTXQezysYrUU3dq
8IJVHwdEIbXdJK7GMjCWcds02BmxsC4aQq9nslLpXrucwnNoUdXtEXZSIzdsOQ4qi+P7wE3bp5bS
k56p6c8gNoK7zJoasBt82H4WxoC/MN0vLCMLz5rfDzXmeEVGV1eK/Rg31Z3vZ6Ilq5i/2kE8Iqe+
zi9t4NWLoNKrLzUzoK966VYwZIMvfuaIkzRwaCymXGg70yhLiL+ewJrci6PjZeUd4IEmh1xa5s5V
p0J5m4fVizPVCJfKSQEthCA2Ld1BcOxHUyAHPhDfJmJzTB9jrPMPbjz4W1S8pGeNnW5saYXah6Tu
hneUZuayNGRwbLKgJOA1yDdxHXMTKqY2C4a71rig9aDWqSL4sLhGhteJqo+KXwMXURdqvKkcF2dD
7qXRpQ5wXItqqgEXgAtcN66mrw1n8rDjStIMpik+WSEwwYwgm3Nq0Tk4yuZiEtorCZ4TgAWcHgtb
BymwMEceGsJKxseERwVDrn4AoR07E9btYkJ7VPrb1ujTSz7XSQjMIFlOssUCI4KDD+BhyY6XANXI
K3Y5/nB0o9AS6D/nQla36pNlUlxHuYCbyve89sZqIOarieKs+lq0eDGudWJozXWKzsi8qnROgQWj
+dBddkA1xAyrsqd3bczFcKN7Wryz8T7xA3ttfGxZnan7adBizletpeFtbzrRsAlddx2gC0SBZq2G
Ix9J7bqbIqhCe2k2etEli/+XSdLC5sj08xSora851X1KiNeXH8Y//0ZLTQDhT8sQtCBs3+CuQLoS
THd+Fb2U5JOix9KHc6A11krzsNbrWDIdle011135wTNL2W0fGwczsTaarDdWqK9dx78qu2ndQDzl
V4W+Dj8NcMufv7lftlDf3xvoGTyqsxTh171wpvdVLpBynHFGERpKrejvoD7//RchOmlOsGJh/odV
lxW3iqa3H86RAdWP/9nwjnGufd8N/nck+ZcjSdRGP3wjq5f25f98fGZ5nl+yj//5v3v0vzk+wJ+n
kp//6B/WDec3AosMwLkWSCimj/y8303Onv6bhZSCBf7vbmUGlv+wbhj8ke3B4mQVMJsqmCb+Ppc0
7d88m8gMZGP271Gev1g1/sy6wV7353uIHb3hmB73kUf0mIna4uedXmQz2CbOKDyoSkdUOZTF7Ksb
7SPiXkY9oyJ+UXaxd4cCFLJM61scUKJ3LSLkGxrIXa3Dely6RWofJlgv/jol+oVkPyblUGJlJrd6
DLz0NvHiGtwmFfWyL01omZgrbFKFjKanUoYQQzg23QrGPzHJGThun/CDOhxuQz3tJ31qJTmHSHjo
Jsx63euxCpfmHGfQNH7ZL6SrVa+ESDpvnMv9qnW9YB1MwswXYZm2zXJ0LcNa6QyajJNntOGq8TL7
iigKZ5H13aVJDW2DppjjmEJOmBzsenRXEth1C5ulPSPwzC5ZrFHpO6ogTDR2VWAtcksEdHtxeUmt
st/y4ysmIsW4g6PnHYzZZcVjd4sxEONVWETFxsqh5GAtn41ZnyYtZfnVRs7OrXT2cEVAj+50ZO7g
IeVz0M9Or2L0oJTg/upmH1hfjIhUdeMmnD1i1uwW00b8wqrU0NaDPD+b+XCxBDWt9Wk0K5UTvtmz
+0zOPjQmWMmRdV36ifi4YDPHsNbhUbqi7JTnIcwxtFGDdCcxrCujKM5+WWffYtximz6RI6L6yF0y
CGsuSGLeLN8vGOroJHLOHjp7dtOF1vTIxkVf1LPTrkytAztQ9oOzCy+u0RubszPPnD160ezWI8jq
lTVo+GIV9sCuTB0ZTY3QMnD5semSnOSldtsXKrtLZzdgnqTNGShqiEA2rpe+l4Cjj7EfKBzeaImb
h2T2FsrGUDBF8BuWs/NQt3ineBeDlej94H5yHSyKKfujjj1WQaedwxhZM7XRj2ZYicMounec0wNb
PpnekjXLHgknPPji2RUJUgKt/KdVEiTFdJa4n5dxyYmSCFVsp093pcEVzXqsPUGekccRKm5Zm3JD
6d5cFcqcnpgDks2ntTPYGasKduAEx6w5+zoreCZbCvdgo1XdEaFIcxChfYUlcjaEzt5QLLbx0mXN
uDM/raNIw3tA5PhJO19rl4Bdv2icCGEzXdzZeOo7R9l7VKY4Usehi/EJ1URHzwkhmFa9VF6oPVJE
cuVbU8KMz3C4juZsdTWa58yp003y6YPNIuNoSaZP+fxNje8Q0ctFMZtn8Q4/ys5Ty370/F05W2wH
GAtrf7bdxvhveRg218ZsydVmc26aBNZ+nA278tO6C8eGwWUtFpqJTA9/rzMbfX0cv/1s/e2crN6m
7OUpfA8T7uB2tgnDU1mMeXQm3zRCBOottFpmK2a52XoYymiT/G44bi6kUaW35WxH7mdj8khXtocA
oW6z2baczwbmcrYyT4myryTu5rHG5lyTAJysGEAOt4Nsv3T6qO20arTODK3DHCdn0chBADjSJAZq
guqN+AYGLM5qZGjYV93XoiqstW1PHjnCY7mRBiKD0I38m9F0o2srbF5yWTKtQS+5mCL9xS5ZZi/C
WrTPTc2vTDxNuarZjx6DNKcFNywuaREATMhIdknHML0ZeewuQsXzLi3qAtBoPj5PnYdk3uf53Hdc
g9GoxmdvVFGA+0BUd1Wt7nJhVwzK8wwXRShBxnjUpTcBJq+9WdITsS2RFHuphce/mWI8CEnvM3XP
23RVlLl3Ia/lG5l3wzIwlL4ZyIZnqODqEQhpm7aqtPOM+AwZZZ2ice4shv1lZGuYfMD2uEabbUZg
MNzi7ONT1X0BQko60W7s8/aQ5SLsOFu06i3RYjhUoYw7sVYhTfl1UoN9WsQFpoekYwByUrK2b1E+
FncgSrlFkoFLj0lVb31t9Kg+hHN8DRhX03ptufqjpU5SLXNYzXckhrbSuaBlcmkSdFEfCkO4h2r0
tU3rkXq+86t2P0ZmcB2mXXrnarHpLOpec7Zh4uM596YhfCpd2awBnGU7PQrCF3RdAle7W8eQ9sdW
ngKzJqHXkSXjsGno/H1f0ukOZt/3kCcm7bbk0f4tTySlORLo4artmwbzjlHh7LZHmudJBzS9iKEI
qYVUU/cofLN6qWoRPXEmB+SpZd1VY07Ztd9b3rfZmjCx8ffNi9Yn/aOGc+mcCWfv0KB8ZJlpv1u5
Z+GlCM2qw0PUg4bwaHSsot9nPG3Rj+vGyCK8nteLPp8ig7rQ/dL1o3ViNJW+a7GI2Yt3M4rQLqPh
1q+k/YVzxFsjNQk2HStOjeEPoKOlnuhhsK8jpd4SuhrJwwgPnJfk/Y1yaHoW2RhqN1FsN7Bqzax+
ilnZn820DFAN+610YCTB7/G6KnmXbZVcyiG/S5t0MOgbc3/Pwipb6QmstpmbXF1PlVmRTjQ07giL
gYXCekS7d1VCMXiyhnH48N2wekZQ2G8IeqPB1cD7ewtVwVqvoePdwJdiimM2tfYmxUhycZ0H/sJE
FbfrnBF7hKMN5bMXqNxdjpPfkdDYmsMqjuKK0YmTxY+wjKVcuIXZXtAPoA3SlFmd7bZM99xzES22
IUhTGiUdPu/cW5tOLZ7wRflyDdMhUSu918icTmV08YFxbVlkOcuclQXQd1DuWx7PDHwtvWfDlBjO
aRza6qCHrb2ySynIH+qgfhtccLNgaancmpwsYVVLOzbatRXmnlzoTXmrd027atiEn1Kt77KF4xft
SjlxuccRQ8YFQe31E4j+lmFh0DX6slNN8TUZjTJft5LOE1FINX3YFFBXmPHLlWnYrzIIvQcnzLMX
PHTFxgzhTa1U7PgZrv+k0JYg9HkispgV4EWFc+VN0nnu0dLsypCgHzK0rDkHwhzNV2dgT9z6uvnF
a8MwWriZqRiM1aw+YcoXO+Lw+M9kwoS5i4FdXdzEBw2ljFB/6b3eWJa5VT7Tnbe3FqF9+TJWhnjq
JgpIUCJDx7VEvNjCzR393avYK81RQoF2wOjgf428Nn8Aj2A3GxOS4LFrAKL1saaFKwTKrMsdM9nH
QXIjpi76WuXOORh7UgCJlekh3w9ux3JpbL1bDAzi3DkyWAGCZQ0J5tAAP0ht6OqBs61sCgtkKb18
heRm2ExwS+Ji5OiwlssGhsu6hlJqqTeR2HppEJwb0F/rwZj8vRFDkZ+k1a6m0kyB9YjupLMBtLs6
+whjo6uXUWc7HzbinXDRNwDCE7utHwJUCa+2LPxNXwgzWfBtTs2yrGV3FRoK1RhlFhggH3XrIqqD
WC6CRMbvpfBYt9B85otSC1MeLeZwVbA2ekx9ld4zIAsJ2rJIQtD97lSz05kFfLZ7TOqMgHFBjZgN
wcGdMq3Z5HXV7dzIq+C4G0HytXEdHaiRP7AFCBHR+euyNAAd+NN0nBWxhwH5x4nfMD0ZMore/CkC
ohS1LdTKqt8E3iwXSwPw5sn0WCKngz1m6PVLwILmxqwqlmNkLfwXBPa91/2rLlmgjfkT3c7/T19e
X7KXn3rkz3/yjxZZkqZNpyttZuo6HSpy8n9xwFAFGZjRUJ7iNZq7599bZBNuNRMPuC3EOGOG+CGe
2xS/GYZEG49PAX3234zn/kWBjZKYFn1+FyiBDIws8xDqB8VtrFMANabUEKFqQIAioE+7zpPN/Q+f
yb8ZZv0yL/p8GWxS84jAFH+EjU06Lut+6rVdM2HdT4oMskkn3OuMEvqvFNJ8oD+JiPmVPKT5s4tq
BhD8quPlu4gbD33lnM/mXQu77q8QOpsHrOXqprQzhCJ//ssxjPvDSzJlwM/EPMzFDydm9fkPn6JK
GoziTs0MDLgM6MCqaE9F3THOLLSssNAXDN4XQXyXsRFd0NN+E5Mwbu1iICmmsqDDWH3PZLhTGFs+
9YdeoZAijl4tXnOWZ6fKIzW88gNvO0x4jTJ7JH8S5BolvJ7dpkmKVker2weAAznwprrcaH4Wnf2x
jc4yiK18ZQaE046VyPZR0Izrqm2yW0OT04dHcMSXMJGEWpXBlehGeFVOmiPjTYm+4Pl4hSfBnn3q
ZndrNF32jcyZ4noyh/jBIG1wwSQw3VgV6UOshfol8QfDThQ0o9VUGazcBTxScirXwAsotVsQP47e
FmdIAwxS0sR8EfgbdiTSVpw32rDDiYpgjEQl3166mlG8NS7oWHuCeuYVE3lQohqIxatdCa3IqJ9Q
W3gDzKaQnr1aOCMpis0TDklrbEgULeONkzsciYPPdb4UYcGjXphZ/trVDm4W0lseY0YTFy8QXrjk
nPTeY7dhBaF7zBIWZAMWSCHiSG3q3qWMExhSXpMwnTcdcDyuRdq7kNtkUJycbuiOY5cPpJ9O4Kn8
qF4ZRsq1F0+gw2QUW9eRSYyFishfU+jFkVLb64aS/Clzin5TKNGyzLARxKjCzt4RbIXbMA/fxjou
0W0AoSSRHDgWDIswWzd8OFCA06sqzaZHiXzpFg/KdCJ4DZxpo/Rkb+e90FZJFPt0nYV2JzmE9z7S
+12P13htjlFywlHSveNPbl8TfeanTQH9N1175B34CJpV6NtvVQtATR/qM/qNfqGc9F2YBEIQ7Xek
GQdKnAQPXkOKSUW8w1YriWCatEwtGzWgPzGkWHo+UxynbI8xDSy59G0wLuEzxy+4zdhpac6ziY5h
FRJZsVaOXV18XMsQB5sbkifgO5GaLrm0uXuYdvRXrDoR7en9h0L6sgGq1F4lRj69tnOYCN+s9Vqq
JLlmJmOskqltLwRFk9bauhdgbNG6s6avBH2ZZ/AExtoYp+YMcZlqw7OHO1B13TLQvX4zIm3JB/DL
pl8Yuyhxh14u2qAPx7fcjhho+fSexQr0nIoBGbtw4xZTE/eItLOEpthAIrAc04rQI3dIR7Unjiwg
3iwMKiFIidOC6UvSDLQKKCQRQAd8EAWrwbFv4ntZx27QQt+NFShfMBdtuPYIZ4c3Nc4CC81PWE5b
lbDnOA1UIUM/2c5XxerX3ThjYljAu6D6gsLQRnfTxE1UUeCQEL4JoDoElz6x+JtmGfXBGd8b4UFF
VucDQBKcvSbdLV4n8FNaj36j8QfrySjDeWgl8ll9NaC7N77E3aBZm0p5lvPOwpUvKmzDVjvA8wu6
+i7JfKJ5t7rXJE+AaJM7rweaUoucx3CROTC5BRMaxx/R5fimgeZg6IistRT12mKY+nmJrxHoY7Wm
eRgMFBq6UtbOyDRGmyoZo3GVTXArjLDAFtVU8/+NENW/I+56eLONHEgvATZMJRIQEKTO8bqEQo6r
hK5jXzYiP0QsJ9dt1k0kHFY+MmqN7MNjJSW1r9M7aKTtplildZSjjPRaQuMESZnaiDtRg2L3/OlT
rFotv5sa4QPuyslLXfX9kN0qU5YfM+fzxBuJgk1iyOJYInuZVp0dpOG6Hodi77IivUbGab+kOEqR
hoDMgTjjZLfakDikYbsZ7w2nEX9maW32zXBrmIuiJRUrASi0os4s7oIsBCzRMGnXeXgkdsd9+7t9
/r+7kr+oAmkNQU/9Z/X28iWNvgG5iX4qBL//q38quOVvKKMlqw/c1XOewj8LQXyVcK7YUlAesvlA
Qf3PQpCUEqHD1WdLQr6I8Vkj/mNXwhrF5AeyHnNn97Gn/x0Ntz7XKD94rwRqcLoEwtcdLL7SkHON
80MNw+CoKKsOkkQ+gA/sBx/NAVqk+fJzhv6WI4mcSdUDfRUiYQtfyP4hkZA2F42XV48/fHr/pl78
Fbo1vxtJ0IiDwlbMvsdfKipu0DLxwq4/G1Wun4OEAciiQ/cDFKVHFYoiR3ZPDs4GNIeZi3GoimfM
kD/R0FNuOfm717ZoqCA9dyuDOOuHyUKKjpjb8j+YcOrq+xbxJ2zYj+irz5XnL5/fvAydbdKo4d1f
XZoycrDGeGN7NpUVBCtbTelDPye5bFqHNF+M4UqPV5HD82hi3EVxlwhzm2HtwozUo0hBR8DkIdL+
l70zWXIbybbtFyENfTMlSIJkNIw+JE1goQwF+s4dnePr34Ky6j4ppKuwqvEdVFlmlUSQgMObc/Ze
u3W2ss+acdNXKUstwqKCXk+D5Qdm9qmSwRoCScfriVbERVFOAIMyqblrNtpYfdDnXftjP/+o1Ynr
8SCQnLA9fWfIo7OVTOTyyeu6x4bXJNTLNjbq4JY+PSAustJoncVG+enPj//dflr3yJfB/I3T/Lvd
3HrXtnP0ObHJL6yva38xrqkcDdfg0cLMj9OnP19pPd/8+APXKwWo6ehDujBB/HfjrKX6sHQiba79
VrdfugknVBT3vjI3RZvudAzG4Et15TdhbjlT9dGgedef5IcyUEyH8xynPGaHd5eHVZIhMmKjvia2
vpCJ4bwUFLjLyFkquXOpdG8UWbFpNJUdUuuuaLxvRAbL40Q4xuXsWkKnSwhVKSQztHq0RGuyg/KV
+tZqY7vVtaVCSI+smlQICyPjByef9wef9ft767QBwJRCOWSTnycN3R1o+DmxdmUMcfWSiV4mFHGK
vrbRh6g6OWFNLb4mftBezkuX7tFYzyhnjdF7I4d6QdWGeyy0m3z8ltGoex2dNvVOf37E8DreP2R8
MxyzESowt/J2cqD/cWpzBdwckfbWVW53bRyQhgHOGVX3bAX7nv0b+QedfjtWyhk2aZp6oSBTjZNF
G5U2NCJaVtUdXT5MwRiwkmfChRuUeHBxW6drH100wNuY7HVOPnlOtbm31gDgXNbXU6vJc6eR3J2w
m0Q1v7AZCs0xrQ6O25d3REjcoBum3F0OXnfdx91Dz87G2rqjyY3MFIggSlULBonJzy/L1PE/x/pg
n0BJGXCT5zWdDbxcFTLmM2QhgubYpPxli7JbA84ww6Xu+vtB15DOTFXvsa1AV2XHpvnQpcZURLGn
UbVfqPN/JRRajPQ+Ou3LUHm0YFppHgsw/0ejC8pXfGR0tFurKu6zIJ49aEV2chKxGELFfYgM/Enn
Du4YOGmBtdLAWrgrHQ9d0zglGEVGE5dfJS2xHdrgnJKTrmPAafoDS405hTWM/43fe+UncnxTku+C
9t6xesrDQU6MrXSr5cV3GySHIJbIXCp8WofzrL+Y1MjfZIJ/IlxMckJISzTHZD/3ecPLMcEaSsbB
3wvSXLccP6tDzR8FF20LNu5jNXqbXOa5FnrxxN6xceZlY/dlHFps6apIuNCY7UHptxPeJ3jZQi9p
E9hdv7f6KZDRjFPp0gVLVsa3w9T1FfXfrFS1eAUXbprLZzlps1elKK+Zypu/TVXlvUUOTj+gSrvu
i74q5hOJt0s0BkMfHyuRsZHLzbK5/26BzJWF5XfgGaC/73Q6nEtaoQCq45j1kBM0XXk8EQk5HmVv
xGeauygLDoXyprWjS4zkpSt7ixE1xQgyp3BgLdzTzs7j88ir42LQwXrAgKMWWu2JsxXBpgQXHcQ7
omXhOcUBjE5Cx3Gkho1cnatpMCB8nEoPaJuM2RXQ+U9g8/mLw4xZ0w8ewioVOMZHqRJ5IzMNrl+T
ZP6bNkCz07d6g7cqs/3Bv3YwGsSn2vJ6z8nDekYnqw4S07lId22SetUuliNIh0DIOtur0q3ASUny
W0KH8ESIi8SXlJHIOgLdeazms9ZWKxLCcumY8B9dO5e5jt6D6Jv6GapcUB0tESAxL2gl3C0DZ4t9
rjVQBfH+Sw79XmqmfRSLsa3vWYytU54sZrEfWr7BrulLWGDwE5eA9rRqp6vKVwxtjVdF0F8zhpPA
dldC4rII+iXpkscJ0Y39CYHR1vKNmkfgEundl1iDVZV2Rwq29iEBmL5GXgMjQ6CYxduFxBkH5IBo
g5s8nnI7tPDrLJuqzRftgqoLrfaWJHi+buC1+KtTPNW42XBQF4GdTnQtForqAWdghg/l4RCau7Zg
+s20L6JeEW5wxgrfvIZJmMGU9Efa/A+KltNw7baBatANdv0VkDGWpAR3MX8hWEkge+xWRv0ZQxyG
345Q8Bkmr7MgB+mT/h9TL8gpzOm+weDdDzWG150kfYovPxg4okurKySqyHiX0UzFSzexswBsMd5j
85i+tiK1DqMHRHLnFw7qwpretrV3ygY3eC1G43qZW8u+lb2DI7jX+BPTd2ZnjyF6pktZ5dlBzKY5
HWsAmOY507yAZPpuHZx53snIKyWVhVnZ+H6pJ/FsAFDyxRrJpHvBChY8YXNkdFfMkmILpBY4Zi+D
2LzJxYBt1/TpLh1nwt6Hq37u183nyvJ08DnM4KkrLt00C8BBnI+ASvXvSIBq/eoT8xPfq60MHCvk
d98OncOtSosGy3FQjLw6+D6K7LYWHq+8GNgVJPx/zKlmX6fnzrBp1W2sNtV53JzCh6tKS1FXZ/rQ
zXscYMh31bgKP/h3DrH8IiYQIqbXfXJfV08xpdOTP2YZ8YGpUzAuQFi+TPWKWpwFZSmrn/E2J2xz
8wv64EV+77NaRLLWga4ESfcZ+Aud9dROM/PUEEg0XMQcwMetEl43scFVqxGR2xqCGVB/F2Xh3BB5
qjeHTqc5RhBZlcgDHq7qDe70OodkHfITzgG+tctMlco9ldrgWdPjiiDwNqGuZzPNKTGld1nTy4ug
Iipm65jCTJj2QCZt8LsFTyLXYLmWZs1rsmgQ2I923RgdpkVVq5NvMKR2EBQYI7mjcUchNI07Fpmp
uyC/hcQW7NQ9kq3UQhHgCQxYNIGCB02xTScRpxfGK1FeNNorA7X4MZtMPmqujHQJ7Qns97HlsUyh
VgTufsFx1F/NuLbvc1QtuHfkwa7m0TksE4WhsNAN/PZtWTTNVe3O9qXW61jZ0q6uxotETW0a+g7e
kwd2IvJVD2qmEaZOuebF0PaFqYrqmVVAdfe4CYzsk9Eslo9qhx2Yemx7C4hm2klc5KkHb/Kkxe30
NU10bQxLT7rFMQt043aWWrxEYuhktsto8IGnNfvcupnppiPvgCmEEqfFQHOFHGQlybO7kbsJ2Rn6
E6C8FGIXD+uXT2b2zpitmfhjnGeoTPyO0V/YM3wAFStdhnEr3e75u4s/TwVjjZUueGKsV/KmJpCB
CdZsg3zvVymIw3n4bPrD5BMJXozeo2PW+PsnJ+ntKxtO53jXxRLgqEoY0bs2s3iaHBxwy2ZWD3nC
E21qwUjXS2iXcxPwu2ZcOleF0EAjVGBnKN7V1dBflSWlcpp9hMahHkYsPc1AMbFm8N6jLUY3aMep
d/V9V/p/lZQPKilA3Ve41v9eSiHMSmSvLz811P75O//uqOl/8RG6Y1ArsU3k0Rya/t1R8/7ikOpS
rOFMAkDK42D5746aQUdtJXFYfJiOKpSj7L8KKVRfVjg2JCL2RS6ivv+IF/7usGEHpF+tNn3HWalN
hNX+fNhIGDyL3zbDwTQBuiIBC9gu2XjRVxd3IDeeI+pLqnOEFgYpBLUf7tVvCifvTs4shVRL6EGh
30Ewbb5P9ek6sMjkyPXRNJjjzlOVi1fHLLfE1VSH/+JSge/QqLRR8b6PUhVWPhqQy/rINuhIQTNF
1iPTdscpt/svfhW3EtI7B06XHenP93Qx5qJVto2je54zNtzEwAkAvmE/e8M/fe7/tY6znlh/KAh8
v4Er1suGKQ8c4X1DlOrSUJQON5CIbcpMymQVHty3eXS3SR3neIcsbbNWiQEG203451u6llN+vTj9
2HUUs6V+9zt7aJOx1fZ9pDV43FcN8K42MKb/+Sq/jhEH5T5pnb7tot323l1FUtqXYxcPkQhsVzA2
a4k1bO5IZsnb6kOi2LsaEnfUWeuWNJjBAVDiXH/0D4VFpxuRvhr9ECXKRfVXiG+eZb75CWYMo6wu
3DhvPyhL/HobHdPEfQ8ekVqq7r6jUcRpkU/AlIYIOBvB4SzpPKyg2f35Nq636eeHxVU40wb4MwLa
zOtt/uF32UNMAha0r8jC8o5sSrvEqHFWsCQw4YNP+fPVfncXf7zau4dGtTTpEsA59FNpsayG2mQk
0bDFG7tpAnw9oii+/vmS74lY358c7j5QWFQuGZDvpjKVomiZ0IRGRuraZ7uxiX0h0B1s0+IfgPwD
G+ruvFH5YVfa8tXtERW2jnUYErGaY4NxN8zmtBGT1/49z5Z2VC4aTDPuu/sFpkLppQmquW75YGJ6
TxBcv7eFq0A3XAec6i8jzpeJazY9r1E2kUkF2pcuyoau0bjTNPykmTTA7/rNtLW4ezuznO0v+uLN
N4Pht9celfAwISTxzF40+eAFd34zNBFAoBHgDXd+LajmAQG/HJF7qk/pDmu9s6VsO3P+diHRd4nE
YWflIIldyMd4dwGm1Lm45MhNCGk194T/6jV7Kok+DmMTJuIW52ON8wllkbpIBlNc4+jUjoQB0H8f
+347YTBk1y+Cp4HD3xPp24TAcI4Mha15e7z6aGgt4e+GZj71hSAVSiuHECcEUsHSuUjt4pFNGO5o
W4HasmA8C5I1t5PWnxtkXIcu81b0fElHNy7jSz1V+jPI9TECnqSFMbCuQll3PVhzNINJcSD8sj/z
yfX+z6P11xfEd5DD0FuxWYM9791gnWXiDA7hihGwl2utQJOW+TpW+vlhWOIWW1dl/MevJFfkZIEK
x/HW+ebnCSAQ8wimuugjEcdHQxIbZyR/BzV5phZ1Ek4An/78C3+dtzGDMdsYVFvWMsa7aU0myNF4
Nn1EtCUSUgQjR8KWcWqaQm3/fKlfhymgRBODFzVT2IzvYzwStLL5RFMiIobJuUChbBybafA+uIG/
vQpcIrYp1Ay4hz/fwErn/NdP3EDNxXeKDzjQDtQp/Js//5j3rS3mA36Nj/6K3aLhsRz9fJ2CmodB
OYNS3WxgYDYk2Ja5okcDR4e9vfTYUjDwdc+inuk/c6SMGhA0H01La5n55wWDpp+FTAi7FCTd72al
HxaMrmvsJRs9iR2+9HYT9bw9RZ1+b089jhPLXuyjUc8Yz/XmW9lM3l3R51MEO2W8qpaFnnjRfIT1
NX/7nWgzoFFDSfaLyTCxNU2LU0tGdTLUR104u0AHKLPUfXcdS4KsU2+ARUhVg/hqTZ2HNkO1kenm
NvDrhtpW+a005vGacJDtskxfBkq1YZf17b2qB1hq5B4eQMQRcazKa03vP8KV/v4HfNd7saXn/X/X
QYkNEVQKkUNko4rFtdPuh8lOHlNmsRCTV76NUdcgYXV7VixRnaiRvfiZ9yCFGxzxqJJS7ItxRykl
uG0IuXjwkUQtTlyfLB+GAaUHtZ2KnGjpvC/31BjbD5YE410P6Pvo5MCCYu2fX/BudE59yReG8Bsp
LccZuwT1qXcA2RDete0zwSQ/uAhkc/2Ip3sM5co2+fMLYv12FKA1XA17poFo7ucXxFfMJTQ/ZJTD
619jl33nK9uqG8+WGC4C/bUpx/nZM430b9pw/TAmYd6YSGxX98yYyL2po5AQoEQ3E+VHBNbm0K5Y
Bj2aHfwBdp4Y31RtGEyV3j1y4p1DMMLW1YLn1iekwxgd/VJzjPJAJPWLN+r3ruJCiU3UWkuN3fng
nv+6dfNdToM2BkRypTgt/fx7HdMnmhJ2cdTl5XMdRx5+ma226EhSFsf6YJ/4m2kbzprDydP2+ODV
c/njPhFAglsLJp2oTeq3gB4mq/aYo29bPgK2rp/0boLhSmsH2qYVrb/f2CMPBBwVO4wkkTyQ95w8
g+MEQ1MpThOOKqjk6K7mn2LX+EgD+ZvV19WRAXqr7pKkrnc/sk+yzoxz0MeDpwB5+avl4U6347fS
679y5HU/WKC+7z1/+a2OGdBx5sD9Czo4GDU5ZxlDlmN4fTdY7HtUbG1VDXzHGpdvFA4fgGni41Qt
mxvbz8JRJrBR2a38+e357WCCB83KYqFWeL8sZwA3Mc3z/k4+rgJ9tb/YdH5IUgFNQhjm258v95tF
06X1wWOGTferK9oNcqRl+BMipcQcJS3OxAV+0AdnxN/eX4NKBiOJ22v776YEyAtJY9CEjzgji9CH
A7wd6zwI3djXjhNNvDChUL3VVFfuphgCGNUAIiJH7WJZ3I/myF8P5XTnORVyKEfu8gudfVKo9VIJ
jNcCeLejZUylTixXasRFkVSGFrayqqPU60m0KbBQ/fmOv+9yrzM086LLzWbfjoLn3XSB3I+Cea2L
SJEh87X1Vl7ZJJL+LDPDoeHqNq4bYulFeqapAEnK6HalA0C4RSBYdV5ahMBypqsxtTDYmH0/GKGT
kL3+5+/5m4nGh5zvMscgn8Dk9PNEk2q4IPHLdpE7x2I/EHa0Q8KGtA1X8we35DeXojZsI53wKMNx
d36+VJbjqgFv3EWQXas3G9fO7VKnuIk0V/8vfhZ7UMfW3bWk9susBpCQcDXf7iLHzMQtaGx33ygv
vshFTxXxfwqNN//MHj9qeH4ziXElyiJsEREzvK9U4DNJ8mbgSpmlJ6Sc1u19lXSoQ3VJB36uCOYk
6u+D6eO3t5LzNQYB17DRPf18K5NEr5EjOF1El2YMK7SuqPArcyt0PGd//n0Qwn9dIdhpECKOo8C3
mLF+vphf2M2QgKCNaH7rMPKV6pHVpPa0bGlBESXmCmluXfbkZdhZ46TtOTkO826hf1fdVr7Dy4VN
EGJILIl9NtuRro2oC38AVVa6BDbhkXlpEB9cFYiV5T5Jy1WWWRtIF2t+EgROt6F3HYwEfO4n5D/q
4ru+E+W8t+wQqqQEPhcpLFzYfgQk2Yh99yQk4Bi3iBkyP5Ekl1X4fCiWkErHCSa9QPltxVuRFSJ9
lGVjqCNcoMCJaIVW9k7TWwNWP8X/SJJLLa+dqh78K7sfVHyLpaus9/y7NtFnErKYUYfi2dvW9OGS
K9/DJLcF59wQBw0p634k3yg+iVprDlCmEKWpRJiCCMHsqZJA/OlaoGY5egmJXqE/NJDsVbHmAUKN
rMVlPnKczEI3wA0aSYlDbEs/SM1kztFdv8AtFOvUHaoWp26Ff20zZuTUv3g0ccBfxf0cQitrxH3r
0NCM6IPl6maKvfG+zmzR75TWBd6d3lR+skNCnAxHNrHzvvNhzu2hq6HfsFc3dwiVMohqwRK1K+O1
/KdrZlBsOun4j3naleFcVnjppZ2OJKAjlzhU/nBLnXc/INF5jluz/ISbVL/razo1MfnXB21Vjltd
cB5Kta87uZ9Tr76LPYqodkpDmg5zZNoFSbZBUe2TYTxZZKWEZitf8gJkE3SEeDvks7WnwfxqE+a2
G2m08R2EF7ly0ndYN90I/1azYce8bGB0Acax2/mr19MZQqKBFcEbX5bORVWM4xSGEIDHrHxCeLlz
Nbe7WePFdwba4xv8XIDKQXlfAFdLr5CJlBGnBWTOWfw0Y6KNHM0AGYnSja5ufIwDuwjnvBjYVEgv
LFkltlJ6y21RzkcysAgoW9SKrirOBdUlMonFqYBSv130AiZdj406J2YSLWVRXUxWus14sjexb9/R
up13xgQmE9bMEiqtH7axCRlqYet6Fydl+6X2pX5Zp56/VX3nbvEIiDdX65AE94i8fArWkdc0zlGU
dLk8bCFHSydTWirP31GkOJmoHbHeGfvCUZ8qmsSf6iw+wM28zwb1iUZ9vZv0gELdEH+qkH7DQioq
/zgOhOqOWocQwdEeADMCo4itbOsmjb/Tc/x65dShlckDXLicG+4yoY03XSL8OznMrIsWlFMFgI0k
ZOSOWv1NdhC+favPDlAL0OFUZLzbEtytypB6F9tizPpFoaPq4EFwNDd1gQKgwaCIZ4hww43J4Hmu
MDIB0O04R7CYMklgX5g+t9z7625ilOGrBZVYGEe8NgpVRt/sAXz5F/xDAx6Q2x3/Yw4hdyjBKoKW
fjWOKEgM2EiW1VICeGmPKwJNjEYXu4281YYygzlrD1ZRmsMW37M3blSDdvdSwwqebwrPFzDE1Oho
K+9Qx1XYdIgQBHdq0xd1uV38anxIqerfmGVuPsRVXWRHyHJiB2+sg3NmQhoiN49cwY5iXAo74qur
x+wnqe+2O28BrNiyyP7dSz9x8cUnqBKBQ1qX8yzdextW/ltAcR83Eam0HL7jUd8uyp8f6TNVb6Il
WWqjKml8QY6BMWVonTPuCALJgppMKwhhUc+O5cFXdv55hL7IYCzRMvRmd1rIsgy/A9TRMspnqnC0
QXKSUFYBHSMhtYLuU4rK6+8OxsOewMTuEyCD7JCLuC+PFgKJPYwG+ew0yEVQWU3g6WOn6rfDInk5
4JMAq9XtguxsGCpkRFpHZBHF1qOEvONUGggAt8ZY4YFEH7nps2R86uJpFeI4meFvAkBspFnqdheE
Fa3BY1un5ToGtemUBHl6D2QAlIFHk38vuZ3aE/INfiLZf0FKEu/CV3WL8Wk052G6SuI4OWc+WUO4
hZarpvf9SzslFIj2fhbZeubej73pLBt2It0JLhxMxEm2XyjdmfD3GuecCF7VXU1e6X4Z5mI/NbNd
Reidk3NJoqoXtkBpz7xEHS8VT5cifHcqqsA+e9DevooxEbf2IowHmXG/s7xQ0YKEIfJTbioGGnWh
MTRvW0e0X531hBnW7gIfo+jyLOLOZgdnrvhYDZmuIezu1Bok/y6jbMEDtOIT2DLCyj2v+7tZUxRA
W6TcVqQH8SmhGoHorpevwSSds7102gRZK0jOc+agQUC8UalXlEw2NgiUe5ZdbqwJXOSlwbLcbqcg
T0It9TvQC3Wa18xQQyzBeejGQwsN/Jw5TfzYuimmE0JUv7iJW2x7wkDTjYlC0thgs5KvUADMXQLm
EoubHm8TZGMXouLHQySaH0EUMC8mwJQtYNXbVteS8xBgswE84bADr6EPnW2rK4+iWHVIPQ4x1NfF
FJ/SqucPxCPJS0kylT3Rii2ohYX3nDJWLZ+Vomjte6N89RLbCeNYgWSF8ssoH1L4by2ZBfdZlY5P
dtMPXjg1fMnS0UH596J9sfLUvdeCBZ5QW0/pWblVbWykXYtPZbfMNz4g0ycdcxIxrDxuU8T+pZMb
8V1HwMbRKDS1Bzy9ap60Jj3bkrvm56m60RNNvekLsFNtRjcEfdmP7xA62cdOT6GqWhOf2CyEWBj6
/Eiuk3xdJgRdJwyDMt1pVarePDw5dRgPKZAL6i2SJGrAJGBDtQbVGy61CiKb5sZ3dsqRa0MgRKeO
1Ti6OJUHRtKiQdXYUkBipDFnpWf8J40RVkCBbjQrp4g7qpJnrUs/HY9ACP06DGT/1hDlhARer3JY
4FP3pjW58WQnCDHGSRrfXHB0A/rQubtltljeGjNvRYh5B/OUgAfxDSHIAigF9ctBa1tui8tKLiN9
KnBSr3bQhwWG9l3Q68xmnosprPW72z4GZj50ZnvdAxr6POdxd2v0fnKOXYhofTD4yDl9C9pKugpJ
fN7vWkv65w5UtH4rACEwxzdF5RwbtHJv7Ki9K87E8b4dYqB7aAk86qa9NdAQtvwvC3GE13HVJtFY
luPBdiHUdiybl5awC2xMBEPfuLZs96jO5aNoR7RdS/rWJw3/k4TMAsOytb46QeIQjopSrbVR4JnW
XIcO+PIIgizwQDoS26IXvIdIWdWdURHFwSZk2pByHT9BL7bDUmvu+8C+AiqzZtxCywUESnwGQtrr
jvqPPqTjKa9aMilk4Z71CSUaKkvmDWuhva5nGmBXrT3XyonvISs1x2DOhoRJt1o2Rk2zscMLe3Sy
/jQqBWiJd/NKTyZxWSdefUpSAkbZ6rMFDGj/UUJ9CRxEjoVXQx9tRut1LO1TB9maKQ1PxmLJble7
RhvOvX1B7K/9zH5bR/k+N1+Dae0zNf0+pbJ87OLGo1uWsiElS1g9++CO7ohSm/be3B7cBqhtQJZ2
QihOA157eaH+V30uKm9Zlb3cJByvCRM9J5zQU8oGdFUU8lhougWDQ8MwUtntHm6xc1HFw7y1S7O6
5R88ivKx9jB0GtRzUJZ3g+QigxN7NwPCrA2FabXhUGq/ILZ0n5Dblocs857mXK8iyqWQFHS2coBp
FJ7gbEqvMpD1YWOYx9hajK+pHk97YAo6yEQDP1eGERKMK3zlNu03hIEHu0SBLWNzYT/nthPVztzs
eZ2YgBsigzaJ2wUwE4LgbSwG83lubeM6qIIF1UJlP7TpnJMmHNh7h7mLnyaBIjmed6tGnpIz4uLZ
e+wLN6IXeE3muf220GoCK5HgH+5yhkFWl0kG36NumdaIt98QJi3DuYVPRQOBcIbeDAfPZUOP3fgl
V3NxSqb60BddiSPO1i4blc+3i24+90iBCYHu9ki2cjZqDgaWmCTZynbiR8RwbDNAlhRMgfkGwnF2
5+ti2RYEt15I8iJD0P+71FlzgS3hnKvWAQeUToFB06Jcjko1q99bY9mpiFDhhcMQ3SZzjgSYYLEN
+tlVUwnqJN+UuHrbDT208SqI+/xTZdpu5BgU4CmtEd3UEUOITjvT5huYzd2lopjNqc4bCTjGBlmc
CDvQ7xxsqSL35kM89gAxZHFV8pQvZI2aXNoNrlAaPJt6kv0ldV+YyjI/kL0efAromXLOeRGE2iOW
dgj+ad1xdXKk/gbpoPEJeao4Nqb31Vjcb7Foui/sWMsvJYm9TFpSewTcqu2tcUh2vTdUt8plx1Ji
CafpTehOmMxI69kOzQcUsWN20qxmIr/K06V38AoDyS3EuuasTcmqTVZec6Z8g+/SJKi6oQ1QMgk1
BgF3VZXXt2bnV7duRh15kykm0Dyd+tdSmljUZZ6+drG+tKGp8YEdKoCTI/LmXtmmP30S7Hh4bhmH
HKR9JauERqJY2fqsKGRDfWa1pHa2EEKE7ZaC5LGBifXA/piTaQG46ZQUs3ytClxSQNzWADaFDb2w
VxOpXPr4iy5zA0/2qilsbFS4EubSFzIAOITbcaYFYbvE8hX/KbQBcxkDb7cUDnSdbmZikOk8NXsv
6cdmbwcTFQ04rgyP1BzY4BAE29ynGHyxDCRN/MUxHP5O0M4EEnkYx1c8qc4wqi3VF9tR8i3RliKX
2taotDwOMTMXzTO7lhfZ4vScG/V6JN17Aiub7Nm88smL5iMvtifKj1s4VUqLNLVuAXo6pBjf5iq4
zFMdULUrKjatAGR5StrCUhdClYq/jGJM000yEIIIRNfBIToMXJVceNxlEzSJL//cTGfUkmFj0Z7M
QsyqKNM8Y5mbDeeJJgKkmIRWh58lpBbErcfvUN876MfqqMxyyj0oCyA81cVcHFqDKtDZ7JzZ2PfO
4lwo0Tf3zoSigkdIvxW/fbc6Xj2Heoho9SKHYgumKaqw96dXwdiPb6NLbXQzmLh+rlzNSB8KNZpR
PaDSr3Br3RZeAOKobX39AcGpVIeZMnx8tgd+9MEcdb4ju3K+dVbHPDwgUrVG/69xYLfpGe8utf9U
banLcBdHrefPLzWxmRmnl2zDlw0ulRzltwwDSBkFg0AYPgQruIisX3MOS533ZwMRWl8IW6zs04TT
Tt8wDtnREXXTgrl2BUUUQW8lZ3LJCF3ineLAzSLM+hVWg46huPaH1fez4Ak8p6MFIXvdQpZktBNx
gzbw0ch1c0c4tH6iJy0OcK6s2wrozyVapuxpWdLpcQLI908b7P80qB9oUC0EoJRh/6c0/Av59OFb
TTFCfvv2owr1X3/r3ypU4y+XFRLgh/1dZvpv7Kn+F3gQ2gSIMOmq89//X4Hq/oUrixefsgWqNGNV
9/1LgWrZf9F/R2uBvMOhEU+35T/AntrfDW0/NMeQgCIQQexKa9Ol2PtexOgpYWnp5NRHuGjSaCM2
glgrdqDcMBH2FQKlDWhWc7rsTaXCik3+lvwRK/LIjj90FUn0sRPLarfqKa4lyLOHudCLHX3/epsk
Lv3YSVi7KnHnT9U8d91WMaW8BEltHM1WL8MhcCZ2aQlk8dh7Heq2P7LRSCInq1Fd+BgOjBi65bKg
ClQjIATYMXazYS1gN5J2VVjWPqtMrppPdtsR/0Zg2XGYE1D1mbsfpEdATD/q4ZhnyZkIJf9QY7mC
AWCNNF+kTfoZAsvmU2oMXWSO2nKSYxmk28R03a+x77VkEFUtiMRKJMlVIxTAbQLgLvGV6XfDJMxt
XXq342AEV3pudYQ4JMmXMpXsc6xiPCzewEE762JcfnSFhBfXhylD8iMsddu0DQEStVnjsCoU5+rR
OMMfOSV1Aep/Lm40P9ao5RK/YajJ35XAwzZD0Tn3QrcoxHWgMmDE2vBhZ3kkkU87xOhXTnaRaqdS
cqIpzG4JUy1ftjLXm6vOJVx+13HCyjfTNDwYWWvvTLZ3l0lcOZHdGtXe7AjY0he53LYrm9PLtHjD
PvEBGcz8tyoGGCQTwUyxV8jbhdY4JkK33LtowrZaO6s7yCXe1yGe4YypL3qVychorfzAztaMLDOI
n0Yf+Guex+6rn7mFuhqUmV+xEBUQSFtQtsT3VjtKreM2I1ngIF0h9p1rZluFUpUSjmOCaQR1IUB1
fvVhULwlkwr2i17PqAsple14b+xbW01EMJFu85hiI3pk0VQvmoviG2eVo19pTTFesIumDUg8TbrJ
AvTIbQILBcwqK+tS0PzW3fpMJam5KifjMZ21tgfHaXcHqvXFLVGvUNFqazyblQgu7I7gwE1b2mxz
M0OrvMOgDZna0yjA2xCgLizovs7Tyc2WfV6bxDIts7D2LA0+NlcAjJQ9zOqgQDiGNbz5ZGPaAwlO
1BDxflH0NLd5h0FCGlWGU2ipbjgoHwKng6A51N2VcM0XTjVefNnByU8viNZ8djPh3YEVAj3uG9pR
ZgN+zghnY47McQymOvh7sdmg7ZJYLWdiF+UNQWZ+hTbNipdLu8Yh6ffDo9PO1o2A3iaGXVl4Dyih
8l0gBmMHhjM4EW9mrlhEWRKclbrtXctGhkDAjMbCoSWzTTyaFOKB+FH6qEEOg+ptvFNND0Fq24qT
hn5mouS+V2O77GM3ryl1Nkmsf17SbupDvdWS6055lfcMB93scHYS8HiLBGqIXzkgAPjNlmDDDLdJ
DVuzd/rQ3DNynWLjBxUqpUDYBlX5sfx/7J3ZcuRGmnRfZV4AssAOXE4CyI3Jtcgqsm5gZC3Yl8AO
PP1/IiXNSPqnW6b7Nmtrk2RMZjKxRXzufpzllwBk+eFqcESOHsibBsgjDSW7htkTq7LxCgeAF2nd
zknlf67WlqQ1GipniqAN7gRTkKw9CZPloR5c6/tqESI5GPEytUeqjVyq1rQMhYR8ZUzPul3wlluZ
dM6uWhjQIIkBAKa6iWWjAMp64N7HknooYuwXhk+IJ6yoQ2OTyay1uXcJmDcOuH+ZmsM1wy/Cppm0
XeIubhIxznHucZwve5tQUSQgDOW7zuY7DhzGbM/l7Bk3HXm3jqVIJ8HuV/58yPHN3zLUZKOdIX4h
nMWhXZTUZhmj6R5G3UgP6CPeoYEd81AbJQFiqN50NtnNZUnt9CZuW3ffzIOVsirxXC4qkovAaGqI
IkPuGGfP7dBFgDNyrebcvxIni7oER/ye1jHxCQhjDvKm33Ryt7a2c7S6vnPTsXnyJte5Gxw5vdmM
duFVmv4NcFjaKWWnh8ViJYehG7Z+R41QKXYVZWTf5Co/eEZ1dyzfnP3sxoympkx4O0NI8QkVMybq
lnsvtpX0j5alxTwc6vJUJm5/z8BW26sV2HmCTvUN2KANs1YPe5eIFrfO+Mh2SLwWrp6FPRVgbxO1
nA3LbaM95rZcbhgYbLc4AZgRyoX54rzmX1PD1M+2bGidSZY94WDUvkFseTDgbyewS5Y2QnvYHvBo
5FFKfV5f1u0LpjLgqs40HlTX5sGeKlvS+T7PrMCJYs0l4yyS9XYeElj0bjKTW7xPNCFs8ZHuZt7/
04L/fGcoDTXBM/wAPHIOJjLbEdpLciAo56lJzgQpaLZSbo2b9WqasuNZCILxfYJDe6u7m/5jGg0Q
3RicIxob9aPTS/OL2tJHht8kYUtZy54dcRt18G/vCjHLzwCa5e3IWODBZmN8wZxaB1ta55cChhW4
zhTrX8PO1TZKRxUZfQXbmV0YrKRfgJyLuzjWMR7nvcNKoKK/bvQaETSVSTHZwiA2yLjyH2x2zwcM
6N07emsgiaaFyHfDY9czw2bQ4DmnCv7ZY+Gk242eF83H3JMIbMmJR8XaiFMqki9xVzuBXleCxYOL
EUNbVZIQjO5O6NrrUseC0Fojb5faX29Mrc+YxnSJDBeNthsVbct3iz68aMY4eOHYJz28LrJ9vjYD
aZ8Wxw8kdpxg86lgUwnzgUmmp9CjonD0hN9GRJ/4HRd1Nw0hG1j73ViQDRYrJYvIMIM7QdeRBuKq
ctbU/URP5JXulFTgdJ97Z22zx+ui9T/r+79Z34P0wJDyr5f3QcPy/tuQfRuHPy7wf33Zb+t7V/8F
pA4RAlxdym2lDFK/rfFd8xdMxCBWgO7g+vId7Er/W22gzG/Xunk+BP/wP2t8S7DG90kkEP3mufIP
cT2/mlH+tMbHaucbgryX7pJX+qvtjOQ7HQrIhcemTvTQSLMySrfaD+xheF2d4sMTPDTaZqMGZFz8
AE5UTwZiLQjBskUXg/fsTV5x1sqhuF3G8jKBd6bpx4G403FfFhop+By+xDpaNBOO9ba3zEqEMmlN
NBbp71ucTsTtRz+AH/N4FRtFivKaW14R6dJddonOe0J5YKYFgSsQ3LfDvOhfWYs/j3T1kSttjMCx
8w+mzSIsqUffFTQuBvR2dqd26l516uaCjen3LkeDjqrY/azN4ik39Y8J9wKvbV/LBjQTU3igVy4s
AMd41FNWfAZDdpjNyxCJTr46qF+7QfH8Zo0/ryYTHiwAuHmss1rvvFNSDwOYAb6aCexBMlB7tOXF
T6PQlp2DPsFKoutDIfmlJVN6KDjJC38CX4OgYC+jyAhaALVFPAiDqbW0KI0NgAMp8N7cAsfYlEkZ
OiBwg6mwHmdvHCL1SrDJHstUyut4RlGZuvIVtKUJvHjQt8ekKR+pmASj0fOWUAfsG9ui7AlEE0U1
kg90Vb/ElrwUvRr9uEgaflP/XGvm39LsjMCOV+DuoIyTHUjdb3FJbQFhkGdfiCGCq0+lrMChm1Yg
NcjCe6rQ3UB08fvn2IsLwJMOExit3PYtvenH2ePbM9UderbdE8vP5+tJkskVc4Il+7B1EZ0J/T9W
bAmCTvjPJHgnqAbK3CTsxynjQyV5YZ1MTRV+5RCcm6Razq4/GNHU8mox8LM0XN4R1ClC2fRG5E5p
jvWQtfhG4JrJJOyHyrbvOJ9/Uv5u7gyDj17O2QcGQo79xr/lMS1Vk67V4Tx4feBODa+pVD+A3nqh
4aLrCtn7Qdd3r9fjzcAFw03JaTXM/L1Jyinj+uDuGgm6d3S88iz05CcXOWe1w896KLWMgzlVGnUt
JHJYX8qUf3W8/AP3Fcd/QWWc2iK7G/m6XMt9XqFNsMnjOnFdxMgZtNstRpk28N3+1aUFLnBcjrBH
9/bO42q8fhlY4FgoaPxoW1QfFdjQKCZYf6a4wI6g97fETPv4vFKv+FT1zKiNdmYPB3MViEnb7reK
guOuaERYIUWFUkx8hiTtb1ip4yGF/XSBJZ4RE9qMqHC5KNfZvFBBXO/qseEsA16Hp6Uubj3296Ep
uBF4Uwo/Y01KrCDFT5ao2eOUUhqgLi8z37aj0KmYWqySp2mj5qgjAzJRcbit1EccSEWN1IQVfNLV
ZViAWLoeW021mWkxguYUq1sIp0DdIuqbTABZYSv6iVts+6btWF+xyo6gT/h7B/w2mSRO5+sJoM5w
LvHHzNrqg7lyG2PeOETW5m/H62EeRprUh47TaClAhU/or++tAjrbKX/qBk4BDLnO1ts3uXvZ2Ue2
8g+zXvxMwHMwBuDqETRaBpU5+IFR6/FZdGN9YRm83NkLvbNz/qEl2brT3Lm+UFdXRKXLFUH5GeV9
NtcpVnP9soLu2LsOJ1ldmfVF62kJ2/D7cO+t3uuemwNoDpLr1sFPS3RVVmuXWJ+nwOpNiuwGqly6
jqovafTdaXZ6T+FGvHDJKgGDFS+7hmwTuInOzW3m0Gkuy9J4NB4xbHiHTcdR0IKGiVprmgIYrm2A
MJ4F86hzFbltg++LO1jlIlVc702Gj23getEChpkCLdGe+d3pg91xSnS29WisCmzLznRnw2njsQO+
fpULopqTcfyaUoTwaWrYVdYCK7z4ydKWr2blCrh+16Sz8QHRe0Eaj+Nq1eB3rGXoQw1fMNsS1s5u
qcUPyGSwXRpZHrxY/pQu/7ka84iLHkUn435iaWW217vumyeola41MESNdD9XDYiFQksftJlyvQbj
jglM9rxmC1s3Ddy+DsxzFZFBgI5U3aLBUdzK7Wth00G9c1gRUF3j6b3GVqXLPwwaGkIKIH1gsMJ4
tpOiDHtvbvNbqDfjOZsFh9BE+2NWlOjWGOVCoiw02fDAFtEBFkwtcuIyUFgmSoMK7M0L1N8+2qy0
1QMHmve5jcd3De/Sd7DG36xMYFZIzKX46UlT20AmaRtIcy6M+TgQNNhDxlj8dtdpkvK4vOOaz61J
CxMeRSFB3fjWn5uN3RE1OqT6jNRzT+wa++o4rNugva4Jc+YUSnHJ8Nk3CZZ2JdN8udIidmdPjrFG
CTBL7QnTZHFOXef5D0ux/8OEq6zDf1nXoPAwDXVcZqX+X7MZpa8ZGxbHkdrpdT0ogTwreLiYtfc8
do3JacVVZ6Hbh//+fZXP9v97X0snpwxs0TXFX9J18NSMFV/QeNSVkWgh8kjfePG9nrWC7qHi579/
t7+4ftXuWdECdcewdF8QvfmzEXebE82i1WE8lisniFoJ+DRtRCSIxa9/1382AX+3CXAUJuDfbQIA
Tbx/b/60A7i+5rcdgC5gb1ok47BRO2SE/sCZwEH9C1kp2ryY/5MzdzmJf98BwJmA6Y6PG68XnnUl
NPw+5afcDP+XD2ITJzsuHP8fTfn/khsD8ADxGKSd6/F2lv/XyI0qzcGTAAjKw3Sds5RCCFjH127y
sRqdMR64tNRgP/GounR7rhr7YoLamSMGYJbtEvmnaatNzmC+vMK8rTVgjATNtAFEDJF8D+Atahhz
8SU+FB7Or+xiJ/PEUogaijweKY1BSbVehD1hA01QH4mlpGjclb1uxW6mf4qNAu0x2sRiqToTnkG6
xHiLPK4ICpN4M2rcgQGNsl27fqJhg5Bc5FnJ7D7i0hxT/z7LWKhgZVEhJs/QqgAUleoAGruN+lbw
lHAYEiyF3m8Igf9cNX9z1WCLR7H611fNf3cFy473/o9Xza+v+V0X839xLJzJiFnQJdhBcxH+ro1Z
v3DDI6ECKvIKwLX+56qh9w9JHMwoRY8GyDkFbvn9qjG5oIg6sXmmP+C6pf4H2hhz4z/f50k/8D+T
xLZO3JVPyof4YxxPElSzWmOkjqr0qAq1temOcRflInG6nOEoQWfCnbYGOFTX73bTuxe7sGSyI188
PzXMtHYj9eHvkO/EbcF1eQea1nx2ID/yLKcPiuJAy72jDKZ/WvMpe656uzwUo2pVTRz9a9PGaD65
m59JHEXD2suPCfrgcQHeCDsyB6m668d2+yZaMrcZXbcGpPjC+NT1GYaTuqxvYtcsD6PJ82kZ6tuG
WEwAGrAKtbxKz/rUwxbLKqT9CpNFaGiJe64kMP9dXC73TeuVIKc8JXwnbDFcZzEeF23079ysELf6
mtHNa64aoIHGlHvD1cuD3hjJq6LI3QGWetAXZ7yNDRx3Anea7sSoCdLyNaj8rfkT6qcCTa6Q+/Wp
ZiNZdcODv+r08OQg4IjwLvTSltl4sEvRfp9n3sTsMHLLDMQcm43iRVo5aLEFzeVAkVp+xD8IxcCa
K7J7qx4MmES+NLSL3WMZnR+HJtu++eu8vsJpMR+TwluP5pqrqTF+IxA5WSAMI9tL6hdvxOLIDwwU
C1k2Fl2kV6aDqxf8GXie2NLX5XGqr5xVa/yu+SaVMPYakDu5MeoEaqa2RGPGfLoQTU2fUHxbFa1q
Y9VO6CdYl2UDhX/q5EHKyf6J7ZjRYT5kN4NjzQd0DHpsqrR60BkuG3sqaVk/rT2PfYxQ401rrfnn
ZM38N1c6VZRnTnuOW2j0LffXZz+2stuNUO4tQPeFLu7OzL7QGtVf8lGUn4BztIdKCcO7GaMt5t/S
xZNemubjBvvnNsGTsV9dlwgobH73CZaYjt4x4BfKenO6ODiZHvyOc4VRCjv+fLPKbyNGsLvYccrj
uozmjep1OlStk72NnksREJ3wd3XS2uSCyu24kJO4gy1m3hiz3Rw7+CD3g9X0z/lm+sxa+vJUaXRI
1fFM3XttewyaWuONLatzK9nHnTK9ZPiel8SbK5SUPaNs+75s5xsjpaR3amR3JEAejWkyvKejJzDc
LQX9xW3svktz/sHYvjqR9pzIuyrLpoytvQvXEvZRbXw2reIbm9oWZ3JiGW+uVz/jRNw+932Ls1rg
92xShwkMCB7tbLMMU1qvJ+4IwNg6e29HvhPCyR9AWGDstZjNfcso2DowzGVss2XlC5DZKpiYakRi
IuSRJxzE2TSzkzOW0B6tsiL53A8frDimDmlIfx6amgKi2Tk3szzUtecE4PsrtntlXjxCECif7Lg8
Ous8nJ14q09WUTUhoXwsM9wsQXD72cklt7Wnuk2GPOOZANVL/tT2wvqxESKgNCtHZk/XghCPXby6
7B9fGDbQxWZUTcABdcWuS+kFlNgvH7RuAenpyBvZTeiVvo9WkFeHmPDNref5JGTKR/r2plcthi5S
OKb+mIvEPNasqvugnMV0V4up+2YOK5+Efq5ZLKSU9BkiY6mPzMSwTLyCw5ZwZMVWUsgKGjuqtzW5
3/qmwNg8qKTIaoPgvY7cWT5Qjh6vEfPHHnWoGdWAy59eko2Qwg64VguYnym+cR3ol2O1QatY5O2q
5v06g//8KgEkCZpHVvpgYBz0Ml9pBQx6qK6exakUvYgakcudobSFUqkMcZP6j7ZSHvqrCLEl2vCY
DRqBBCQKuya15CjVAsKQ9yB6BymjVarGpPQN7yp1GF7pRJXZ+J99pYSwoUu/0FmSXSpkEvySzpEn
IoGfnCZzBhkZp9KcX/rcqYNh1fxLNVrdw6D0l1wpMVqclXd9gaefLHnCag/FZoPEHdlKxSkATh4d
pezghmj2+D2NH5ubjLezUoAwwquHi9KF0qrMXjCZIhbRX+HvTaUgjUpLojCetZqOvqQrpWlmkUi2
H/VJjHz1Nf7EkLhgG/VKpfKugtWitCvTRRQ2C52aQE1tz1sxboc1McdDnS3DqfC39qUc40PGNpmB
EfpYoZSydpooYlmvAtqotDQbUc1R6pqOq+BMHXrxdZYGg0Y2bMzxeNxmSpnrlUYHJgy5rpCd/1Y4
ThZW9Sxey5gGHu5M6SkejHBVmt8Gj+IbWrU4t0oRrJQ2qCuVEEdqvHeUclhiwnhJZi/e60pXpP4c
iRHDjBasq+ZQ6+Z2dx1SZK00SRrQuP2jhyFVgg1KAIfMeojswwSy127sWhgTBjBKAOVuJAZZgV+t
iZlxR8vEI91IHc/+PE8Yf7MQ2eWjLNegNv3hUSayPDYplzS7TbcoaBHpZoaEsSd/+l1bnEhawl5f
Zu2SGVT9saJ+mODuHgd7fLM7jAXca1mbQ0wcP4rBebOz9F3E40+33N68ZnmqGZgE2jYz2DJlhUPF
XaNOZs8GE/0z1G33mTml8ZmBTf0Nst3ypYt54UQ+gFM9IydaYKPlrxjPrewhCx1KZ5Gbc8tSi2Ah
c9lC2AhuzWBFyBLpZWHbFI7zMnoPcpCr89o78U+8E6Z3LKeZA0eBhkFNEQDOIG7EYVxZ9RzY1DS3
iM5a89ZyA2Xt5U+hvsTFXjJrrM5YersQr4oRssij5xd69nnsMvfNhkH9VSif00O8pOWNm9p696xC
JfGh3GBZ1sHSzxuu3mSw8+/sL7DP2jJebHqJJsaxjZYVzUm6mRnWmmDywBx9Pzn9l54w565bGN+L
lSM5JNaXRTPmI/MsN1irYbzjJ5e9z3gvGMv0nHXWZfQNsmNCg/tfJDxlNJfuK9YiL/XG1DQlOHDm
CaJ9SvGqXyjT0QO8U+vdRC3MXcfRpP2VbqQ0m9+twl/Pne9oeIk1JOSaTGM9quWWuRnjjr1rd5Nl
pyLGaems4dTEw9ErTcxIlDMeethFVFFbjxX5eZwmWnLarGQ4jbSmnlWa5jyI5MIIqgTUqrcXmn6G
cE1c+XU0nTLwACsfMjll+xz0bYSUE0ddVjYk/sld7hpgbmjmLUYNDvNxFC3uMhzzB1vE4ieANJbR
bdFmS7bD/qZ/ZxvoeF96MdZu/220FPP+hUJNVhwB+NesKn/NO/9nE/d3mzgDfuG/28UdfjRd8ueu
Ev3X1/y+ixO/eLgHaU0XxtXiyIDjt12cZ//CShUPo+syLeFG+7+zD4XA+33Xhg8S4zvTWhBsEI+M
fzLqoDj2z5s2Il2orPwyQUSedL6jxml/QCf5RgMAuvHKo+klbzPeg93Q47NmhPhaa86njqurVrlW
r9KpfiZZProUeRN9HVQGltSScTLZlZx6lZCt9dmmZpXUbLeKNnRVknaY/O7nGkN5bFJyto1K3Goq
e8sYSDxp1zyuSuaaJbnh1suyfazV7AYS94lNnvcwb1lYeEN1U8/ZzG+jC9WcpYx6zeBRNFvdWZC0
l1N1v/aGvWtVYjgnOtypDLHdx3bYuLMb4Agcnw2MRlTqkjpOVf6YovHHWSWS+yH54lj4xAyVVnZV
bnlQCeZcZZmFSjWjtxImVUlnokqRRfR55HZBnS6ENkkquiIeTT0QMiXZfpoFyE5nKkVdqDy1qZLV
mCKJQKi0dWeRu55VAnu2SIGyk/g+qHS2pXLamUpsoza+GxMZbmLI51yluquMIHaukt7bUCcRR3U3
I249VcTBB2LhpEjvY5UTHzW5HFuTzPHiNvqTr/Lkw0Sy3J7yPWamx00fqqcCqtclK72OImSIPQXB
tfK2a81kjgxq5QJZy+J1JBH3CIgIQbGnFdw0a2I+bTJ1nxiPx5+Yv9o3VrHi2dcquzuyu5EMttvs
rsMg9hr72MEBcfqfl8oseAo0I8HUhlRvOvlgqWeESkpAvEd3nvFxlyaurtIA4TyYXvvmYot0CGxM
5ee6qBFnS5qqhFEC9q6viQa9BACQiLa7uNLwQijFOl+eb2CoSkfykb3R1ueuj3Fcbg1VVHRFkMKR
9LRKdgEFBja9oR1EMP2/WbmF7o3Zzb+6WFqJgccJrkiDvPq1KsAzaQBeqqz5xIZWvzOdpbmxlMOd
rW3+tW1jHO/YvbDkZ8Wm76uczSzy0fKw2hPyJADzejcm1gKKu+f4zVV3pN+AwZsN3jLs8PW8S2GW
n2ncEh/d6JonjVoCup/7gW+1a/iZdFoe+AK1gOA9HGkkZv2ZLCwQw4FfCRNqHUNRJ+uDgV/msz0i
TR/tfuKPl2uyPjFR4TNWjSAlhvX0pm9spwhM2rIiphb8Qh1AqoyuRVzrRIUkntL2LeX6O2QO4BDs
DewO4iXr6ZlLaRVrdWrT4Thj+GdUedBHs/1hL+Tl4rFp76+fLIc+6u1x+vLrS8NwH5MtZezCI9gJ
zDj1Hi3l4bFU6Vapgii1XY/PfW7NTC1hQweZ+sOvQTwYNcOLu1T8YBnnxsmeuImEYEjXSPg9OMTZ
yr9ez7TcHng3zHfTiAWYPNa1gIwVdXM/txQW7QifkOEmQPrZ8mfjy1wrTsNQWe4j6zzr1BTx8qST
WUH6I3VlJKNrHduJgzqOVn1GJlamQ+S+fUnlx/fBTSmPF41z7+nOeiNj3XiKMc49zVKropQzksWm
b8dffYMcMGtW+oev1ZLa5PGO7kq5Q5mk2qdmg+q4OaR6WKz6h6Yc/Oh6tKqZ+rEsWXsv6Iu4HgId
ymTQ5Hxzq2vZF132VowoXqYT8AB+/TgD7nHLhbN+4/8yz3ujunkNDNlkQZ9vd/T33k1yfRi1/nmS
ZJEmu/lag6tPaL4MfO/WGEZyi8lDOgksxkN6rPLupz37N77ZkA4n8VMb7tPSm3tzSg+Ds31Out7B
qbp4FweAAeF4OypQ8Yx2bQLPqJungefYiDMRbqye6c4T6Y6XXs/1O2fiHl7oHtZ1tzUD3YXumFXr
Xbb4oMLzsI+bs1m78YM+aMu9vhgQzJsEGsXsOenBaQqUfH+yIiqtCI3CzTlOE0L1gA8+DTWI8nWy
BOD6f8h6oneOFrebfBv7qDYqauoN+1unD8fasx95TFIqOY0muZskftMS47XXvG/rCEp3q6nuoIF6
YPpRAzqtzDUkGEhMDkT+FLSO03waTcsKcFJs36vJJo4CX0RxlfbtsHyq87E9+25xgHOXBra9cYAz
R98vcox3+bwWMKv1F2fFW00o51Qsa3WiHsA8ztyEQ0EnZbTURbwTPhuEZGNh3zRvUox4JOtGXCi7
cs8dJz50BkeE9hS/Cb2SAWr/btRX5obtU5t57o/MIOML6l98dQkl03dePA8AG9/ZjJkR1zotB6ak
smGsASwQ5FfyhSV307ZxPzCn8pgwbyKcQ6FasCF4+vEnWfXf05WaZVF76x2wmBlIdQJqgjZIgzFS
vWGAxoldXxrduSu55z9yWjHGcWL9wWTQEM3GWDdkebT8WNQFdkGMm9hIjPZHbyPsY684rRUtoWbb
vo9lwzjF6/0w16dXEbO9EQ1Pe5+sFKDL8Rvo6Td8vwexyvhl1lvYwYQKdjb57aCxIOd0FsvitRaB
w2VIcqxOXqkZ6ekdNMMBHNMF91ASsUjwvjNon55cMmQvxSrVGoIgBcQUZz3PQzyzf8f2vkDqyl9y
l7GR1VvVjz528x/kgUvKPStXWaHiEO8xkUumlPui57VJRYHENog7N86bR+b1YNRSycrKJMU9t513
107t/LUWa/l1plyCyndY2DYrrF2HEz4suYq4kw/Z6AZpTR97DE8EJ/eSJ5dpYfR17o1YX3Zpv+E3
8+W49xKJc5Ns9ufBWbR7R+88pCIC4RxEJipxl2jRVOTjBZacxRlTo5w30mbDYW0zj8FlbO4anHJn
i3lYFEtbdcbI+LMPi/KJ/GyWR1sv6xoQQK3dDYlnn1gpFAddNDLKFtp+KFJrrCjtlp81bpl7vUqG
l7nLZsraXfnFkQPYGe6FIbE3snvujCPBahkuu9upqFiFkZLXzqLhBtbqhjw2cPjoGR9yWBZrDNdD
9/hYJZgnq/xw+9Lb9V083xeOJm67uO7Q45vuIA3wdeNcxJjju9sF6hCAzkNiJIyrvO0t77qmDfN6
AtAzyy7Y9ELfZSnD0soSCGldYR22Zrul5JINLMiOnTHGqjalnx62gjVeMTU9T67Ju19naEYy72d4
LIX2hovlDo9e/2NWqqF01mHvt06yH8u4JR6B/tHRShSiu3GJAw3ewWh44gnakG1ZQCL447rrxWx/
NtvlsMxLEvbm9ml1TPduyQwsZ56XHyBAHhg0MyrUCQJMTfJDLuvBHHjkTbIpoynLx2gRy3LOJr0P
sA3HJ6xSlyyRT1Zs2yHTkPy0bs5yE+fQOUE3aCkjYGLrT37B3VW/cUdMOYpjnpbknopqzpNH08kl
U6RRtavyB6uuVdquEx4JiSR7VPzayOpe61kX1r/bxb7WtubXCte1p8118VSxq/1ryyvPbSpfK8Zn
xg4RhSrYlDniZO2ca0ksT8MvZAUfNTrk99W1SdYa50+xapfVVc8sdcxkZSbbuiU4+So3M4u21nnK
/EZj7j4MT6nqrC1xhN9Llx7bXjXa5gbdtnqvD7ez6rvNKL7tkhXYiE0XrjfRiuuqflwGRLOKJvYP
BFmNy+zSo5uoRl1DdeuulOyC8o93Eq/M+6waeDNYIhgKGQdUGv28SS4Eo4O+DqYpW2jsoMe3VY2+
RPOzg/AwDmqMmZHEbjaThTaxx++Y9KedJSs0F+IYZWN9SzGmwRygP3i9Vgnn11rhhIjohyAM/d0t
7Pwyq/5hw+uto4k2fcJy+ElMoy9whU4blcXTUJy2a5HxRpzlYkEXeqR0ZPtS0sB126fVNzagCaVS
BurWbh5UBrWmdTqjLlmq3uRBk9V3d1JlynM8DLQQZdO+U13LLF+cyICs8EStIVkqKplN1c2Mby3p
d7pqbBaWz0hdtTgvqs/ZYax2g8BVX7Zr3bNch/K+qKVL55jqgwZ4RTV0rFqiKYPhUSB8ZTZla9iw
Dih977uXqHrpKbH1J1gK3hfMqO3bpnqot1RVUk/XemrnWlU9irl+rhWuyFbgolghjFDwF0qntlOm
8EatAh0hfRV3WQL8SFcYJOdKRLLrFN9lnjM4N3jze5mwKMmv9KRagZQIJSuo0vAbY4nVs0IuLb8C
mNAnxh0p2OlnqgBNrkI1dQratEBvKhTGqVdAJ8J8l6IbK/ZZwJ6cSkwPiQJAMUwmqa+gUJvCQ9kJ
oKhOIaNyBY/ig72w8YtD10+bPWqldyqvtKnrKOM/U5+/mfrgU1f9nP9auw/fCSa//9f3H+V/3TXd
8OOPGv5vL/5t/OMjxysyLixFNcUxdOYxv41/dGHhisGYRYQWB8pV3//d+oIpBpQaZBkHOzphCCZD
v42DLPuXa/GK6tr0OMPANP8DER/O5J/mQXhu8IowfjJADtt48P9qEqNWte2dxTUuG3b8ZIP5nrDA
CxuD7NDa32qD5UctrsWB55SNsEOId3vTyKjogZHpx35qtUvMZ49W9kD7ZEUqc5utv22S+ph25nj2
5OxC//Cdm2astU+y7ltSBYl2A6pb37VWBQCKYONLTosb++Ym10hEyobkUi4Dp+8xpzRsyAwps3rn
c20fcukD3uc1u9ROjkVG4t2sujMsXxBzMmbEI+8XKMouBTZkXlr9KHtM37A3QZWUzlm3IP2PhR8y
I/4+2voMLI/JKwWyeUBQaL1ljUS31SAgCopvKY/BnSx7LYrzXN+vYiN51PAYJ7ly0NjFfvHXKY96
rMnYG0HXL919V7DU1ZJieO+MwdyXbuVBqWqZA1QO719hCeWbssKh9vzj2o/Zk5ukPAh1fTsiHVBF
2awxy8N2YsqS33erz4iGoGREqbVOyt8HjCtaVvHCNsMkU7dlHEMou2V/LjL3NtX9eKeb1ZMvcCkN
sXsg5UfSkMFLTKPXbvUb2kpMWiONWBw0IKTgddfP9jCtwTSoP6IthnAYYUGW60gtGJOwqPTGj4rF
uLks1bmFQ3nTdiDMWVpG4L73Wla2e7badTiyFNtlRL530naOfuwzO1RaXmFQ3rfF2ufVJLFgitGO
elwUO1wEyx7Yib/TmEWcjCbN8cK326nXvQmVcJYMIHV7jy60hv0irLBm98/GBNFoZHomoe5Hvs5o
BljLDVieE08vIAFwwIgfdZTplMkhNYHu+5IQXllqUZHL56Z3PnvLdsmZBFEB4lh7rc6QOsWWHty2
et+gdeQACQ95E3fBjJrD+CHXztLwf1iblodMOu2Qc+K57Ek2zMrZ0iWPfpM3+zEp2IMnMZtMRvIT
Dxtsxuhd+mCfpJHrX1fADqSc+5tFKz7YGFF9lnotVoV8Par+RxLdtYeLlnMhq1l0uUlrHdMN26uF
OyAQJf8NYtOr1g9VWLhLHDp1D9K8WWmI9ziCjQmjxsmrbh+b+UtnOMltLdJqb3ofid+LM11iMrBb
R3suLb1iieikVuiWWfYEWsJjh+SIXV6w+G0zv3tW4eGQAE/xtOHbDft+u2VYVe69vGCCGKdUtBXE
cGnLcaN60clrGpp4yJxui8RWVJEOxQqHEPJ4SrgWeFzunHR4XUGWeBP9TslpsCfjBiQEIGSk2JcR
UOh+pKowNKzcDZzEn0N2RRJqkxps2Ll4QYwRzCdw1FaThJ6XIiL546aDgirqT4Vmrg9xO4qzPvTs
3zBT8TTHgppGTuvNauLlIDJRwm2uPUQ9p2NHpNUY0h3tUsO7PjSFc6dZxUcGsyvIa688TdIFVeRh
AXY3vs//x96ZLdeNI3/6VeYF+A8uIEjenl2rZR1JZeuGIVku7gvAnU8/Hyx3dFs1Y0/fT0VHKywd
iSQIJBKZv6VdO/8UpKjyZJ79NwIxoMWnxr8k6cKBUfZnO8wuBmANl+FqrM+0f49Fj0Ih0sObLqKx
uYIR2AlA2RtXRXCsyvsMyZXYGe7KoUZKNM+c45JZ3yuxLodSr1e6DyAT8HmsNY8TorNIZNQ1iiuW
3iLj1WIPx7negAM2jsheVEPDLQnXc9e48ykYTcm1AExoSDNbzr8ksxlnbF0rplQi9c3iBoehcl8i
5YFbhGa7HUFdnWMXf5kqiPYDtpU2S+04C/V97MppE6xLfItADafw0nEu47AsDjl1XfrTbUdTmjP+
FFXhKfXsT03pPksJziYR+QVggCfcBlCTyiTmXosnL2jv1g9gEv6i/zztoNB+l+kEPzOmwIBaz4Pr
DFeB6PVtG7qXGR4EAC+b8qaEOoim9F0JZ2oXe2m4jZX6W+vBpkBMucxfh+YoBFYreKjkewjTEN/L
SUPshdPoe3F0KuFndF76HC3k5YtYTg26t1dU6IbD6C7q0Ifw7bE3gHK4rg8YumZ36H1d5w6b0GxR
WyiQTdoWToKxweD7sDP8M6eodCd7lV0tqrtINFANDhcwk/vB3ZSwpHdppeTXspi/TPEASnsJ3prB
HSlalulhcPvpOIOaP2CW5W+Daow+9eV4Zyf4DyshzI1PNzSQ423vu/Bx4vsmX+knyoxKU4bMoBRo
4KXWX0PUUha25jcv45DvlcNwEY6rJtZkSLXhfHsi/maX6QiyKkHCbj+FKEgOOqxArrreMaNjckiC
yTu4JUW7WbTOMQnyv6aRswZyOw8LJpIdCIINLPS/PasNLsu6jA8W/fKNaKl8+XQB9o6o7MuwperV
CHbylah60Phy76ZwWb0asEhX948i66GOMWfR361P9OgzYcTMFB5DT308VgFLUaH7hMAis68KP8W+
jqbW2MwWZpE1eeV33km58PkcJClRK3j0Bvw4ZQEaRiP3CcoD0D6cazSpJuSnajf275G1CaT+2oxz
jVOQ9sYuiDBmADbsb+q8zCwUL7GkXbX+/+aF3+s+65f3FPsbOV2vl/vvSdbUv2TJRhL8/55g77se
QHn3vx7rjC//+MWfybWU/xPB3UQ9BpLDD4z4v5Jr9Lj/xwcgzjEakihJ9r9bq9BRAXkHHjkvVNR/
91mdkMTahXoNsBxjoMAN/pvE2vtVH9xckT4w0HUyawm87aN9YOnkmu5o4X9Hna4fIsB1Au4fxagx
W598f2iLF2HBN0LgeekWUkF39rGvsprYfk1qLWprS8wugksUzWn2FJFVqxORtOxu8E9vwWw3xewb
xVJ6ic3OAltItE4QY3e+B5Q5hvsyBQ7xEoZ+G3/zKtSobhOZcfDeVA7aS+VWtFCNPqWO3U/U4kpf
G/8zmhbVtQOujFtOqspZrlzYVPnfVjca3dr/eKf/B4LKryrxtLRtvO5J1XCZ4vWh5fNrLzpAqWNI
ZRp+BwRHknOiMVOKUynGTgentUMxD2Z/1pbZ38hHZW58+P3lPzgzcP0gwCnGhZkADAcSwQcNd3RX
Q9Icmb3lTuEVkBUbxHdAK0aupfKDRhFR9/TiwKngQSGsta3vJkG64G4dscrJu8SBqyZaNQ0EUVQC
/VDxs9/fJCDv/yDTgBrAz0mETCH69ZGZlr+O0Zxm5EOIEL1JS4+2S9E0IHM7IJvde7CqdC8ljCo7
7i9+f90P78ZcFyYEZlx4NgAp+XjddliaoLG88C2BFUgbEIhZ2X1J0UepcT/PsyH7VMdp3+NDmDau
K98BJ/+P5pHmsQNjOQjKVgB5YA39+tgJnVTLnlPvjV0EFicVcVv6Lywkq79oUGsrbzPLaZwbr1DL
cC46m6wd+bmsZFB+PxAfDsjcCYdzQ1ABS2GTNH/gF6EIFJf5Yus3ISeW3GFxJMXig6+nAaMyTGiE
fAai67r0oGUQyGdkUEYdUYKlFjX94a0YdMa/qVUMi48JHxo+OAliSep/PK1DPbHzBbH8bxTbal8f
G9VWYDqtmIPZclxCPTNFfv/8zodIxjWpQ7BKWKgAakHqfngV0ZqDfOyt1xS1nMo64bdnFkQ1N2nX
UGLPxWq6eLh9txtkSj0Gws/sdDgDcAa2BF9Q1+cItLaud8pvtMsJI6u719/fJgH9l5GB0GILYQsf
Dr+xN/0QS4YpDvFhWOfXWfeaSWAPhc37sefJQz9lZku3zq0L45RF00+N+ZIh4fuH9/OPwXKQORAS
eg/KY0DwP95GqNwOJoJsXmv0JInhOdFrJRlb7H7xrzw4lcVLlyCi81LlPsKgW40wpuOfUGFGYWyj
4Dz/iPyYa6FDm1EivRJYtiKJ8/vhMnWnD+PFIAXYDKGsAfLmo+8IaMu6jdCGfwUFKuleA0try+FO
rX3W1tsJyRhuziLt5GccKiua82GxLtaZqkR8gV10iTQ1Zmr2clWlqu7jTU2FCw7S4NtWSSUzSkBJ
ok4zExJdK1+c+tLGoJy/WmQxgJ4/LFMHcs0vD4SrJnzxSKLURsWNyfrrNGVm1mqsx/Y58Bs/97cw
AX2mYhwPUaS3EAUsQnu8vEfPchD8bPgRTvD9oe68mafek+oAm/nPa0h8jOIu2UbEQnIgtJm1+2F2
IvPYVdi6t8+tZhWpvdcVobjBBQzTDq8bFoYjisdyfarSeVkC1A70pKhx22Da7xNF0eSkK0Sln7Q1
dPIWZTCTIKDuCmMbSoxvXk/TeRFTaBkDOpktoqrr04pHJjUfuyzNppUx+oYkVkcp3/QWTSYSojrH
u/P8nKofCqA2OuG7lhS6O8gAbyR3W8xJRoKBlh2Xj0Kks6cNKNicP9GQPHDnmVWb3KBvESl7mTtZ
q/YAMN8Zz8JDNeMarZZY09+otAtuFim1+QQ6Zkq+1mEdi6fRRlqg2gdhQp4xqrohRfn9ZP8YNRn9
AJCdg64ZFpPeRzsfjxZw4kRt+bxS6cBaYKZMweF0olKDoP6gJgLF76/4MRpBv8K/CodlslL27o9X
7LTdpVPlTV+9dTCTcRqECX9uFxRs3nKkMPYc5+BOgYkgk9MlN5gQoZDwh1Vu0tlfFgWlXRCw7BVU
XtA3+YfdM4K2Cp+V6qkSddXD02+gaX1vVKqIRmmBmwxdhaDJ7kZORkScNvUbZIvD3h2RMqX0Vo6U
chJ1VcahPM+eLkO6k5MjR3xILRudAx/R0ysmESyP3EYhFpQdpmhmsVOcHO+bMSW7uIjzojcrfxQ+
kAv2e9OrR+RvHo+/H/iPcQ37yxAWknlqntaDN/prGChknNaT6oLHcQDHGO19rV2SWPpgzFucgwRl
NGgUTNu5iDy+GLFaE+pka6Y0OKzJjc/xLM03XZWtoLc4N3smRCqEXp2DQrXE4LqwgWPVxRSlmLDO
gvzEkw4cxTL6/SN9MA9GFhNwHtsmUY03COXOTLb/gGwqr67WBkm8x7BPPdZW3ybmBnrLG8zS/bGO
waQu3BvMO7PEiZUmpGgQMsWLlTqk8Q4AZL7VqKIrXsooB+iUTaUZB7VMjbyN1cynMgws+TPgw2V3
KKwAAb4WU0evQ8aibnncPzzahyyTR4scbO4clgrtBfK9Xx+th3YUlEOzPIIiMZGq14qphUpA1nzr
7bAwtWr6a+tT4NZmf6ysxuGFzLIqkwW0iHT65BB51jA9kqVqhgNUn8fs88aVaFIjWMwUE1PZmug2
EDZPGYoehLWejIQLUm6w+RdnLIehqBLBUPTgvMA/YhGdsyTSyM351/v4mFBYvPx+ED6sUWQO6PKT
aRt4L02dj6muM62gTKSyHqhuNESH9/QWNYF5BLMXUnqr/xQWPmxH5pLCI7G32ZZsDK8/bEc4RpK1
tnPw0A14L730S29ghez9jI/IW9H4aFxYDQRDWXoLA16C6ydlIegxSpOey/4ukF0Y5weIcyHBgAU5
3uuy4VNzZbHw+5kS8u3P15bgJsNQzmVYs1ZYReZ1oERtXgTK4Q5foiWPxnsMlxruxC8K9qZC9uac
+vvRxizy15jIw5tNgCDhYGn+zxMV6WAH/H5eHtIUaU4MLYbCQzIDfYn8VqKYoJe9SrWkMRG5Ln4n
4DVgmFzaJehf8MZkO9aVTipL3MQVldatmpo5+WbDZjxRxxOScnzdlG8Cx0h9XzWy0i/T6pTTJzFi
J4EkPXZLxkia/LEbDtPkh/BmVRpDw6H/WyEgY2sn2tW1pqSYz/2gkeKeQ7WidlGPWoBCmouRxUAR
b1pK6o9+LvJDRHVUnGXZLyLZ2rNDm/3YRlPqYPuzxDAV+hTSWrkNVoDXK8dapmJ7MUMjwnSha3N5
QMw78XYwbeb1YZKNmz0NokzinSd619nCPI0aNNcT+As4VrhgrHBRT06ofvVIC9kTVK+otu2jMzmp
e0B/IUztfVs0lXgEGJsU1mMEIHV+mPvZ629oXNTWPTtGMLz5WkqNut+Y4CLcNo2Tdp8jFJ6LI5Xf
fAbsLMKq2URF47npNtDgj8JXp8rD+g3iC0U7GHT9or5HQz9NgC7KCbThCc8K5SOZA5umlMe4sqjn
A9u1iuI4ytbtyvR7ij5pzyjPjgdq8ganJCC0h9Whkp4CdrF7ae/rWlCJvhiiOEvL69qfC5Xs8zHp
p/F68uPEANhFNQ3+fVy7nrqQucC958BckZBx6QWAX9iWXZhN0QapCuBPuzTWa75cTElnpdlxQmNF
NrhcT4IAO7bZ4H9prEH63QWTY7Li7eSRtji3Q0vWhfYWxJ9Zfiox3uNL//5NK8tKfoZdj+BykHOE
egUAHbngyaVuE9cI5VsBNJvcLwZsmuvcgSXio2fCvmhj9MLjJJ7PpvIyxwALKX/6KSqrwJvaqQ3u
8tjKp/IQFJ7lthfFsOBn/Unmnp9FGxVFpiYR6N5PiyekjxFTuBKixIZ9j60lIfuGqK1S/8ryYh2U
105GH7O8A1qRh/F+ygkECeZUjse9E7LMLS2jVaLkbSfpkqkdFO5cowPfo0BTf3GRTeF6VY5LwyMI
EIUFO0dvRtYNh4wdZOvI1PwR7p+UZaNUZHJ6gS+TORikDuXgA5r7ZsQ8VNv40nRpb53rKjAhX4zA
2mgmTX3DBEDn3JVHbJMqPte+P2oK3ojhU3nAf+wlXczVytThkElj1LwepxWp6//llLMZ51pEObUk
a7A0r8LC5i8V35XiQKMOoMHItLaIe+GAhNV66oP7ZsoPanjqc7yfa8bLStfmaOQonfkmzANzyxlv
ul3PkpnFFTx+pF7hVZsJJrVl3ry/WHyvjCozNOPo8FG2WBry3MNYd1x2+/N5tPY89UrBLeV7/tw2
8gwjHxmhrZgiCkCbNkgdxuLn7InXLuJPBrllHi5G7oYvamDW6O3PHDfyV9/8y+v8AmYbkKPzz6G2
3j/+r0F+/xyVAre4Cdy24gac2krH1wLadqaPGXYAPLRC852LJK6XoI/KATxpoo3//qKadeyZapy8
B51cYFi4xP7GKdJxkZ9ofDeMEq4NJR9xW2psmLBGHuJMkM8BVdEgq3yXb5ZBYqvX6H0Em5YVRFx7
f6bUxd5NbdsGjz7HSBCb07n9/mrfp4eMi5LxkSLjN/Y+bhL8xdmoU6pD4mhzmVSkkm8ujbKD9BH9
fzH0lzypZ4b3fSKt4Pq5Sx7S/BUn0x2/B67EY3Z1PV39fw0o7MOVfzRAHUWAL6NfF/nFCk9wbo+J
KSIh0ZlBmxzRvk5M5aNDHoBOZuCqV0cmNdOn88lYeXiNOJj81FHLNn/QHc0XgH0hX8raNsuhWn1z
//UA4nx6HJDfS7JDTeMW1p3yHGjLQF0Dp7/Cz8XMFTwAoj44/hzyKB81tzNnXsEfYQdouHjeZgX7
PFqxq7QfydxyOv1wFfsaHGiXxFzcz9OGI1NfttQ2scczlRteUzpcBE1ilvPA/sr3imWQeXgoSBbn
5dKLunJuToBojSVDGQmjNRV3cI4vUJkZ+Hzaq44vJI1+eYucA/+/VBN1O9+eHEpFilp+eTsWPZ1E
Up2cqztp0oxPBkPMKQAlaDP3IfVKisSzp1wiTKjTckCNomKLhTti1XHUXfgRW9X81QasS7xJSiws
i9PPcjIW6KnGCTMtOe9+W4ATe96pzVOG4+j9WDMKkhYD1sVgWNcnuprICT/Czk8necLZyTz6HCUd
QwRQdC14oiLBZGwvV9shyvUa6ad658ytmTXUq8wUf6+fYqwy8duIypnn7bPM5YtmgvN5lVF9BL1R
rtSVI+EWdQStPVtkdeO1DmYvO7k45gw7+kPHvHovsqyOX+oYWKDSsXuRIGfD31jfS28xx3Kqhso3
/MtjjEeHfMb1rGigimGLwjm0Mmq0kDQF7Ti0/yB/ESo9GS/sed1CpIEF4AH+L04DrB/G10Uvi1p8
XsKA8a/0UvKUXyfSMwQHprgDX3sbeTSZUyOVR/jBotyT/WeUvKsl3s9xDmH2IKcWNO+O0oUDhiSg
CCSfReKBOMZveop4+auFbRzc5roy20blx2bMtQvu0QUbYyrRed9QifYyO/PGy2kFMI3TxjpM1lmT
TFNVWFvwkc/EW+aXNbUrI5DDFjTTqIVup9AT1KZKVWbkq2TWEYqE7bOMllQ5r2IuZXkrpWqBPQu3
6Xrr7ynD9TDes6N5pb/pYFEpaxuWTqCpzYDv6R/sROVJsqXV7aXz/RSQ26i3aMygRXxFBY/SxFEj
olJFW+TBuuIJTImLY8DA7oAYRu84DTllEPjR4AymdZ9H7nbkmxBvN8FEZwoh+/cneX+Xqs0pEMNz
QOuEx/oRbjDtMvEvWhITTcj+zeLFqNJ8ov5RvYfXY77nO7bFJ+AsmQ/GHtWJas/J3fQ2MgDTLOWE
bDG+XfvFAR7DQjWrMqrMT35OWXJKIlEE3ogfvZfgTTi1gC3N2DcEoFC1Hd4NKezjZjPZGPU8i2WF
rwYkGsUZpKCt1ZQDO/pEfIHKzqtVq838Fjb9h1vqlubOi4xOI8SjHxei7cyWppgqhs5jGhJ1lq8B
8hB1O4jPQDfN8xXvhUaFmwWzwSqVKUJ2tL2FQMa8Uk0MYk0O1nnAVZTPI5eZM5UyNzFpXApAwTrD
iTO3NfxYcOjys49gKgH3kFTGNW3GXT3NZk4GMdRxzFjSrq6gI+UogseIBZqeBHVgE/SKUJoUS3SO
lV+lrgfR+g+Frw8Hemo5xAdmsEtwk84/ysppTw+BerV7TptGctdBksysBmAxJYZpwqygcqTwAk49
U+be/3C6+/VsZy4vTa/Ghi2LCfTHOqse5sYCU0Kp6j005tSAuQvOAayk31/qQwGd1WQjXMy1KFnx
/x+JtBOcozAmlfzXHLGLGfss1cZCfMIz2rz9SKbmpQ6A8ZkkQgte2c/g+Pt7+bWE4NvYjPA/n4en
Hc70c38to8Sj51K+zZMzaE/CWOY7Jh/vuhChoBXW1B/H+Z8XNL4oiLKh2UZx8aPVNv5QtlNWNk6L
c81GkaAm2l8EC8R5ypo/VvbvH9D5KNFmm9qtkZpyQxfg7MdC5lzmAl3hUt7/jBhTasDiG2gRi+8f
ZtGF4yFv41V/HiZEi3bVgAjMs/DgM5+tboUM9IeqnPPrTGfMOUohPU1rNPIFJboPhUYgmdYULJ66
L98X1URexxqfhwJPxEMWjhmvIBUoYLq7CF4xd6AsLJYwe209Nazw1DjZH3x0TXy2ckLLgkhlq/g4
6yN2brPF4zy5nd77We17mP39sH58jbw4YSMrQcfEQRnsY+mJfVf1mGqNt2kHXo4d70ci1HZQMz8v
VjiI6//+er7NizT/SSk/jFmAChIv2B5uf257M1wobB4aImuzQZYr+a9Ka+CmnRBWPc+HHghOQR/D
gTfFVKLhwty+b0skyeZtBEXJuqg7QP7pH2aFKZz9uz9LfTai/SRYgeBRBBXND/XMaVnnTK9+cQpq
SxcGtlUF3rPULJj/LtSZS/HqQjp4uCBxyPz4bFXsVkBzZXJ6T0VGn+oI88hVFV9+/9p+QjH+48Go
FXKpCIDMj8Y8UOlfI4xt05dBD6ZDRtS1U9gmPthocnBbuEPzd7fW9NC3TZdQW402VbxyWtz0ftI7
eHRHFfhwNGOLlsrPtSuoPdh3VezjjntayA385haqceHMyzZ2aTl97ZSqOAbp3BW12lflsOIRYDe2
7KpdqH1Kbdfe7DSeRA/tRz+vkBxGvE9xXTlqvimSdIyAzAyjzBxqIjlQjRMHjSCrdhgVtryKnwlK
YPFrKcZ4k5kKZOghm4X8EcbejxrFZBO6p7RyCd0cDU0aMI3IJ1qnBp1sNn1jD3cmxZJDcOt1pUnm
rPcI2NIcZbXbLejfbFMA1HVQTOh0VGP83QZlPuBf+V7yUGyb6eZnIvMjg6KzNjG+qwrNJh6okcoS
Z4tCIjAcQgw/I01rMgWbbkWWbEtUwThPUc8v8/LRI+2NoBIu6D22F7nEkp5iQDdq6qwIXJlzWDQt
HfDoFNQuZVcqMAFdBozV+7CJtxaKY5NdbZQHesi9i1TUBohdKuQK1YO/ROPaPNBvMB0tckBkYG8b
MLaNfMhaqs0JkG0BnOCQauU4OZa2JJ1/Lxw9u/DSl/PkPjv+vPThLWWzuP1cR1FeuPu8Bv3LSZjA
Mfdb3af00nF9Xni3cIPdVeOEalGZGLekZnAZtotY4um6iLoe107a0VPGaToKNX3RLLU7vKXLfnqV
dlUs6S4WJNz1pgrqSn+pqbxYAzqE0rTcfsYiRT88kddhRdzOD1heSywUf+ZZFL5NnrjUvdl03qdG
+SMbrIOy4MimIxAx4Du1LSsAyF3SBNyGW8BrmwprjB4I4k14buvIgmGY+YkPyjOZzv6S4VayZBOi
TmL0ThlaNBcVTvMnKhnNfaDRLJyxfEVTsC/hAIhRP8RM6pNIEFTcsPrS11y35ZfEzprdHDnw1dGs
6Y8cdikpuSgpALl8bgqWYz210qjTodOBgBZv17b0IQ9mrFaabPi05iWSyezd/T5ckCdgxsrqW9oO
Z3RN2istrARmZoeefkcJGuxLchqbARJFNKHp0KaKvn6bvWVwRXdl2iaYddb1zo8jBfzZrQ5wregC
162PxzXSgvVW5HVwmPiTFyHnsVd8Qoeju6Txm4oQFClmB/joEuX+Ic3t5tyikYmwACUaJOO9Jnmc
5jV8KSFgcJQfqgeMfLK97fb2pYAdBhDUsrxrQZnuoPsOi7o8iD9TPMzAK/Ve9AYpVXCecVrnfnTz
NDu0S20BU6/6+24UFBwIBbsOsb5Lr9OIvvnVBKw4iAB5f8lGN1ouQCAM3zrQ6c6+GVokSRKMrBcI
XX74Pez9ABXJ2NKXVQQcYSecPv88j17BOalqrvyud6DyhmnzYuddi26RsK866ZgZGhtjcJGM0+VM
OntjB8V4QfXbusyQ5nB3IdHvzZkmtFvXNXRSjs2t9XVq1fRdWdZsSDnrS9fljQuiAChuhKQ1Mzct
ka0EMaWHXbtOxXwphwTCgu0g37E4AYGYI9V2nDwIe/Aay/ZSz0of3HZw0eKoIE97/pM/oduF4NGt
cFg+Yzf0O0qLKDklczUGO39pvL0I+vq2TYX+urQzOZlNexsm4FCAgYB+kyWoiluDJ17oTEMCccv6
iJswol921X+enbr43MEwL7ZF3yePKl3UFz23lbtR8wCJ0tFgmXPuj45rSM2NhTencCvmcLqL3C7F
rXIdMc2t2nVDk6d6AsmPjlo7OvAyRHjRurChBxyIL8Egi5culPN1Tr1/pO0gkNTt434TD5biRDqg
5hRakK9Lp4hetEVSswvJzyCv5p26k5ME6O4qlCuibA1OvdNgJ9RUYDumFD+vpsYscJidY96O8kV7
ENQ5Jz+uqlrDo2rFsslVlXxfGJBjiuXssCcNXM7I7fuY6gpFxxbqyMZOx/FCQsk9KvJQB1urLnqM
6j569ebWe8h13Lyi+7V+H5jguxHDgRsBsADXTQl3flb9mfwS/uBUj9cWXmvPK4KbR6/E/ApZ/lXc
post2MtmIhJ0g5B6kF/IU0BjZtt2dX4s/EE/gu3yuP/RvXTs2jvk0uu+UpdTd1Gd6pOzlNG5qqAn
JHC29nNAyOUYjNpKLez+Ug9iukOAXz/oMBTfYOgTHFy1YP60VCwealqfHK8frmYdTBewGzyMnYew
PsayEkjc46K6oewRgTXX8XUcp/rz6obpY0jp5Ktaw/6BDT/B2k8HN6tj9WCYwMCXUexDlSgdb9tX
UbkL1wVyhw0W7YACYXNXUIK/S+amVVuQIfZBT7n62vaDgHvqr+u1jsRwBVAJLLpVNQ9Ij+E3lGKv
sfeCIjw59Py2mLGJT+GYeFTmtfVmxS4YtOvFF2uG20s1k+vugoGSdnhd+N4YYHQAsRwqXRm18fVk
tckdVZYSlslSP5W9fuF3Egq9mfOEldawy4cgv52jHPil3zrZZdS07vNgxcO0LdMJedkxGB4zdxzV
MYVpK7ZR6gRXIm50eID5hfNcBaloRx8XwvpIv3sXRitCBVCjI7Q9vbi+bSz6/VeLpQLGWtpTr/Ep
GWn0OLN2kL8VqvrkzcL6HNQRrgNy1qnhrrT6Pk+ysdrT8l3SqwrBtwwBjhqRMxgFjnUMRjhC92jr
6SE9mtTD3kX4giHiw6g1uCRfFpzJdYkGCJnL1q+GeLyhWoITtjc4ycMUrFC1G7uU18D18BubHFJE
5F992T8hyLeGmjii296XJE4JZvPxaexlcOm7s13nD6u3xFApllkZGQ2XYGdfhIKOAMqbS6136dj5
wzmCowep2E3KSCPzj694sbVENJ8zD9TMxk1F+blZHGuFa8OpEokC5drXE36S9RaJFzu4wahtnXYA
5NZdQ2XrMnd7vHScoLjsrWXu8MpG+jBasavDImeu0Npzq8KgtFrXrz71vchDZOJkLkscpIeuYT2E
tDe3A3I21V44yOBhEEZ3dlPVlHm3az+reoNdPY2fYMiLU50Jv9knNApviowy6S6fs/nkJcIJd8jz
p5gyy1w7F0WC9OGmxTwFz7iJ7rfs3f7W8qM52FZ5jBlPILABR6oxkU9Oa+k32G35ztPt4h6bJkZP
HIK+O+CDI+fUarb05oGiQQBK5f1iiSYgMRtw9Cq3RNKeDzRoEM3ZN4KQCuU+bcsWGrNy5miPi7yD
0Wbrzo3v3ziomg/QP+sqPuUKcaRkHJ8x6k0ek7R9TqLWz9HcmqrzBLZjj5WOPsJuVzZBQmraX8F6
VS5ueYuML2ydVGNRrdoVSggwzXZTVX511jU8K63RZB/CTBBfx7761ifxeggadHwV7t74wbCvbB2k
DdVuZbMRd1GXemdUMrTeZSO1HuYDE2YDHm56c5q2+NxCZg33XRAk111TowqjEBbbD3MyxhdUjRMj
lDVHF1UDWc+tVXko0E4+14Xt7KM+ba6KGI0St5jFldvStGySjuZ1xLFo57rx+FIPwXBcZ9fFES1g
E94hg6C6fevIBvnScOovWm0UgNEYm7eqSPKtkN3Yok1VobnZAIgcLjrJw+0XitznNdbZG1ZKKGcg
9jDuNIty2qxLAZ9qwKIZGxIsN7Kc/IJbiO/ZdTLU3yJocnWbPqHK7TxTeZsPgHaQtLGj6hC0QX5n
4dwKTUymX+y6eixzkGAJB7dD4Mb5Vwx2kPuAzNd8xbtDXw6uB1sq1nMebjOKo+gyuzw0cogHkc3j
lsOu9ynnWHI5Tk72rUi94LnA7+NL4XjTNQY3ABRgB194lIyfKL6jakpMm1uMcmx1I+PYI28lOJpJ
KL4h88theKkrs2vPbvfajKGV7UuZ0QilmNzICwi8WbPt0BmF8FquDcXCYIIP65XEkY2EG+vflG3n
vqZp2iMBVHIP6M0FsMwK/u6W8hdzIl1a/6KSgxvs+hQgpybXKpLLqm36v1pObem2aD3PfmbjnTSa
GYhcnKy+kLu+za1Tpnz30eAGDs46FsMmW6z2k+/P+esANZrtgZPnoRli0FCIoXjXtO70VbsAKtng
y+7q67kb2lfcd2aokZQZx002lvO3vl9YKyxKzmlDSxXzbaRrhdlqPo77Oh+9S4rU2KlM2bySzAMb
/S6AkMYHWFb9lVg4v20s0pF+V8YK5xdEIMD82uvoP/VdWX4N2nHeFp3X7ZAbU/btMAXOme5aGIEK
IofbyH5KyyP6Of0l0a+e9rNKU7hoc0TqCYrDam69dHKsLdIq4IoWXK1wTGxRFDeIFCbRVqRVmoti
PCSjpJVSFdu8IEmDt8YxFrVTvFldcmpcldYvdTfUxScXkeRux6kiLghp+Lqt7VY7Q1IuR9xs81p8
ktCaQ9zRVOa9lMBGLRQ6MI3PkZbRGLKjRZ82EsMdTttw3TYo+lbdsA3YcP1ll9K/CjFfBM0tll09
LnFVoCcXu1iRd3hUOe1dOVIdwkMNmHc0QAdsVfYlSQrEOXcTS4U2Cmwcr9abEV1p2SNqV8j6YkgH
q/q7U908+jheFpkx6lX02s6x7dJ7ObYApfp6pxdh2fldPrQF70FYwKWwPBtQ1qB7M2se/3tlRQGq
g22X18suatPZ/4IKm5ue34u1VmsaDn0ZmdKo68Rze4U3hmndgxcwfRDW4Rq8JSJG5P0IrnplvSkH
P6WvQzulVornLYUuWKTYG0+SLYJw3D8NKQWF8LonoZxv7TyyF7Edkm5QxXGlu8XbYsvLG+y8Qjix
cIXLfljqK2/g8dYN9DHX7baAXrwqPnu932YS9VskvBAQGQa1NOCQsp4ch7NDog442efEY8x8dvgJ
JTcuYC5Sd9RzjuuC8m/Xh+KY9UG1LC1V2JFKarYFUjXgs7tP6hlFx307gbiJqB3UTXi9kvqhK2SV
MqYLNsZRi6ScUBHG29ATxZG+X/XUhkP5aIGugbDbQD7bQCqd0aKRafVm10YWCPR7qlGAlh0m2aMG
p4LLlqtoPq5yWH6g7C+jLBnvfNCxJ+rA2XVjx962cPECQNxl+d/cnUtznEgWhf/KxOwhgOS5mFlU
lSzJsmVbfrTcG0Ky1RRQFO9X/fr5EpBbYtrudhMxQUx64YUUquKSefM+zj0Hhj6RANZqPBrBmXJ4
H3ld61zmhHDOBkHTXtKAtfHxvKg0UIydC38JwzlN/BVVOfjn/MJMYIjjHq1h0zv1N2WowBoeoOh1
RgRKhghPn2WdF7bJ5LifuN29cvK7PkODts31GzcOY2vXhsfjlwLlOCQUoobU4HhSoGPWikjfnxFO
FOVFvbfi5iuUKLLiQkRtIGca7+FE5OryIYiudRdwDnPNx62vmRCwmL1WXuhl6nyGXM2ElQjl7iDd
UlAMLTJUpy+vE9dmABxGjLq6BfoAbGJTZKDstmA6ckj2a90AV0Rx6zog80bQNCcOf93RcOs2rYid
Mye2Dy8VqQNeArxmuAJsXZYA3TB65NLco+XRkkKXBZ56iNVPThcoGwG27iKHrjPa1hTM7k8AFtgb
vveuVrSU54SCDU536B152TtI0lzvLAJb8aAAXqJ4GGUBBKcAyn4luWz375woKWTUJYzwggjGflnA
LRbe4yIFFE2NGd2krfBfA5MMvgaFjuXd9tQBV4OTcxOfTiEy2aHWfoQyuH7bFlD9XWeMsdEddpIU
b+okDCvElnejUz50dkgjtJc6RYtw14KN+aUVJnOEVgwb0NFEjzBvC+t97gfpi8o4ard2UeobzwGH
uC8OJxD65anfMHLUXzNTiYo45E7ou22Q2y03Xth4zSVz4aDTyuMJOGjgt0hYtt5BQiPIhlExd3rj
BR0i+qxwlYTlLmhEg+tVmHeA4jlzgBeKQPJpBzCgvhZ1Vr8KDB1lNc0KEEkGCJF9aDunAnVcwae9
AQ0AtVKxh/U5IQB/w+QyEW/pmsgEElMjGWvHvgccBRWtPXRrbgTyinLJW6SbDYjt7Syzz+IGgN1O
oK9+doIZiwqFBZwO2EiS7RqR/daW+yO8BWW3bSur/+zgLZorNEAKSPDzxr0prQL6nkqxYFxDXooq
UGKkr8XBN67cPSP0wIT8PtkUuu9dKcreuO8PaIp0Sla+BasXbcGAGXdMxdRH+gyOBzmUVSJ87rRm
2O9qJJAhPS9QG0KDIXQP+N9CHK4i3eitF5XdWlDU77PumsoVgowAOWCDO2SJ/hnJ66DfwGhSXKcg
TLQzp0UhCCVdg6mG3Nfgakv0aP8hhpuz3XJvEtURn+/2AtZRaTf7TStaytDCSP1r95CI2xyURbCB
ZfezKJP0toAqabMPIXF0QFQClAoatvwBoifUQgNiq07ZKkQer4ua8Z6Susuvx6BW4JziUO+KMHYQ
E6nSl5WVM+tROPEr6gLOheJr7icqxiFMG3Cc32cG/PqdqZU3TdEbl3GZQr8ZNWgIEK1pCdAZCGI3
Tlm6F4zlH+3dCfXgYpOEXnd+tIzmcMO0bLgrKG7tCra6uc2FBTeG8PSrY5/uwQa2+u3e77tbz6+g
mSkhAwhozJyhsOH/BqxY25mWWX10CffPIYTR71MQ6LfIrvbWRukwHJD/W2Zu3NcdTf7zrKk4dW59
B0C5epvVGvwsbpVqOufg9NYLFKgVCt1MzrkPCmhsXBgGGR6/ooqmvGpzo/glotixczsSFag5jyfk
MfT0kwJVx/toz/j51qSqf5nBq0IrDKRlLAR0lFT/i7M4ox5U3HNBxUmzowfOFNMtGW2aZDeFWcJ0
+KaK9jlevkRbAmxSkTP/DEig66Mkp9dAwzF9Y/ZAafrz1mBWw9iJVOuq/aVW75ErvQTI3Vcf/bBr
rS/W0UzjC2bfk8rc+mahVQoKlcinFzivGDQLPS0JffH0EPpJgHf6ibARERG4smK70LrLuu+oYm5s
o7NemOaxdX+1j2jCVps8iw/dAT9m7TVEuZsjOIWd0tuw7eS5CcYKOLJU9XvR9cxCc2iAsSOd0Df7
LH3QcqV3yh0NTYB60O1ApAnb3SkMYtBCWeBLEDl7MKcNEkTBScvfNcKtSGFC0dlF8Sl1W7+JdjRi
XfI+RobCLrqOorSEga5sbdfWz6DUqcv8vo5Pjd5D4BZk8Nu0qUlItjnBg5c3Fz5jkpG3pWItn8S0
oSI7IFHfNU7+Sw0THozUiJnE/AwsPJJAV0pVkjBfwTrpH+xth4Cd07z4k/bc89E3mn8MUKNaRoxJ
Vxoltdno21Ej54i6zPuiRUyRTF1vw44t2k+FSALQni36A8lWS8zCgHGjODCItDnQRym3FTTPzsdo
aHT9+Hs97y7ztaCWshlXhTmf5iG9ouc9w9CCTcQKQudrnGay0QKxjAR+JLF3YCMqKe2yP2lUPu/J
y09kjBtryNlhWr6SY+DppAxFQ7fSmJd4SMZPhKFCAjCEdSxozZfO3qwBwTUaqgPbfRjRrBxfxf8N
Y9r0ILu76u5soGl4Vz8U0DOU9aEqH3nE5E/f4oOqDyjGSC6Hn/2lH/+hfzw8IYi4+5qEx11YVkX4
pXrK80ADHQaG5xQRw5cavsyP/sbhju9cf3341z9NA5lAzzZs3eJ/FjuQYxdMP1bYKyo4IXwI52ZY
wwc+MdL3zPDjJxzt+ePfefYEX/46TcZ3bDD7C7/bQHjowUnqOUYgh8U4zFMbeFDNcVZsJttHE3Bm
4OX439vgBzvBkCNvz8hCvmOF2d94YgUXLT3gzy6cIMNiaz21gqupUHU4AvjGNyutzApIZ46vZuRQ
+HZIf+I8CLY7PQdP0Nce1uw8OFgJAVVua1hQ5MKjr8wKdHm53ZbtBU8FOMVVYXDs5TKe7wWQUKoc
i5dTpKt7fiZax5eyYBfoqmkL8iVGSYdFOPH0LOAR4BwxIEeZzsp4+NbkERjcAzq2bBcI1ZN0HkwB
jlaY+UU8gkRYYaTpLKxuLxDKGXzpRVYw5VPa8tBPa7YXHEcFUgtJqDNdkOvbC2CMl/pF01S5/6Q4
8fSUYH2fngjXU8HUAin2ZITNGs2+phMhuVuX7gVHZR6WUMGdbofZHakbGtES8TxIysEK4weuyQr4
haWRAnuBrAUvC8H/sOZW0DSVRAsupuk6XtHzG6Yhp50XeQRhqRZYaxDtwzvWtJlH8IghAGNrNEZG
+3BW+MA1WQG6jcVngcxBQE7GPTiaYXY7OEh38RNg01PUvL7bgUbp0juS2wFNJxqD9IuGNbOCa6jc
CwKCrumOXN9eAIO99ESQRVL6ho/Mmbz/7ERAKGhr5FgUOdZ2FCTHA9HtIoeAQwRdYPBv9vahWITV
AcYll7tTrtVlC7hoOZax6PFlzmRIkkAJeX8WFFgqmHgGUh5jhnGfrcoR2pIla9njcx0ImjcQZowv
eXYdOp6qu3LwiGGOYa3PEUKZMx7Mv58y4QgB4jNUJqZkYZYyOgSQDlB47dEPrq6IYvyBpMHPFlFM
AkQyR3Ki6cDPwmRsQ2bJjMh6rwNBKWzpiSA9Jgpm6u/3lOipX4ABULW5NGGNHLOq8QiuyS/oqE0s
tAJ7gRsPpkWQ6X8UGuiaR8WNahMtmuGjVvX8fK+Fzy9clSoaU39TLjQvInmGKsfAbIKj0W+uzi9y
WpdGRoL4jwYPbBIIUMo1ixBcW2rfyhh6qiStLz7UiZCWbgWsQIUa/z++aW/mFqkegEqG3diYconV
bQXDgKhwoRVMXcZJ1NCdKRCYXZFUFRlSliXFqda0umiRhHZx8QAjOBaD2ATew5qnCmwVyQU+8I6v
LGumzjluzAVhkqmijMZw+2P/4L9DZnIoj8LBamuqVJCW+gPTVsmYdbAm006fbQLPVHVAGhpx0tpu
Rgonkn1yWcbgqlBWctCpGf/RGfC4OV1ajkRi3zKKlR0FzZxS+b9/FIgPPJk3WrPLwLEpmdCE/NZu
XWHWyAlduAdModouxTFqQ+MemAUGlEyor9pQIk+Bw/pOAsJni61gUDmhkCq5gIc1s4InKKUyzgyf
xfjz1QUGELIubr3L3BlpeNOClGVY80uBCgKkJATKj/HT2rwifZ+l0RFVJAMGD+igpw0/uxO4fAEg
OARQ5nQ1rs0IOtOlC72CIDyQ4Z/4DhxH5kwANC3kDcbzsLoQkWKf5Mpddj9SNgWrhwj9VEuabQVX
UGUBrUPvebTC6m4IOuaSYWiRFQxXhaOfPFzMLkh6Cty+cELLHpNc63t8EzruhY8PKkvGwIh4fidn
tCkuEyPZ3nSBrq6IwrSaZJtftAnoNTLPx2zRVCmbF1GoH8BTTendnHLK1e0FF0L2pUaQWq9QLxmP
8fDsQNBqpPdgm4J5mWGtzisa6JwstQIRI9IyPCe4z3E977aM4APQOJO9V1RO1E3KHgs3AU02AXeU
Q6A0Pv0sSNJ1OgxyiMbVVvf6maNeWjiQ2ZIHcSA1stHpz+5EXaMNZQ6KDoOhV/T2Ye5cjMukdmbD
a4c+2LT3Z29fpkuSx4yC+vgLq/ODFDSk0sai2wBla4gUecZHRzhrNdqealCggHZxrUhlQwz62Yus
QJAMJlGQCPx+5z1rL2m2Ctkj3Uh39LkrOgu6R9S2cBcITfUoFMMOOHnC2XXo6SQROuhc5NiGtbrI
SEeybqkRTJUSEc/4CC+aHYUBoiy9AY2FwWH+xFb4C/uFSRD5W18OD3fFv/8DAAD//w==</cx:binary>
              </cx:geoCache>
            </cx:geography>
          </cx:layoutPr>
          <cx:valueColors>
            <cx:minColor>
              <a:schemeClr val="bg2">
                <a:lumMod val="85000"/>
              </a:schemeClr>
            </cx:minColor>
            <cx:maxColor>
              <a:srgbClr val="FF2600"/>
            </cx:maxColor>
          </cx:valueColors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2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microsoft.com/office/2014/relationships/chartEx" Target="../charts/chartEx2.xml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24</xdr:row>
      <xdr:rowOff>127001</xdr:rowOff>
    </xdr:from>
    <xdr:to>
      <xdr:col>5</xdr:col>
      <xdr:colOff>152400</xdr:colOff>
      <xdr:row>34</xdr:row>
      <xdr:rowOff>139701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 Texto">
              <a:extLst>
                <a:ext uri="{FF2B5EF4-FFF2-40B4-BE49-F238E27FC236}">
                  <a16:creationId xmlns:a16="http://schemas.microsoft.com/office/drawing/2014/main" id="{E0F24D79-6473-A8B2-4A51-5C939C014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Tex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699001"/>
              <a:ext cx="1828800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622300</xdr:colOff>
      <xdr:row>30</xdr:row>
      <xdr:rowOff>127001</xdr:rowOff>
    </xdr:from>
    <xdr:to>
      <xdr:col>7</xdr:col>
      <xdr:colOff>368300</xdr:colOff>
      <xdr:row>35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rimestre">
              <a:extLst>
                <a:ext uri="{FF2B5EF4-FFF2-40B4-BE49-F238E27FC236}">
                  <a16:creationId xmlns:a16="http://schemas.microsoft.com/office/drawing/2014/main" id="{DDDAD8F5-565B-DF94-9B69-8EAA45BD8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3700" y="5842001"/>
              <a:ext cx="1828800" cy="90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342900</xdr:colOff>
      <xdr:row>27</xdr:row>
      <xdr:rowOff>76201</xdr:rowOff>
    </xdr:from>
    <xdr:to>
      <xdr:col>11</xdr:col>
      <xdr:colOff>88900</xdr:colOff>
      <xdr:row>31</xdr:row>
      <xdr:rowOff>165101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emestre">
              <a:extLst>
                <a:ext uri="{FF2B5EF4-FFF2-40B4-BE49-F238E27FC236}">
                  <a16:creationId xmlns:a16="http://schemas.microsoft.com/office/drawing/2014/main" id="{C7128497-394B-3634-13A6-AB6222B95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0800" y="5219701"/>
              <a:ext cx="1828800" cy="85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584200</xdr:colOff>
      <xdr:row>24</xdr:row>
      <xdr:rowOff>50801</xdr:rowOff>
    </xdr:from>
    <xdr:to>
      <xdr:col>7</xdr:col>
      <xdr:colOff>330200</xdr:colOff>
      <xdr:row>30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ón">
              <a:extLst>
                <a:ext uri="{FF2B5EF4-FFF2-40B4-BE49-F238E27FC236}">
                  <a16:creationId xmlns:a16="http://schemas.microsoft.com/office/drawing/2014/main" id="{F7FB57B8-3C7E-45FA-C423-994BA79F7D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5600" y="4622801"/>
              <a:ext cx="1828800" cy="1155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850900</xdr:colOff>
      <xdr:row>24</xdr:row>
      <xdr:rowOff>139701</xdr:rowOff>
    </xdr:from>
    <xdr:to>
      <xdr:col>8</xdr:col>
      <xdr:colOff>1473200</xdr:colOff>
      <xdr:row>29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 de reparto">
              <a:extLst>
                <a:ext uri="{FF2B5EF4-FFF2-40B4-BE49-F238E27FC236}">
                  <a16:creationId xmlns:a16="http://schemas.microsoft.com/office/drawing/2014/main" id="{BA8ECBBA-F5BB-102D-2142-01FE8F37A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 de repar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4711701"/>
              <a:ext cx="1828800" cy="939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977900</xdr:colOff>
      <xdr:row>30</xdr:row>
      <xdr:rowOff>177801</xdr:rowOff>
    </xdr:from>
    <xdr:to>
      <xdr:col>8</xdr:col>
      <xdr:colOff>1600200</xdr:colOff>
      <xdr:row>38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inorista">
              <a:extLst>
                <a:ext uri="{FF2B5EF4-FFF2-40B4-BE49-F238E27FC236}">
                  <a16:creationId xmlns:a16="http://schemas.microsoft.com/office/drawing/2014/main" id="{D18DC3BE-B58C-25A6-34C3-D65A49CC1C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oris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2100" y="5892801"/>
              <a:ext cx="1828800" cy="138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361950</xdr:colOff>
      <xdr:row>42</xdr:row>
      <xdr:rowOff>88900</xdr:rowOff>
    </xdr:from>
    <xdr:to>
      <xdr:col>8</xdr:col>
      <xdr:colOff>1511300</xdr:colOff>
      <xdr:row>56</xdr:row>
      <xdr:rowOff>165100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80BCE7-92B2-F34D-2EAE-490A257ED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14</xdr:row>
      <xdr:rowOff>12700</xdr:rowOff>
    </xdr:from>
    <xdr:to>
      <xdr:col>14</xdr:col>
      <xdr:colOff>577850</xdr:colOff>
      <xdr:row>28</xdr:row>
      <xdr:rowOff>88900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31EE6E2-EEF9-E1D1-578A-95D19C79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1022350</xdr:colOff>
      <xdr:row>14</xdr:row>
      <xdr:rowOff>12700</xdr:rowOff>
    </xdr:from>
    <xdr:to>
      <xdr:col>18</xdr:col>
      <xdr:colOff>946150</xdr:colOff>
      <xdr:row>28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FB52CD-6CF4-A8BF-FE88-60EAA7CD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717550</xdr:colOff>
      <xdr:row>39</xdr:row>
      <xdr:rowOff>63500</xdr:rowOff>
    </xdr:from>
    <xdr:to>
      <xdr:col>22</xdr:col>
      <xdr:colOff>279400</xdr:colOff>
      <xdr:row>56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E5FAE50-518D-5736-14BC-B506DB902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0" y="7493000"/>
              <a:ext cx="497205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939800</xdr:colOff>
      <xdr:row>13</xdr:row>
      <xdr:rowOff>76200</xdr:rowOff>
    </xdr:from>
    <xdr:to>
      <xdr:col>34</xdr:col>
      <xdr:colOff>101600</xdr:colOff>
      <xdr:row>27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D742F14-7A36-9628-C758-E0A752A5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800100</xdr:colOff>
      <xdr:row>2</xdr:row>
      <xdr:rowOff>12700</xdr:rowOff>
    </xdr:from>
    <xdr:to>
      <xdr:col>46</xdr:col>
      <xdr:colOff>450850</xdr:colOff>
      <xdr:row>9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E83FD5-19F4-CF0E-9235-EE74F38EA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6350</xdr:colOff>
      <xdr:row>10</xdr:row>
      <xdr:rowOff>152400</xdr:rowOff>
    </xdr:from>
    <xdr:to>
      <xdr:col>46</xdr:col>
      <xdr:colOff>254000</xdr:colOff>
      <xdr:row>20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B4A68A6-5AEE-420F-BE91-4C348736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812800</xdr:colOff>
      <xdr:row>21</xdr:row>
      <xdr:rowOff>50800</xdr:rowOff>
    </xdr:from>
    <xdr:to>
      <xdr:col>46</xdr:col>
      <xdr:colOff>615950</xdr:colOff>
      <xdr:row>28</xdr:row>
      <xdr:rowOff>139700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A0259D3-F872-D621-E0CE-45CE9A72D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812800</xdr:colOff>
      <xdr:row>29</xdr:row>
      <xdr:rowOff>63500</xdr:rowOff>
    </xdr:from>
    <xdr:to>
      <xdr:col>46</xdr:col>
      <xdr:colOff>520700</xdr:colOff>
      <xdr:row>37</xdr:row>
      <xdr:rowOff>63500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79B1787-B30E-7A66-23AF-8824A267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774700</xdr:colOff>
      <xdr:row>37</xdr:row>
      <xdr:rowOff>152400</xdr:rowOff>
    </xdr:from>
    <xdr:to>
      <xdr:col>46</xdr:col>
      <xdr:colOff>317500</xdr:colOff>
      <xdr:row>47</xdr:row>
      <xdr:rowOff>127000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D8AE66-D685-861A-929B-2C611E58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736600</xdr:colOff>
      <xdr:row>48</xdr:row>
      <xdr:rowOff>50800</xdr:rowOff>
    </xdr:from>
    <xdr:to>
      <xdr:col>47</xdr:col>
      <xdr:colOff>368300</xdr:colOff>
      <xdr:row>59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32B619A-7BEB-EBCA-C41D-C3BF67DE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713582</xdr:colOff>
      <xdr:row>42</xdr:row>
      <xdr:rowOff>139701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58D56445-F84D-824B-B0B0-C9CDBB202710}"/>
            </a:ext>
          </a:extLst>
        </xdr:cNvPr>
        <xdr:cNvSpPr>
          <a:spLocks/>
        </xdr:cNvSpPr>
      </xdr:nvSpPr>
      <xdr:spPr>
        <a:xfrm>
          <a:off x="0" y="1"/>
          <a:ext cx="15572582" cy="8140700"/>
        </a:xfrm>
        <a:prstGeom prst="rect">
          <a:avLst/>
        </a:prstGeom>
        <a:solidFill>
          <a:schemeClr val="bg2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147782</xdr:colOff>
      <xdr:row>0</xdr:row>
      <xdr:rowOff>90587</xdr:rowOff>
    </xdr:from>
    <xdr:to>
      <xdr:col>18</xdr:col>
      <xdr:colOff>588048</xdr:colOff>
      <xdr:row>42</xdr:row>
      <xdr:rowOff>63500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EB58AB31-2EFC-2943-A33E-29DC3A725320}"/>
            </a:ext>
          </a:extLst>
        </xdr:cNvPr>
        <xdr:cNvSpPr/>
      </xdr:nvSpPr>
      <xdr:spPr>
        <a:xfrm>
          <a:off x="147782" y="90587"/>
          <a:ext cx="15299266" cy="7973913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135083</xdr:colOff>
      <xdr:row>0</xdr:row>
      <xdr:rowOff>96420</xdr:rowOff>
    </xdr:from>
    <xdr:to>
      <xdr:col>2</xdr:col>
      <xdr:colOff>387768</xdr:colOff>
      <xdr:row>42</xdr:row>
      <xdr:rowOff>30738</xdr:rowOff>
    </xdr:to>
    <xdr:sp macro="" textlink="">
      <xdr:nvSpPr>
        <xdr:cNvPr id="7" name="Redondear rectángulo de esquina del mismo lado 6">
          <a:extLst>
            <a:ext uri="{FF2B5EF4-FFF2-40B4-BE49-F238E27FC236}">
              <a16:creationId xmlns:a16="http://schemas.microsoft.com/office/drawing/2014/main" id="{1D50CDD6-D7F2-C04D-AD77-3149986BC391}"/>
            </a:ext>
          </a:extLst>
        </xdr:cNvPr>
        <xdr:cNvSpPr/>
      </xdr:nvSpPr>
      <xdr:spPr>
        <a:xfrm rot="16200000">
          <a:off x="-2880733" y="3112236"/>
          <a:ext cx="7935318" cy="1903685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20451</xdr:colOff>
      <xdr:row>1</xdr:row>
      <xdr:rowOff>104772</xdr:rowOff>
    </xdr:from>
    <xdr:to>
      <xdr:col>6</xdr:col>
      <xdr:colOff>81952</xdr:colOff>
      <xdr:row>6</xdr:row>
      <xdr:rowOff>153182</xdr:rowOff>
    </xdr:to>
    <xdr:sp macro="" textlink="'Tablas dinamicas'!A7">
      <xdr:nvSpPr>
        <xdr:cNvPr id="8" name="Rectángulo redondeado 7">
          <a:extLst>
            <a:ext uri="{FF2B5EF4-FFF2-40B4-BE49-F238E27FC236}">
              <a16:creationId xmlns:a16="http://schemas.microsoft.com/office/drawing/2014/main" id="{A05858B5-67F8-CE41-AA21-67CE4A0FC3D6}"/>
            </a:ext>
          </a:extLst>
        </xdr:cNvPr>
        <xdr:cNvSpPr/>
      </xdr:nvSpPr>
      <xdr:spPr>
        <a:xfrm>
          <a:off x="2496951" y="295272"/>
          <a:ext cx="2538001" cy="100091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234BA15-90D8-EC4C-A210-D179C4F8DC93}" type="TxLink">
            <a:rPr lang="en-US" sz="24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16.482.500</a:t>
          </a:fld>
          <a:endParaRPr lang="es-ES_tradnl" sz="2400" b="0" i="0" u="none" strike="noStrike">
            <a:solidFill>
              <a:srgbClr val="000000"/>
            </a:solidFill>
            <a:latin typeface="Aptos Narrow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2</xdr:col>
      <xdr:colOff>732707</xdr:colOff>
      <xdr:row>7</xdr:row>
      <xdr:rowOff>139956</xdr:rowOff>
    </xdr:from>
    <xdr:to>
      <xdr:col>11</xdr:col>
      <xdr:colOff>381000</xdr:colOff>
      <xdr:row>18</xdr:row>
      <xdr:rowOff>143566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3AC0B521-C5FB-7443-AD4F-69152A035E9F}"/>
            </a:ext>
          </a:extLst>
        </xdr:cNvPr>
        <xdr:cNvSpPr/>
      </xdr:nvSpPr>
      <xdr:spPr>
        <a:xfrm>
          <a:off x="2383707" y="1473456"/>
          <a:ext cx="7077793" cy="20991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212562</xdr:colOff>
      <xdr:row>3</xdr:row>
      <xdr:rowOff>121820</xdr:rowOff>
    </xdr:from>
    <xdr:to>
      <xdr:col>2</xdr:col>
      <xdr:colOff>310291</xdr:colOff>
      <xdr:row>8</xdr:row>
      <xdr:rowOff>152980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3973429-C9F0-B362-72ED-5E9F9CB8C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62" y="693320"/>
          <a:ext cx="1748729" cy="983660"/>
        </a:xfrm>
        <a:prstGeom prst="rect">
          <a:avLst/>
        </a:prstGeom>
      </xdr:spPr>
    </xdr:pic>
    <xdr:clientData/>
  </xdr:twoCellAnchor>
  <xdr:twoCellAnchor>
    <xdr:from>
      <xdr:col>3</xdr:col>
      <xdr:colOff>20451</xdr:colOff>
      <xdr:row>1</xdr:row>
      <xdr:rowOff>104772</xdr:rowOff>
    </xdr:from>
    <xdr:to>
      <xdr:col>5</xdr:col>
      <xdr:colOff>336797</xdr:colOff>
      <xdr:row>2</xdr:row>
      <xdr:rowOff>185590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D910014-0A65-B546-8868-C86EA63C9AD7}"/>
            </a:ext>
          </a:extLst>
        </xdr:cNvPr>
        <xdr:cNvSpPr txBox="1"/>
      </xdr:nvSpPr>
      <xdr:spPr>
        <a:xfrm>
          <a:off x="2496951" y="295272"/>
          <a:ext cx="1967346" cy="27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</a:t>
          </a:r>
          <a:r>
            <a:rPr lang="es-ES_tradnl" sz="1200" b="1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Vendidas</a:t>
          </a:r>
          <a:endParaRPr lang="es-ES_tradnl" sz="1200" b="1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7</xdr:col>
      <xdr:colOff>299851</xdr:colOff>
      <xdr:row>1</xdr:row>
      <xdr:rowOff>104772</xdr:rowOff>
    </xdr:from>
    <xdr:to>
      <xdr:col>10</xdr:col>
      <xdr:colOff>361352</xdr:colOff>
      <xdr:row>6</xdr:row>
      <xdr:rowOff>153182</xdr:rowOff>
    </xdr:to>
    <xdr:sp macro="" textlink="'Tablas dinamicas'!A13">
      <xdr:nvSpPr>
        <xdr:cNvPr id="16" name="Rectángulo redondeado 15">
          <a:extLst>
            <a:ext uri="{FF2B5EF4-FFF2-40B4-BE49-F238E27FC236}">
              <a16:creationId xmlns:a16="http://schemas.microsoft.com/office/drawing/2014/main" id="{DFE6089B-5007-1443-916B-32A58A41AA0F}"/>
            </a:ext>
          </a:extLst>
        </xdr:cNvPr>
        <xdr:cNvSpPr/>
      </xdr:nvSpPr>
      <xdr:spPr>
        <a:xfrm>
          <a:off x="6078351" y="295272"/>
          <a:ext cx="2538001" cy="100091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D89F0EE-80A4-084C-A782-399AE85FA4AD}" type="TxLink">
            <a:rPr lang="en-US" sz="24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$8.215.165,00 </a:t>
          </a:fld>
          <a:endParaRPr lang="en-US" sz="2400" b="0" i="0" u="none" strike="noStrike">
            <a:solidFill>
              <a:srgbClr val="000000"/>
            </a:solidFill>
            <a:latin typeface="Aptos Narrow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7</xdr:col>
      <xdr:colOff>299851</xdr:colOff>
      <xdr:row>1</xdr:row>
      <xdr:rowOff>104772</xdr:rowOff>
    </xdr:from>
    <xdr:to>
      <xdr:col>9</xdr:col>
      <xdr:colOff>616197</xdr:colOff>
      <xdr:row>2</xdr:row>
      <xdr:rowOff>185590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C8EEB07-416B-A94C-B4C5-A12D71EE19BF}"/>
            </a:ext>
          </a:extLst>
        </xdr:cNvPr>
        <xdr:cNvSpPr txBox="1"/>
      </xdr:nvSpPr>
      <xdr:spPr>
        <a:xfrm>
          <a:off x="6078351" y="295272"/>
          <a:ext cx="1967346" cy="27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Ventas Totales</a:t>
          </a:r>
        </a:p>
      </xdr:txBody>
    </xdr:sp>
    <xdr:clientData/>
  </xdr:twoCellAnchor>
  <xdr:twoCellAnchor>
    <xdr:from>
      <xdr:col>11</xdr:col>
      <xdr:colOff>573499</xdr:colOff>
      <xdr:row>1</xdr:row>
      <xdr:rowOff>104772</xdr:rowOff>
    </xdr:from>
    <xdr:to>
      <xdr:col>14</xdr:col>
      <xdr:colOff>635000</xdr:colOff>
      <xdr:row>6</xdr:row>
      <xdr:rowOff>153182</xdr:rowOff>
    </xdr:to>
    <xdr:sp macro="" textlink="'Tablas dinamicas'!A21">
      <xdr:nvSpPr>
        <xdr:cNvPr id="18" name="Rectángulo redondeado 17">
          <a:extLst>
            <a:ext uri="{FF2B5EF4-FFF2-40B4-BE49-F238E27FC236}">
              <a16:creationId xmlns:a16="http://schemas.microsoft.com/office/drawing/2014/main" id="{B157EEB8-CBB3-F34E-8828-9AFD6F2DCB0A}"/>
            </a:ext>
          </a:extLst>
        </xdr:cNvPr>
        <xdr:cNvSpPr/>
      </xdr:nvSpPr>
      <xdr:spPr>
        <a:xfrm>
          <a:off x="9653999" y="295272"/>
          <a:ext cx="2538001" cy="100091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6B912C3-3D5D-634D-9203-C3BDC8477470}" type="TxLink">
            <a:rPr lang="en-US" sz="24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$3.041.141,88 </a:t>
          </a:fld>
          <a:endParaRPr lang="es-ES_tradnl" sz="2400" b="0" i="0" u="none" strike="noStrike">
            <a:solidFill>
              <a:srgbClr val="000000"/>
            </a:solidFill>
            <a:latin typeface="Aptos Narrow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11</xdr:col>
      <xdr:colOff>580307</xdr:colOff>
      <xdr:row>1</xdr:row>
      <xdr:rowOff>104772</xdr:rowOff>
    </xdr:from>
    <xdr:to>
      <xdr:col>14</xdr:col>
      <xdr:colOff>71153</xdr:colOff>
      <xdr:row>2</xdr:row>
      <xdr:rowOff>185590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7783965A-460D-E14D-AD66-8520EDFB8F23}"/>
            </a:ext>
          </a:extLst>
        </xdr:cNvPr>
        <xdr:cNvSpPr txBox="1"/>
      </xdr:nvSpPr>
      <xdr:spPr>
        <a:xfrm>
          <a:off x="9660807" y="295272"/>
          <a:ext cx="1967346" cy="27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Beneficios Totales</a:t>
          </a:r>
        </a:p>
      </xdr:txBody>
    </xdr:sp>
    <xdr:clientData/>
  </xdr:twoCellAnchor>
  <xdr:twoCellAnchor>
    <xdr:from>
      <xdr:col>3</xdr:col>
      <xdr:colOff>161207</xdr:colOff>
      <xdr:row>8</xdr:row>
      <xdr:rowOff>3172</xdr:rowOff>
    </xdr:from>
    <xdr:to>
      <xdr:col>8</xdr:col>
      <xdr:colOff>64556</xdr:colOff>
      <xdr:row>9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EF026F-2CFA-4347-A97B-31D983F02EDE}"/>
            </a:ext>
          </a:extLst>
        </xdr:cNvPr>
        <xdr:cNvSpPr txBox="1"/>
      </xdr:nvSpPr>
      <xdr:spPr>
        <a:xfrm>
          <a:off x="2637707" y="15271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Vendidas A Lo Largo Del Año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2</xdr:col>
      <xdr:colOff>732707</xdr:colOff>
      <xdr:row>19</xdr:row>
      <xdr:rowOff>101856</xdr:rowOff>
    </xdr:from>
    <xdr:to>
      <xdr:col>8</xdr:col>
      <xdr:colOff>584200</xdr:colOff>
      <xdr:row>30</xdr:row>
      <xdr:rowOff>105466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7EE659-DB15-9D46-A35B-95D9080D6A63}"/>
            </a:ext>
          </a:extLst>
        </xdr:cNvPr>
        <xdr:cNvSpPr/>
      </xdr:nvSpPr>
      <xdr:spPr>
        <a:xfrm>
          <a:off x="2383707" y="3721356"/>
          <a:ext cx="4804493" cy="20991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</xdr:col>
      <xdr:colOff>796207</xdr:colOff>
      <xdr:row>19</xdr:row>
      <xdr:rowOff>155572</xdr:rowOff>
    </xdr:from>
    <xdr:to>
      <xdr:col>7</xdr:col>
      <xdr:colOff>699556</xdr:colOff>
      <xdr:row>21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5F2FA94-29B2-B945-93DB-93C4928C7C7C}"/>
            </a:ext>
          </a:extLst>
        </xdr:cNvPr>
        <xdr:cNvSpPr txBox="1"/>
      </xdr:nvSpPr>
      <xdr:spPr>
        <a:xfrm>
          <a:off x="2447207" y="37750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Vendidas Por Marca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2</xdr:col>
      <xdr:colOff>732707</xdr:colOff>
      <xdr:row>31</xdr:row>
      <xdr:rowOff>256</xdr:rowOff>
    </xdr:from>
    <xdr:to>
      <xdr:col>8</xdr:col>
      <xdr:colOff>584200</xdr:colOff>
      <xdr:row>42</xdr:row>
      <xdr:rowOff>3866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C7913A4D-7A4E-104E-868C-B981CAF5FA1E}"/>
            </a:ext>
          </a:extLst>
        </xdr:cNvPr>
        <xdr:cNvSpPr/>
      </xdr:nvSpPr>
      <xdr:spPr>
        <a:xfrm>
          <a:off x="2383707" y="5905756"/>
          <a:ext cx="4804493" cy="20991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</xdr:col>
      <xdr:colOff>796207</xdr:colOff>
      <xdr:row>31</xdr:row>
      <xdr:rowOff>53972</xdr:rowOff>
    </xdr:from>
    <xdr:to>
      <xdr:col>7</xdr:col>
      <xdr:colOff>699556</xdr:colOff>
      <xdr:row>32</xdr:row>
      <xdr:rowOff>101600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BE41C771-F5E7-534E-B179-BD6394FB51E1}"/>
            </a:ext>
          </a:extLst>
        </xdr:cNvPr>
        <xdr:cNvSpPr txBox="1"/>
      </xdr:nvSpPr>
      <xdr:spPr>
        <a:xfrm>
          <a:off x="2447207" y="59594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Vendidas Por Minorista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11</xdr:col>
      <xdr:colOff>567607</xdr:colOff>
      <xdr:row>7</xdr:row>
      <xdr:rowOff>178056</xdr:rowOff>
    </xdr:from>
    <xdr:to>
      <xdr:col>14</xdr:col>
      <xdr:colOff>622300</xdr:colOff>
      <xdr:row>13</xdr:row>
      <xdr:rowOff>12700</xdr:rowOff>
    </xdr:to>
    <xdr:sp macro="" textlink="'Tablas dinamicas'!AD38">
      <xdr:nvSpPr>
        <xdr:cNvPr id="22" name="Rectángulo redondeado 21">
          <a:extLst>
            <a:ext uri="{FF2B5EF4-FFF2-40B4-BE49-F238E27FC236}">
              <a16:creationId xmlns:a16="http://schemas.microsoft.com/office/drawing/2014/main" id="{F81E67C9-E819-3B4F-8A9D-50FECFAF1D9A}"/>
            </a:ext>
          </a:extLst>
        </xdr:cNvPr>
        <xdr:cNvSpPr/>
      </xdr:nvSpPr>
      <xdr:spPr>
        <a:xfrm>
          <a:off x="9648107" y="1511556"/>
          <a:ext cx="2531193" cy="977644"/>
        </a:xfrm>
        <a:prstGeom prst="roundRect">
          <a:avLst/>
        </a:prstGeom>
        <a:solidFill>
          <a:schemeClr val="bg2">
            <a:lumMod val="85000"/>
          </a:schemeClr>
        </a:solidFill>
        <a:ln>
          <a:solidFill>
            <a:schemeClr val="bg2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58305D1-4773-2E48-98FF-908751F3259D}" type="TxLink">
            <a:rPr lang="en-US" sz="24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37,17</a:t>
          </a:fld>
          <a:endParaRPr lang="es-ES_tradnl" sz="2400" b="0" i="0" u="none" strike="noStrike">
            <a:solidFill>
              <a:srgbClr val="000000"/>
            </a:solidFill>
            <a:latin typeface="Aptos Narrow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11</xdr:col>
      <xdr:colOff>567607</xdr:colOff>
      <xdr:row>13</xdr:row>
      <xdr:rowOff>76198</xdr:rowOff>
    </xdr:from>
    <xdr:to>
      <xdr:col>14</xdr:col>
      <xdr:colOff>622300</xdr:colOff>
      <xdr:row>18</xdr:row>
      <xdr:rowOff>101342</xdr:rowOff>
    </xdr:to>
    <xdr:sp macro="" textlink="'Tablas dinamicas'!AF40">
      <xdr:nvSpPr>
        <xdr:cNvPr id="24" name="Rectángulo redondeado 23">
          <a:extLst>
            <a:ext uri="{FF2B5EF4-FFF2-40B4-BE49-F238E27FC236}">
              <a16:creationId xmlns:a16="http://schemas.microsoft.com/office/drawing/2014/main" id="{F1A170D6-9CBB-1741-A696-CFD8AFC4AAE2}"/>
            </a:ext>
          </a:extLst>
        </xdr:cNvPr>
        <xdr:cNvSpPr/>
      </xdr:nvSpPr>
      <xdr:spPr>
        <a:xfrm>
          <a:off x="9648107" y="2552698"/>
          <a:ext cx="2531193" cy="977644"/>
        </a:xfrm>
        <a:prstGeom prst="roundRect">
          <a:avLst/>
        </a:prstGeom>
        <a:solidFill>
          <a:schemeClr val="bg2">
            <a:lumMod val="85000"/>
          </a:schemeClr>
        </a:solidFill>
        <a:ln>
          <a:solidFill>
            <a:schemeClr val="bg2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570A88B-4513-7F41-A01A-C3E973B2EEF9}" type="TxLink">
            <a:rPr lang="en-US" sz="24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New York</a:t>
          </a:fld>
          <a:endParaRPr lang="es-ES_tradnl" sz="2400" b="0" i="0" u="none" strike="noStrike">
            <a:solidFill>
              <a:srgbClr val="000000"/>
            </a:solidFill>
            <a:latin typeface="Aptos Narrow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770807</xdr:colOff>
      <xdr:row>19</xdr:row>
      <xdr:rowOff>101856</xdr:rowOff>
    </xdr:from>
    <xdr:to>
      <xdr:col>14</xdr:col>
      <xdr:colOff>622300</xdr:colOff>
      <xdr:row>30</xdr:row>
      <xdr:rowOff>105466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FA160AA2-0AAA-244C-8894-C1E8C61E9E97}"/>
            </a:ext>
          </a:extLst>
        </xdr:cNvPr>
        <xdr:cNvSpPr/>
      </xdr:nvSpPr>
      <xdr:spPr>
        <a:xfrm>
          <a:off x="7374807" y="3721356"/>
          <a:ext cx="4804493" cy="20991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770807</xdr:colOff>
      <xdr:row>31</xdr:row>
      <xdr:rowOff>256</xdr:rowOff>
    </xdr:from>
    <xdr:to>
      <xdr:col>14</xdr:col>
      <xdr:colOff>622300</xdr:colOff>
      <xdr:row>42</xdr:row>
      <xdr:rowOff>3866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F3536088-CDF4-0E4E-9EB7-983D71E48BB1}"/>
            </a:ext>
          </a:extLst>
        </xdr:cNvPr>
        <xdr:cNvSpPr/>
      </xdr:nvSpPr>
      <xdr:spPr>
        <a:xfrm>
          <a:off x="7374807" y="5905756"/>
          <a:ext cx="4804493" cy="20991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15</xdr:col>
      <xdr:colOff>2</xdr:colOff>
      <xdr:row>13</xdr:row>
      <xdr:rowOff>76199</xdr:rowOff>
    </xdr:from>
    <xdr:to>
      <xdr:col>18</xdr:col>
      <xdr:colOff>431800</xdr:colOff>
      <xdr:row>41</xdr:row>
      <xdr:rowOff>150055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208D005E-86B6-894C-9F28-E25192FEFC93}"/>
            </a:ext>
          </a:extLst>
        </xdr:cNvPr>
        <xdr:cNvSpPr/>
      </xdr:nvSpPr>
      <xdr:spPr>
        <a:xfrm rot="16200000">
          <a:off x="11132723" y="3802478"/>
          <a:ext cx="5407856" cy="290829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821607</xdr:colOff>
      <xdr:row>19</xdr:row>
      <xdr:rowOff>155572</xdr:rowOff>
    </xdr:from>
    <xdr:to>
      <xdr:col>13</xdr:col>
      <xdr:colOff>724956</xdr:colOff>
      <xdr:row>21</xdr:row>
      <xdr:rowOff>12700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87C2DB1-A8E9-A14F-9A30-C4112DCD0816}"/>
            </a:ext>
          </a:extLst>
        </xdr:cNvPr>
        <xdr:cNvSpPr txBox="1"/>
      </xdr:nvSpPr>
      <xdr:spPr>
        <a:xfrm>
          <a:off x="7425607" y="37750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Vendidas Por Estado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11</xdr:col>
      <xdr:colOff>580307</xdr:colOff>
      <xdr:row>8</xdr:row>
      <xdr:rowOff>3172</xdr:rowOff>
    </xdr:from>
    <xdr:to>
      <xdr:col>16</xdr:col>
      <xdr:colOff>483656</xdr:colOff>
      <xdr:row>9</xdr:row>
      <xdr:rowOff>50800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D4D46FA-5DC0-9248-8A41-118AF360E609}"/>
            </a:ext>
          </a:extLst>
        </xdr:cNvPr>
        <xdr:cNvSpPr txBox="1"/>
      </xdr:nvSpPr>
      <xdr:spPr>
        <a:xfrm>
          <a:off x="9660807" y="15271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Tiempo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Promedio De Entrega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165871</xdr:colOff>
      <xdr:row>13</xdr:row>
      <xdr:rowOff>130172</xdr:rowOff>
    </xdr:from>
    <xdr:to>
      <xdr:col>20</xdr:col>
      <xdr:colOff>293157</xdr:colOff>
      <xdr:row>14</xdr:row>
      <xdr:rowOff>177800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93509F7-7B0D-DA4D-9D64-4CB4B76B8B35}"/>
            </a:ext>
          </a:extLst>
        </xdr:cNvPr>
        <xdr:cNvSpPr txBox="1"/>
      </xdr:nvSpPr>
      <xdr:spPr>
        <a:xfrm>
          <a:off x="12548371" y="2606672"/>
          <a:ext cx="4254786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Margen Operativo Por Marca</a:t>
          </a:r>
        </a:p>
      </xdr:txBody>
    </xdr:sp>
    <xdr:clientData/>
  </xdr:twoCellAnchor>
  <xdr:twoCellAnchor>
    <xdr:from>
      <xdr:col>11</xdr:col>
      <xdr:colOff>580307</xdr:colOff>
      <xdr:row>13</xdr:row>
      <xdr:rowOff>130172</xdr:rowOff>
    </xdr:from>
    <xdr:to>
      <xdr:col>16</xdr:col>
      <xdr:colOff>483656</xdr:colOff>
      <xdr:row>14</xdr:row>
      <xdr:rowOff>177800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73D36C7-8655-A54C-A8F2-4B61468A11D8}"/>
            </a:ext>
          </a:extLst>
        </xdr:cNvPr>
        <xdr:cNvSpPr txBox="1"/>
      </xdr:nvSpPr>
      <xdr:spPr>
        <a:xfrm>
          <a:off x="9660807" y="26066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Ciudad Con Más Ventas</a:t>
          </a:r>
        </a:p>
      </xdr:txBody>
    </xdr:sp>
    <xdr:clientData/>
  </xdr:twoCellAnchor>
  <xdr:twoCellAnchor>
    <xdr:from>
      <xdr:col>8</xdr:col>
      <xdr:colOff>821607</xdr:colOff>
      <xdr:row>31</xdr:row>
      <xdr:rowOff>53972</xdr:rowOff>
    </xdr:from>
    <xdr:to>
      <xdr:col>13</xdr:col>
      <xdr:colOff>724956</xdr:colOff>
      <xdr:row>32</xdr:row>
      <xdr:rowOff>101600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4E93FE4A-2D70-FC43-A3EB-672746D51D3F}"/>
            </a:ext>
          </a:extLst>
        </xdr:cNvPr>
        <xdr:cNvSpPr txBox="1"/>
      </xdr:nvSpPr>
      <xdr:spPr>
        <a:xfrm>
          <a:off x="7425607" y="5959472"/>
          <a:ext cx="4030849" cy="238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Unidades Entregadas</a:t>
          </a:r>
          <a:r>
            <a:rPr lang="es-ES_tradnl" sz="12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Por Empresa De Reparto</a:t>
          </a:r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172526</xdr:colOff>
      <xdr:row>20</xdr:row>
      <xdr:rowOff>32920</xdr:rowOff>
    </xdr:from>
    <xdr:to>
      <xdr:col>2</xdr:col>
      <xdr:colOff>350326</xdr:colOff>
      <xdr:row>30</xdr:row>
      <xdr:rowOff>45620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es Texto 1">
              <a:extLst>
                <a:ext uri="{FF2B5EF4-FFF2-40B4-BE49-F238E27FC236}">
                  <a16:creationId xmlns:a16="http://schemas.microsoft.com/office/drawing/2014/main" id="{8CB28018-8CBF-054C-8356-FF7496E16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Tex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26" y="3842920"/>
              <a:ext cx="1828800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172526</xdr:colOff>
      <xdr:row>15</xdr:row>
      <xdr:rowOff>58320</xdr:rowOff>
    </xdr:from>
    <xdr:to>
      <xdr:col>2</xdr:col>
      <xdr:colOff>350326</xdr:colOff>
      <xdr:row>20</xdr:row>
      <xdr:rowOff>7520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Trimestre 1">
              <a:extLst>
                <a:ext uri="{FF2B5EF4-FFF2-40B4-BE49-F238E27FC236}">
                  <a16:creationId xmlns:a16="http://schemas.microsoft.com/office/drawing/2014/main" id="{F7B8F9A8-D14B-504B-B424-479EC80C9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26" y="2915820"/>
              <a:ext cx="1828800" cy="90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172526</xdr:colOff>
      <xdr:row>10</xdr:row>
      <xdr:rowOff>83720</xdr:rowOff>
    </xdr:from>
    <xdr:to>
      <xdr:col>2</xdr:col>
      <xdr:colOff>350326</xdr:colOff>
      <xdr:row>14</xdr:row>
      <xdr:rowOff>172620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Semestre 1">
              <a:extLst>
                <a:ext uri="{FF2B5EF4-FFF2-40B4-BE49-F238E27FC236}">
                  <a16:creationId xmlns:a16="http://schemas.microsoft.com/office/drawing/2014/main" id="{2F6C1D30-15D4-3446-B874-90126AACB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26" y="1988720"/>
              <a:ext cx="1828800" cy="85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172526</xdr:colOff>
      <xdr:row>30</xdr:row>
      <xdr:rowOff>83720</xdr:rowOff>
    </xdr:from>
    <xdr:to>
      <xdr:col>2</xdr:col>
      <xdr:colOff>350326</xdr:colOff>
      <xdr:row>36</xdr:row>
      <xdr:rowOff>96419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Región 1">
              <a:extLst>
                <a:ext uri="{FF2B5EF4-FFF2-40B4-BE49-F238E27FC236}">
                  <a16:creationId xmlns:a16="http://schemas.microsoft.com/office/drawing/2014/main" id="{EFE6C920-DDC0-5C41-B5E7-FF2F0CBCAD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26" y="5798720"/>
              <a:ext cx="1828800" cy="1155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80242</xdr:colOff>
      <xdr:row>7</xdr:row>
      <xdr:rowOff>65187</xdr:rowOff>
    </xdr:from>
    <xdr:to>
      <xdr:col>18</xdr:col>
      <xdr:colOff>351560</xdr:colOff>
      <xdr:row>12</xdr:row>
      <xdr:rowOff>52486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Empresa de reparto 1">
              <a:extLst>
                <a:ext uri="{FF2B5EF4-FFF2-40B4-BE49-F238E27FC236}">
                  <a16:creationId xmlns:a16="http://schemas.microsoft.com/office/drawing/2014/main" id="{372BA14E-70C0-BE43-B93A-264EAA67DF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 de repar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2742" y="1398687"/>
              <a:ext cx="2747818" cy="939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86592</xdr:colOff>
      <xdr:row>1</xdr:row>
      <xdr:rowOff>104772</xdr:rowOff>
    </xdr:from>
    <xdr:to>
      <xdr:col>18</xdr:col>
      <xdr:colOff>345210</xdr:colOff>
      <xdr:row>6</xdr:row>
      <xdr:rowOff>26885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inorista 1">
              <a:extLst>
                <a:ext uri="{FF2B5EF4-FFF2-40B4-BE49-F238E27FC236}">
                  <a16:creationId xmlns:a16="http://schemas.microsoft.com/office/drawing/2014/main" id="{20990544-E44C-A345-8FE7-6A6BFF0A9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oris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9092" y="295272"/>
              <a:ext cx="2735118" cy="874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732707</xdr:colOff>
      <xdr:row>9</xdr:row>
      <xdr:rowOff>50800</xdr:rowOff>
    </xdr:from>
    <xdr:to>
      <xdr:col>11</xdr:col>
      <xdr:colOff>381000</xdr:colOff>
      <xdr:row>18</xdr:row>
      <xdr:rowOff>127000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62D47B5-F93B-4043-9B89-91230C3E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732706</xdr:colOff>
      <xdr:row>21</xdr:row>
      <xdr:rowOff>12700</xdr:rowOff>
    </xdr:from>
    <xdr:to>
      <xdr:col>8</xdr:col>
      <xdr:colOff>571499</xdr:colOff>
      <xdr:row>30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3A998A-7E95-5041-8974-24554DF6B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732706</xdr:colOff>
      <xdr:row>32</xdr:row>
      <xdr:rowOff>114300</xdr:rowOff>
    </xdr:from>
    <xdr:to>
      <xdr:col>8</xdr:col>
      <xdr:colOff>584199</xdr:colOff>
      <xdr:row>42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EA7C7CC-EAC6-2140-9C40-9D581E4B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770807</xdr:colOff>
      <xdr:row>21</xdr:row>
      <xdr:rowOff>12700</xdr:rowOff>
    </xdr:from>
    <xdr:to>
      <xdr:col>14</xdr:col>
      <xdr:colOff>647700</xdr:colOff>
      <xdr:row>30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B42449B0-23FC-EF48-B777-C1914556A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4807" y="4013200"/>
              <a:ext cx="4829893" cy="184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770806</xdr:colOff>
      <xdr:row>32</xdr:row>
      <xdr:rowOff>139700</xdr:rowOff>
    </xdr:from>
    <xdr:to>
      <xdr:col>14</xdr:col>
      <xdr:colOff>596899</xdr:colOff>
      <xdr:row>42</xdr:row>
      <xdr:rowOff>38100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0F5681B-40BA-EF4D-9B37-9581AF324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17</xdr:row>
      <xdr:rowOff>190499</xdr:rowOff>
    </xdr:from>
    <xdr:to>
      <xdr:col>16</xdr:col>
      <xdr:colOff>577848</xdr:colOff>
      <xdr:row>22</xdr:row>
      <xdr:rowOff>139700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BEE5379B-48B8-904A-B02B-91DFDDE63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65704</xdr:colOff>
      <xdr:row>16</xdr:row>
      <xdr:rowOff>142872</xdr:rowOff>
    </xdr:from>
    <xdr:to>
      <xdr:col>16</xdr:col>
      <xdr:colOff>556599</xdr:colOff>
      <xdr:row>18</xdr:row>
      <xdr:rowOff>12700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92DEA782-35F9-C845-906D-3E049ED70228}"/>
            </a:ext>
          </a:extLst>
        </xdr:cNvPr>
        <xdr:cNvSpPr txBox="1"/>
      </xdr:nvSpPr>
      <xdr:spPr>
        <a:xfrm>
          <a:off x="12448204" y="31908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Coca-Cola</a:t>
          </a:r>
        </a:p>
      </xdr:txBody>
    </xdr:sp>
    <xdr:clientData/>
  </xdr:twoCellAnchor>
  <xdr:twoCellAnchor>
    <xdr:from>
      <xdr:col>15</xdr:col>
      <xdr:colOff>510205</xdr:colOff>
      <xdr:row>19</xdr:row>
      <xdr:rowOff>117472</xdr:rowOff>
    </xdr:from>
    <xdr:to>
      <xdr:col>16</xdr:col>
      <xdr:colOff>393701</xdr:colOff>
      <xdr:row>21</xdr:row>
      <xdr:rowOff>38100</xdr:rowOff>
    </xdr:to>
    <xdr:sp macro="" textlink="'Tablas dinamicas'!AO5">
      <xdr:nvSpPr>
        <xdr:cNvPr id="43" name="CuadroTexto 42">
          <a:extLst>
            <a:ext uri="{FF2B5EF4-FFF2-40B4-BE49-F238E27FC236}">
              <a16:creationId xmlns:a16="http://schemas.microsoft.com/office/drawing/2014/main" id="{7C932BD6-BBC2-2C41-88B9-E29845804EA1}"/>
            </a:ext>
          </a:extLst>
        </xdr:cNvPr>
        <xdr:cNvSpPr txBox="1"/>
      </xdr:nvSpPr>
      <xdr:spPr>
        <a:xfrm>
          <a:off x="12892705" y="37369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515925-EDC6-7A44-A0A9-18F5AF504C31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39%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654050</xdr:colOff>
      <xdr:row>17</xdr:row>
      <xdr:rowOff>190499</xdr:rowOff>
    </xdr:from>
    <xdr:to>
      <xdr:col>18</xdr:col>
      <xdr:colOff>406402</xdr:colOff>
      <xdr:row>22</xdr:row>
      <xdr:rowOff>139697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CDB040DD-CF75-D74F-AC92-49B6686D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662604</xdr:colOff>
      <xdr:row>16</xdr:row>
      <xdr:rowOff>142872</xdr:rowOff>
    </xdr:from>
    <xdr:to>
      <xdr:col>18</xdr:col>
      <xdr:colOff>327999</xdr:colOff>
      <xdr:row>18</xdr:row>
      <xdr:rowOff>12700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C2EF1319-B924-2646-901C-CEDBA582D9F4}"/>
            </a:ext>
          </a:extLst>
        </xdr:cNvPr>
        <xdr:cNvSpPr txBox="1"/>
      </xdr:nvSpPr>
      <xdr:spPr>
        <a:xfrm>
          <a:off x="13870604" y="31908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Dasani Water</a:t>
          </a:r>
        </a:p>
      </xdr:txBody>
    </xdr:sp>
    <xdr:clientData/>
  </xdr:twoCellAnchor>
  <xdr:twoCellAnchor>
    <xdr:from>
      <xdr:col>17</xdr:col>
      <xdr:colOff>332405</xdr:colOff>
      <xdr:row>19</xdr:row>
      <xdr:rowOff>117472</xdr:rowOff>
    </xdr:from>
    <xdr:to>
      <xdr:col>18</xdr:col>
      <xdr:colOff>215901</xdr:colOff>
      <xdr:row>21</xdr:row>
      <xdr:rowOff>38100</xdr:rowOff>
    </xdr:to>
    <xdr:sp macro="" textlink="'Tablas dinamicas'!$AO$12">
      <xdr:nvSpPr>
        <xdr:cNvPr id="46" name="CuadroTexto 45">
          <a:extLst>
            <a:ext uri="{FF2B5EF4-FFF2-40B4-BE49-F238E27FC236}">
              <a16:creationId xmlns:a16="http://schemas.microsoft.com/office/drawing/2014/main" id="{03D9A4EC-6B2F-214B-832E-F089660F5E92}"/>
            </a:ext>
          </a:extLst>
        </xdr:cNvPr>
        <xdr:cNvSpPr txBox="1"/>
      </xdr:nvSpPr>
      <xdr:spPr>
        <a:xfrm>
          <a:off x="14365905" y="37369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3147A5-45F9-9540-995E-CB4498D97368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38%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40304</xdr:colOff>
      <xdr:row>24</xdr:row>
      <xdr:rowOff>130172</xdr:rowOff>
    </xdr:from>
    <xdr:to>
      <xdr:col>16</xdr:col>
      <xdr:colOff>531199</xdr:colOff>
      <xdr:row>26</xdr:row>
      <xdr:rowOff>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73C32374-D508-1848-B53A-1706EC886826}"/>
            </a:ext>
          </a:extLst>
        </xdr:cNvPr>
        <xdr:cNvSpPr txBox="1"/>
      </xdr:nvSpPr>
      <xdr:spPr>
        <a:xfrm>
          <a:off x="12422804" y="47021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Diet Coke</a:t>
          </a:r>
        </a:p>
      </xdr:txBody>
    </xdr:sp>
    <xdr:clientData/>
  </xdr:twoCellAnchor>
  <xdr:twoCellAnchor>
    <xdr:from>
      <xdr:col>16</xdr:col>
      <xdr:colOff>637204</xdr:colOff>
      <xdr:row>24</xdr:row>
      <xdr:rowOff>130172</xdr:rowOff>
    </xdr:from>
    <xdr:to>
      <xdr:col>18</xdr:col>
      <xdr:colOff>302599</xdr:colOff>
      <xdr:row>26</xdr:row>
      <xdr:rowOff>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37A02CDE-5653-5C49-AFF9-D05E71F633F5}"/>
            </a:ext>
          </a:extLst>
        </xdr:cNvPr>
        <xdr:cNvSpPr txBox="1"/>
      </xdr:nvSpPr>
      <xdr:spPr>
        <a:xfrm>
          <a:off x="13845204" y="47021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Fanta</a:t>
          </a:r>
        </a:p>
      </xdr:txBody>
    </xdr:sp>
    <xdr:clientData/>
  </xdr:twoCellAnchor>
  <xdr:twoCellAnchor>
    <xdr:from>
      <xdr:col>15</xdr:col>
      <xdr:colOff>65704</xdr:colOff>
      <xdr:row>33</xdr:row>
      <xdr:rowOff>92072</xdr:rowOff>
    </xdr:from>
    <xdr:to>
      <xdr:col>16</xdr:col>
      <xdr:colOff>556599</xdr:colOff>
      <xdr:row>34</xdr:row>
      <xdr:rowOff>152400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C6E9C4ED-E261-984D-8C06-6A7FFB09C57C}"/>
            </a:ext>
          </a:extLst>
        </xdr:cNvPr>
        <xdr:cNvSpPr txBox="1"/>
      </xdr:nvSpPr>
      <xdr:spPr>
        <a:xfrm>
          <a:off x="12448204" y="63785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Powerade</a:t>
          </a:r>
        </a:p>
      </xdr:txBody>
    </xdr:sp>
    <xdr:clientData/>
  </xdr:twoCellAnchor>
  <xdr:twoCellAnchor>
    <xdr:from>
      <xdr:col>16</xdr:col>
      <xdr:colOff>662604</xdr:colOff>
      <xdr:row>33</xdr:row>
      <xdr:rowOff>92072</xdr:rowOff>
    </xdr:from>
    <xdr:to>
      <xdr:col>18</xdr:col>
      <xdr:colOff>327999</xdr:colOff>
      <xdr:row>34</xdr:row>
      <xdr:rowOff>152400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25A21AF9-9F21-C146-B9E2-4E1EC053B018}"/>
            </a:ext>
          </a:extLst>
        </xdr:cNvPr>
        <xdr:cNvSpPr txBox="1"/>
      </xdr:nvSpPr>
      <xdr:spPr>
        <a:xfrm>
          <a:off x="13870604" y="6378572"/>
          <a:ext cx="1316395" cy="250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Sprite</a:t>
          </a:r>
        </a:p>
      </xdr:txBody>
    </xdr:sp>
    <xdr:clientData/>
  </xdr:twoCellAnchor>
  <xdr:twoCellAnchor>
    <xdr:from>
      <xdr:col>16</xdr:col>
      <xdr:colOff>660400</xdr:colOff>
      <xdr:row>25</xdr:row>
      <xdr:rowOff>177799</xdr:rowOff>
    </xdr:from>
    <xdr:to>
      <xdr:col>18</xdr:col>
      <xdr:colOff>406402</xdr:colOff>
      <xdr:row>30</xdr:row>
      <xdr:rowOff>126998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66B7FE46-118C-9B4C-BBB2-EF29AB43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25</xdr:row>
      <xdr:rowOff>177799</xdr:rowOff>
    </xdr:from>
    <xdr:to>
      <xdr:col>16</xdr:col>
      <xdr:colOff>577852</xdr:colOff>
      <xdr:row>30</xdr:row>
      <xdr:rowOff>126998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490A2C42-9AD8-084C-93B2-0D87944A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34</xdr:row>
      <xdr:rowOff>114299</xdr:rowOff>
    </xdr:from>
    <xdr:to>
      <xdr:col>16</xdr:col>
      <xdr:colOff>571498</xdr:colOff>
      <xdr:row>39</xdr:row>
      <xdr:rowOff>63500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DE4601F6-4177-9C49-B337-5A4152067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660400</xdr:colOff>
      <xdr:row>34</xdr:row>
      <xdr:rowOff>114299</xdr:rowOff>
    </xdr:from>
    <xdr:to>
      <xdr:col>18</xdr:col>
      <xdr:colOff>406402</xdr:colOff>
      <xdr:row>39</xdr:row>
      <xdr:rowOff>63498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7AE405BB-A92F-2F43-91B7-623AF0244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510205</xdr:colOff>
      <xdr:row>27</xdr:row>
      <xdr:rowOff>92072</xdr:rowOff>
    </xdr:from>
    <xdr:to>
      <xdr:col>16</xdr:col>
      <xdr:colOff>393701</xdr:colOff>
      <xdr:row>29</xdr:row>
      <xdr:rowOff>12700</xdr:rowOff>
    </xdr:to>
    <xdr:sp macro="" textlink="'Tablas dinamicas'!$AO$20">
      <xdr:nvSpPr>
        <xdr:cNvPr id="60" name="CuadroTexto 59">
          <a:extLst>
            <a:ext uri="{FF2B5EF4-FFF2-40B4-BE49-F238E27FC236}">
              <a16:creationId xmlns:a16="http://schemas.microsoft.com/office/drawing/2014/main" id="{7B3D3CBE-D676-384B-90AF-943C3502F7B7}"/>
            </a:ext>
          </a:extLst>
        </xdr:cNvPr>
        <xdr:cNvSpPr txBox="1"/>
      </xdr:nvSpPr>
      <xdr:spPr>
        <a:xfrm>
          <a:off x="12892705" y="52355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4CC206-1F60-8047-9F9E-13E0374FE36B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35%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17</xdr:col>
      <xdr:colOff>332405</xdr:colOff>
      <xdr:row>27</xdr:row>
      <xdr:rowOff>104772</xdr:rowOff>
    </xdr:from>
    <xdr:to>
      <xdr:col>18</xdr:col>
      <xdr:colOff>215901</xdr:colOff>
      <xdr:row>29</xdr:row>
      <xdr:rowOff>25400</xdr:rowOff>
    </xdr:to>
    <xdr:sp macro="" textlink="'Tablas dinamicas'!$AO$28">
      <xdr:nvSpPr>
        <xdr:cNvPr id="61" name="CuadroTexto 60">
          <a:extLst>
            <a:ext uri="{FF2B5EF4-FFF2-40B4-BE49-F238E27FC236}">
              <a16:creationId xmlns:a16="http://schemas.microsoft.com/office/drawing/2014/main" id="{333E2DF2-E8E4-CD46-A8D3-F16A036DF502}"/>
            </a:ext>
          </a:extLst>
        </xdr:cNvPr>
        <xdr:cNvSpPr txBox="1"/>
      </xdr:nvSpPr>
      <xdr:spPr>
        <a:xfrm>
          <a:off x="14365905" y="52482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403CBD-6CFB-6949-845C-9584D4E7DD0C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37%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510205</xdr:colOff>
      <xdr:row>36</xdr:row>
      <xdr:rowOff>15872</xdr:rowOff>
    </xdr:from>
    <xdr:to>
      <xdr:col>16</xdr:col>
      <xdr:colOff>393701</xdr:colOff>
      <xdr:row>37</xdr:row>
      <xdr:rowOff>127000</xdr:rowOff>
    </xdr:to>
    <xdr:sp macro="" textlink="'Tablas dinamicas'!$AO$36">
      <xdr:nvSpPr>
        <xdr:cNvPr id="62" name="CuadroTexto 61">
          <a:extLst>
            <a:ext uri="{FF2B5EF4-FFF2-40B4-BE49-F238E27FC236}">
              <a16:creationId xmlns:a16="http://schemas.microsoft.com/office/drawing/2014/main" id="{138D8F06-ED0D-5C44-AC99-843C9560D1FD}"/>
            </a:ext>
          </a:extLst>
        </xdr:cNvPr>
        <xdr:cNvSpPr txBox="1"/>
      </xdr:nvSpPr>
      <xdr:spPr>
        <a:xfrm>
          <a:off x="12892705" y="68738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A6731E-CA6E-CF41-A511-3B1509BBB0FC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36%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17</xdr:col>
      <xdr:colOff>332405</xdr:colOff>
      <xdr:row>36</xdr:row>
      <xdr:rowOff>28572</xdr:rowOff>
    </xdr:from>
    <xdr:to>
      <xdr:col>18</xdr:col>
      <xdr:colOff>215901</xdr:colOff>
      <xdr:row>37</xdr:row>
      <xdr:rowOff>139700</xdr:rowOff>
    </xdr:to>
    <xdr:sp macro="" textlink="'Tablas dinamicas'!$AO$43">
      <xdr:nvSpPr>
        <xdr:cNvPr id="63" name="CuadroTexto 62">
          <a:extLst>
            <a:ext uri="{FF2B5EF4-FFF2-40B4-BE49-F238E27FC236}">
              <a16:creationId xmlns:a16="http://schemas.microsoft.com/office/drawing/2014/main" id="{2C4B000C-3F54-A84C-9B42-1E971C43B314}"/>
            </a:ext>
          </a:extLst>
        </xdr:cNvPr>
        <xdr:cNvSpPr txBox="1"/>
      </xdr:nvSpPr>
      <xdr:spPr>
        <a:xfrm>
          <a:off x="14365905" y="6886572"/>
          <a:ext cx="708996" cy="30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1E197B-CAD2-7F4F-90EB-CC7D733BF6DC}" type="TxLink">
            <a:rPr lang="en-US" sz="1100" b="0" i="0" u="none" strike="noStrike">
              <a:solidFill>
                <a:srgbClr val="000000"/>
              </a:solidFill>
              <a:latin typeface="Calibri"/>
              <a:ea typeface="Segoe UI Symbol" panose="020B0502040204020203" pitchFamily="34" charset="0"/>
              <a:cs typeface="Calibri"/>
            </a:rPr>
            <a:pPr/>
            <a:t>35%</a:t>
          </a:fld>
          <a:endParaRPr lang="es-ES_tradnl" sz="1200" b="1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tz Lira" refreshedDate="45782.424847916664" createdVersion="8" refreshedVersion="8" minRefreshableVersion="3" recordCount="3744" xr:uid="{184C0A16-0CD6-8C47-8581-28EA819DF011}">
  <cacheSource type="worksheet">
    <worksheetSource name="Tabla2"/>
  </cacheSource>
  <cacheFields count="18">
    <cacheField name="Minorista" numFmtId="0">
      <sharedItems count="4">
        <s v="Walmart"/>
        <s v="Costco"/>
        <s v="CVS"/>
        <s v="Target"/>
      </sharedItems>
    </cacheField>
    <cacheField name="ID del minorista" numFmtId="0">
      <sharedItems containsSemiMixedTypes="0" containsString="0" containsNumber="1" containsInteger="1" minValue="1128299" maxValue="1197831"/>
    </cacheField>
    <cacheField name="Fecha de factura" numFmtId="167">
      <sharedItems containsSemiMixedTypes="0" containsNonDate="0" containsDate="1" containsString="0" minDate="2022-01-02T00:00:00" maxDate="2022-12-26T00:00:00" count="270">
        <d v="2022-01-14T00:00:00"/>
        <d v="2022-02-12T00:00:00"/>
        <d v="2022-03-10T00:00:00"/>
        <d v="2022-04-11T00:00:00"/>
        <d v="2022-05-10T00:00:00"/>
        <d v="2022-06-12T00:00:00"/>
        <d v="2022-07-10T00:00:00"/>
        <d v="2022-08-11T00:00:00"/>
        <d v="2022-09-10T00:00:00"/>
        <d v="2022-10-12T00:00:00"/>
        <d v="2022-11-11T00:00:00"/>
        <d v="2022-12-10T00:00:00"/>
        <d v="2022-01-02T00:00:00"/>
        <d v="2022-02-01T00:00:00"/>
        <d v="2022-03-03T00:00:00"/>
        <d v="2022-04-02T00:00:00"/>
        <d v="2022-05-02T00:00:00"/>
        <d v="2022-06-01T00:00:00"/>
        <d v="2022-07-03T00:00:00"/>
        <d v="2022-08-05T00:00:00"/>
        <d v="2022-09-02T00:00:00"/>
        <d v="2022-10-01T00:00:00"/>
        <d v="2022-11-02T00:00:00"/>
        <d v="2022-12-01T00:00:00"/>
        <d v="2022-01-20T00:00:00"/>
        <d v="2022-02-20T00:00:00"/>
        <d v="2022-03-19T00:00:00"/>
        <d v="2022-04-20T00:00:00"/>
        <d v="2022-05-21T00:00:00"/>
        <d v="2022-06-20T00:00:00"/>
        <d v="2022-07-19T00:00:00"/>
        <d v="2022-08-20T00:00:00"/>
        <d v="2022-09-21T00:00:00"/>
        <d v="2022-10-20T00:00:00"/>
        <d v="2022-11-20T00:00:00"/>
        <d v="2022-12-19T00:00:00"/>
        <d v="2022-01-15T00:00:00"/>
        <d v="2022-02-15T00:00:00"/>
        <d v="2022-03-14T00:00:00"/>
        <d v="2022-04-15T00:00:00"/>
        <d v="2022-05-16T00:00:00"/>
        <d v="2022-06-15T00:00:00"/>
        <d v="2022-07-14T00:00:00"/>
        <d v="2022-08-15T00:00:00"/>
        <d v="2022-09-16T00:00:00"/>
        <d v="2022-10-15T00:00:00"/>
        <d v="2022-11-15T00:00:00"/>
        <d v="2022-12-14T00:00:00"/>
        <d v="2022-01-07T00:00:00"/>
        <d v="2022-02-05T00:00:00"/>
        <d v="2022-04-04T00:00:00"/>
        <d v="2022-05-03T00:00:00"/>
        <d v="2022-06-05T00:00:00"/>
        <d v="2022-08-04T00:00:00"/>
        <d v="2022-09-03T00:00:00"/>
        <d v="2022-10-05T00:00:00"/>
        <d v="2022-11-04T00:00:00"/>
        <d v="2022-12-03T00:00:00"/>
        <d v="2022-01-05T00:00:00"/>
        <d v="2022-03-04T00:00:00"/>
        <d v="2022-04-05T00:00:00"/>
        <d v="2022-05-06T00:00:00"/>
        <d v="2022-07-04T00:00:00"/>
        <d v="2022-09-06T00:00:00"/>
        <d v="2022-11-05T00:00:00"/>
        <d v="2022-12-04T00:00:00"/>
        <d v="2022-01-03T00:00:00"/>
        <d v="2022-02-03T00:00:00"/>
        <d v="2022-03-02T00:00:00"/>
        <d v="2022-04-03T00:00:00"/>
        <d v="2022-05-04T00:00:00"/>
        <d v="2022-06-03T00:00:00"/>
        <d v="2022-07-02T00:00:00"/>
        <d v="2022-08-03T00:00:00"/>
        <d v="2022-09-04T00:00:00"/>
        <d v="2022-10-03T00:00:00"/>
        <d v="2022-11-03T00:00:00"/>
        <d v="2022-12-02T00:00:00"/>
        <d v="2022-01-12T00:00:00"/>
        <d v="2022-02-10T00:00:00"/>
        <d v="2022-03-08T00:00:00"/>
        <d v="2022-04-09T00:00:00"/>
        <d v="2022-05-08T00:00:00"/>
        <d v="2022-06-10T00:00:00"/>
        <d v="2022-07-08T00:00:00"/>
        <d v="2022-08-09T00:00:00"/>
        <d v="2022-09-08T00:00:00"/>
        <d v="2022-10-10T00:00:00"/>
        <d v="2022-11-09T00:00:00"/>
        <d v="2022-12-08T00:00:00"/>
        <d v="2022-01-13T00:00:00"/>
        <d v="2022-02-13T00:00:00"/>
        <d v="2022-03-12T00:00:00"/>
        <d v="2022-04-13T00:00:00"/>
        <d v="2022-05-14T00:00:00"/>
        <d v="2022-06-13T00:00:00"/>
        <d v="2022-07-12T00:00:00"/>
        <d v="2022-08-13T00:00:00"/>
        <d v="2022-09-14T00:00:00"/>
        <d v="2022-10-13T00:00:00"/>
        <d v="2022-11-13T00:00:00"/>
        <d v="2022-12-12T00:00:00"/>
        <d v="2022-01-17T00:00:00"/>
        <d v="2022-02-17T00:00:00"/>
        <d v="2022-03-16T00:00:00"/>
        <d v="2022-04-17T00:00:00"/>
        <d v="2022-05-18T00:00:00"/>
        <d v="2022-06-17T00:00:00"/>
        <d v="2022-07-16T00:00:00"/>
        <d v="2022-08-17T00:00:00"/>
        <d v="2022-09-18T00:00:00"/>
        <d v="2022-10-17T00:00:00"/>
        <d v="2022-11-17T00:00:00"/>
        <d v="2022-12-16T00:00:00"/>
        <d v="2022-01-04T00:00:00"/>
        <d v="2022-03-05T00:00:00"/>
        <d v="2022-07-05T00:00:00"/>
        <d v="2022-08-07T00:00:00"/>
        <d v="2022-01-11T00:00:00"/>
        <d v="2022-02-11T00:00:00"/>
        <d v="2022-05-12T00:00:00"/>
        <d v="2022-06-11T00:00:00"/>
        <d v="2022-09-12T00:00:00"/>
        <d v="2022-10-11T00:00:00"/>
        <d v="2022-01-21T00:00:00"/>
        <d v="2022-02-19T00:00:00"/>
        <d v="2022-03-17T00:00:00"/>
        <d v="2022-04-18T00:00:00"/>
        <d v="2022-05-17T00:00:00"/>
        <d v="2022-06-19T00:00:00"/>
        <d v="2022-07-17T00:00:00"/>
        <d v="2022-08-18T00:00:00"/>
        <d v="2022-09-17T00:00:00"/>
        <d v="2022-10-19T00:00:00"/>
        <d v="2022-11-18T00:00:00"/>
        <d v="2022-12-17T00:00:00"/>
        <d v="2022-01-24T00:00:00"/>
        <d v="2022-02-24T00:00:00"/>
        <d v="2022-03-23T00:00:00"/>
        <d v="2022-04-24T00:00:00"/>
        <d v="2022-05-25T00:00:00"/>
        <d v="2022-06-24T00:00:00"/>
        <d v="2022-07-23T00:00:00"/>
        <d v="2022-08-24T00:00:00"/>
        <d v="2022-09-25T00:00:00"/>
        <d v="2022-10-24T00:00:00"/>
        <d v="2022-11-24T00:00:00"/>
        <d v="2022-12-23T00:00:00"/>
        <d v="2022-01-19T00:00:00"/>
        <d v="2022-03-15T00:00:00"/>
        <d v="2022-04-16T00:00:00"/>
        <d v="2022-05-15T00:00:00"/>
        <d v="2022-07-15T00:00:00"/>
        <d v="2022-08-16T00:00:00"/>
        <d v="2022-09-15T00:00:00"/>
        <d v="2022-11-16T00:00:00"/>
        <d v="2022-12-15T00:00:00"/>
        <d v="2022-01-18T00:00:00"/>
        <d v="2022-02-18T00:00:00"/>
        <d v="2022-05-19T00:00:00"/>
        <d v="2022-06-18T00:00:00"/>
        <d v="2022-09-19T00:00:00"/>
        <d v="2022-10-18T00:00:00"/>
        <d v="2022-02-04T00:00:00"/>
        <d v="2022-03-06T00:00:00"/>
        <d v="2022-05-05T00:00:00"/>
        <d v="2022-06-04T00:00:00"/>
        <d v="2022-07-06T00:00:00"/>
        <d v="2022-08-08T00:00:00"/>
        <d v="2022-09-05T00:00:00"/>
        <d v="2022-10-04T00:00:00"/>
        <d v="2022-01-23T00:00:00"/>
        <d v="2022-02-23T00:00:00"/>
        <d v="2022-03-22T00:00:00"/>
        <d v="2022-04-23T00:00:00"/>
        <d v="2022-05-24T00:00:00"/>
        <d v="2022-06-23T00:00:00"/>
        <d v="2022-07-22T00:00:00"/>
        <d v="2022-08-23T00:00:00"/>
        <d v="2022-09-24T00:00:00"/>
        <d v="2022-10-23T00:00:00"/>
        <d v="2022-11-23T00:00:00"/>
        <d v="2022-12-22T00:00:00"/>
        <d v="2022-01-26T00:00:00"/>
        <d v="2022-02-26T00:00:00"/>
        <d v="2022-03-25T00:00:00"/>
        <d v="2022-04-26T00:00:00"/>
        <d v="2022-05-27T00:00:00"/>
        <d v="2022-06-26T00:00:00"/>
        <d v="2022-07-25T00:00:00"/>
        <d v="2022-08-26T00:00:00"/>
        <d v="2022-09-27T00:00:00"/>
        <d v="2022-10-26T00:00:00"/>
        <d v="2022-11-26T00:00:00"/>
        <d v="2022-12-25T00:00:00"/>
        <d v="2022-01-09T00:00:00"/>
        <d v="2022-02-07T00:00:00"/>
        <d v="2022-04-06T00:00:00"/>
        <d v="2022-06-07T00:00:00"/>
        <d v="2022-08-06T00:00:00"/>
        <d v="2022-10-07T00:00:00"/>
        <d v="2022-11-06T00:00:00"/>
        <d v="2022-12-05T00:00:00"/>
        <d v="2022-01-06T00:00:00"/>
        <d v="2022-03-09T00:00:00"/>
        <d v="2022-04-10T00:00:00"/>
        <d v="2022-05-09T00:00:00"/>
        <d v="2022-07-09T00:00:00"/>
        <d v="2022-08-10T00:00:00"/>
        <d v="2022-09-09T00:00:00"/>
        <d v="2022-11-10T00:00:00"/>
        <d v="2022-12-09T00:00:00"/>
        <d v="2022-01-22T00:00:00"/>
        <d v="2022-02-22T00:00:00"/>
        <d v="2022-03-21T00:00:00"/>
        <d v="2022-04-22T00:00:00"/>
        <d v="2022-05-23T00:00:00"/>
        <d v="2022-06-22T00:00:00"/>
        <d v="2022-07-21T00:00:00"/>
        <d v="2022-08-22T00:00:00"/>
        <d v="2022-09-23T00:00:00"/>
        <d v="2022-10-22T00:00:00"/>
        <d v="2022-11-22T00:00:00"/>
        <d v="2022-12-21T00:00:00"/>
        <d v="2022-02-21T00:00:00"/>
        <d v="2022-06-21T00:00:00"/>
        <d v="2022-10-21T00:00:00"/>
        <d v="2022-01-16T00:00:00"/>
        <d v="2022-02-14T00:00:00"/>
        <d v="2022-06-14T00:00:00"/>
        <d v="2022-10-14T00:00:00"/>
        <d v="2022-03-11T00:00:00"/>
        <d v="2022-04-12T00:00:00"/>
        <d v="2022-05-13T00:00:00"/>
        <d v="2022-07-11T00:00:00"/>
        <d v="2022-08-12T00:00:00"/>
        <d v="2022-09-13T00:00:00"/>
        <d v="2022-11-12T00:00:00"/>
        <d v="2022-12-11T00:00:00"/>
        <d v="2022-02-09T00:00:00"/>
        <d v="2022-06-09T00:00:00"/>
        <d v="2022-10-09T00:00:00"/>
        <d v="2022-02-06T00:00:00"/>
        <d v="2022-05-07T00:00:00"/>
        <d v="2022-06-06T00:00:00"/>
        <d v="2022-09-07T00:00:00"/>
        <d v="2022-10-06T00:00:00"/>
        <d v="2022-01-10T00:00:00"/>
        <d v="2022-05-11T00:00:00"/>
        <d v="2022-09-11T00:00:00"/>
        <d v="2022-03-20T00:00:00"/>
        <d v="2022-04-21T00:00:00"/>
        <d v="2022-05-20T00:00:00"/>
        <d v="2022-07-20T00:00:00"/>
        <d v="2022-08-21T00:00:00"/>
        <d v="2022-09-20T00:00:00"/>
        <d v="2022-11-21T00:00:00"/>
        <d v="2022-12-20T00:00:00"/>
        <d v="2022-03-13T00:00:00"/>
        <d v="2022-04-14T00:00:00"/>
        <d v="2022-07-13T00:00:00"/>
        <d v="2022-08-14T00:00:00"/>
        <d v="2022-11-14T00:00:00"/>
        <d v="2022-12-13T00:00:00"/>
        <d v="2022-02-08T00:00:00"/>
        <d v="2022-04-07T00:00:00"/>
        <d v="2022-06-08T00:00:00"/>
        <d v="2022-10-08T00:00:00"/>
        <d v="2022-11-07T00:00:00"/>
        <d v="2022-12-06T00:00:00"/>
      </sharedItems>
      <fieldGroup par="17"/>
    </cacheField>
    <cacheField name="Mes Texto" numFmtId="167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Trimestre" numFmtId="167">
      <sharedItems count="4">
        <s v="T1"/>
        <s v="T2"/>
        <s v="T3"/>
        <s v="T4"/>
      </sharedItems>
    </cacheField>
    <cacheField name="Semestre" numFmtId="167">
      <sharedItems count="2">
        <s v="S1"/>
        <s v="S2"/>
      </sharedItems>
    </cacheField>
    <cacheField name="Región" numFmtId="0">
      <sharedItems count="5">
        <s v="Northeast"/>
        <s v="South"/>
        <s v="West"/>
        <s v="Midwest"/>
        <s v="Southeast"/>
      </sharedItems>
    </cacheField>
    <cacheField name="Estado" numFmtId="0">
      <sharedItems count="48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udad" numFmtId="0">
      <sharedItems count="50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Marca de bebida" numFmtId="0">
      <sharedItems count="6">
        <s v="Coca-Cola"/>
        <s v="Diet Coke"/>
        <s v="Sprite"/>
        <s v="Fanta"/>
        <s v="Powerade"/>
        <s v="Dasani Water"/>
      </sharedItems>
    </cacheField>
    <cacheField name="Días de entrega" numFmtId="0">
      <sharedItems containsSemiMixedTypes="0" containsString="0" containsNumber="1" containsInteger="1" minValue="15" maxValue="60"/>
    </cacheField>
    <cacheField name="Empresa de reparto" numFmtId="0">
      <sharedItems count="4">
        <s v="USPS"/>
        <s v="FedEx"/>
        <s v="UPS"/>
        <s v="DHL"/>
      </sharedItems>
    </cacheField>
    <cacheField name="Precio por unidad" numFmtId="165">
      <sharedItems containsSemiMixedTypes="0" containsString="0" containsNumber="1" minValue="9.9999999999999964E-2" maxValue="1.1000000000000001"/>
    </cacheField>
    <cacheField name="Unidades vendidas" numFmtId="3">
      <sharedItems containsSemiMixedTypes="0" containsString="0" containsNumber="1" containsInteger="1" minValue="0" maxValue="12750"/>
    </cacheField>
    <cacheField name="Ventas totales" numFmtId="165">
      <sharedItems containsSemiMixedTypes="0" containsString="0" containsNumber="1" minValue="0" maxValue="8250"/>
    </cacheField>
    <cacheField name="Beneficio operativo" numFmtId="165">
      <sharedItems containsSemiMixedTypes="0" containsString="0" containsNumber="1" minValue="0" maxValue="3900"/>
    </cacheField>
    <cacheField name="Margen operativo" numFmtId="9">
      <sharedItems containsSemiMixedTypes="0" containsString="0" containsNumber="1" minValue="0.1" maxValue="0.65000000000000013"/>
    </cacheField>
    <cacheField name="Meses (Fecha de factura)" numFmtId="0" databaseField="0">
      <fieldGroup base="2">
        <rangePr groupBy="months" startDate="2022-01-02T00:00:00" endDate="2022-12-26T00:00:00"/>
        <groupItems count="14">
          <s v="&lt;2/1/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12/22"/>
        </groupItems>
      </fieldGroup>
    </cacheField>
  </cacheFields>
  <extLst>
    <ext xmlns:x14="http://schemas.microsoft.com/office/spreadsheetml/2009/9/main" uri="{725AE2AE-9491-48be-B2B4-4EB974FC3084}">
      <x14:pivotCacheDefinition pivotCacheId="12450579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4">
  <r>
    <x v="0"/>
    <n v="1185732"/>
    <x v="0"/>
    <x v="0"/>
    <x v="0"/>
    <x v="0"/>
    <x v="0"/>
    <x v="0"/>
    <x v="0"/>
    <x v="0"/>
    <n v="25"/>
    <x v="0"/>
    <n v="0.5"/>
    <n v="12000"/>
    <n v="6000"/>
    <n v="3000"/>
    <n v="0.5"/>
  </r>
  <r>
    <x v="0"/>
    <n v="1185732"/>
    <x v="0"/>
    <x v="0"/>
    <x v="0"/>
    <x v="0"/>
    <x v="0"/>
    <x v="0"/>
    <x v="0"/>
    <x v="1"/>
    <n v="34"/>
    <x v="1"/>
    <n v="0.5"/>
    <n v="10000"/>
    <n v="5000"/>
    <n v="1500"/>
    <n v="0.3"/>
  </r>
  <r>
    <x v="0"/>
    <n v="1185732"/>
    <x v="0"/>
    <x v="0"/>
    <x v="0"/>
    <x v="0"/>
    <x v="0"/>
    <x v="0"/>
    <x v="0"/>
    <x v="2"/>
    <n v="48"/>
    <x v="2"/>
    <n v="0.4"/>
    <n v="10000"/>
    <n v="4000"/>
    <n v="1400"/>
    <n v="0.35"/>
  </r>
  <r>
    <x v="0"/>
    <n v="1185732"/>
    <x v="0"/>
    <x v="0"/>
    <x v="0"/>
    <x v="0"/>
    <x v="0"/>
    <x v="0"/>
    <x v="0"/>
    <x v="3"/>
    <n v="20"/>
    <x v="0"/>
    <n v="0.45"/>
    <n v="8500"/>
    <n v="3825"/>
    <n v="1338.75"/>
    <n v="0.35"/>
  </r>
  <r>
    <x v="0"/>
    <n v="1185732"/>
    <x v="0"/>
    <x v="0"/>
    <x v="0"/>
    <x v="0"/>
    <x v="0"/>
    <x v="0"/>
    <x v="0"/>
    <x v="4"/>
    <n v="26"/>
    <x v="0"/>
    <n v="0.6"/>
    <n v="9000"/>
    <n v="5400"/>
    <n v="1620"/>
    <n v="0.3"/>
  </r>
  <r>
    <x v="0"/>
    <n v="1185732"/>
    <x v="0"/>
    <x v="0"/>
    <x v="0"/>
    <x v="0"/>
    <x v="0"/>
    <x v="0"/>
    <x v="0"/>
    <x v="5"/>
    <n v="43"/>
    <x v="3"/>
    <n v="0.5"/>
    <n v="10000"/>
    <n v="5000"/>
    <n v="1250"/>
    <n v="0.25"/>
  </r>
  <r>
    <x v="0"/>
    <n v="1185732"/>
    <x v="1"/>
    <x v="1"/>
    <x v="0"/>
    <x v="0"/>
    <x v="0"/>
    <x v="0"/>
    <x v="0"/>
    <x v="0"/>
    <n v="19"/>
    <x v="1"/>
    <n v="0.5"/>
    <n v="12500"/>
    <n v="6250"/>
    <n v="3125"/>
    <n v="0.5"/>
  </r>
  <r>
    <x v="0"/>
    <n v="1185732"/>
    <x v="1"/>
    <x v="1"/>
    <x v="0"/>
    <x v="0"/>
    <x v="0"/>
    <x v="0"/>
    <x v="0"/>
    <x v="1"/>
    <n v="41"/>
    <x v="1"/>
    <n v="0.5"/>
    <n v="9000"/>
    <n v="4500"/>
    <n v="1350"/>
    <n v="0.3"/>
  </r>
  <r>
    <x v="0"/>
    <n v="1185732"/>
    <x v="1"/>
    <x v="1"/>
    <x v="0"/>
    <x v="0"/>
    <x v="0"/>
    <x v="0"/>
    <x v="0"/>
    <x v="2"/>
    <n v="34"/>
    <x v="0"/>
    <n v="0.4"/>
    <n v="9500"/>
    <n v="3800"/>
    <n v="1330"/>
    <n v="0.35"/>
  </r>
  <r>
    <x v="0"/>
    <n v="1185732"/>
    <x v="1"/>
    <x v="1"/>
    <x v="0"/>
    <x v="0"/>
    <x v="0"/>
    <x v="0"/>
    <x v="0"/>
    <x v="3"/>
    <n v="42"/>
    <x v="2"/>
    <n v="0.45"/>
    <n v="8250"/>
    <n v="3712.5"/>
    <n v="1299.375"/>
    <n v="0.35"/>
  </r>
  <r>
    <x v="0"/>
    <n v="1185732"/>
    <x v="1"/>
    <x v="1"/>
    <x v="0"/>
    <x v="0"/>
    <x v="0"/>
    <x v="0"/>
    <x v="0"/>
    <x v="4"/>
    <n v="37"/>
    <x v="2"/>
    <n v="0.6"/>
    <n v="9000"/>
    <n v="5400"/>
    <n v="1620"/>
    <n v="0.3"/>
  </r>
  <r>
    <x v="0"/>
    <n v="1185732"/>
    <x v="1"/>
    <x v="1"/>
    <x v="0"/>
    <x v="0"/>
    <x v="0"/>
    <x v="0"/>
    <x v="0"/>
    <x v="5"/>
    <n v="59"/>
    <x v="2"/>
    <n v="0.5"/>
    <n v="10000"/>
    <n v="5000"/>
    <n v="1250"/>
    <n v="0.25"/>
  </r>
  <r>
    <x v="0"/>
    <n v="1185732"/>
    <x v="2"/>
    <x v="2"/>
    <x v="0"/>
    <x v="0"/>
    <x v="0"/>
    <x v="0"/>
    <x v="0"/>
    <x v="0"/>
    <n v="27"/>
    <x v="2"/>
    <n v="0.5"/>
    <n v="12200"/>
    <n v="6100"/>
    <n v="3050"/>
    <n v="0.5"/>
  </r>
  <r>
    <x v="0"/>
    <n v="1185732"/>
    <x v="2"/>
    <x v="2"/>
    <x v="0"/>
    <x v="0"/>
    <x v="0"/>
    <x v="0"/>
    <x v="0"/>
    <x v="1"/>
    <n v="44"/>
    <x v="1"/>
    <n v="0.5"/>
    <n v="9250"/>
    <n v="4625"/>
    <n v="1387.5"/>
    <n v="0.3"/>
  </r>
  <r>
    <x v="0"/>
    <n v="1185732"/>
    <x v="2"/>
    <x v="2"/>
    <x v="0"/>
    <x v="0"/>
    <x v="0"/>
    <x v="0"/>
    <x v="0"/>
    <x v="2"/>
    <n v="44"/>
    <x v="3"/>
    <n v="0.4"/>
    <n v="9500"/>
    <n v="3800"/>
    <n v="1330"/>
    <n v="0.35"/>
  </r>
  <r>
    <x v="0"/>
    <n v="1185732"/>
    <x v="2"/>
    <x v="2"/>
    <x v="0"/>
    <x v="0"/>
    <x v="0"/>
    <x v="0"/>
    <x v="0"/>
    <x v="3"/>
    <n v="36"/>
    <x v="3"/>
    <n v="0.45"/>
    <n v="8000"/>
    <n v="3600"/>
    <n v="1260"/>
    <n v="0.35"/>
  </r>
  <r>
    <x v="0"/>
    <n v="1185732"/>
    <x v="2"/>
    <x v="2"/>
    <x v="0"/>
    <x v="0"/>
    <x v="0"/>
    <x v="0"/>
    <x v="0"/>
    <x v="4"/>
    <n v="37"/>
    <x v="3"/>
    <n v="0.6"/>
    <n v="8500"/>
    <n v="5100"/>
    <n v="1530"/>
    <n v="0.3"/>
  </r>
  <r>
    <x v="0"/>
    <n v="1185732"/>
    <x v="2"/>
    <x v="2"/>
    <x v="0"/>
    <x v="0"/>
    <x v="0"/>
    <x v="0"/>
    <x v="0"/>
    <x v="5"/>
    <n v="46"/>
    <x v="0"/>
    <n v="0.5"/>
    <n v="9500"/>
    <n v="4750"/>
    <n v="1187.5"/>
    <n v="0.25"/>
  </r>
  <r>
    <x v="0"/>
    <n v="1185732"/>
    <x v="3"/>
    <x v="3"/>
    <x v="1"/>
    <x v="0"/>
    <x v="0"/>
    <x v="0"/>
    <x v="0"/>
    <x v="0"/>
    <n v="56"/>
    <x v="1"/>
    <n v="0.5"/>
    <n v="12000"/>
    <n v="6000"/>
    <n v="3000"/>
    <n v="0.5"/>
  </r>
  <r>
    <x v="0"/>
    <n v="1185732"/>
    <x v="3"/>
    <x v="3"/>
    <x v="1"/>
    <x v="0"/>
    <x v="0"/>
    <x v="0"/>
    <x v="0"/>
    <x v="1"/>
    <n v="24"/>
    <x v="3"/>
    <n v="0.5"/>
    <n v="9000"/>
    <n v="4500"/>
    <n v="1350"/>
    <n v="0.3"/>
  </r>
  <r>
    <x v="0"/>
    <n v="1185732"/>
    <x v="3"/>
    <x v="3"/>
    <x v="1"/>
    <x v="0"/>
    <x v="0"/>
    <x v="0"/>
    <x v="0"/>
    <x v="2"/>
    <n v="29"/>
    <x v="1"/>
    <n v="0.4"/>
    <n v="9000"/>
    <n v="3600"/>
    <n v="1260"/>
    <n v="0.35"/>
  </r>
  <r>
    <x v="0"/>
    <n v="1185732"/>
    <x v="3"/>
    <x v="3"/>
    <x v="1"/>
    <x v="0"/>
    <x v="0"/>
    <x v="0"/>
    <x v="0"/>
    <x v="3"/>
    <n v="38"/>
    <x v="0"/>
    <n v="0.45"/>
    <n v="8250"/>
    <n v="3712.5"/>
    <n v="1299.375"/>
    <n v="0.35"/>
  </r>
  <r>
    <x v="0"/>
    <n v="1185732"/>
    <x v="3"/>
    <x v="3"/>
    <x v="1"/>
    <x v="0"/>
    <x v="0"/>
    <x v="0"/>
    <x v="0"/>
    <x v="4"/>
    <n v="16"/>
    <x v="1"/>
    <n v="0.6"/>
    <n v="8250"/>
    <n v="4950"/>
    <n v="1485"/>
    <n v="0.3"/>
  </r>
  <r>
    <x v="0"/>
    <n v="1185732"/>
    <x v="3"/>
    <x v="3"/>
    <x v="1"/>
    <x v="0"/>
    <x v="0"/>
    <x v="0"/>
    <x v="0"/>
    <x v="5"/>
    <n v="32"/>
    <x v="3"/>
    <n v="0.5"/>
    <n v="9500"/>
    <n v="4750"/>
    <n v="1187.5"/>
    <n v="0.25"/>
  </r>
  <r>
    <x v="0"/>
    <n v="1185732"/>
    <x v="4"/>
    <x v="4"/>
    <x v="1"/>
    <x v="0"/>
    <x v="0"/>
    <x v="0"/>
    <x v="0"/>
    <x v="0"/>
    <n v="18"/>
    <x v="0"/>
    <n v="0.6"/>
    <n v="12200"/>
    <n v="7320"/>
    <n v="3660"/>
    <n v="0.5"/>
  </r>
  <r>
    <x v="0"/>
    <n v="1185732"/>
    <x v="4"/>
    <x v="4"/>
    <x v="1"/>
    <x v="0"/>
    <x v="0"/>
    <x v="0"/>
    <x v="0"/>
    <x v="1"/>
    <n v="39"/>
    <x v="3"/>
    <n v="0.55000000000000004"/>
    <n v="9250"/>
    <n v="5087.5"/>
    <n v="1526.25"/>
    <n v="0.3"/>
  </r>
  <r>
    <x v="0"/>
    <n v="1185732"/>
    <x v="4"/>
    <x v="4"/>
    <x v="1"/>
    <x v="0"/>
    <x v="0"/>
    <x v="0"/>
    <x v="0"/>
    <x v="2"/>
    <n v="16"/>
    <x v="2"/>
    <n v="0.5"/>
    <n v="9000"/>
    <n v="4500"/>
    <n v="1575"/>
    <n v="0.35"/>
  </r>
  <r>
    <x v="0"/>
    <n v="1185732"/>
    <x v="4"/>
    <x v="4"/>
    <x v="1"/>
    <x v="0"/>
    <x v="0"/>
    <x v="0"/>
    <x v="0"/>
    <x v="3"/>
    <n v="22"/>
    <x v="1"/>
    <n v="0.5"/>
    <n v="8500"/>
    <n v="4250"/>
    <n v="1487.5"/>
    <n v="0.35"/>
  </r>
  <r>
    <x v="0"/>
    <n v="1185732"/>
    <x v="4"/>
    <x v="4"/>
    <x v="1"/>
    <x v="0"/>
    <x v="0"/>
    <x v="0"/>
    <x v="0"/>
    <x v="4"/>
    <n v="24"/>
    <x v="3"/>
    <n v="0.6"/>
    <n v="8750"/>
    <n v="5250"/>
    <n v="1575"/>
    <n v="0.3"/>
  </r>
  <r>
    <x v="0"/>
    <n v="1185732"/>
    <x v="4"/>
    <x v="4"/>
    <x v="1"/>
    <x v="0"/>
    <x v="0"/>
    <x v="0"/>
    <x v="0"/>
    <x v="5"/>
    <n v="20"/>
    <x v="1"/>
    <n v="0.65"/>
    <n v="10000"/>
    <n v="6500"/>
    <n v="1625"/>
    <n v="0.25"/>
  </r>
  <r>
    <x v="0"/>
    <n v="1185732"/>
    <x v="5"/>
    <x v="5"/>
    <x v="1"/>
    <x v="0"/>
    <x v="0"/>
    <x v="0"/>
    <x v="0"/>
    <x v="0"/>
    <n v="18"/>
    <x v="2"/>
    <n v="0.6"/>
    <n v="12500"/>
    <n v="7500"/>
    <n v="3750"/>
    <n v="0.5"/>
  </r>
  <r>
    <x v="0"/>
    <n v="1185732"/>
    <x v="5"/>
    <x v="5"/>
    <x v="1"/>
    <x v="0"/>
    <x v="0"/>
    <x v="0"/>
    <x v="0"/>
    <x v="1"/>
    <n v="36"/>
    <x v="0"/>
    <n v="0.55000000000000004"/>
    <n v="10000"/>
    <n v="5500"/>
    <n v="1650"/>
    <n v="0.3"/>
  </r>
  <r>
    <x v="0"/>
    <n v="1185732"/>
    <x v="5"/>
    <x v="5"/>
    <x v="1"/>
    <x v="0"/>
    <x v="0"/>
    <x v="0"/>
    <x v="0"/>
    <x v="2"/>
    <n v="58"/>
    <x v="2"/>
    <n v="0.5"/>
    <n v="9250"/>
    <n v="4625"/>
    <n v="1618.75"/>
    <n v="0.35"/>
  </r>
  <r>
    <x v="0"/>
    <n v="1185732"/>
    <x v="5"/>
    <x v="5"/>
    <x v="1"/>
    <x v="0"/>
    <x v="0"/>
    <x v="0"/>
    <x v="0"/>
    <x v="3"/>
    <n v="51"/>
    <x v="3"/>
    <n v="0.5"/>
    <n v="9000"/>
    <n v="4500"/>
    <n v="1575"/>
    <n v="0.35"/>
  </r>
  <r>
    <x v="0"/>
    <n v="1185732"/>
    <x v="5"/>
    <x v="5"/>
    <x v="1"/>
    <x v="0"/>
    <x v="0"/>
    <x v="0"/>
    <x v="0"/>
    <x v="4"/>
    <n v="37"/>
    <x v="1"/>
    <n v="0.6"/>
    <n v="9000"/>
    <n v="5400"/>
    <n v="1620"/>
    <n v="0.3"/>
  </r>
  <r>
    <x v="0"/>
    <n v="1185732"/>
    <x v="5"/>
    <x v="5"/>
    <x v="1"/>
    <x v="0"/>
    <x v="0"/>
    <x v="0"/>
    <x v="0"/>
    <x v="5"/>
    <n v="16"/>
    <x v="3"/>
    <n v="0.65"/>
    <n v="10500"/>
    <n v="6825"/>
    <n v="1706.25"/>
    <n v="0.25"/>
  </r>
  <r>
    <x v="0"/>
    <n v="1185732"/>
    <x v="6"/>
    <x v="6"/>
    <x v="2"/>
    <x v="1"/>
    <x v="0"/>
    <x v="0"/>
    <x v="0"/>
    <x v="0"/>
    <n v="44"/>
    <x v="1"/>
    <n v="0.6"/>
    <n v="12750"/>
    <n v="7650"/>
    <n v="3825"/>
    <n v="0.5"/>
  </r>
  <r>
    <x v="0"/>
    <n v="1185732"/>
    <x v="6"/>
    <x v="6"/>
    <x v="2"/>
    <x v="1"/>
    <x v="0"/>
    <x v="0"/>
    <x v="0"/>
    <x v="1"/>
    <n v="32"/>
    <x v="3"/>
    <n v="0.55000000000000004"/>
    <n v="10250"/>
    <n v="5637.5000000000009"/>
    <n v="1691.2500000000002"/>
    <n v="0.3"/>
  </r>
  <r>
    <x v="0"/>
    <n v="1185732"/>
    <x v="6"/>
    <x v="6"/>
    <x v="2"/>
    <x v="1"/>
    <x v="0"/>
    <x v="0"/>
    <x v="0"/>
    <x v="2"/>
    <n v="43"/>
    <x v="3"/>
    <n v="0.5"/>
    <n v="9500"/>
    <n v="4750"/>
    <n v="1662.5"/>
    <n v="0.35"/>
  </r>
  <r>
    <x v="0"/>
    <n v="1185732"/>
    <x v="6"/>
    <x v="6"/>
    <x v="2"/>
    <x v="1"/>
    <x v="0"/>
    <x v="0"/>
    <x v="0"/>
    <x v="3"/>
    <n v="25"/>
    <x v="3"/>
    <n v="0.5"/>
    <n v="9000"/>
    <n v="4500"/>
    <n v="1575"/>
    <n v="0.35"/>
  </r>
  <r>
    <x v="0"/>
    <n v="1185732"/>
    <x v="6"/>
    <x v="6"/>
    <x v="2"/>
    <x v="1"/>
    <x v="0"/>
    <x v="0"/>
    <x v="0"/>
    <x v="4"/>
    <n v="55"/>
    <x v="0"/>
    <n v="0.6"/>
    <n v="9250"/>
    <n v="5550"/>
    <n v="1665"/>
    <n v="0.3"/>
  </r>
  <r>
    <x v="0"/>
    <n v="1185732"/>
    <x v="6"/>
    <x v="6"/>
    <x v="2"/>
    <x v="1"/>
    <x v="0"/>
    <x v="0"/>
    <x v="0"/>
    <x v="5"/>
    <n v="19"/>
    <x v="2"/>
    <n v="0.65"/>
    <n v="11000"/>
    <n v="7150"/>
    <n v="1787.5"/>
    <n v="0.25"/>
  </r>
  <r>
    <x v="0"/>
    <n v="1185732"/>
    <x v="7"/>
    <x v="7"/>
    <x v="2"/>
    <x v="1"/>
    <x v="0"/>
    <x v="0"/>
    <x v="0"/>
    <x v="0"/>
    <n v="52"/>
    <x v="1"/>
    <n v="0.6"/>
    <n v="12500"/>
    <n v="7500"/>
    <n v="3750"/>
    <n v="0.5"/>
  </r>
  <r>
    <x v="0"/>
    <n v="1185732"/>
    <x v="7"/>
    <x v="7"/>
    <x v="2"/>
    <x v="1"/>
    <x v="0"/>
    <x v="0"/>
    <x v="0"/>
    <x v="1"/>
    <n v="18"/>
    <x v="0"/>
    <n v="0.55000000000000004"/>
    <n v="10250"/>
    <n v="5637.5000000000009"/>
    <n v="1691.2500000000002"/>
    <n v="0.3"/>
  </r>
  <r>
    <x v="0"/>
    <n v="1185732"/>
    <x v="7"/>
    <x v="7"/>
    <x v="2"/>
    <x v="1"/>
    <x v="0"/>
    <x v="0"/>
    <x v="0"/>
    <x v="2"/>
    <n v="33"/>
    <x v="1"/>
    <n v="0.5"/>
    <n v="9500"/>
    <n v="4750"/>
    <n v="1662.5"/>
    <n v="0.35"/>
  </r>
  <r>
    <x v="0"/>
    <n v="1185732"/>
    <x v="7"/>
    <x v="7"/>
    <x v="2"/>
    <x v="1"/>
    <x v="0"/>
    <x v="0"/>
    <x v="0"/>
    <x v="3"/>
    <n v="19"/>
    <x v="0"/>
    <n v="0.5"/>
    <n v="9250"/>
    <n v="4625"/>
    <n v="1618.75"/>
    <n v="0.35"/>
  </r>
  <r>
    <x v="0"/>
    <n v="1185732"/>
    <x v="7"/>
    <x v="7"/>
    <x v="2"/>
    <x v="1"/>
    <x v="0"/>
    <x v="0"/>
    <x v="0"/>
    <x v="4"/>
    <n v="60"/>
    <x v="1"/>
    <n v="0.6"/>
    <n v="9000"/>
    <n v="5400"/>
    <n v="1620"/>
    <n v="0.3"/>
  </r>
  <r>
    <x v="0"/>
    <n v="1185732"/>
    <x v="7"/>
    <x v="7"/>
    <x v="2"/>
    <x v="1"/>
    <x v="0"/>
    <x v="0"/>
    <x v="0"/>
    <x v="5"/>
    <n v="21"/>
    <x v="0"/>
    <n v="0.65"/>
    <n v="10750"/>
    <n v="6987.5"/>
    <n v="1746.875"/>
    <n v="0.25"/>
  </r>
  <r>
    <x v="0"/>
    <n v="1185732"/>
    <x v="8"/>
    <x v="8"/>
    <x v="2"/>
    <x v="1"/>
    <x v="0"/>
    <x v="0"/>
    <x v="0"/>
    <x v="0"/>
    <n v="15"/>
    <x v="3"/>
    <n v="0.6"/>
    <n v="12000"/>
    <n v="7200"/>
    <n v="3600"/>
    <n v="0.5"/>
  </r>
  <r>
    <x v="0"/>
    <n v="1185732"/>
    <x v="8"/>
    <x v="8"/>
    <x v="2"/>
    <x v="1"/>
    <x v="0"/>
    <x v="0"/>
    <x v="0"/>
    <x v="1"/>
    <n v="35"/>
    <x v="1"/>
    <n v="0.55000000000000004"/>
    <n v="10000"/>
    <n v="5500"/>
    <n v="1650"/>
    <n v="0.3"/>
  </r>
  <r>
    <x v="0"/>
    <n v="1185732"/>
    <x v="8"/>
    <x v="8"/>
    <x v="2"/>
    <x v="1"/>
    <x v="0"/>
    <x v="0"/>
    <x v="0"/>
    <x v="2"/>
    <n v="48"/>
    <x v="3"/>
    <n v="0.5"/>
    <n v="9250"/>
    <n v="4625"/>
    <n v="1618.75"/>
    <n v="0.35"/>
  </r>
  <r>
    <x v="0"/>
    <n v="1185732"/>
    <x v="8"/>
    <x v="8"/>
    <x v="2"/>
    <x v="1"/>
    <x v="0"/>
    <x v="0"/>
    <x v="0"/>
    <x v="3"/>
    <n v="24"/>
    <x v="0"/>
    <n v="0.5"/>
    <n v="9000"/>
    <n v="4500"/>
    <n v="1575"/>
    <n v="0.35"/>
  </r>
  <r>
    <x v="0"/>
    <n v="1185732"/>
    <x v="8"/>
    <x v="8"/>
    <x v="2"/>
    <x v="1"/>
    <x v="0"/>
    <x v="0"/>
    <x v="0"/>
    <x v="4"/>
    <n v="55"/>
    <x v="3"/>
    <n v="0.6"/>
    <n v="9000"/>
    <n v="5400"/>
    <n v="1620"/>
    <n v="0.3"/>
  </r>
  <r>
    <x v="0"/>
    <n v="1185732"/>
    <x v="8"/>
    <x v="8"/>
    <x v="2"/>
    <x v="1"/>
    <x v="0"/>
    <x v="0"/>
    <x v="0"/>
    <x v="5"/>
    <n v="17"/>
    <x v="2"/>
    <n v="0.65"/>
    <n v="10000"/>
    <n v="6500"/>
    <n v="1625"/>
    <n v="0.25"/>
  </r>
  <r>
    <x v="0"/>
    <n v="1185732"/>
    <x v="9"/>
    <x v="9"/>
    <x v="3"/>
    <x v="1"/>
    <x v="0"/>
    <x v="0"/>
    <x v="0"/>
    <x v="0"/>
    <n v="55"/>
    <x v="1"/>
    <n v="0.65"/>
    <n v="11750"/>
    <n v="7637.5"/>
    <n v="3818.75"/>
    <n v="0.5"/>
  </r>
  <r>
    <x v="0"/>
    <n v="1185732"/>
    <x v="9"/>
    <x v="9"/>
    <x v="3"/>
    <x v="1"/>
    <x v="0"/>
    <x v="0"/>
    <x v="0"/>
    <x v="1"/>
    <n v="54"/>
    <x v="1"/>
    <n v="0.55000000000000004"/>
    <n v="10000"/>
    <n v="5500"/>
    <n v="1650"/>
    <n v="0.3"/>
  </r>
  <r>
    <x v="0"/>
    <n v="1185732"/>
    <x v="9"/>
    <x v="9"/>
    <x v="3"/>
    <x v="1"/>
    <x v="0"/>
    <x v="0"/>
    <x v="0"/>
    <x v="2"/>
    <n v="30"/>
    <x v="1"/>
    <n v="0.55000000000000004"/>
    <n v="9000"/>
    <n v="4950"/>
    <n v="1732.5"/>
    <n v="0.35"/>
  </r>
  <r>
    <x v="0"/>
    <n v="1185732"/>
    <x v="9"/>
    <x v="9"/>
    <x v="3"/>
    <x v="1"/>
    <x v="0"/>
    <x v="0"/>
    <x v="0"/>
    <x v="3"/>
    <n v="55"/>
    <x v="2"/>
    <n v="0.55000000000000004"/>
    <n v="8750"/>
    <n v="4812.5"/>
    <n v="1684.375"/>
    <n v="0.35"/>
  </r>
  <r>
    <x v="0"/>
    <n v="1185732"/>
    <x v="9"/>
    <x v="9"/>
    <x v="3"/>
    <x v="1"/>
    <x v="0"/>
    <x v="0"/>
    <x v="0"/>
    <x v="4"/>
    <n v="25"/>
    <x v="0"/>
    <n v="0.65"/>
    <n v="8750"/>
    <n v="5687.5"/>
    <n v="1706.25"/>
    <n v="0.3"/>
  </r>
  <r>
    <x v="0"/>
    <n v="1185732"/>
    <x v="9"/>
    <x v="9"/>
    <x v="3"/>
    <x v="1"/>
    <x v="0"/>
    <x v="0"/>
    <x v="0"/>
    <x v="5"/>
    <n v="48"/>
    <x v="0"/>
    <n v="0.7"/>
    <n v="10000"/>
    <n v="7000"/>
    <n v="1750"/>
    <n v="0.25"/>
  </r>
  <r>
    <x v="0"/>
    <n v="1185732"/>
    <x v="10"/>
    <x v="10"/>
    <x v="3"/>
    <x v="1"/>
    <x v="0"/>
    <x v="0"/>
    <x v="0"/>
    <x v="0"/>
    <n v="25"/>
    <x v="0"/>
    <n v="0.65"/>
    <n v="11500"/>
    <n v="7475"/>
    <n v="3737.5"/>
    <n v="0.5"/>
  </r>
  <r>
    <x v="0"/>
    <n v="1185732"/>
    <x v="10"/>
    <x v="10"/>
    <x v="3"/>
    <x v="1"/>
    <x v="0"/>
    <x v="0"/>
    <x v="0"/>
    <x v="1"/>
    <n v="44"/>
    <x v="3"/>
    <n v="0.55000000000000004"/>
    <n v="9750"/>
    <n v="5362.5"/>
    <n v="1608.75"/>
    <n v="0.3"/>
  </r>
  <r>
    <x v="0"/>
    <n v="1185732"/>
    <x v="10"/>
    <x v="10"/>
    <x v="3"/>
    <x v="1"/>
    <x v="0"/>
    <x v="0"/>
    <x v="0"/>
    <x v="2"/>
    <n v="35"/>
    <x v="0"/>
    <n v="0.55000000000000004"/>
    <n v="9200"/>
    <n v="5060"/>
    <n v="1771"/>
    <n v="0.35"/>
  </r>
  <r>
    <x v="0"/>
    <n v="1185732"/>
    <x v="10"/>
    <x v="10"/>
    <x v="3"/>
    <x v="1"/>
    <x v="0"/>
    <x v="0"/>
    <x v="0"/>
    <x v="3"/>
    <n v="27"/>
    <x v="1"/>
    <n v="0.55000000000000004"/>
    <n v="9000"/>
    <n v="4950"/>
    <n v="1732.5"/>
    <n v="0.35"/>
  </r>
  <r>
    <x v="0"/>
    <n v="1185732"/>
    <x v="10"/>
    <x v="10"/>
    <x v="3"/>
    <x v="1"/>
    <x v="0"/>
    <x v="0"/>
    <x v="0"/>
    <x v="4"/>
    <n v="17"/>
    <x v="1"/>
    <n v="0.65"/>
    <n v="8750"/>
    <n v="5687.5"/>
    <n v="1706.25"/>
    <n v="0.3"/>
  </r>
  <r>
    <x v="0"/>
    <n v="1185732"/>
    <x v="10"/>
    <x v="10"/>
    <x v="3"/>
    <x v="1"/>
    <x v="0"/>
    <x v="0"/>
    <x v="0"/>
    <x v="5"/>
    <n v="19"/>
    <x v="3"/>
    <n v="0.7"/>
    <n v="9750"/>
    <n v="6825"/>
    <n v="1706.25"/>
    <n v="0.25"/>
  </r>
  <r>
    <x v="0"/>
    <n v="1185732"/>
    <x v="11"/>
    <x v="11"/>
    <x v="3"/>
    <x v="1"/>
    <x v="0"/>
    <x v="0"/>
    <x v="0"/>
    <x v="0"/>
    <n v="55"/>
    <x v="3"/>
    <n v="0.65"/>
    <n v="12000"/>
    <n v="7800"/>
    <n v="3900"/>
    <n v="0.5"/>
  </r>
  <r>
    <x v="0"/>
    <n v="1185732"/>
    <x v="11"/>
    <x v="11"/>
    <x v="3"/>
    <x v="1"/>
    <x v="0"/>
    <x v="0"/>
    <x v="0"/>
    <x v="1"/>
    <n v="23"/>
    <x v="1"/>
    <n v="0.55000000000000004"/>
    <n v="10000"/>
    <n v="5500"/>
    <n v="1650"/>
    <n v="0.3"/>
  </r>
  <r>
    <x v="0"/>
    <n v="1185732"/>
    <x v="11"/>
    <x v="11"/>
    <x v="3"/>
    <x v="1"/>
    <x v="0"/>
    <x v="0"/>
    <x v="0"/>
    <x v="2"/>
    <n v="42"/>
    <x v="1"/>
    <n v="0.55000000000000004"/>
    <n v="9500"/>
    <n v="5225"/>
    <n v="1828.7499999999998"/>
    <n v="0.35"/>
  </r>
  <r>
    <x v="0"/>
    <n v="1185732"/>
    <x v="11"/>
    <x v="11"/>
    <x v="3"/>
    <x v="1"/>
    <x v="0"/>
    <x v="0"/>
    <x v="0"/>
    <x v="3"/>
    <n v="47"/>
    <x v="2"/>
    <n v="0.55000000000000004"/>
    <n v="9000"/>
    <n v="4950"/>
    <n v="1732.5"/>
    <n v="0.35"/>
  </r>
  <r>
    <x v="0"/>
    <n v="1185732"/>
    <x v="11"/>
    <x v="11"/>
    <x v="3"/>
    <x v="1"/>
    <x v="0"/>
    <x v="0"/>
    <x v="0"/>
    <x v="4"/>
    <n v="26"/>
    <x v="0"/>
    <n v="0.65"/>
    <n v="9000"/>
    <n v="5850"/>
    <n v="1755"/>
    <n v="0.3"/>
  </r>
  <r>
    <x v="0"/>
    <n v="1185732"/>
    <x v="11"/>
    <x v="11"/>
    <x v="3"/>
    <x v="1"/>
    <x v="0"/>
    <x v="0"/>
    <x v="0"/>
    <x v="5"/>
    <n v="45"/>
    <x v="2"/>
    <n v="0.7"/>
    <n v="10000"/>
    <n v="7000"/>
    <n v="1750"/>
    <n v="0.25"/>
  </r>
  <r>
    <x v="1"/>
    <n v="1197831"/>
    <x v="12"/>
    <x v="0"/>
    <x v="0"/>
    <x v="0"/>
    <x v="1"/>
    <x v="1"/>
    <x v="1"/>
    <x v="0"/>
    <n v="30"/>
    <x v="2"/>
    <n v="0.25"/>
    <n v="9000"/>
    <n v="2250"/>
    <n v="787.5"/>
    <n v="0.35"/>
  </r>
  <r>
    <x v="1"/>
    <n v="1197831"/>
    <x v="12"/>
    <x v="0"/>
    <x v="0"/>
    <x v="0"/>
    <x v="1"/>
    <x v="1"/>
    <x v="1"/>
    <x v="1"/>
    <n v="28"/>
    <x v="0"/>
    <n v="0.35"/>
    <n v="9000"/>
    <n v="3150"/>
    <n v="1102.5"/>
    <n v="0.35"/>
  </r>
  <r>
    <x v="1"/>
    <n v="1197831"/>
    <x v="12"/>
    <x v="0"/>
    <x v="0"/>
    <x v="0"/>
    <x v="1"/>
    <x v="1"/>
    <x v="1"/>
    <x v="2"/>
    <n v="16"/>
    <x v="1"/>
    <n v="0.35"/>
    <n v="7000"/>
    <n v="2450"/>
    <n v="857.5"/>
    <n v="0.35"/>
  </r>
  <r>
    <x v="1"/>
    <n v="1197831"/>
    <x v="12"/>
    <x v="0"/>
    <x v="0"/>
    <x v="0"/>
    <x v="1"/>
    <x v="1"/>
    <x v="1"/>
    <x v="3"/>
    <n v="38"/>
    <x v="0"/>
    <n v="0.35"/>
    <n v="7000"/>
    <n v="2450"/>
    <n v="1102.5"/>
    <n v="0.45"/>
  </r>
  <r>
    <x v="1"/>
    <n v="1197831"/>
    <x v="12"/>
    <x v="0"/>
    <x v="0"/>
    <x v="0"/>
    <x v="1"/>
    <x v="1"/>
    <x v="1"/>
    <x v="4"/>
    <n v="42"/>
    <x v="1"/>
    <n v="0.4"/>
    <n v="5500"/>
    <n v="2200"/>
    <n v="660"/>
    <n v="0.3"/>
  </r>
  <r>
    <x v="1"/>
    <n v="1197831"/>
    <x v="12"/>
    <x v="0"/>
    <x v="0"/>
    <x v="0"/>
    <x v="1"/>
    <x v="1"/>
    <x v="1"/>
    <x v="5"/>
    <n v="19"/>
    <x v="3"/>
    <n v="0.35"/>
    <n v="7000"/>
    <n v="2450"/>
    <n v="1225"/>
    <n v="0.5"/>
  </r>
  <r>
    <x v="1"/>
    <n v="1197831"/>
    <x v="13"/>
    <x v="1"/>
    <x v="0"/>
    <x v="0"/>
    <x v="1"/>
    <x v="1"/>
    <x v="1"/>
    <x v="0"/>
    <n v="21"/>
    <x v="2"/>
    <n v="0.25"/>
    <n v="8500"/>
    <n v="2125"/>
    <n v="743.75"/>
    <n v="0.35"/>
  </r>
  <r>
    <x v="1"/>
    <n v="1197831"/>
    <x v="13"/>
    <x v="1"/>
    <x v="0"/>
    <x v="0"/>
    <x v="1"/>
    <x v="1"/>
    <x v="1"/>
    <x v="1"/>
    <n v="32"/>
    <x v="2"/>
    <n v="0.35"/>
    <n v="8500"/>
    <n v="2975"/>
    <n v="1041.25"/>
    <n v="0.35"/>
  </r>
  <r>
    <x v="1"/>
    <n v="1197831"/>
    <x v="13"/>
    <x v="1"/>
    <x v="0"/>
    <x v="0"/>
    <x v="1"/>
    <x v="1"/>
    <x v="1"/>
    <x v="2"/>
    <n v="31"/>
    <x v="0"/>
    <n v="0.35"/>
    <n v="6750"/>
    <n v="2362.5"/>
    <n v="826.875"/>
    <n v="0.35"/>
  </r>
  <r>
    <x v="1"/>
    <n v="1197831"/>
    <x v="13"/>
    <x v="1"/>
    <x v="0"/>
    <x v="0"/>
    <x v="1"/>
    <x v="1"/>
    <x v="1"/>
    <x v="3"/>
    <n v="43"/>
    <x v="0"/>
    <n v="0.35"/>
    <n v="6250"/>
    <n v="2187.5"/>
    <n v="984.375"/>
    <n v="0.45"/>
  </r>
  <r>
    <x v="1"/>
    <n v="1197831"/>
    <x v="13"/>
    <x v="1"/>
    <x v="0"/>
    <x v="0"/>
    <x v="1"/>
    <x v="1"/>
    <x v="1"/>
    <x v="4"/>
    <n v="45"/>
    <x v="3"/>
    <n v="0.4"/>
    <n v="5000"/>
    <n v="2000"/>
    <n v="600"/>
    <n v="0.3"/>
  </r>
  <r>
    <x v="1"/>
    <n v="1197831"/>
    <x v="13"/>
    <x v="1"/>
    <x v="0"/>
    <x v="0"/>
    <x v="1"/>
    <x v="1"/>
    <x v="1"/>
    <x v="5"/>
    <n v="19"/>
    <x v="3"/>
    <n v="0.35"/>
    <n v="7000"/>
    <n v="2450"/>
    <n v="1225"/>
    <n v="0.5"/>
  </r>
  <r>
    <x v="1"/>
    <n v="1197831"/>
    <x v="14"/>
    <x v="2"/>
    <x v="0"/>
    <x v="0"/>
    <x v="1"/>
    <x v="1"/>
    <x v="1"/>
    <x v="0"/>
    <n v="29"/>
    <x v="3"/>
    <n v="0.3"/>
    <n v="8750"/>
    <n v="2625"/>
    <n v="918.74999999999989"/>
    <n v="0.35"/>
  </r>
  <r>
    <x v="1"/>
    <n v="1197831"/>
    <x v="14"/>
    <x v="2"/>
    <x v="0"/>
    <x v="0"/>
    <x v="1"/>
    <x v="1"/>
    <x v="1"/>
    <x v="1"/>
    <n v="50"/>
    <x v="1"/>
    <n v="0.4"/>
    <n v="8750"/>
    <n v="3500"/>
    <n v="1225"/>
    <n v="0.35"/>
  </r>
  <r>
    <x v="1"/>
    <n v="1197831"/>
    <x v="14"/>
    <x v="2"/>
    <x v="0"/>
    <x v="0"/>
    <x v="1"/>
    <x v="1"/>
    <x v="1"/>
    <x v="2"/>
    <n v="32"/>
    <x v="0"/>
    <n v="0.35"/>
    <n v="7000"/>
    <n v="2450"/>
    <n v="857.5"/>
    <n v="0.35"/>
  </r>
  <r>
    <x v="1"/>
    <n v="1197831"/>
    <x v="14"/>
    <x v="2"/>
    <x v="0"/>
    <x v="0"/>
    <x v="1"/>
    <x v="1"/>
    <x v="1"/>
    <x v="3"/>
    <n v="32"/>
    <x v="0"/>
    <n v="0.4"/>
    <n v="6000"/>
    <n v="2400"/>
    <n v="1080"/>
    <n v="0.45"/>
  </r>
  <r>
    <x v="1"/>
    <n v="1197831"/>
    <x v="14"/>
    <x v="2"/>
    <x v="0"/>
    <x v="0"/>
    <x v="1"/>
    <x v="1"/>
    <x v="1"/>
    <x v="4"/>
    <n v="50"/>
    <x v="3"/>
    <n v="0.45"/>
    <n v="5000"/>
    <n v="2250"/>
    <n v="675"/>
    <n v="0.3"/>
  </r>
  <r>
    <x v="1"/>
    <n v="1197831"/>
    <x v="14"/>
    <x v="2"/>
    <x v="0"/>
    <x v="0"/>
    <x v="1"/>
    <x v="1"/>
    <x v="1"/>
    <x v="5"/>
    <n v="19"/>
    <x v="2"/>
    <n v="0.4"/>
    <n v="6500"/>
    <n v="2600"/>
    <n v="1300"/>
    <n v="0.5"/>
  </r>
  <r>
    <x v="1"/>
    <n v="1197831"/>
    <x v="15"/>
    <x v="3"/>
    <x v="1"/>
    <x v="0"/>
    <x v="1"/>
    <x v="1"/>
    <x v="1"/>
    <x v="0"/>
    <n v="58"/>
    <x v="1"/>
    <n v="0.3"/>
    <n v="9000"/>
    <n v="2700"/>
    <n v="944.99999999999989"/>
    <n v="0.35"/>
  </r>
  <r>
    <x v="1"/>
    <n v="1197831"/>
    <x v="15"/>
    <x v="3"/>
    <x v="1"/>
    <x v="0"/>
    <x v="1"/>
    <x v="1"/>
    <x v="1"/>
    <x v="1"/>
    <n v="27"/>
    <x v="1"/>
    <n v="0.4"/>
    <n v="9000"/>
    <n v="3600"/>
    <n v="1260"/>
    <n v="0.35"/>
  </r>
  <r>
    <x v="1"/>
    <n v="1197831"/>
    <x v="15"/>
    <x v="3"/>
    <x v="1"/>
    <x v="0"/>
    <x v="1"/>
    <x v="1"/>
    <x v="1"/>
    <x v="2"/>
    <n v="21"/>
    <x v="3"/>
    <n v="0.35"/>
    <n v="7250"/>
    <n v="2537.5"/>
    <n v="888.125"/>
    <n v="0.35"/>
  </r>
  <r>
    <x v="1"/>
    <n v="1197831"/>
    <x v="15"/>
    <x v="3"/>
    <x v="1"/>
    <x v="0"/>
    <x v="1"/>
    <x v="1"/>
    <x v="1"/>
    <x v="3"/>
    <n v="51"/>
    <x v="1"/>
    <n v="0.4"/>
    <n v="6250"/>
    <n v="2500"/>
    <n v="1125"/>
    <n v="0.45"/>
  </r>
  <r>
    <x v="1"/>
    <n v="1197831"/>
    <x v="15"/>
    <x v="3"/>
    <x v="1"/>
    <x v="0"/>
    <x v="1"/>
    <x v="1"/>
    <x v="1"/>
    <x v="4"/>
    <n v="23"/>
    <x v="2"/>
    <n v="0.45"/>
    <n v="5250"/>
    <n v="2362.5"/>
    <n v="708.75"/>
    <n v="0.3"/>
  </r>
  <r>
    <x v="1"/>
    <n v="1197831"/>
    <x v="15"/>
    <x v="3"/>
    <x v="1"/>
    <x v="0"/>
    <x v="1"/>
    <x v="1"/>
    <x v="1"/>
    <x v="5"/>
    <n v="35"/>
    <x v="0"/>
    <n v="0.4"/>
    <n v="8000"/>
    <n v="3200"/>
    <n v="1600"/>
    <n v="0.5"/>
  </r>
  <r>
    <x v="1"/>
    <n v="1197831"/>
    <x v="16"/>
    <x v="4"/>
    <x v="1"/>
    <x v="0"/>
    <x v="1"/>
    <x v="1"/>
    <x v="1"/>
    <x v="0"/>
    <n v="22"/>
    <x v="0"/>
    <n v="0.3"/>
    <n v="9250"/>
    <n v="2775"/>
    <n v="971.24999999999989"/>
    <n v="0.35"/>
  </r>
  <r>
    <x v="1"/>
    <n v="1197831"/>
    <x v="16"/>
    <x v="4"/>
    <x v="1"/>
    <x v="0"/>
    <x v="1"/>
    <x v="1"/>
    <x v="1"/>
    <x v="1"/>
    <n v="42"/>
    <x v="2"/>
    <n v="0.4"/>
    <n v="9250"/>
    <n v="3700"/>
    <n v="1295"/>
    <n v="0.35"/>
  </r>
  <r>
    <x v="1"/>
    <n v="1197831"/>
    <x v="16"/>
    <x v="4"/>
    <x v="1"/>
    <x v="0"/>
    <x v="1"/>
    <x v="1"/>
    <x v="1"/>
    <x v="2"/>
    <n v="24"/>
    <x v="3"/>
    <n v="0.35"/>
    <n v="7750"/>
    <n v="2712.5"/>
    <n v="949.37499999999989"/>
    <n v="0.35"/>
  </r>
  <r>
    <x v="1"/>
    <n v="1197831"/>
    <x v="16"/>
    <x v="4"/>
    <x v="1"/>
    <x v="0"/>
    <x v="1"/>
    <x v="1"/>
    <x v="1"/>
    <x v="3"/>
    <n v="47"/>
    <x v="0"/>
    <n v="0.4"/>
    <n v="7000"/>
    <n v="2800"/>
    <n v="1260"/>
    <n v="0.45"/>
  </r>
  <r>
    <x v="1"/>
    <n v="1197831"/>
    <x v="16"/>
    <x v="4"/>
    <x v="1"/>
    <x v="0"/>
    <x v="1"/>
    <x v="1"/>
    <x v="1"/>
    <x v="4"/>
    <n v="32"/>
    <x v="3"/>
    <n v="0.45"/>
    <n v="6000"/>
    <n v="2700"/>
    <n v="810"/>
    <n v="0.3"/>
  </r>
  <r>
    <x v="1"/>
    <n v="1197831"/>
    <x v="16"/>
    <x v="4"/>
    <x v="1"/>
    <x v="0"/>
    <x v="1"/>
    <x v="1"/>
    <x v="1"/>
    <x v="5"/>
    <n v="53"/>
    <x v="2"/>
    <n v="0.4"/>
    <n v="9500"/>
    <n v="3800"/>
    <n v="1900"/>
    <n v="0.5"/>
  </r>
  <r>
    <x v="1"/>
    <n v="1197831"/>
    <x v="17"/>
    <x v="5"/>
    <x v="1"/>
    <x v="0"/>
    <x v="1"/>
    <x v="1"/>
    <x v="1"/>
    <x v="0"/>
    <n v="59"/>
    <x v="1"/>
    <n v="0.4"/>
    <n v="9500"/>
    <n v="3800"/>
    <n v="1330"/>
    <n v="0.35"/>
  </r>
  <r>
    <x v="1"/>
    <n v="1197831"/>
    <x v="17"/>
    <x v="5"/>
    <x v="1"/>
    <x v="0"/>
    <x v="1"/>
    <x v="1"/>
    <x v="1"/>
    <x v="1"/>
    <n v="23"/>
    <x v="3"/>
    <n v="0.45"/>
    <n v="9500"/>
    <n v="4275"/>
    <n v="1496.25"/>
    <n v="0.35"/>
  </r>
  <r>
    <x v="1"/>
    <n v="1197831"/>
    <x v="17"/>
    <x v="5"/>
    <x v="1"/>
    <x v="0"/>
    <x v="1"/>
    <x v="1"/>
    <x v="1"/>
    <x v="2"/>
    <n v="29"/>
    <x v="2"/>
    <n v="0.4"/>
    <n v="8000"/>
    <n v="3200"/>
    <n v="1120"/>
    <n v="0.35"/>
  </r>
  <r>
    <x v="1"/>
    <n v="1197831"/>
    <x v="17"/>
    <x v="5"/>
    <x v="1"/>
    <x v="0"/>
    <x v="1"/>
    <x v="1"/>
    <x v="1"/>
    <x v="3"/>
    <n v="35"/>
    <x v="0"/>
    <n v="0.4"/>
    <n v="7500"/>
    <n v="3000"/>
    <n v="1350"/>
    <n v="0.45"/>
  </r>
  <r>
    <x v="1"/>
    <n v="1197831"/>
    <x v="17"/>
    <x v="5"/>
    <x v="1"/>
    <x v="0"/>
    <x v="1"/>
    <x v="1"/>
    <x v="1"/>
    <x v="4"/>
    <n v="19"/>
    <x v="2"/>
    <n v="0.45"/>
    <n v="6500"/>
    <n v="2925"/>
    <n v="877.5"/>
    <n v="0.3"/>
  </r>
  <r>
    <x v="1"/>
    <n v="1197831"/>
    <x v="17"/>
    <x v="5"/>
    <x v="1"/>
    <x v="0"/>
    <x v="1"/>
    <x v="1"/>
    <x v="1"/>
    <x v="5"/>
    <n v="45"/>
    <x v="0"/>
    <n v="0.5"/>
    <n v="10000"/>
    <n v="5000"/>
    <n v="2500"/>
    <n v="0.5"/>
  </r>
  <r>
    <x v="1"/>
    <n v="1197831"/>
    <x v="18"/>
    <x v="6"/>
    <x v="2"/>
    <x v="1"/>
    <x v="1"/>
    <x v="1"/>
    <x v="1"/>
    <x v="0"/>
    <n v="18"/>
    <x v="1"/>
    <n v="0.4"/>
    <n v="9500"/>
    <n v="3800"/>
    <n v="1330"/>
    <n v="0.35"/>
  </r>
  <r>
    <x v="1"/>
    <n v="1197831"/>
    <x v="18"/>
    <x v="6"/>
    <x v="2"/>
    <x v="1"/>
    <x v="1"/>
    <x v="1"/>
    <x v="1"/>
    <x v="1"/>
    <n v="37"/>
    <x v="3"/>
    <n v="0.45"/>
    <n v="9500"/>
    <n v="4275"/>
    <n v="1496.25"/>
    <n v="0.35"/>
  </r>
  <r>
    <x v="1"/>
    <n v="1197831"/>
    <x v="18"/>
    <x v="6"/>
    <x v="2"/>
    <x v="1"/>
    <x v="1"/>
    <x v="1"/>
    <x v="1"/>
    <x v="2"/>
    <n v="45"/>
    <x v="0"/>
    <n v="0.4"/>
    <n v="11000"/>
    <n v="4400"/>
    <n v="1540"/>
    <n v="0.35"/>
  </r>
  <r>
    <x v="1"/>
    <n v="1197831"/>
    <x v="18"/>
    <x v="6"/>
    <x v="2"/>
    <x v="1"/>
    <x v="1"/>
    <x v="1"/>
    <x v="1"/>
    <x v="3"/>
    <n v="19"/>
    <x v="3"/>
    <n v="0.4"/>
    <n v="7000"/>
    <n v="2800"/>
    <n v="1260"/>
    <n v="0.45"/>
  </r>
  <r>
    <x v="1"/>
    <n v="1197831"/>
    <x v="18"/>
    <x v="6"/>
    <x v="2"/>
    <x v="1"/>
    <x v="1"/>
    <x v="1"/>
    <x v="1"/>
    <x v="4"/>
    <n v="54"/>
    <x v="0"/>
    <n v="0.45"/>
    <n v="7000"/>
    <n v="3150"/>
    <n v="945"/>
    <n v="0.3"/>
  </r>
  <r>
    <x v="1"/>
    <n v="1197831"/>
    <x v="18"/>
    <x v="6"/>
    <x v="2"/>
    <x v="1"/>
    <x v="1"/>
    <x v="1"/>
    <x v="1"/>
    <x v="5"/>
    <n v="30"/>
    <x v="2"/>
    <n v="0.5"/>
    <n v="9750"/>
    <n v="4875"/>
    <n v="2437.5"/>
    <n v="0.5"/>
  </r>
  <r>
    <x v="1"/>
    <n v="1197831"/>
    <x v="19"/>
    <x v="7"/>
    <x v="2"/>
    <x v="1"/>
    <x v="1"/>
    <x v="1"/>
    <x v="1"/>
    <x v="0"/>
    <n v="40"/>
    <x v="3"/>
    <n v="0.4"/>
    <n v="9250"/>
    <n v="3700"/>
    <n v="1295"/>
    <n v="0.35"/>
  </r>
  <r>
    <x v="1"/>
    <n v="1197831"/>
    <x v="19"/>
    <x v="7"/>
    <x v="2"/>
    <x v="1"/>
    <x v="1"/>
    <x v="1"/>
    <x v="1"/>
    <x v="1"/>
    <n v="23"/>
    <x v="1"/>
    <n v="0.45"/>
    <n v="9250"/>
    <n v="4162.5"/>
    <n v="1456.875"/>
    <n v="0.35"/>
  </r>
  <r>
    <x v="1"/>
    <n v="1197831"/>
    <x v="19"/>
    <x v="7"/>
    <x v="2"/>
    <x v="1"/>
    <x v="1"/>
    <x v="1"/>
    <x v="1"/>
    <x v="2"/>
    <n v="52"/>
    <x v="3"/>
    <n v="0.4"/>
    <n v="11000"/>
    <n v="4400"/>
    <n v="1540"/>
    <n v="0.35"/>
  </r>
  <r>
    <x v="1"/>
    <n v="1197831"/>
    <x v="19"/>
    <x v="7"/>
    <x v="2"/>
    <x v="1"/>
    <x v="1"/>
    <x v="1"/>
    <x v="1"/>
    <x v="3"/>
    <n v="31"/>
    <x v="2"/>
    <n v="0.4"/>
    <n v="6500"/>
    <n v="2600"/>
    <n v="1170"/>
    <n v="0.45"/>
  </r>
  <r>
    <x v="1"/>
    <n v="1197831"/>
    <x v="19"/>
    <x v="7"/>
    <x v="2"/>
    <x v="1"/>
    <x v="1"/>
    <x v="1"/>
    <x v="1"/>
    <x v="4"/>
    <n v="37"/>
    <x v="2"/>
    <n v="0.45"/>
    <n v="6500"/>
    <n v="2925"/>
    <n v="877.5"/>
    <n v="0.3"/>
  </r>
  <r>
    <x v="1"/>
    <n v="1197831"/>
    <x v="19"/>
    <x v="7"/>
    <x v="2"/>
    <x v="1"/>
    <x v="1"/>
    <x v="1"/>
    <x v="1"/>
    <x v="5"/>
    <n v="59"/>
    <x v="1"/>
    <n v="0.5"/>
    <n v="9000"/>
    <n v="4500"/>
    <n v="2250"/>
    <n v="0.5"/>
  </r>
  <r>
    <x v="1"/>
    <n v="1197831"/>
    <x v="20"/>
    <x v="8"/>
    <x v="2"/>
    <x v="1"/>
    <x v="1"/>
    <x v="1"/>
    <x v="1"/>
    <x v="0"/>
    <n v="53"/>
    <x v="1"/>
    <n v="0.45"/>
    <n v="8500"/>
    <n v="3825"/>
    <n v="1338.75"/>
    <n v="0.35"/>
  </r>
  <r>
    <x v="1"/>
    <n v="1197831"/>
    <x v="20"/>
    <x v="8"/>
    <x v="2"/>
    <x v="1"/>
    <x v="1"/>
    <x v="1"/>
    <x v="1"/>
    <x v="1"/>
    <n v="58"/>
    <x v="0"/>
    <n v="0.45"/>
    <n v="8500"/>
    <n v="3825"/>
    <n v="1338.75"/>
    <n v="0.35"/>
  </r>
  <r>
    <x v="1"/>
    <n v="1197831"/>
    <x v="20"/>
    <x v="8"/>
    <x v="2"/>
    <x v="1"/>
    <x v="1"/>
    <x v="1"/>
    <x v="1"/>
    <x v="2"/>
    <n v="57"/>
    <x v="3"/>
    <n v="0.5"/>
    <n v="9000"/>
    <n v="4500"/>
    <n v="1575"/>
    <n v="0.35"/>
  </r>
  <r>
    <x v="1"/>
    <n v="1197831"/>
    <x v="20"/>
    <x v="8"/>
    <x v="2"/>
    <x v="1"/>
    <x v="1"/>
    <x v="1"/>
    <x v="1"/>
    <x v="3"/>
    <n v="22"/>
    <x v="3"/>
    <n v="0.5"/>
    <n v="6250"/>
    <n v="3125"/>
    <n v="1406.25"/>
    <n v="0.45"/>
  </r>
  <r>
    <x v="1"/>
    <n v="1197831"/>
    <x v="20"/>
    <x v="8"/>
    <x v="2"/>
    <x v="1"/>
    <x v="1"/>
    <x v="1"/>
    <x v="1"/>
    <x v="4"/>
    <n v="24"/>
    <x v="3"/>
    <n v="0.45"/>
    <n v="6250"/>
    <n v="2812.5"/>
    <n v="843.75"/>
    <n v="0.3"/>
  </r>
  <r>
    <x v="1"/>
    <n v="1197831"/>
    <x v="20"/>
    <x v="8"/>
    <x v="2"/>
    <x v="1"/>
    <x v="1"/>
    <x v="1"/>
    <x v="1"/>
    <x v="5"/>
    <n v="31"/>
    <x v="0"/>
    <n v="0.55000000000000004"/>
    <n v="8500"/>
    <n v="4675"/>
    <n v="2337.5"/>
    <n v="0.5"/>
  </r>
  <r>
    <x v="1"/>
    <n v="1197831"/>
    <x v="21"/>
    <x v="9"/>
    <x v="3"/>
    <x v="1"/>
    <x v="1"/>
    <x v="1"/>
    <x v="1"/>
    <x v="0"/>
    <n v="43"/>
    <x v="0"/>
    <n v="0.45"/>
    <n v="8000"/>
    <n v="3600"/>
    <n v="1260"/>
    <n v="0.35"/>
  </r>
  <r>
    <x v="1"/>
    <n v="1197831"/>
    <x v="21"/>
    <x v="9"/>
    <x v="3"/>
    <x v="1"/>
    <x v="1"/>
    <x v="1"/>
    <x v="1"/>
    <x v="1"/>
    <n v="35"/>
    <x v="0"/>
    <n v="0.45"/>
    <n v="8000"/>
    <n v="3600"/>
    <n v="1260"/>
    <n v="0.35"/>
  </r>
  <r>
    <x v="1"/>
    <n v="1197831"/>
    <x v="21"/>
    <x v="9"/>
    <x v="3"/>
    <x v="1"/>
    <x v="1"/>
    <x v="1"/>
    <x v="1"/>
    <x v="2"/>
    <n v="60"/>
    <x v="0"/>
    <n v="0.5"/>
    <n v="7500"/>
    <n v="3750"/>
    <n v="1312.5"/>
    <n v="0.35"/>
  </r>
  <r>
    <x v="1"/>
    <n v="1197831"/>
    <x v="21"/>
    <x v="9"/>
    <x v="3"/>
    <x v="1"/>
    <x v="1"/>
    <x v="1"/>
    <x v="1"/>
    <x v="3"/>
    <n v="32"/>
    <x v="1"/>
    <n v="0.5"/>
    <n v="6000"/>
    <n v="3000"/>
    <n v="1350"/>
    <n v="0.45"/>
  </r>
  <r>
    <x v="1"/>
    <n v="1197831"/>
    <x v="21"/>
    <x v="9"/>
    <x v="3"/>
    <x v="1"/>
    <x v="1"/>
    <x v="1"/>
    <x v="1"/>
    <x v="4"/>
    <n v="16"/>
    <x v="0"/>
    <n v="0.45"/>
    <n v="5750"/>
    <n v="2587.5"/>
    <n v="776.25"/>
    <n v="0.3"/>
  </r>
  <r>
    <x v="1"/>
    <n v="1197831"/>
    <x v="21"/>
    <x v="9"/>
    <x v="3"/>
    <x v="1"/>
    <x v="1"/>
    <x v="1"/>
    <x v="1"/>
    <x v="5"/>
    <n v="20"/>
    <x v="1"/>
    <n v="0.55000000000000004"/>
    <n v="7500"/>
    <n v="4125"/>
    <n v="2062.5"/>
    <n v="0.5"/>
  </r>
  <r>
    <x v="1"/>
    <n v="1197831"/>
    <x v="22"/>
    <x v="10"/>
    <x v="3"/>
    <x v="1"/>
    <x v="1"/>
    <x v="1"/>
    <x v="1"/>
    <x v="0"/>
    <n v="53"/>
    <x v="1"/>
    <n v="0.45"/>
    <n v="9000"/>
    <n v="4050"/>
    <n v="1417.5"/>
    <n v="0.35"/>
  </r>
  <r>
    <x v="1"/>
    <n v="1197831"/>
    <x v="22"/>
    <x v="10"/>
    <x v="3"/>
    <x v="1"/>
    <x v="1"/>
    <x v="1"/>
    <x v="1"/>
    <x v="1"/>
    <n v="40"/>
    <x v="1"/>
    <n v="0.45"/>
    <n v="9000"/>
    <n v="4050"/>
    <n v="1417.5"/>
    <n v="0.35"/>
  </r>
  <r>
    <x v="1"/>
    <n v="1197831"/>
    <x v="22"/>
    <x v="10"/>
    <x v="3"/>
    <x v="1"/>
    <x v="1"/>
    <x v="1"/>
    <x v="1"/>
    <x v="2"/>
    <n v="35"/>
    <x v="2"/>
    <n v="0.5"/>
    <n v="8250"/>
    <n v="4125"/>
    <n v="1443.75"/>
    <n v="0.35"/>
  </r>
  <r>
    <x v="1"/>
    <n v="1197831"/>
    <x v="22"/>
    <x v="10"/>
    <x v="3"/>
    <x v="1"/>
    <x v="1"/>
    <x v="1"/>
    <x v="1"/>
    <x v="3"/>
    <n v="30"/>
    <x v="2"/>
    <n v="0.5"/>
    <n v="6750"/>
    <n v="3375"/>
    <n v="1518.75"/>
    <n v="0.45"/>
  </r>
  <r>
    <x v="1"/>
    <n v="1197831"/>
    <x v="22"/>
    <x v="10"/>
    <x v="3"/>
    <x v="1"/>
    <x v="1"/>
    <x v="1"/>
    <x v="1"/>
    <x v="4"/>
    <n v="15"/>
    <x v="3"/>
    <n v="0.45"/>
    <n v="6500"/>
    <n v="2925"/>
    <n v="877.5"/>
    <n v="0.3"/>
  </r>
  <r>
    <x v="1"/>
    <n v="1197831"/>
    <x v="22"/>
    <x v="10"/>
    <x v="3"/>
    <x v="1"/>
    <x v="1"/>
    <x v="1"/>
    <x v="1"/>
    <x v="5"/>
    <n v="24"/>
    <x v="0"/>
    <n v="0.55000000000000004"/>
    <n v="8500"/>
    <n v="4675"/>
    <n v="2337.5"/>
    <n v="0.5"/>
  </r>
  <r>
    <x v="1"/>
    <n v="1197831"/>
    <x v="23"/>
    <x v="11"/>
    <x v="3"/>
    <x v="1"/>
    <x v="1"/>
    <x v="1"/>
    <x v="1"/>
    <x v="0"/>
    <n v="22"/>
    <x v="1"/>
    <n v="0.45"/>
    <n v="9500"/>
    <n v="4275"/>
    <n v="1496.25"/>
    <n v="0.35"/>
  </r>
  <r>
    <x v="1"/>
    <n v="1197831"/>
    <x v="23"/>
    <x v="11"/>
    <x v="3"/>
    <x v="1"/>
    <x v="1"/>
    <x v="1"/>
    <x v="1"/>
    <x v="1"/>
    <n v="46"/>
    <x v="3"/>
    <n v="0.45"/>
    <n v="9500"/>
    <n v="4275"/>
    <n v="1496.25"/>
    <n v="0.35"/>
  </r>
  <r>
    <x v="1"/>
    <n v="1197831"/>
    <x v="23"/>
    <x v="11"/>
    <x v="3"/>
    <x v="1"/>
    <x v="1"/>
    <x v="1"/>
    <x v="1"/>
    <x v="2"/>
    <n v="45"/>
    <x v="1"/>
    <n v="0.5"/>
    <n v="8500"/>
    <n v="4250"/>
    <n v="1487.5"/>
    <n v="0.35"/>
  </r>
  <r>
    <x v="1"/>
    <n v="1197831"/>
    <x v="23"/>
    <x v="11"/>
    <x v="3"/>
    <x v="1"/>
    <x v="1"/>
    <x v="1"/>
    <x v="1"/>
    <x v="3"/>
    <n v="22"/>
    <x v="0"/>
    <n v="0.5"/>
    <n v="7000"/>
    <n v="3500"/>
    <n v="1575"/>
    <n v="0.45"/>
  </r>
  <r>
    <x v="1"/>
    <n v="1197831"/>
    <x v="23"/>
    <x v="11"/>
    <x v="3"/>
    <x v="1"/>
    <x v="1"/>
    <x v="1"/>
    <x v="1"/>
    <x v="4"/>
    <n v="35"/>
    <x v="3"/>
    <n v="0.45"/>
    <n v="6500"/>
    <n v="2925"/>
    <n v="877.5"/>
    <n v="0.3"/>
  </r>
  <r>
    <x v="1"/>
    <n v="1197831"/>
    <x v="23"/>
    <x v="11"/>
    <x v="3"/>
    <x v="1"/>
    <x v="1"/>
    <x v="1"/>
    <x v="1"/>
    <x v="5"/>
    <n v="16"/>
    <x v="1"/>
    <n v="0.55000000000000004"/>
    <n v="9000"/>
    <n v="4950"/>
    <n v="2475"/>
    <n v="0.5"/>
  </r>
  <r>
    <x v="2"/>
    <n v="1128299"/>
    <x v="24"/>
    <x v="0"/>
    <x v="0"/>
    <x v="0"/>
    <x v="2"/>
    <x v="2"/>
    <x v="2"/>
    <x v="0"/>
    <n v="45"/>
    <x v="3"/>
    <n v="0.39999999999999997"/>
    <n v="7750"/>
    <n v="3099.9999999999995"/>
    <n v="1085"/>
    <n v="0.35000000000000003"/>
  </r>
  <r>
    <x v="2"/>
    <n v="1128299"/>
    <x v="24"/>
    <x v="0"/>
    <x v="0"/>
    <x v="0"/>
    <x v="2"/>
    <x v="2"/>
    <x v="2"/>
    <x v="1"/>
    <n v="50"/>
    <x v="2"/>
    <n v="0.5"/>
    <n v="7750"/>
    <n v="3875"/>
    <n v="775"/>
    <n v="0.2"/>
  </r>
  <r>
    <x v="2"/>
    <n v="1128299"/>
    <x v="24"/>
    <x v="0"/>
    <x v="0"/>
    <x v="0"/>
    <x v="2"/>
    <x v="2"/>
    <x v="2"/>
    <x v="2"/>
    <n v="25"/>
    <x v="0"/>
    <n v="0.5"/>
    <n v="7750"/>
    <n v="3875"/>
    <n v="1356.2500000000002"/>
    <n v="0.35000000000000003"/>
  </r>
  <r>
    <x v="2"/>
    <n v="1128299"/>
    <x v="24"/>
    <x v="0"/>
    <x v="0"/>
    <x v="0"/>
    <x v="2"/>
    <x v="2"/>
    <x v="2"/>
    <x v="3"/>
    <n v="48"/>
    <x v="2"/>
    <n v="0.5"/>
    <n v="6250"/>
    <n v="3125"/>
    <n v="937.5"/>
    <n v="0.3"/>
  </r>
  <r>
    <x v="2"/>
    <n v="1128299"/>
    <x v="24"/>
    <x v="0"/>
    <x v="0"/>
    <x v="0"/>
    <x v="2"/>
    <x v="2"/>
    <x v="2"/>
    <x v="4"/>
    <n v="57"/>
    <x v="1"/>
    <n v="0.55000000000000004"/>
    <n v="5750"/>
    <n v="3162.5000000000005"/>
    <n v="1581.2500000000002"/>
    <n v="0.5"/>
  </r>
  <r>
    <x v="2"/>
    <n v="1128299"/>
    <x v="24"/>
    <x v="0"/>
    <x v="0"/>
    <x v="0"/>
    <x v="2"/>
    <x v="2"/>
    <x v="2"/>
    <x v="5"/>
    <n v="20"/>
    <x v="3"/>
    <n v="0.5"/>
    <n v="7750"/>
    <n v="3875"/>
    <n v="581.25000000000011"/>
    <n v="0.15000000000000002"/>
  </r>
  <r>
    <x v="2"/>
    <n v="1128299"/>
    <x v="25"/>
    <x v="1"/>
    <x v="0"/>
    <x v="0"/>
    <x v="2"/>
    <x v="2"/>
    <x v="2"/>
    <x v="0"/>
    <n v="26"/>
    <x v="0"/>
    <n v="0.39999999999999997"/>
    <n v="8250"/>
    <n v="3299.9999999999995"/>
    <n v="1155"/>
    <n v="0.35000000000000003"/>
  </r>
  <r>
    <x v="2"/>
    <n v="1128299"/>
    <x v="25"/>
    <x v="1"/>
    <x v="0"/>
    <x v="0"/>
    <x v="2"/>
    <x v="2"/>
    <x v="2"/>
    <x v="1"/>
    <n v="55"/>
    <x v="1"/>
    <n v="0.5"/>
    <n v="7250"/>
    <n v="3625"/>
    <n v="725"/>
    <n v="0.2"/>
  </r>
  <r>
    <x v="2"/>
    <n v="1128299"/>
    <x v="25"/>
    <x v="1"/>
    <x v="0"/>
    <x v="0"/>
    <x v="2"/>
    <x v="2"/>
    <x v="2"/>
    <x v="2"/>
    <n v="59"/>
    <x v="0"/>
    <n v="0.5"/>
    <n v="7250"/>
    <n v="3625"/>
    <n v="1268.7500000000002"/>
    <n v="0.35000000000000003"/>
  </r>
  <r>
    <x v="2"/>
    <n v="1128299"/>
    <x v="25"/>
    <x v="1"/>
    <x v="0"/>
    <x v="0"/>
    <x v="2"/>
    <x v="2"/>
    <x v="2"/>
    <x v="3"/>
    <n v="60"/>
    <x v="1"/>
    <n v="0.5"/>
    <n v="5750"/>
    <n v="2875"/>
    <n v="862.5"/>
    <n v="0.3"/>
  </r>
  <r>
    <x v="2"/>
    <n v="1128299"/>
    <x v="25"/>
    <x v="1"/>
    <x v="0"/>
    <x v="0"/>
    <x v="2"/>
    <x v="2"/>
    <x v="2"/>
    <x v="4"/>
    <n v="21"/>
    <x v="2"/>
    <n v="0.55000000000000004"/>
    <n v="5000"/>
    <n v="2750"/>
    <n v="1375"/>
    <n v="0.5"/>
  </r>
  <r>
    <x v="2"/>
    <n v="1128299"/>
    <x v="25"/>
    <x v="1"/>
    <x v="0"/>
    <x v="0"/>
    <x v="2"/>
    <x v="2"/>
    <x v="2"/>
    <x v="5"/>
    <n v="39"/>
    <x v="3"/>
    <n v="0.5"/>
    <n v="7000"/>
    <n v="3500"/>
    <n v="525.00000000000011"/>
    <n v="0.15000000000000002"/>
  </r>
  <r>
    <x v="2"/>
    <n v="1128299"/>
    <x v="26"/>
    <x v="2"/>
    <x v="0"/>
    <x v="0"/>
    <x v="2"/>
    <x v="2"/>
    <x v="2"/>
    <x v="0"/>
    <n v="55"/>
    <x v="1"/>
    <n v="0.5"/>
    <n v="8500"/>
    <n v="4250"/>
    <n v="1487.5000000000002"/>
    <n v="0.35000000000000003"/>
  </r>
  <r>
    <x v="2"/>
    <n v="1128299"/>
    <x v="26"/>
    <x v="2"/>
    <x v="0"/>
    <x v="0"/>
    <x v="2"/>
    <x v="2"/>
    <x v="2"/>
    <x v="1"/>
    <n v="38"/>
    <x v="3"/>
    <n v="0.6"/>
    <n v="7000"/>
    <n v="4200"/>
    <n v="840"/>
    <n v="0.2"/>
  </r>
  <r>
    <x v="2"/>
    <n v="1128299"/>
    <x v="26"/>
    <x v="2"/>
    <x v="0"/>
    <x v="0"/>
    <x v="2"/>
    <x v="2"/>
    <x v="2"/>
    <x v="2"/>
    <n v="49"/>
    <x v="2"/>
    <n v="0.6"/>
    <n v="7000"/>
    <n v="4200"/>
    <n v="1470.0000000000002"/>
    <n v="0.35000000000000003"/>
  </r>
  <r>
    <x v="2"/>
    <n v="1128299"/>
    <x v="26"/>
    <x v="2"/>
    <x v="0"/>
    <x v="0"/>
    <x v="2"/>
    <x v="2"/>
    <x v="2"/>
    <x v="3"/>
    <n v="39"/>
    <x v="2"/>
    <n v="0.6"/>
    <n v="6000"/>
    <n v="3600"/>
    <n v="1080"/>
    <n v="0.3"/>
  </r>
  <r>
    <x v="2"/>
    <n v="1128299"/>
    <x v="26"/>
    <x v="2"/>
    <x v="0"/>
    <x v="0"/>
    <x v="2"/>
    <x v="2"/>
    <x v="2"/>
    <x v="4"/>
    <n v="15"/>
    <x v="3"/>
    <n v="0.65"/>
    <n v="5000"/>
    <n v="3250"/>
    <n v="1625"/>
    <n v="0.5"/>
  </r>
  <r>
    <x v="2"/>
    <n v="1128299"/>
    <x v="26"/>
    <x v="2"/>
    <x v="0"/>
    <x v="0"/>
    <x v="2"/>
    <x v="2"/>
    <x v="2"/>
    <x v="5"/>
    <n v="26"/>
    <x v="1"/>
    <n v="0.6"/>
    <n v="7000"/>
    <n v="4200"/>
    <n v="630.00000000000011"/>
    <n v="0.15000000000000002"/>
  </r>
  <r>
    <x v="2"/>
    <n v="1128299"/>
    <x v="27"/>
    <x v="3"/>
    <x v="1"/>
    <x v="0"/>
    <x v="2"/>
    <x v="2"/>
    <x v="2"/>
    <x v="0"/>
    <n v="31"/>
    <x v="1"/>
    <n v="0.6"/>
    <n v="8750"/>
    <n v="5250"/>
    <n v="1837.5000000000002"/>
    <n v="0.35000000000000003"/>
  </r>
  <r>
    <x v="2"/>
    <n v="1128299"/>
    <x v="27"/>
    <x v="3"/>
    <x v="1"/>
    <x v="0"/>
    <x v="2"/>
    <x v="2"/>
    <x v="2"/>
    <x v="1"/>
    <n v="18"/>
    <x v="2"/>
    <n v="0.65"/>
    <n v="6750"/>
    <n v="4387.5"/>
    <n v="877.5"/>
    <n v="0.2"/>
  </r>
  <r>
    <x v="2"/>
    <n v="1128299"/>
    <x v="27"/>
    <x v="3"/>
    <x v="1"/>
    <x v="0"/>
    <x v="2"/>
    <x v="2"/>
    <x v="2"/>
    <x v="2"/>
    <n v="41"/>
    <x v="3"/>
    <n v="0.65"/>
    <n v="7250"/>
    <n v="4712.5"/>
    <n v="1649.3750000000002"/>
    <n v="0.35000000000000003"/>
  </r>
  <r>
    <x v="2"/>
    <n v="1128299"/>
    <x v="27"/>
    <x v="3"/>
    <x v="1"/>
    <x v="0"/>
    <x v="2"/>
    <x v="2"/>
    <x v="2"/>
    <x v="3"/>
    <n v="31"/>
    <x v="0"/>
    <n v="0.6"/>
    <n v="6250"/>
    <n v="3750"/>
    <n v="1125"/>
    <n v="0.3"/>
  </r>
  <r>
    <x v="2"/>
    <n v="1128299"/>
    <x v="27"/>
    <x v="3"/>
    <x v="1"/>
    <x v="0"/>
    <x v="2"/>
    <x v="2"/>
    <x v="2"/>
    <x v="4"/>
    <n v="46"/>
    <x v="1"/>
    <n v="0.65"/>
    <n v="5250"/>
    <n v="3412.5"/>
    <n v="1706.25"/>
    <n v="0.5"/>
  </r>
  <r>
    <x v="2"/>
    <n v="1128299"/>
    <x v="27"/>
    <x v="3"/>
    <x v="1"/>
    <x v="0"/>
    <x v="2"/>
    <x v="2"/>
    <x v="2"/>
    <x v="5"/>
    <n v="36"/>
    <x v="0"/>
    <n v="0.8"/>
    <n v="7000"/>
    <n v="5600"/>
    <n v="840.00000000000011"/>
    <n v="0.15000000000000002"/>
  </r>
  <r>
    <x v="2"/>
    <n v="1128299"/>
    <x v="28"/>
    <x v="4"/>
    <x v="1"/>
    <x v="0"/>
    <x v="2"/>
    <x v="2"/>
    <x v="2"/>
    <x v="0"/>
    <n v="26"/>
    <x v="3"/>
    <n v="0.6"/>
    <n v="9000"/>
    <n v="5400"/>
    <n v="2160"/>
    <n v="0.4"/>
  </r>
  <r>
    <x v="2"/>
    <n v="1128299"/>
    <x v="28"/>
    <x v="4"/>
    <x v="1"/>
    <x v="0"/>
    <x v="2"/>
    <x v="2"/>
    <x v="2"/>
    <x v="1"/>
    <n v="15"/>
    <x v="2"/>
    <n v="0.65"/>
    <n v="7500"/>
    <n v="4875"/>
    <n v="1218.75"/>
    <n v="0.25"/>
  </r>
  <r>
    <x v="2"/>
    <n v="1128299"/>
    <x v="28"/>
    <x v="4"/>
    <x v="1"/>
    <x v="0"/>
    <x v="2"/>
    <x v="2"/>
    <x v="2"/>
    <x v="2"/>
    <n v="39"/>
    <x v="1"/>
    <n v="0.65"/>
    <n v="7500"/>
    <n v="4875"/>
    <n v="1950"/>
    <n v="0.4"/>
  </r>
  <r>
    <x v="2"/>
    <n v="1128299"/>
    <x v="28"/>
    <x v="4"/>
    <x v="1"/>
    <x v="0"/>
    <x v="2"/>
    <x v="2"/>
    <x v="2"/>
    <x v="3"/>
    <n v="32"/>
    <x v="0"/>
    <n v="0.6"/>
    <n v="6500"/>
    <n v="3900"/>
    <n v="1365"/>
    <n v="0.35"/>
  </r>
  <r>
    <x v="2"/>
    <n v="1128299"/>
    <x v="28"/>
    <x v="4"/>
    <x v="1"/>
    <x v="0"/>
    <x v="2"/>
    <x v="2"/>
    <x v="2"/>
    <x v="4"/>
    <n v="55"/>
    <x v="0"/>
    <n v="0.65"/>
    <n v="5500"/>
    <n v="3575"/>
    <n v="1966.2500000000002"/>
    <n v="0.55000000000000004"/>
  </r>
  <r>
    <x v="2"/>
    <n v="1128299"/>
    <x v="28"/>
    <x v="4"/>
    <x v="1"/>
    <x v="0"/>
    <x v="2"/>
    <x v="2"/>
    <x v="2"/>
    <x v="5"/>
    <n v="50"/>
    <x v="3"/>
    <n v="0.8"/>
    <n v="7250"/>
    <n v="5800"/>
    <n v="1160"/>
    <n v="0.2"/>
  </r>
  <r>
    <x v="2"/>
    <n v="1128299"/>
    <x v="29"/>
    <x v="5"/>
    <x v="1"/>
    <x v="0"/>
    <x v="2"/>
    <x v="2"/>
    <x v="2"/>
    <x v="0"/>
    <n v="33"/>
    <x v="2"/>
    <n v="0.6"/>
    <n v="9750"/>
    <n v="5850"/>
    <n v="2340"/>
    <n v="0.4"/>
  </r>
  <r>
    <x v="2"/>
    <n v="1128299"/>
    <x v="29"/>
    <x v="5"/>
    <x v="1"/>
    <x v="0"/>
    <x v="2"/>
    <x v="2"/>
    <x v="2"/>
    <x v="1"/>
    <n v="27"/>
    <x v="1"/>
    <n v="0.65"/>
    <n v="8250"/>
    <n v="5362.5"/>
    <n v="1340.625"/>
    <n v="0.25"/>
  </r>
  <r>
    <x v="2"/>
    <n v="1128299"/>
    <x v="29"/>
    <x v="5"/>
    <x v="1"/>
    <x v="0"/>
    <x v="2"/>
    <x v="2"/>
    <x v="2"/>
    <x v="2"/>
    <n v="53"/>
    <x v="3"/>
    <n v="0.65"/>
    <n v="8250"/>
    <n v="5362.5"/>
    <n v="2145"/>
    <n v="0.4"/>
  </r>
  <r>
    <x v="2"/>
    <n v="1128299"/>
    <x v="29"/>
    <x v="5"/>
    <x v="1"/>
    <x v="0"/>
    <x v="2"/>
    <x v="2"/>
    <x v="2"/>
    <x v="3"/>
    <n v="55"/>
    <x v="2"/>
    <n v="0.6"/>
    <n v="7000"/>
    <n v="4200"/>
    <n v="1470"/>
    <n v="0.35"/>
  </r>
  <r>
    <x v="2"/>
    <n v="1128299"/>
    <x v="29"/>
    <x v="5"/>
    <x v="1"/>
    <x v="0"/>
    <x v="2"/>
    <x v="2"/>
    <x v="2"/>
    <x v="4"/>
    <n v="46"/>
    <x v="1"/>
    <n v="0.65"/>
    <n v="5750"/>
    <n v="3737.5"/>
    <n v="2055.625"/>
    <n v="0.55000000000000004"/>
  </r>
  <r>
    <x v="2"/>
    <n v="1128299"/>
    <x v="29"/>
    <x v="5"/>
    <x v="1"/>
    <x v="0"/>
    <x v="2"/>
    <x v="2"/>
    <x v="2"/>
    <x v="5"/>
    <n v="35"/>
    <x v="3"/>
    <n v="0.8"/>
    <n v="8750"/>
    <n v="7000"/>
    <n v="1400"/>
    <n v="0.2"/>
  </r>
  <r>
    <x v="2"/>
    <n v="1128299"/>
    <x v="30"/>
    <x v="6"/>
    <x v="2"/>
    <x v="1"/>
    <x v="2"/>
    <x v="2"/>
    <x v="2"/>
    <x v="0"/>
    <n v="26"/>
    <x v="0"/>
    <n v="0.6"/>
    <n v="10250"/>
    <n v="6150"/>
    <n v="2152.5"/>
    <n v="0.35000000000000003"/>
  </r>
  <r>
    <x v="2"/>
    <n v="1128299"/>
    <x v="30"/>
    <x v="6"/>
    <x v="2"/>
    <x v="1"/>
    <x v="2"/>
    <x v="2"/>
    <x v="2"/>
    <x v="1"/>
    <n v="25"/>
    <x v="2"/>
    <n v="0.65"/>
    <n v="8750"/>
    <n v="5687.5"/>
    <n v="1137.5"/>
    <n v="0.2"/>
  </r>
  <r>
    <x v="2"/>
    <n v="1128299"/>
    <x v="30"/>
    <x v="6"/>
    <x v="2"/>
    <x v="1"/>
    <x v="2"/>
    <x v="2"/>
    <x v="2"/>
    <x v="2"/>
    <n v="36"/>
    <x v="2"/>
    <n v="0.65"/>
    <n v="8250"/>
    <n v="5362.5"/>
    <n v="1876.8750000000002"/>
    <n v="0.35000000000000003"/>
  </r>
  <r>
    <x v="2"/>
    <n v="1128299"/>
    <x v="30"/>
    <x v="6"/>
    <x v="2"/>
    <x v="1"/>
    <x v="2"/>
    <x v="2"/>
    <x v="2"/>
    <x v="3"/>
    <n v="35"/>
    <x v="2"/>
    <n v="0.6"/>
    <n v="7250"/>
    <n v="4350"/>
    <n v="1305"/>
    <n v="0.3"/>
  </r>
  <r>
    <x v="2"/>
    <n v="1128299"/>
    <x v="30"/>
    <x v="6"/>
    <x v="2"/>
    <x v="1"/>
    <x v="2"/>
    <x v="2"/>
    <x v="2"/>
    <x v="4"/>
    <n v="15"/>
    <x v="2"/>
    <n v="0.65"/>
    <n v="7750"/>
    <n v="5037.5"/>
    <n v="2518.75"/>
    <n v="0.5"/>
  </r>
  <r>
    <x v="2"/>
    <n v="1128299"/>
    <x v="30"/>
    <x v="6"/>
    <x v="2"/>
    <x v="1"/>
    <x v="2"/>
    <x v="2"/>
    <x v="2"/>
    <x v="5"/>
    <n v="56"/>
    <x v="0"/>
    <n v="0.8"/>
    <n v="7750"/>
    <n v="6200"/>
    <n v="930.00000000000011"/>
    <n v="0.15000000000000002"/>
  </r>
  <r>
    <x v="2"/>
    <n v="1128299"/>
    <x v="31"/>
    <x v="7"/>
    <x v="2"/>
    <x v="1"/>
    <x v="2"/>
    <x v="2"/>
    <x v="2"/>
    <x v="0"/>
    <n v="56"/>
    <x v="0"/>
    <n v="0.65"/>
    <n v="9750"/>
    <n v="6337.5"/>
    <n v="2218.125"/>
    <n v="0.35000000000000003"/>
  </r>
  <r>
    <x v="2"/>
    <n v="1128299"/>
    <x v="31"/>
    <x v="7"/>
    <x v="2"/>
    <x v="1"/>
    <x v="2"/>
    <x v="2"/>
    <x v="2"/>
    <x v="1"/>
    <n v="57"/>
    <x v="2"/>
    <n v="0.70000000000000007"/>
    <n v="9250"/>
    <n v="6475.0000000000009"/>
    <n v="1295.0000000000002"/>
    <n v="0.2"/>
  </r>
  <r>
    <x v="2"/>
    <n v="1128299"/>
    <x v="31"/>
    <x v="7"/>
    <x v="2"/>
    <x v="1"/>
    <x v="2"/>
    <x v="2"/>
    <x v="2"/>
    <x v="2"/>
    <n v="37"/>
    <x v="1"/>
    <n v="0.65"/>
    <n v="8000"/>
    <n v="5200"/>
    <n v="1820.0000000000002"/>
    <n v="0.35000000000000003"/>
  </r>
  <r>
    <x v="2"/>
    <n v="1128299"/>
    <x v="31"/>
    <x v="7"/>
    <x v="2"/>
    <x v="1"/>
    <x v="2"/>
    <x v="2"/>
    <x v="2"/>
    <x v="3"/>
    <n v="57"/>
    <x v="3"/>
    <n v="0.65"/>
    <n v="7500"/>
    <n v="4875"/>
    <n v="1462.5"/>
    <n v="0.3"/>
  </r>
  <r>
    <x v="2"/>
    <n v="1128299"/>
    <x v="31"/>
    <x v="7"/>
    <x v="2"/>
    <x v="1"/>
    <x v="2"/>
    <x v="2"/>
    <x v="2"/>
    <x v="4"/>
    <n v="15"/>
    <x v="2"/>
    <n v="0.75"/>
    <n v="7500"/>
    <n v="5625"/>
    <n v="2812.5"/>
    <n v="0.5"/>
  </r>
  <r>
    <x v="2"/>
    <n v="1128299"/>
    <x v="31"/>
    <x v="7"/>
    <x v="2"/>
    <x v="1"/>
    <x v="2"/>
    <x v="2"/>
    <x v="2"/>
    <x v="5"/>
    <n v="38"/>
    <x v="3"/>
    <n v="0.8"/>
    <n v="7250"/>
    <n v="5800"/>
    <n v="870.00000000000011"/>
    <n v="0.15000000000000002"/>
  </r>
  <r>
    <x v="2"/>
    <n v="1128299"/>
    <x v="32"/>
    <x v="8"/>
    <x v="2"/>
    <x v="1"/>
    <x v="2"/>
    <x v="2"/>
    <x v="2"/>
    <x v="0"/>
    <n v="30"/>
    <x v="3"/>
    <n v="0.55000000000000004"/>
    <n v="9250"/>
    <n v="5087.5"/>
    <n v="1526.2500000000002"/>
    <n v="0.30000000000000004"/>
  </r>
  <r>
    <x v="2"/>
    <n v="1128299"/>
    <x v="32"/>
    <x v="8"/>
    <x v="2"/>
    <x v="1"/>
    <x v="2"/>
    <x v="2"/>
    <x v="2"/>
    <x v="1"/>
    <n v="58"/>
    <x v="2"/>
    <n v="0.60000000000000009"/>
    <n v="9250"/>
    <n v="5550.0000000000009"/>
    <n v="832.50000000000011"/>
    <n v="0.15"/>
  </r>
  <r>
    <x v="2"/>
    <n v="1128299"/>
    <x v="32"/>
    <x v="8"/>
    <x v="2"/>
    <x v="1"/>
    <x v="2"/>
    <x v="2"/>
    <x v="2"/>
    <x v="2"/>
    <n v="38"/>
    <x v="1"/>
    <n v="0.55000000000000004"/>
    <n v="7750"/>
    <n v="4262.5"/>
    <n v="1278.7500000000002"/>
    <n v="0.30000000000000004"/>
  </r>
  <r>
    <x v="2"/>
    <n v="1128299"/>
    <x v="32"/>
    <x v="8"/>
    <x v="2"/>
    <x v="1"/>
    <x v="2"/>
    <x v="2"/>
    <x v="2"/>
    <x v="3"/>
    <n v="30"/>
    <x v="2"/>
    <n v="0.55000000000000004"/>
    <n v="7250"/>
    <n v="3987.5000000000005"/>
    <n v="996.875"/>
    <n v="0.24999999999999997"/>
  </r>
  <r>
    <x v="2"/>
    <n v="1128299"/>
    <x v="32"/>
    <x v="8"/>
    <x v="2"/>
    <x v="1"/>
    <x v="2"/>
    <x v="2"/>
    <x v="2"/>
    <x v="4"/>
    <n v="19"/>
    <x v="3"/>
    <n v="0.65"/>
    <n v="7250"/>
    <n v="4712.5"/>
    <n v="2120.6250000000005"/>
    <n v="0.45000000000000007"/>
  </r>
  <r>
    <x v="2"/>
    <n v="1128299"/>
    <x v="32"/>
    <x v="8"/>
    <x v="2"/>
    <x v="1"/>
    <x v="2"/>
    <x v="2"/>
    <x v="2"/>
    <x v="5"/>
    <n v="48"/>
    <x v="2"/>
    <n v="0.70000000000000007"/>
    <n v="7750"/>
    <n v="5425.0000000000009"/>
    <n v="542.50000000000011"/>
    <n v="0.1"/>
  </r>
  <r>
    <x v="2"/>
    <n v="1128299"/>
    <x v="33"/>
    <x v="9"/>
    <x v="3"/>
    <x v="1"/>
    <x v="2"/>
    <x v="2"/>
    <x v="2"/>
    <x v="0"/>
    <n v="55"/>
    <x v="0"/>
    <n v="0.55000000000000004"/>
    <n v="8750"/>
    <n v="4812.5"/>
    <n v="1443.7500000000002"/>
    <n v="0.30000000000000004"/>
  </r>
  <r>
    <x v="2"/>
    <n v="1128299"/>
    <x v="33"/>
    <x v="9"/>
    <x v="3"/>
    <x v="1"/>
    <x v="2"/>
    <x v="2"/>
    <x v="2"/>
    <x v="1"/>
    <n v="23"/>
    <x v="0"/>
    <n v="0.60000000000000009"/>
    <n v="8750"/>
    <n v="5250.0000000000009"/>
    <n v="787.50000000000011"/>
    <n v="0.15"/>
  </r>
  <r>
    <x v="2"/>
    <n v="1128299"/>
    <x v="33"/>
    <x v="9"/>
    <x v="3"/>
    <x v="1"/>
    <x v="2"/>
    <x v="2"/>
    <x v="2"/>
    <x v="2"/>
    <n v="42"/>
    <x v="2"/>
    <n v="0.55000000000000004"/>
    <n v="7000"/>
    <n v="3850.0000000000005"/>
    <n v="1155.0000000000002"/>
    <n v="0.30000000000000004"/>
  </r>
  <r>
    <x v="2"/>
    <n v="1128299"/>
    <x v="33"/>
    <x v="9"/>
    <x v="3"/>
    <x v="1"/>
    <x v="2"/>
    <x v="2"/>
    <x v="2"/>
    <x v="3"/>
    <n v="58"/>
    <x v="2"/>
    <n v="0.55000000000000004"/>
    <n v="6750"/>
    <n v="3712.5000000000005"/>
    <n v="928.125"/>
    <n v="0.24999999999999997"/>
  </r>
  <r>
    <x v="2"/>
    <n v="1128299"/>
    <x v="33"/>
    <x v="9"/>
    <x v="3"/>
    <x v="1"/>
    <x v="2"/>
    <x v="2"/>
    <x v="2"/>
    <x v="4"/>
    <n v="35"/>
    <x v="3"/>
    <n v="0.65"/>
    <n v="6500"/>
    <n v="4225"/>
    <n v="1901.2500000000002"/>
    <n v="0.45000000000000007"/>
  </r>
  <r>
    <x v="2"/>
    <n v="1128299"/>
    <x v="33"/>
    <x v="9"/>
    <x v="3"/>
    <x v="1"/>
    <x v="2"/>
    <x v="2"/>
    <x v="2"/>
    <x v="5"/>
    <n v="60"/>
    <x v="0"/>
    <n v="0.70000000000000007"/>
    <n v="7000"/>
    <n v="4900.0000000000009"/>
    <n v="490.00000000000011"/>
    <n v="0.1"/>
  </r>
  <r>
    <x v="2"/>
    <n v="1128299"/>
    <x v="34"/>
    <x v="10"/>
    <x v="3"/>
    <x v="1"/>
    <x v="2"/>
    <x v="2"/>
    <x v="2"/>
    <x v="0"/>
    <n v="28"/>
    <x v="1"/>
    <n v="0.55000000000000004"/>
    <n v="8750"/>
    <n v="4812.5"/>
    <n v="1443.7500000000002"/>
    <n v="0.30000000000000004"/>
  </r>
  <r>
    <x v="2"/>
    <n v="1128299"/>
    <x v="34"/>
    <x v="10"/>
    <x v="3"/>
    <x v="1"/>
    <x v="2"/>
    <x v="2"/>
    <x v="2"/>
    <x v="1"/>
    <n v="28"/>
    <x v="3"/>
    <n v="0.60000000000000009"/>
    <n v="8750"/>
    <n v="5250.0000000000009"/>
    <n v="787.50000000000011"/>
    <n v="0.15"/>
  </r>
  <r>
    <x v="2"/>
    <n v="1128299"/>
    <x v="34"/>
    <x v="10"/>
    <x v="3"/>
    <x v="1"/>
    <x v="2"/>
    <x v="2"/>
    <x v="2"/>
    <x v="2"/>
    <n v="30"/>
    <x v="2"/>
    <n v="0.55000000000000004"/>
    <n v="7250"/>
    <n v="3987.5000000000005"/>
    <n v="1196.2500000000002"/>
    <n v="0.30000000000000004"/>
  </r>
  <r>
    <x v="2"/>
    <n v="1128299"/>
    <x v="34"/>
    <x v="10"/>
    <x v="3"/>
    <x v="1"/>
    <x v="2"/>
    <x v="2"/>
    <x v="2"/>
    <x v="3"/>
    <n v="47"/>
    <x v="1"/>
    <n v="0.55000000000000004"/>
    <n v="7000"/>
    <n v="3850.0000000000005"/>
    <n v="962.5"/>
    <n v="0.24999999999999997"/>
  </r>
  <r>
    <x v="2"/>
    <n v="1128299"/>
    <x v="34"/>
    <x v="10"/>
    <x v="3"/>
    <x v="1"/>
    <x v="2"/>
    <x v="2"/>
    <x v="2"/>
    <x v="4"/>
    <n v="27"/>
    <x v="0"/>
    <n v="0.65"/>
    <n v="6500"/>
    <n v="4225"/>
    <n v="1901.2500000000002"/>
    <n v="0.45000000000000007"/>
  </r>
  <r>
    <x v="2"/>
    <n v="1128299"/>
    <x v="34"/>
    <x v="10"/>
    <x v="3"/>
    <x v="1"/>
    <x v="2"/>
    <x v="2"/>
    <x v="2"/>
    <x v="5"/>
    <n v="31"/>
    <x v="2"/>
    <n v="0.70000000000000007"/>
    <n v="7750"/>
    <n v="5425.0000000000009"/>
    <n v="542.50000000000011"/>
    <n v="0.1"/>
  </r>
  <r>
    <x v="2"/>
    <n v="1128299"/>
    <x v="35"/>
    <x v="11"/>
    <x v="3"/>
    <x v="1"/>
    <x v="2"/>
    <x v="2"/>
    <x v="2"/>
    <x v="0"/>
    <n v="22"/>
    <x v="1"/>
    <n v="0.55000000000000004"/>
    <n v="9750"/>
    <n v="5362.5"/>
    <n v="1608.7500000000002"/>
    <n v="0.30000000000000004"/>
  </r>
  <r>
    <x v="2"/>
    <n v="1128299"/>
    <x v="35"/>
    <x v="11"/>
    <x v="3"/>
    <x v="1"/>
    <x v="2"/>
    <x v="2"/>
    <x v="2"/>
    <x v="1"/>
    <n v="31"/>
    <x v="2"/>
    <n v="0.60000000000000009"/>
    <n v="9750"/>
    <n v="5850.0000000000009"/>
    <n v="877.50000000000011"/>
    <n v="0.15"/>
  </r>
  <r>
    <x v="2"/>
    <n v="1128299"/>
    <x v="35"/>
    <x v="11"/>
    <x v="3"/>
    <x v="1"/>
    <x v="2"/>
    <x v="2"/>
    <x v="2"/>
    <x v="2"/>
    <n v="43"/>
    <x v="2"/>
    <n v="0.55000000000000004"/>
    <n v="7750"/>
    <n v="4262.5"/>
    <n v="1278.7500000000002"/>
    <n v="0.30000000000000004"/>
  </r>
  <r>
    <x v="2"/>
    <n v="1128299"/>
    <x v="35"/>
    <x v="11"/>
    <x v="3"/>
    <x v="1"/>
    <x v="2"/>
    <x v="2"/>
    <x v="2"/>
    <x v="3"/>
    <n v="16"/>
    <x v="1"/>
    <n v="0.55000000000000004"/>
    <n v="7750"/>
    <n v="4262.5"/>
    <n v="1065.6249999999998"/>
    <n v="0.24999999999999997"/>
  </r>
  <r>
    <x v="2"/>
    <n v="1128299"/>
    <x v="35"/>
    <x v="11"/>
    <x v="3"/>
    <x v="1"/>
    <x v="2"/>
    <x v="2"/>
    <x v="2"/>
    <x v="4"/>
    <n v="27"/>
    <x v="3"/>
    <n v="0.65"/>
    <n v="7000"/>
    <n v="4550"/>
    <n v="2047.5000000000002"/>
    <n v="0.45000000000000007"/>
  </r>
  <r>
    <x v="2"/>
    <n v="1128299"/>
    <x v="35"/>
    <x v="11"/>
    <x v="3"/>
    <x v="1"/>
    <x v="2"/>
    <x v="2"/>
    <x v="2"/>
    <x v="5"/>
    <n v="57"/>
    <x v="2"/>
    <n v="0.70000000000000007"/>
    <n v="8000"/>
    <n v="5600.0000000000009"/>
    <n v="560.00000000000011"/>
    <n v="0.1"/>
  </r>
  <r>
    <x v="3"/>
    <n v="1189833"/>
    <x v="36"/>
    <x v="0"/>
    <x v="0"/>
    <x v="0"/>
    <x v="2"/>
    <x v="2"/>
    <x v="3"/>
    <x v="0"/>
    <n v="54"/>
    <x v="3"/>
    <n v="0.35"/>
    <n v="7000"/>
    <n v="2450"/>
    <n v="980"/>
    <n v="0.4"/>
  </r>
  <r>
    <x v="3"/>
    <n v="1189833"/>
    <x v="36"/>
    <x v="0"/>
    <x v="0"/>
    <x v="0"/>
    <x v="2"/>
    <x v="2"/>
    <x v="3"/>
    <x v="1"/>
    <n v="32"/>
    <x v="1"/>
    <n v="0.45"/>
    <n v="7000"/>
    <n v="3150"/>
    <n v="787.5"/>
    <n v="0.25"/>
  </r>
  <r>
    <x v="3"/>
    <n v="1189833"/>
    <x v="36"/>
    <x v="0"/>
    <x v="0"/>
    <x v="0"/>
    <x v="2"/>
    <x v="2"/>
    <x v="3"/>
    <x v="2"/>
    <n v="30"/>
    <x v="2"/>
    <n v="0.45"/>
    <n v="7000"/>
    <n v="3150"/>
    <n v="1260"/>
    <n v="0.4"/>
  </r>
  <r>
    <x v="3"/>
    <n v="1189833"/>
    <x v="36"/>
    <x v="0"/>
    <x v="0"/>
    <x v="0"/>
    <x v="2"/>
    <x v="2"/>
    <x v="3"/>
    <x v="3"/>
    <n v="30"/>
    <x v="1"/>
    <n v="0.45"/>
    <n v="5500"/>
    <n v="2475"/>
    <n v="866.25"/>
    <n v="0.35"/>
  </r>
  <r>
    <x v="3"/>
    <n v="1189833"/>
    <x v="36"/>
    <x v="0"/>
    <x v="0"/>
    <x v="0"/>
    <x v="2"/>
    <x v="2"/>
    <x v="3"/>
    <x v="4"/>
    <n v="19"/>
    <x v="3"/>
    <n v="0.5"/>
    <n v="5000"/>
    <n v="2500"/>
    <n v="1375"/>
    <n v="0.55000000000000004"/>
  </r>
  <r>
    <x v="3"/>
    <n v="1189833"/>
    <x v="36"/>
    <x v="0"/>
    <x v="0"/>
    <x v="0"/>
    <x v="2"/>
    <x v="2"/>
    <x v="3"/>
    <x v="5"/>
    <n v="44"/>
    <x v="3"/>
    <n v="0.45"/>
    <n v="7000"/>
    <n v="3150"/>
    <n v="630"/>
    <n v="0.2"/>
  </r>
  <r>
    <x v="3"/>
    <n v="1189833"/>
    <x v="37"/>
    <x v="1"/>
    <x v="0"/>
    <x v="0"/>
    <x v="2"/>
    <x v="2"/>
    <x v="3"/>
    <x v="0"/>
    <n v="44"/>
    <x v="1"/>
    <n v="0.35"/>
    <n v="7500"/>
    <n v="2625"/>
    <n v="1050"/>
    <n v="0.4"/>
  </r>
  <r>
    <x v="3"/>
    <n v="1189833"/>
    <x v="37"/>
    <x v="1"/>
    <x v="0"/>
    <x v="0"/>
    <x v="2"/>
    <x v="2"/>
    <x v="3"/>
    <x v="1"/>
    <n v="18"/>
    <x v="2"/>
    <n v="0.45"/>
    <n v="6500"/>
    <n v="2925"/>
    <n v="731.25"/>
    <n v="0.25"/>
  </r>
  <r>
    <x v="3"/>
    <n v="1189833"/>
    <x v="37"/>
    <x v="1"/>
    <x v="0"/>
    <x v="0"/>
    <x v="2"/>
    <x v="2"/>
    <x v="3"/>
    <x v="2"/>
    <n v="33"/>
    <x v="0"/>
    <n v="0.45"/>
    <n v="6750"/>
    <n v="3037.5"/>
    <n v="1215"/>
    <n v="0.4"/>
  </r>
  <r>
    <x v="3"/>
    <n v="1189833"/>
    <x v="37"/>
    <x v="1"/>
    <x v="0"/>
    <x v="0"/>
    <x v="2"/>
    <x v="2"/>
    <x v="3"/>
    <x v="3"/>
    <n v="35"/>
    <x v="1"/>
    <n v="0.45"/>
    <n v="5250"/>
    <n v="2362.5"/>
    <n v="826.875"/>
    <n v="0.35"/>
  </r>
  <r>
    <x v="3"/>
    <n v="1189833"/>
    <x v="37"/>
    <x v="1"/>
    <x v="0"/>
    <x v="0"/>
    <x v="2"/>
    <x v="2"/>
    <x v="3"/>
    <x v="4"/>
    <n v="37"/>
    <x v="2"/>
    <n v="0.5"/>
    <n v="4500"/>
    <n v="2250"/>
    <n v="1237.5"/>
    <n v="0.55000000000000004"/>
  </r>
  <r>
    <x v="3"/>
    <n v="1189833"/>
    <x v="37"/>
    <x v="1"/>
    <x v="0"/>
    <x v="0"/>
    <x v="2"/>
    <x v="2"/>
    <x v="3"/>
    <x v="5"/>
    <n v="31"/>
    <x v="0"/>
    <n v="0.45"/>
    <n v="6500"/>
    <n v="2925"/>
    <n v="585"/>
    <n v="0.2"/>
  </r>
  <r>
    <x v="3"/>
    <n v="1189833"/>
    <x v="38"/>
    <x v="2"/>
    <x v="0"/>
    <x v="0"/>
    <x v="2"/>
    <x v="2"/>
    <x v="3"/>
    <x v="0"/>
    <n v="23"/>
    <x v="1"/>
    <n v="0.35"/>
    <n v="8000"/>
    <n v="2800"/>
    <n v="1120"/>
    <n v="0.4"/>
  </r>
  <r>
    <x v="3"/>
    <n v="1189833"/>
    <x v="38"/>
    <x v="2"/>
    <x v="0"/>
    <x v="0"/>
    <x v="2"/>
    <x v="2"/>
    <x v="3"/>
    <x v="1"/>
    <n v="47"/>
    <x v="0"/>
    <n v="0.45"/>
    <n v="6500"/>
    <n v="2925"/>
    <n v="731.25"/>
    <n v="0.25"/>
  </r>
  <r>
    <x v="3"/>
    <n v="1189833"/>
    <x v="38"/>
    <x v="2"/>
    <x v="0"/>
    <x v="0"/>
    <x v="2"/>
    <x v="2"/>
    <x v="3"/>
    <x v="2"/>
    <n v="52"/>
    <x v="1"/>
    <n v="0.45"/>
    <n v="6500"/>
    <n v="2925"/>
    <n v="1170"/>
    <n v="0.4"/>
  </r>
  <r>
    <x v="3"/>
    <n v="1189833"/>
    <x v="38"/>
    <x v="2"/>
    <x v="0"/>
    <x v="0"/>
    <x v="2"/>
    <x v="2"/>
    <x v="3"/>
    <x v="3"/>
    <n v="18"/>
    <x v="0"/>
    <n v="0.45"/>
    <n v="5500"/>
    <n v="2475"/>
    <n v="866.25"/>
    <n v="0.35"/>
  </r>
  <r>
    <x v="3"/>
    <n v="1189833"/>
    <x v="38"/>
    <x v="2"/>
    <x v="0"/>
    <x v="0"/>
    <x v="2"/>
    <x v="2"/>
    <x v="3"/>
    <x v="4"/>
    <n v="46"/>
    <x v="0"/>
    <n v="0.5"/>
    <n v="4250"/>
    <n v="2125"/>
    <n v="1168.75"/>
    <n v="0.55000000000000004"/>
  </r>
  <r>
    <x v="3"/>
    <n v="1189833"/>
    <x v="38"/>
    <x v="2"/>
    <x v="0"/>
    <x v="0"/>
    <x v="2"/>
    <x v="2"/>
    <x v="3"/>
    <x v="5"/>
    <n v="25"/>
    <x v="0"/>
    <n v="0.45"/>
    <n v="6250"/>
    <n v="2812.5"/>
    <n v="562.5"/>
    <n v="0.2"/>
  </r>
  <r>
    <x v="3"/>
    <n v="1189833"/>
    <x v="39"/>
    <x v="3"/>
    <x v="1"/>
    <x v="0"/>
    <x v="2"/>
    <x v="2"/>
    <x v="3"/>
    <x v="0"/>
    <n v="46"/>
    <x v="0"/>
    <n v="0.45"/>
    <n v="8000"/>
    <n v="3600"/>
    <n v="1440"/>
    <n v="0.4"/>
  </r>
  <r>
    <x v="3"/>
    <n v="1189833"/>
    <x v="39"/>
    <x v="3"/>
    <x v="1"/>
    <x v="0"/>
    <x v="2"/>
    <x v="2"/>
    <x v="3"/>
    <x v="1"/>
    <n v="23"/>
    <x v="1"/>
    <n v="0.5"/>
    <n v="6000"/>
    <n v="3000"/>
    <n v="750"/>
    <n v="0.25"/>
  </r>
  <r>
    <x v="3"/>
    <n v="1189833"/>
    <x v="39"/>
    <x v="3"/>
    <x v="1"/>
    <x v="0"/>
    <x v="2"/>
    <x v="2"/>
    <x v="3"/>
    <x v="2"/>
    <n v="32"/>
    <x v="2"/>
    <n v="0.5"/>
    <n v="6250"/>
    <n v="3125"/>
    <n v="1250"/>
    <n v="0.4"/>
  </r>
  <r>
    <x v="3"/>
    <n v="1189833"/>
    <x v="39"/>
    <x v="3"/>
    <x v="1"/>
    <x v="0"/>
    <x v="2"/>
    <x v="2"/>
    <x v="3"/>
    <x v="3"/>
    <n v="34"/>
    <x v="2"/>
    <n v="0.45"/>
    <n v="5250"/>
    <n v="2362.5"/>
    <n v="826.875"/>
    <n v="0.35"/>
  </r>
  <r>
    <x v="3"/>
    <n v="1189833"/>
    <x v="39"/>
    <x v="3"/>
    <x v="1"/>
    <x v="0"/>
    <x v="2"/>
    <x v="2"/>
    <x v="3"/>
    <x v="4"/>
    <n v="48"/>
    <x v="0"/>
    <n v="0.5"/>
    <n v="4250"/>
    <n v="2125"/>
    <n v="1168.75"/>
    <n v="0.55000000000000004"/>
  </r>
  <r>
    <x v="3"/>
    <n v="1189833"/>
    <x v="39"/>
    <x v="3"/>
    <x v="1"/>
    <x v="0"/>
    <x v="2"/>
    <x v="2"/>
    <x v="3"/>
    <x v="5"/>
    <n v="15"/>
    <x v="3"/>
    <n v="0.65"/>
    <n v="6000"/>
    <n v="3900"/>
    <n v="780"/>
    <n v="0.2"/>
  </r>
  <r>
    <x v="3"/>
    <n v="1189833"/>
    <x v="40"/>
    <x v="4"/>
    <x v="1"/>
    <x v="0"/>
    <x v="2"/>
    <x v="2"/>
    <x v="3"/>
    <x v="0"/>
    <n v="46"/>
    <x v="1"/>
    <n v="0.45"/>
    <n v="8000"/>
    <n v="3600"/>
    <n v="1440"/>
    <n v="0.4"/>
  </r>
  <r>
    <x v="3"/>
    <n v="1189833"/>
    <x v="40"/>
    <x v="4"/>
    <x v="1"/>
    <x v="0"/>
    <x v="2"/>
    <x v="2"/>
    <x v="3"/>
    <x v="1"/>
    <n v="25"/>
    <x v="0"/>
    <n v="0.5"/>
    <n v="6500"/>
    <n v="3250"/>
    <n v="812.5"/>
    <n v="0.25"/>
  </r>
  <r>
    <x v="3"/>
    <n v="1189833"/>
    <x v="40"/>
    <x v="4"/>
    <x v="1"/>
    <x v="0"/>
    <x v="2"/>
    <x v="2"/>
    <x v="3"/>
    <x v="2"/>
    <n v="36"/>
    <x v="0"/>
    <n v="0.5"/>
    <n v="6500"/>
    <n v="3250"/>
    <n v="1300"/>
    <n v="0.4"/>
  </r>
  <r>
    <x v="3"/>
    <n v="1189833"/>
    <x v="40"/>
    <x v="4"/>
    <x v="1"/>
    <x v="0"/>
    <x v="2"/>
    <x v="2"/>
    <x v="3"/>
    <x v="3"/>
    <n v="18"/>
    <x v="2"/>
    <n v="0.45"/>
    <n v="5500"/>
    <n v="2475"/>
    <n v="866.25"/>
    <n v="0.35"/>
  </r>
  <r>
    <x v="3"/>
    <n v="1189833"/>
    <x v="40"/>
    <x v="4"/>
    <x v="1"/>
    <x v="0"/>
    <x v="2"/>
    <x v="2"/>
    <x v="3"/>
    <x v="4"/>
    <n v="52"/>
    <x v="1"/>
    <n v="0.5"/>
    <n v="4500"/>
    <n v="2250"/>
    <n v="1237.5"/>
    <n v="0.55000000000000004"/>
  </r>
  <r>
    <x v="3"/>
    <n v="1189833"/>
    <x v="40"/>
    <x v="4"/>
    <x v="1"/>
    <x v="0"/>
    <x v="2"/>
    <x v="2"/>
    <x v="3"/>
    <x v="5"/>
    <n v="41"/>
    <x v="1"/>
    <n v="0.65"/>
    <n v="6250"/>
    <n v="4062.5"/>
    <n v="812.5"/>
    <n v="0.2"/>
  </r>
  <r>
    <x v="3"/>
    <n v="1189833"/>
    <x v="41"/>
    <x v="5"/>
    <x v="1"/>
    <x v="0"/>
    <x v="2"/>
    <x v="2"/>
    <x v="3"/>
    <x v="0"/>
    <n v="58"/>
    <x v="2"/>
    <n v="0.45"/>
    <n v="9000"/>
    <n v="4050"/>
    <n v="1620"/>
    <n v="0.4"/>
  </r>
  <r>
    <x v="3"/>
    <n v="1189833"/>
    <x v="41"/>
    <x v="5"/>
    <x v="1"/>
    <x v="0"/>
    <x v="2"/>
    <x v="2"/>
    <x v="3"/>
    <x v="1"/>
    <n v="25"/>
    <x v="0"/>
    <n v="0.5"/>
    <n v="7500"/>
    <n v="3750"/>
    <n v="937.5"/>
    <n v="0.25"/>
  </r>
  <r>
    <x v="3"/>
    <n v="1189833"/>
    <x v="41"/>
    <x v="5"/>
    <x v="1"/>
    <x v="0"/>
    <x v="2"/>
    <x v="2"/>
    <x v="3"/>
    <x v="2"/>
    <n v="52"/>
    <x v="3"/>
    <n v="0.5"/>
    <n v="7500"/>
    <n v="3750"/>
    <n v="1500"/>
    <n v="0.4"/>
  </r>
  <r>
    <x v="3"/>
    <n v="1189833"/>
    <x v="41"/>
    <x v="5"/>
    <x v="1"/>
    <x v="0"/>
    <x v="2"/>
    <x v="2"/>
    <x v="3"/>
    <x v="3"/>
    <n v="34"/>
    <x v="0"/>
    <n v="0.45"/>
    <n v="6250"/>
    <n v="2812.5"/>
    <n v="984.37499999999989"/>
    <n v="0.35"/>
  </r>
  <r>
    <x v="3"/>
    <n v="1189833"/>
    <x v="41"/>
    <x v="5"/>
    <x v="1"/>
    <x v="0"/>
    <x v="2"/>
    <x v="2"/>
    <x v="3"/>
    <x v="4"/>
    <n v="58"/>
    <x v="3"/>
    <n v="0.5"/>
    <n v="5000"/>
    <n v="2500"/>
    <n v="1375"/>
    <n v="0.55000000000000004"/>
  </r>
  <r>
    <x v="3"/>
    <n v="1189833"/>
    <x v="41"/>
    <x v="5"/>
    <x v="1"/>
    <x v="0"/>
    <x v="2"/>
    <x v="2"/>
    <x v="3"/>
    <x v="5"/>
    <n v="30"/>
    <x v="1"/>
    <n v="0.65"/>
    <n v="8000"/>
    <n v="5200"/>
    <n v="1040"/>
    <n v="0.2"/>
  </r>
  <r>
    <x v="3"/>
    <n v="1189833"/>
    <x v="42"/>
    <x v="6"/>
    <x v="2"/>
    <x v="1"/>
    <x v="2"/>
    <x v="2"/>
    <x v="3"/>
    <x v="0"/>
    <n v="41"/>
    <x v="3"/>
    <n v="0.45"/>
    <n v="9500"/>
    <n v="4275"/>
    <n v="1710"/>
    <n v="0.4"/>
  </r>
  <r>
    <x v="3"/>
    <n v="1189833"/>
    <x v="42"/>
    <x v="6"/>
    <x v="2"/>
    <x v="1"/>
    <x v="2"/>
    <x v="2"/>
    <x v="3"/>
    <x v="1"/>
    <n v="50"/>
    <x v="3"/>
    <n v="0.5"/>
    <n v="8000"/>
    <n v="4000"/>
    <n v="1000"/>
    <n v="0.25"/>
  </r>
  <r>
    <x v="3"/>
    <n v="1189833"/>
    <x v="42"/>
    <x v="6"/>
    <x v="2"/>
    <x v="1"/>
    <x v="2"/>
    <x v="2"/>
    <x v="3"/>
    <x v="2"/>
    <n v="59"/>
    <x v="3"/>
    <n v="0.5"/>
    <n v="7500"/>
    <n v="3750"/>
    <n v="1500"/>
    <n v="0.4"/>
  </r>
  <r>
    <x v="3"/>
    <n v="1189833"/>
    <x v="42"/>
    <x v="6"/>
    <x v="2"/>
    <x v="1"/>
    <x v="2"/>
    <x v="2"/>
    <x v="3"/>
    <x v="3"/>
    <n v="15"/>
    <x v="1"/>
    <n v="0.45"/>
    <n v="6500"/>
    <n v="2925"/>
    <n v="1023.7499999999999"/>
    <n v="0.35"/>
  </r>
  <r>
    <x v="3"/>
    <n v="1189833"/>
    <x v="42"/>
    <x v="6"/>
    <x v="2"/>
    <x v="1"/>
    <x v="2"/>
    <x v="2"/>
    <x v="3"/>
    <x v="4"/>
    <n v="57"/>
    <x v="1"/>
    <n v="0.5"/>
    <n v="7000"/>
    <n v="3500"/>
    <n v="1925.0000000000002"/>
    <n v="0.55000000000000004"/>
  </r>
  <r>
    <x v="3"/>
    <n v="1189833"/>
    <x v="42"/>
    <x v="6"/>
    <x v="2"/>
    <x v="1"/>
    <x v="2"/>
    <x v="2"/>
    <x v="3"/>
    <x v="5"/>
    <n v="25"/>
    <x v="3"/>
    <n v="0.65"/>
    <n v="7000"/>
    <n v="4550"/>
    <n v="910"/>
    <n v="0.2"/>
  </r>
  <r>
    <x v="3"/>
    <n v="1189833"/>
    <x v="43"/>
    <x v="7"/>
    <x v="2"/>
    <x v="1"/>
    <x v="2"/>
    <x v="2"/>
    <x v="3"/>
    <x v="0"/>
    <n v="40"/>
    <x v="2"/>
    <n v="0.5"/>
    <n v="9000"/>
    <n v="4500"/>
    <n v="1800"/>
    <n v="0.4"/>
  </r>
  <r>
    <x v="3"/>
    <n v="1189833"/>
    <x v="43"/>
    <x v="7"/>
    <x v="2"/>
    <x v="1"/>
    <x v="2"/>
    <x v="2"/>
    <x v="3"/>
    <x v="1"/>
    <n v="30"/>
    <x v="1"/>
    <n v="0.55000000000000004"/>
    <n v="8500"/>
    <n v="4675"/>
    <n v="1168.75"/>
    <n v="0.25"/>
  </r>
  <r>
    <x v="3"/>
    <n v="1189833"/>
    <x v="43"/>
    <x v="7"/>
    <x v="2"/>
    <x v="1"/>
    <x v="2"/>
    <x v="2"/>
    <x v="3"/>
    <x v="2"/>
    <n v="27"/>
    <x v="2"/>
    <n v="0.5"/>
    <n v="7250"/>
    <n v="3625"/>
    <n v="1450"/>
    <n v="0.4"/>
  </r>
  <r>
    <x v="3"/>
    <n v="1189833"/>
    <x v="43"/>
    <x v="7"/>
    <x v="2"/>
    <x v="1"/>
    <x v="2"/>
    <x v="2"/>
    <x v="3"/>
    <x v="3"/>
    <n v="23"/>
    <x v="1"/>
    <n v="0.5"/>
    <n v="6750"/>
    <n v="3375"/>
    <n v="1181.25"/>
    <n v="0.35"/>
  </r>
  <r>
    <x v="3"/>
    <n v="1189833"/>
    <x v="43"/>
    <x v="7"/>
    <x v="2"/>
    <x v="1"/>
    <x v="2"/>
    <x v="2"/>
    <x v="3"/>
    <x v="4"/>
    <n v="30"/>
    <x v="1"/>
    <n v="0.6"/>
    <n v="6750"/>
    <n v="4050"/>
    <n v="2227.5"/>
    <n v="0.55000000000000004"/>
  </r>
  <r>
    <x v="3"/>
    <n v="1189833"/>
    <x v="43"/>
    <x v="7"/>
    <x v="2"/>
    <x v="1"/>
    <x v="2"/>
    <x v="2"/>
    <x v="3"/>
    <x v="5"/>
    <n v="23"/>
    <x v="2"/>
    <n v="0.65"/>
    <n v="6500"/>
    <n v="4225"/>
    <n v="845"/>
    <n v="0.2"/>
  </r>
  <r>
    <x v="3"/>
    <n v="1189833"/>
    <x v="44"/>
    <x v="8"/>
    <x v="2"/>
    <x v="1"/>
    <x v="2"/>
    <x v="2"/>
    <x v="3"/>
    <x v="0"/>
    <n v="53"/>
    <x v="2"/>
    <n v="0.5"/>
    <n v="8500"/>
    <n v="4250"/>
    <n v="1700"/>
    <n v="0.4"/>
  </r>
  <r>
    <x v="3"/>
    <n v="1189833"/>
    <x v="44"/>
    <x v="8"/>
    <x v="2"/>
    <x v="1"/>
    <x v="2"/>
    <x v="2"/>
    <x v="3"/>
    <x v="1"/>
    <n v="35"/>
    <x v="1"/>
    <n v="0.55000000000000004"/>
    <n v="8500"/>
    <n v="4675"/>
    <n v="1168.75"/>
    <n v="0.25"/>
  </r>
  <r>
    <x v="3"/>
    <n v="1189833"/>
    <x v="44"/>
    <x v="8"/>
    <x v="2"/>
    <x v="1"/>
    <x v="2"/>
    <x v="2"/>
    <x v="3"/>
    <x v="2"/>
    <n v="55"/>
    <x v="2"/>
    <n v="0.5"/>
    <n v="7000"/>
    <n v="3500"/>
    <n v="1400"/>
    <n v="0.4"/>
  </r>
  <r>
    <x v="3"/>
    <n v="1189833"/>
    <x v="44"/>
    <x v="8"/>
    <x v="2"/>
    <x v="1"/>
    <x v="2"/>
    <x v="2"/>
    <x v="3"/>
    <x v="3"/>
    <n v="16"/>
    <x v="3"/>
    <n v="0.5"/>
    <n v="6500"/>
    <n v="3250"/>
    <n v="1137.5"/>
    <n v="0.35"/>
  </r>
  <r>
    <x v="3"/>
    <n v="1189833"/>
    <x v="44"/>
    <x v="8"/>
    <x v="2"/>
    <x v="1"/>
    <x v="2"/>
    <x v="2"/>
    <x v="3"/>
    <x v="4"/>
    <n v="57"/>
    <x v="1"/>
    <n v="0.6"/>
    <n v="6500"/>
    <n v="3900"/>
    <n v="2145"/>
    <n v="0.55000000000000004"/>
  </r>
  <r>
    <x v="3"/>
    <n v="1189833"/>
    <x v="44"/>
    <x v="8"/>
    <x v="2"/>
    <x v="1"/>
    <x v="2"/>
    <x v="2"/>
    <x v="3"/>
    <x v="5"/>
    <n v="15"/>
    <x v="2"/>
    <n v="0.65"/>
    <n v="7000"/>
    <n v="4550"/>
    <n v="910"/>
    <n v="0.2"/>
  </r>
  <r>
    <x v="3"/>
    <n v="1189833"/>
    <x v="45"/>
    <x v="9"/>
    <x v="3"/>
    <x v="1"/>
    <x v="2"/>
    <x v="2"/>
    <x v="3"/>
    <x v="0"/>
    <n v="45"/>
    <x v="3"/>
    <n v="0.5"/>
    <n v="8000"/>
    <n v="4000"/>
    <n v="1600"/>
    <n v="0.4"/>
  </r>
  <r>
    <x v="3"/>
    <n v="1189833"/>
    <x v="45"/>
    <x v="9"/>
    <x v="3"/>
    <x v="1"/>
    <x v="2"/>
    <x v="2"/>
    <x v="3"/>
    <x v="1"/>
    <n v="17"/>
    <x v="2"/>
    <n v="0.55000000000000004"/>
    <n v="8000"/>
    <n v="4400"/>
    <n v="1100"/>
    <n v="0.25"/>
  </r>
  <r>
    <x v="3"/>
    <n v="1189833"/>
    <x v="45"/>
    <x v="9"/>
    <x v="3"/>
    <x v="1"/>
    <x v="2"/>
    <x v="2"/>
    <x v="3"/>
    <x v="2"/>
    <n v="29"/>
    <x v="0"/>
    <n v="0.5"/>
    <n v="6500"/>
    <n v="3250"/>
    <n v="1300"/>
    <n v="0.4"/>
  </r>
  <r>
    <x v="3"/>
    <n v="1189833"/>
    <x v="45"/>
    <x v="9"/>
    <x v="3"/>
    <x v="1"/>
    <x v="2"/>
    <x v="2"/>
    <x v="3"/>
    <x v="3"/>
    <n v="26"/>
    <x v="1"/>
    <n v="0.5"/>
    <n v="6250"/>
    <n v="3125"/>
    <n v="1093.75"/>
    <n v="0.35"/>
  </r>
  <r>
    <x v="3"/>
    <n v="1189833"/>
    <x v="45"/>
    <x v="9"/>
    <x v="3"/>
    <x v="1"/>
    <x v="2"/>
    <x v="2"/>
    <x v="3"/>
    <x v="4"/>
    <n v="30"/>
    <x v="1"/>
    <n v="0.6"/>
    <n v="6000"/>
    <n v="3600"/>
    <n v="1980.0000000000002"/>
    <n v="0.55000000000000004"/>
  </r>
  <r>
    <x v="3"/>
    <n v="1189833"/>
    <x v="45"/>
    <x v="9"/>
    <x v="3"/>
    <x v="1"/>
    <x v="2"/>
    <x v="2"/>
    <x v="3"/>
    <x v="5"/>
    <n v="31"/>
    <x v="2"/>
    <n v="0.65"/>
    <n v="6500"/>
    <n v="4225"/>
    <n v="845"/>
    <n v="0.2"/>
  </r>
  <r>
    <x v="3"/>
    <n v="1189833"/>
    <x v="46"/>
    <x v="10"/>
    <x v="3"/>
    <x v="1"/>
    <x v="2"/>
    <x v="2"/>
    <x v="3"/>
    <x v="0"/>
    <n v="34"/>
    <x v="1"/>
    <n v="0.5"/>
    <n v="8250"/>
    <n v="4125"/>
    <n v="1650"/>
    <n v="0.4"/>
  </r>
  <r>
    <x v="3"/>
    <n v="1189833"/>
    <x v="46"/>
    <x v="10"/>
    <x v="3"/>
    <x v="1"/>
    <x v="2"/>
    <x v="2"/>
    <x v="3"/>
    <x v="1"/>
    <n v="53"/>
    <x v="0"/>
    <n v="0.55000000000000004"/>
    <n v="8250"/>
    <n v="4537.5"/>
    <n v="1134.375"/>
    <n v="0.25"/>
  </r>
  <r>
    <x v="3"/>
    <n v="1189833"/>
    <x v="46"/>
    <x v="10"/>
    <x v="3"/>
    <x v="1"/>
    <x v="2"/>
    <x v="2"/>
    <x v="3"/>
    <x v="2"/>
    <n v="41"/>
    <x v="1"/>
    <n v="0.5"/>
    <n v="6750"/>
    <n v="3375"/>
    <n v="1350"/>
    <n v="0.4"/>
  </r>
  <r>
    <x v="3"/>
    <n v="1189833"/>
    <x v="46"/>
    <x v="10"/>
    <x v="3"/>
    <x v="1"/>
    <x v="2"/>
    <x v="2"/>
    <x v="3"/>
    <x v="3"/>
    <n v="50"/>
    <x v="0"/>
    <n v="0.5"/>
    <n v="6500"/>
    <n v="3250"/>
    <n v="1137.5"/>
    <n v="0.35"/>
  </r>
  <r>
    <x v="3"/>
    <n v="1189833"/>
    <x v="46"/>
    <x v="10"/>
    <x v="3"/>
    <x v="1"/>
    <x v="2"/>
    <x v="2"/>
    <x v="3"/>
    <x v="4"/>
    <n v="34"/>
    <x v="3"/>
    <n v="0.6"/>
    <n v="6000"/>
    <n v="3600"/>
    <n v="1980.0000000000002"/>
    <n v="0.55000000000000004"/>
  </r>
  <r>
    <x v="3"/>
    <n v="1189833"/>
    <x v="46"/>
    <x v="10"/>
    <x v="3"/>
    <x v="1"/>
    <x v="2"/>
    <x v="2"/>
    <x v="3"/>
    <x v="5"/>
    <n v="45"/>
    <x v="0"/>
    <n v="0.65"/>
    <n v="7000"/>
    <n v="4550"/>
    <n v="910"/>
    <n v="0.2"/>
  </r>
  <r>
    <x v="3"/>
    <n v="1189833"/>
    <x v="47"/>
    <x v="11"/>
    <x v="3"/>
    <x v="1"/>
    <x v="2"/>
    <x v="2"/>
    <x v="3"/>
    <x v="0"/>
    <n v="32"/>
    <x v="1"/>
    <n v="0.5"/>
    <n v="9000"/>
    <n v="4500"/>
    <n v="1800"/>
    <n v="0.4"/>
  </r>
  <r>
    <x v="3"/>
    <n v="1189833"/>
    <x v="47"/>
    <x v="11"/>
    <x v="3"/>
    <x v="1"/>
    <x v="2"/>
    <x v="2"/>
    <x v="3"/>
    <x v="1"/>
    <n v="60"/>
    <x v="0"/>
    <n v="0.55000000000000004"/>
    <n v="9000"/>
    <n v="4950"/>
    <n v="1237.5"/>
    <n v="0.25"/>
  </r>
  <r>
    <x v="3"/>
    <n v="1189833"/>
    <x v="47"/>
    <x v="11"/>
    <x v="3"/>
    <x v="1"/>
    <x v="2"/>
    <x v="2"/>
    <x v="3"/>
    <x v="2"/>
    <n v="46"/>
    <x v="3"/>
    <n v="0.5"/>
    <n v="7000"/>
    <n v="3500"/>
    <n v="1400"/>
    <n v="0.4"/>
  </r>
  <r>
    <x v="3"/>
    <n v="1189833"/>
    <x v="47"/>
    <x v="11"/>
    <x v="3"/>
    <x v="1"/>
    <x v="2"/>
    <x v="2"/>
    <x v="3"/>
    <x v="3"/>
    <n v="32"/>
    <x v="0"/>
    <n v="0.5"/>
    <n v="7000"/>
    <n v="3500"/>
    <n v="1225"/>
    <n v="0.35"/>
  </r>
  <r>
    <x v="3"/>
    <n v="1189833"/>
    <x v="47"/>
    <x v="11"/>
    <x v="3"/>
    <x v="1"/>
    <x v="2"/>
    <x v="2"/>
    <x v="3"/>
    <x v="4"/>
    <n v="29"/>
    <x v="0"/>
    <n v="0.6"/>
    <n v="6250"/>
    <n v="3750"/>
    <n v="2062.5"/>
    <n v="0.55000000000000004"/>
  </r>
  <r>
    <x v="3"/>
    <n v="1189833"/>
    <x v="47"/>
    <x v="11"/>
    <x v="3"/>
    <x v="1"/>
    <x v="2"/>
    <x v="2"/>
    <x v="3"/>
    <x v="5"/>
    <n v="18"/>
    <x v="0"/>
    <n v="0.65"/>
    <n v="7250"/>
    <n v="4712.5"/>
    <n v="942.5"/>
    <n v="0.2"/>
  </r>
  <r>
    <x v="0"/>
    <n v="1185732"/>
    <x v="36"/>
    <x v="0"/>
    <x v="0"/>
    <x v="0"/>
    <x v="3"/>
    <x v="3"/>
    <x v="4"/>
    <x v="0"/>
    <n v="25"/>
    <x v="0"/>
    <n v="0.45"/>
    <n v="4750"/>
    <n v="2137.5"/>
    <n v="855"/>
    <n v="0.4"/>
  </r>
  <r>
    <x v="0"/>
    <n v="1185732"/>
    <x v="36"/>
    <x v="0"/>
    <x v="0"/>
    <x v="0"/>
    <x v="3"/>
    <x v="3"/>
    <x v="4"/>
    <x v="1"/>
    <n v="39"/>
    <x v="1"/>
    <n v="0.45"/>
    <n v="2750"/>
    <n v="1237.5"/>
    <n v="433.125"/>
    <n v="0.35"/>
  </r>
  <r>
    <x v="0"/>
    <n v="1185732"/>
    <x v="36"/>
    <x v="0"/>
    <x v="0"/>
    <x v="0"/>
    <x v="3"/>
    <x v="3"/>
    <x v="4"/>
    <x v="2"/>
    <n v="17"/>
    <x v="0"/>
    <n v="0.35000000000000003"/>
    <n v="2750"/>
    <n v="962.50000000000011"/>
    <n v="336.875"/>
    <n v="0.35"/>
  </r>
  <r>
    <x v="0"/>
    <n v="1185732"/>
    <x v="36"/>
    <x v="0"/>
    <x v="0"/>
    <x v="0"/>
    <x v="3"/>
    <x v="3"/>
    <x v="4"/>
    <x v="3"/>
    <n v="40"/>
    <x v="3"/>
    <n v="0.4"/>
    <n v="1250"/>
    <n v="500"/>
    <n v="200"/>
    <n v="0.4"/>
  </r>
  <r>
    <x v="0"/>
    <n v="1185732"/>
    <x v="36"/>
    <x v="0"/>
    <x v="0"/>
    <x v="0"/>
    <x v="3"/>
    <x v="3"/>
    <x v="4"/>
    <x v="4"/>
    <n v="18"/>
    <x v="3"/>
    <n v="0.54999999999999993"/>
    <n v="1750"/>
    <n v="962.49999999999989"/>
    <n v="336.87499999999994"/>
    <n v="0.35"/>
  </r>
  <r>
    <x v="0"/>
    <n v="1185732"/>
    <x v="36"/>
    <x v="0"/>
    <x v="0"/>
    <x v="0"/>
    <x v="3"/>
    <x v="3"/>
    <x v="4"/>
    <x v="5"/>
    <n v="35"/>
    <x v="1"/>
    <n v="0.45"/>
    <n v="2750"/>
    <n v="1237.5"/>
    <n v="618.75"/>
    <n v="0.5"/>
  </r>
  <r>
    <x v="0"/>
    <n v="1185732"/>
    <x v="37"/>
    <x v="1"/>
    <x v="0"/>
    <x v="0"/>
    <x v="3"/>
    <x v="3"/>
    <x v="4"/>
    <x v="0"/>
    <n v="37"/>
    <x v="0"/>
    <n v="0.45"/>
    <n v="5250"/>
    <n v="2362.5"/>
    <n v="945"/>
    <n v="0.4"/>
  </r>
  <r>
    <x v="0"/>
    <n v="1185732"/>
    <x v="37"/>
    <x v="1"/>
    <x v="0"/>
    <x v="0"/>
    <x v="3"/>
    <x v="3"/>
    <x v="4"/>
    <x v="1"/>
    <n v="19"/>
    <x v="2"/>
    <n v="0.45"/>
    <n v="1750"/>
    <n v="787.5"/>
    <n v="275.625"/>
    <n v="0.35"/>
  </r>
  <r>
    <x v="0"/>
    <n v="1185732"/>
    <x v="37"/>
    <x v="1"/>
    <x v="0"/>
    <x v="0"/>
    <x v="3"/>
    <x v="3"/>
    <x v="4"/>
    <x v="2"/>
    <n v="25"/>
    <x v="1"/>
    <n v="0.35000000000000003"/>
    <n v="2250"/>
    <n v="787.50000000000011"/>
    <n v="275.625"/>
    <n v="0.35"/>
  </r>
  <r>
    <x v="0"/>
    <n v="1185732"/>
    <x v="37"/>
    <x v="1"/>
    <x v="0"/>
    <x v="0"/>
    <x v="3"/>
    <x v="3"/>
    <x v="4"/>
    <x v="3"/>
    <n v="16"/>
    <x v="1"/>
    <n v="0.4"/>
    <n v="1000"/>
    <n v="400"/>
    <n v="160"/>
    <n v="0.4"/>
  </r>
  <r>
    <x v="0"/>
    <n v="1185732"/>
    <x v="37"/>
    <x v="1"/>
    <x v="0"/>
    <x v="0"/>
    <x v="3"/>
    <x v="3"/>
    <x v="4"/>
    <x v="4"/>
    <n v="60"/>
    <x v="2"/>
    <n v="0.54999999999999993"/>
    <n v="1750"/>
    <n v="962.49999999999989"/>
    <n v="336.87499999999994"/>
    <n v="0.35"/>
  </r>
  <r>
    <x v="0"/>
    <n v="1185732"/>
    <x v="37"/>
    <x v="1"/>
    <x v="0"/>
    <x v="0"/>
    <x v="3"/>
    <x v="3"/>
    <x v="4"/>
    <x v="5"/>
    <n v="23"/>
    <x v="1"/>
    <n v="0.45"/>
    <n v="2750"/>
    <n v="1237.5"/>
    <n v="618.75"/>
    <n v="0.5"/>
  </r>
  <r>
    <x v="0"/>
    <n v="1185732"/>
    <x v="38"/>
    <x v="2"/>
    <x v="0"/>
    <x v="0"/>
    <x v="3"/>
    <x v="3"/>
    <x v="4"/>
    <x v="0"/>
    <n v="58"/>
    <x v="1"/>
    <n v="0.5"/>
    <n v="4950"/>
    <n v="2475"/>
    <n v="990"/>
    <n v="0.4"/>
  </r>
  <r>
    <x v="0"/>
    <n v="1185732"/>
    <x v="38"/>
    <x v="2"/>
    <x v="0"/>
    <x v="0"/>
    <x v="3"/>
    <x v="3"/>
    <x v="4"/>
    <x v="1"/>
    <n v="58"/>
    <x v="2"/>
    <n v="0.5"/>
    <n v="2000"/>
    <n v="1000"/>
    <n v="350"/>
    <n v="0.35"/>
  </r>
  <r>
    <x v="0"/>
    <n v="1185732"/>
    <x v="38"/>
    <x v="2"/>
    <x v="0"/>
    <x v="0"/>
    <x v="3"/>
    <x v="3"/>
    <x v="4"/>
    <x v="2"/>
    <n v="52"/>
    <x v="1"/>
    <n v="0.4"/>
    <n v="2250"/>
    <n v="900"/>
    <n v="315"/>
    <n v="0.35"/>
  </r>
  <r>
    <x v="0"/>
    <n v="1185732"/>
    <x v="38"/>
    <x v="2"/>
    <x v="0"/>
    <x v="0"/>
    <x v="3"/>
    <x v="3"/>
    <x v="4"/>
    <x v="3"/>
    <n v="56"/>
    <x v="1"/>
    <n v="0.45"/>
    <n v="750"/>
    <n v="337.5"/>
    <n v="135"/>
    <n v="0.4"/>
  </r>
  <r>
    <x v="0"/>
    <n v="1185732"/>
    <x v="38"/>
    <x v="2"/>
    <x v="0"/>
    <x v="0"/>
    <x v="3"/>
    <x v="3"/>
    <x v="4"/>
    <x v="4"/>
    <n v="44"/>
    <x v="2"/>
    <n v="0.6"/>
    <n v="1250"/>
    <n v="750"/>
    <n v="262.5"/>
    <n v="0.35"/>
  </r>
  <r>
    <x v="0"/>
    <n v="1185732"/>
    <x v="38"/>
    <x v="2"/>
    <x v="0"/>
    <x v="0"/>
    <x v="3"/>
    <x v="3"/>
    <x v="4"/>
    <x v="5"/>
    <n v="26"/>
    <x v="3"/>
    <n v="0.5"/>
    <n v="2250"/>
    <n v="1125"/>
    <n v="562.5"/>
    <n v="0.5"/>
  </r>
  <r>
    <x v="0"/>
    <n v="1185732"/>
    <x v="39"/>
    <x v="3"/>
    <x v="1"/>
    <x v="0"/>
    <x v="3"/>
    <x v="3"/>
    <x v="4"/>
    <x v="0"/>
    <n v="34"/>
    <x v="0"/>
    <n v="0.5"/>
    <n v="4500"/>
    <n v="2250"/>
    <n v="900"/>
    <n v="0.4"/>
  </r>
  <r>
    <x v="0"/>
    <n v="1185732"/>
    <x v="39"/>
    <x v="3"/>
    <x v="1"/>
    <x v="0"/>
    <x v="3"/>
    <x v="3"/>
    <x v="4"/>
    <x v="1"/>
    <n v="20"/>
    <x v="1"/>
    <n v="0.5"/>
    <n v="1500"/>
    <n v="750"/>
    <n v="262.5"/>
    <n v="0.35"/>
  </r>
  <r>
    <x v="0"/>
    <n v="1185732"/>
    <x v="39"/>
    <x v="3"/>
    <x v="1"/>
    <x v="0"/>
    <x v="3"/>
    <x v="3"/>
    <x v="4"/>
    <x v="2"/>
    <n v="22"/>
    <x v="2"/>
    <n v="0.4"/>
    <n v="1500"/>
    <n v="600"/>
    <n v="210"/>
    <n v="0.35"/>
  </r>
  <r>
    <x v="0"/>
    <n v="1185732"/>
    <x v="39"/>
    <x v="3"/>
    <x v="1"/>
    <x v="0"/>
    <x v="3"/>
    <x v="3"/>
    <x v="4"/>
    <x v="3"/>
    <n v="35"/>
    <x v="0"/>
    <n v="0.45"/>
    <n v="750"/>
    <n v="337.5"/>
    <n v="135"/>
    <n v="0.4"/>
  </r>
  <r>
    <x v="0"/>
    <n v="1185732"/>
    <x v="39"/>
    <x v="3"/>
    <x v="1"/>
    <x v="0"/>
    <x v="3"/>
    <x v="3"/>
    <x v="4"/>
    <x v="4"/>
    <n v="18"/>
    <x v="0"/>
    <n v="0.6"/>
    <n v="1000"/>
    <n v="600"/>
    <n v="210"/>
    <n v="0.35"/>
  </r>
  <r>
    <x v="0"/>
    <n v="1185732"/>
    <x v="39"/>
    <x v="3"/>
    <x v="1"/>
    <x v="0"/>
    <x v="3"/>
    <x v="3"/>
    <x v="4"/>
    <x v="5"/>
    <n v="54"/>
    <x v="2"/>
    <n v="0.5"/>
    <n v="2250"/>
    <n v="1125"/>
    <n v="562.5"/>
    <n v="0.5"/>
  </r>
  <r>
    <x v="0"/>
    <n v="1185732"/>
    <x v="40"/>
    <x v="4"/>
    <x v="1"/>
    <x v="0"/>
    <x v="3"/>
    <x v="3"/>
    <x v="4"/>
    <x v="0"/>
    <n v="45"/>
    <x v="0"/>
    <n v="0.6"/>
    <n v="4950"/>
    <n v="2970"/>
    <n v="1188"/>
    <n v="0.4"/>
  </r>
  <r>
    <x v="0"/>
    <n v="1185732"/>
    <x v="40"/>
    <x v="4"/>
    <x v="1"/>
    <x v="0"/>
    <x v="3"/>
    <x v="3"/>
    <x v="4"/>
    <x v="1"/>
    <n v="34"/>
    <x v="2"/>
    <n v="0.55000000000000004"/>
    <n v="2000"/>
    <n v="1100"/>
    <n v="385"/>
    <n v="0.35"/>
  </r>
  <r>
    <x v="0"/>
    <n v="1185732"/>
    <x v="40"/>
    <x v="4"/>
    <x v="1"/>
    <x v="0"/>
    <x v="3"/>
    <x v="3"/>
    <x v="4"/>
    <x v="2"/>
    <n v="22"/>
    <x v="0"/>
    <n v="0.5"/>
    <n v="1750"/>
    <n v="875"/>
    <n v="306.25"/>
    <n v="0.35"/>
  </r>
  <r>
    <x v="0"/>
    <n v="1185732"/>
    <x v="40"/>
    <x v="4"/>
    <x v="1"/>
    <x v="0"/>
    <x v="3"/>
    <x v="3"/>
    <x v="4"/>
    <x v="3"/>
    <n v="44"/>
    <x v="2"/>
    <n v="0.5"/>
    <n v="1000"/>
    <n v="500"/>
    <n v="200"/>
    <n v="0.4"/>
  </r>
  <r>
    <x v="0"/>
    <n v="1185732"/>
    <x v="40"/>
    <x v="4"/>
    <x v="1"/>
    <x v="0"/>
    <x v="3"/>
    <x v="3"/>
    <x v="4"/>
    <x v="4"/>
    <n v="20"/>
    <x v="3"/>
    <n v="0.6"/>
    <n v="1250"/>
    <n v="750"/>
    <n v="262.5"/>
    <n v="0.35"/>
  </r>
  <r>
    <x v="0"/>
    <n v="1185732"/>
    <x v="40"/>
    <x v="4"/>
    <x v="1"/>
    <x v="0"/>
    <x v="3"/>
    <x v="3"/>
    <x v="4"/>
    <x v="5"/>
    <n v="35"/>
    <x v="2"/>
    <n v="0.65"/>
    <n v="2500"/>
    <n v="1625"/>
    <n v="812.5"/>
    <n v="0.5"/>
  </r>
  <r>
    <x v="0"/>
    <n v="1185732"/>
    <x v="41"/>
    <x v="5"/>
    <x v="1"/>
    <x v="0"/>
    <x v="3"/>
    <x v="3"/>
    <x v="4"/>
    <x v="0"/>
    <n v="26"/>
    <x v="2"/>
    <n v="0.5"/>
    <n v="5000"/>
    <n v="2500"/>
    <n v="1000"/>
    <n v="0.4"/>
  </r>
  <r>
    <x v="0"/>
    <n v="1185732"/>
    <x v="41"/>
    <x v="5"/>
    <x v="1"/>
    <x v="0"/>
    <x v="3"/>
    <x v="3"/>
    <x v="4"/>
    <x v="1"/>
    <n v="23"/>
    <x v="3"/>
    <n v="0.45000000000000007"/>
    <n v="2500"/>
    <n v="1125.0000000000002"/>
    <n v="393.75000000000006"/>
    <n v="0.35"/>
  </r>
  <r>
    <x v="0"/>
    <n v="1185732"/>
    <x v="41"/>
    <x v="5"/>
    <x v="1"/>
    <x v="0"/>
    <x v="3"/>
    <x v="3"/>
    <x v="4"/>
    <x v="2"/>
    <n v="29"/>
    <x v="1"/>
    <n v="0.4"/>
    <n v="2000"/>
    <n v="800"/>
    <n v="280"/>
    <n v="0.35"/>
  </r>
  <r>
    <x v="0"/>
    <n v="1185732"/>
    <x v="41"/>
    <x v="5"/>
    <x v="1"/>
    <x v="0"/>
    <x v="3"/>
    <x v="3"/>
    <x v="4"/>
    <x v="3"/>
    <n v="50"/>
    <x v="3"/>
    <n v="0.4"/>
    <n v="1750"/>
    <n v="700"/>
    <n v="280"/>
    <n v="0.4"/>
  </r>
  <r>
    <x v="0"/>
    <n v="1185732"/>
    <x v="41"/>
    <x v="5"/>
    <x v="1"/>
    <x v="0"/>
    <x v="3"/>
    <x v="3"/>
    <x v="4"/>
    <x v="4"/>
    <n v="43"/>
    <x v="0"/>
    <n v="0.5"/>
    <n v="1750"/>
    <n v="875"/>
    <n v="306.25"/>
    <n v="0.35"/>
  </r>
  <r>
    <x v="0"/>
    <n v="1185732"/>
    <x v="41"/>
    <x v="5"/>
    <x v="1"/>
    <x v="0"/>
    <x v="3"/>
    <x v="3"/>
    <x v="4"/>
    <x v="5"/>
    <n v="44"/>
    <x v="2"/>
    <n v="0.55000000000000004"/>
    <n v="3500"/>
    <n v="1925.0000000000002"/>
    <n v="962.50000000000011"/>
    <n v="0.5"/>
  </r>
  <r>
    <x v="0"/>
    <n v="1185732"/>
    <x v="42"/>
    <x v="6"/>
    <x v="2"/>
    <x v="1"/>
    <x v="3"/>
    <x v="3"/>
    <x v="4"/>
    <x v="0"/>
    <n v="35"/>
    <x v="1"/>
    <n v="0.5"/>
    <n v="5750"/>
    <n v="2875"/>
    <n v="1150"/>
    <n v="0.4"/>
  </r>
  <r>
    <x v="0"/>
    <n v="1185732"/>
    <x v="42"/>
    <x v="6"/>
    <x v="2"/>
    <x v="1"/>
    <x v="3"/>
    <x v="3"/>
    <x v="4"/>
    <x v="1"/>
    <n v="57"/>
    <x v="0"/>
    <n v="0.45000000000000007"/>
    <n v="3250"/>
    <n v="1462.5000000000002"/>
    <n v="511.87500000000006"/>
    <n v="0.35"/>
  </r>
  <r>
    <x v="0"/>
    <n v="1185732"/>
    <x v="42"/>
    <x v="6"/>
    <x v="2"/>
    <x v="1"/>
    <x v="3"/>
    <x v="3"/>
    <x v="4"/>
    <x v="2"/>
    <n v="59"/>
    <x v="0"/>
    <n v="0.4"/>
    <n v="2500"/>
    <n v="1000"/>
    <n v="350"/>
    <n v="0.35"/>
  </r>
  <r>
    <x v="0"/>
    <n v="1185732"/>
    <x v="42"/>
    <x v="6"/>
    <x v="2"/>
    <x v="1"/>
    <x v="3"/>
    <x v="3"/>
    <x v="4"/>
    <x v="3"/>
    <n v="15"/>
    <x v="0"/>
    <n v="0.4"/>
    <n v="2000"/>
    <n v="800"/>
    <n v="320"/>
    <n v="0.4"/>
  </r>
  <r>
    <x v="0"/>
    <n v="1185732"/>
    <x v="42"/>
    <x v="6"/>
    <x v="2"/>
    <x v="1"/>
    <x v="3"/>
    <x v="3"/>
    <x v="4"/>
    <x v="4"/>
    <n v="51"/>
    <x v="2"/>
    <n v="0.5"/>
    <n v="2250"/>
    <n v="1125"/>
    <n v="393.75"/>
    <n v="0.35"/>
  </r>
  <r>
    <x v="0"/>
    <n v="1185732"/>
    <x v="42"/>
    <x v="6"/>
    <x v="2"/>
    <x v="1"/>
    <x v="3"/>
    <x v="3"/>
    <x v="4"/>
    <x v="5"/>
    <n v="56"/>
    <x v="1"/>
    <n v="0.55000000000000004"/>
    <n v="4000"/>
    <n v="2200"/>
    <n v="1100"/>
    <n v="0.5"/>
  </r>
  <r>
    <x v="0"/>
    <n v="1185732"/>
    <x v="43"/>
    <x v="7"/>
    <x v="2"/>
    <x v="1"/>
    <x v="3"/>
    <x v="3"/>
    <x v="4"/>
    <x v="0"/>
    <n v="55"/>
    <x v="3"/>
    <n v="0.5"/>
    <n v="5500"/>
    <n v="2750"/>
    <n v="1100"/>
    <n v="0.4"/>
  </r>
  <r>
    <x v="0"/>
    <n v="1185732"/>
    <x v="43"/>
    <x v="7"/>
    <x v="2"/>
    <x v="1"/>
    <x v="3"/>
    <x v="3"/>
    <x v="4"/>
    <x v="1"/>
    <n v="38"/>
    <x v="1"/>
    <n v="0.45000000000000007"/>
    <n v="3250"/>
    <n v="1462.5000000000002"/>
    <n v="511.87500000000006"/>
    <n v="0.35"/>
  </r>
  <r>
    <x v="0"/>
    <n v="1185732"/>
    <x v="43"/>
    <x v="7"/>
    <x v="2"/>
    <x v="1"/>
    <x v="3"/>
    <x v="3"/>
    <x v="4"/>
    <x v="2"/>
    <n v="22"/>
    <x v="3"/>
    <n v="0.4"/>
    <n v="2500"/>
    <n v="1000"/>
    <n v="350"/>
    <n v="0.35"/>
  </r>
  <r>
    <x v="0"/>
    <n v="1185732"/>
    <x v="43"/>
    <x v="7"/>
    <x v="2"/>
    <x v="1"/>
    <x v="3"/>
    <x v="3"/>
    <x v="4"/>
    <x v="3"/>
    <n v="49"/>
    <x v="1"/>
    <n v="0.4"/>
    <n v="2250"/>
    <n v="900"/>
    <n v="360"/>
    <n v="0.4"/>
  </r>
  <r>
    <x v="0"/>
    <n v="1185732"/>
    <x v="43"/>
    <x v="7"/>
    <x v="2"/>
    <x v="1"/>
    <x v="3"/>
    <x v="3"/>
    <x v="4"/>
    <x v="4"/>
    <n v="51"/>
    <x v="2"/>
    <n v="0.5"/>
    <n v="2000"/>
    <n v="1000"/>
    <n v="350"/>
    <n v="0.35"/>
  </r>
  <r>
    <x v="0"/>
    <n v="1185732"/>
    <x v="43"/>
    <x v="7"/>
    <x v="2"/>
    <x v="1"/>
    <x v="3"/>
    <x v="3"/>
    <x v="4"/>
    <x v="5"/>
    <n v="31"/>
    <x v="3"/>
    <n v="0.55000000000000004"/>
    <n v="3750"/>
    <n v="2062.5"/>
    <n v="1031.25"/>
    <n v="0.5"/>
  </r>
  <r>
    <x v="0"/>
    <n v="1185732"/>
    <x v="44"/>
    <x v="8"/>
    <x v="2"/>
    <x v="1"/>
    <x v="3"/>
    <x v="3"/>
    <x v="4"/>
    <x v="0"/>
    <n v="53"/>
    <x v="3"/>
    <n v="0.5"/>
    <n v="5000"/>
    <n v="2500"/>
    <n v="1000"/>
    <n v="0.4"/>
  </r>
  <r>
    <x v="0"/>
    <n v="1185732"/>
    <x v="44"/>
    <x v="8"/>
    <x v="2"/>
    <x v="1"/>
    <x v="3"/>
    <x v="3"/>
    <x v="4"/>
    <x v="1"/>
    <n v="19"/>
    <x v="2"/>
    <n v="0.45000000000000007"/>
    <n v="3000"/>
    <n v="1350.0000000000002"/>
    <n v="472.50000000000006"/>
    <n v="0.35"/>
  </r>
  <r>
    <x v="0"/>
    <n v="1185732"/>
    <x v="44"/>
    <x v="8"/>
    <x v="2"/>
    <x v="1"/>
    <x v="3"/>
    <x v="3"/>
    <x v="4"/>
    <x v="2"/>
    <n v="15"/>
    <x v="1"/>
    <n v="0.4"/>
    <n v="2000"/>
    <n v="800"/>
    <n v="280"/>
    <n v="0.35"/>
  </r>
  <r>
    <x v="0"/>
    <n v="1185732"/>
    <x v="44"/>
    <x v="8"/>
    <x v="2"/>
    <x v="1"/>
    <x v="3"/>
    <x v="3"/>
    <x v="4"/>
    <x v="3"/>
    <n v="45"/>
    <x v="1"/>
    <n v="0.4"/>
    <n v="1750"/>
    <n v="700"/>
    <n v="280"/>
    <n v="0.4"/>
  </r>
  <r>
    <x v="0"/>
    <n v="1185732"/>
    <x v="44"/>
    <x v="8"/>
    <x v="2"/>
    <x v="1"/>
    <x v="3"/>
    <x v="3"/>
    <x v="4"/>
    <x v="4"/>
    <n v="37"/>
    <x v="3"/>
    <n v="0.5"/>
    <n v="1750"/>
    <n v="875"/>
    <n v="306.25"/>
    <n v="0.35"/>
  </r>
  <r>
    <x v="0"/>
    <n v="1185732"/>
    <x v="44"/>
    <x v="8"/>
    <x v="2"/>
    <x v="1"/>
    <x v="3"/>
    <x v="3"/>
    <x v="4"/>
    <x v="5"/>
    <n v="60"/>
    <x v="1"/>
    <n v="0.55000000000000004"/>
    <n v="2500"/>
    <n v="1375"/>
    <n v="687.5"/>
    <n v="0.5"/>
  </r>
  <r>
    <x v="0"/>
    <n v="1185732"/>
    <x v="45"/>
    <x v="9"/>
    <x v="3"/>
    <x v="1"/>
    <x v="3"/>
    <x v="3"/>
    <x v="4"/>
    <x v="0"/>
    <n v="60"/>
    <x v="2"/>
    <n v="0.6"/>
    <n v="4250"/>
    <n v="2550"/>
    <n v="1020"/>
    <n v="0.4"/>
  </r>
  <r>
    <x v="0"/>
    <n v="1185732"/>
    <x v="45"/>
    <x v="9"/>
    <x v="3"/>
    <x v="1"/>
    <x v="3"/>
    <x v="3"/>
    <x v="4"/>
    <x v="1"/>
    <n v="33"/>
    <x v="3"/>
    <n v="0.5"/>
    <n v="2500"/>
    <n v="1250"/>
    <n v="437.5"/>
    <n v="0.35"/>
  </r>
  <r>
    <x v="0"/>
    <n v="1185732"/>
    <x v="45"/>
    <x v="9"/>
    <x v="3"/>
    <x v="1"/>
    <x v="3"/>
    <x v="3"/>
    <x v="4"/>
    <x v="2"/>
    <n v="39"/>
    <x v="0"/>
    <n v="0.5"/>
    <n v="1500"/>
    <n v="750"/>
    <n v="262.5"/>
    <n v="0.35"/>
  </r>
  <r>
    <x v="0"/>
    <n v="1185732"/>
    <x v="45"/>
    <x v="9"/>
    <x v="3"/>
    <x v="1"/>
    <x v="3"/>
    <x v="3"/>
    <x v="4"/>
    <x v="3"/>
    <n v="24"/>
    <x v="3"/>
    <n v="0.5"/>
    <n v="1250"/>
    <n v="625"/>
    <n v="250"/>
    <n v="0.4"/>
  </r>
  <r>
    <x v="0"/>
    <n v="1185732"/>
    <x v="45"/>
    <x v="9"/>
    <x v="3"/>
    <x v="1"/>
    <x v="3"/>
    <x v="3"/>
    <x v="4"/>
    <x v="4"/>
    <n v="36"/>
    <x v="3"/>
    <n v="0.6"/>
    <n v="1250"/>
    <n v="750"/>
    <n v="262.5"/>
    <n v="0.35"/>
  </r>
  <r>
    <x v="0"/>
    <n v="1185732"/>
    <x v="45"/>
    <x v="9"/>
    <x v="3"/>
    <x v="1"/>
    <x v="3"/>
    <x v="3"/>
    <x v="4"/>
    <x v="5"/>
    <n v="53"/>
    <x v="3"/>
    <n v="0.64999999999999991"/>
    <n v="2500"/>
    <n v="1624.9999999999998"/>
    <n v="812.49999999999989"/>
    <n v="0.5"/>
  </r>
  <r>
    <x v="0"/>
    <n v="1185732"/>
    <x v="46"/>
    <x v="10"/>
    <x v="3"/>
    <x v="1"/>
    <x v="3"/>
    <x v="3"/>
    <x v="4"/>
    <x v="0"/>
    <n v="53"/>
    <x v="2"/>
    <n v="0.6"/>
    <n v="4000"/>
    <n v="2400"/>
    <n v="960"/>
    <n v="0.4"/>
  </r>
  <r>
    <x v="0"/>
    <n v="1185732"/>
    <x v="46"/>
    <x v="10"/>
    <x v="3"/>
    <x v="1"/>
    <x v="3"/>
    <x v="3"/>
    <x v="4"/>
    <x v="1"/>
    <n v="35"/>
    <x v="3"/>
    <n v="0.5"/>
    <n v="2500"/>
    <n v="1250"/>
    <n v="437.5"/>
    <n v="0.35"/>
  </r>
  <r>
    <x v="0"/>
    <n v="1185732"/>
    <x v="46"/>
    <x v="10"/>
    <x v="3"/>
    <x v="1"/>
    <x v="3"/>
    <x v="3"/>
    <x v="4"/>
    <x v="2"/>
    <n v="48"/>
    <x v="1"/>
    <n v="0.5"/>
    <n v="1950"/>
    <n v="975"/>
    <n v="341.25"/>
    <n v="0.35"/>
  </r>
  <r>
    <x v="0"/>
    <n v="1185732"/>
    <x v="46"/>
    <x v="10"/>
    <x v="3"/>
    <x v="1"/>
    <x v="3"/>
    <x v="3"/>
    <x v="4"/>
    <x v="3"/>
    <n v="15"/>
    <x v="1"/>
    <n v="0.5"/>
    <n v="1750"/>
    <n v="875"/>
    <n v="350"/>
    <n v="0.4"/>
  </r>
  <r>
    <x v="0"/>
    <n v="1185732"/>
    <x v="46"/>
    <x v="10"/>
    <x v="3"/>
    <x v="1"/>
    <x v="3"/>
    <x v="3"/>
    <x v="4"/>
    <x v="4"/>
    <n v="41"/>
    <x v="3"/>
    <n v="0.6"/>
    <n v="1500"/>
    <n v="900"/>
    <n v="315"/>
    <n v="0.35"/>
  </r>
  <r>
    <x v="0"/>
    <n v="1185732"/>
    <x v="46"/>
    <x v="10"/>
    <x v="3"/>
    <x v="1"/>
    <x v="3"/>
    <x v="3"/>
    <x v="4"/>
    <x v="5"/>
    <n v="30"/>
    <x v="3"/>
    <n v="0.64999999999999991"/>
    <n v="2500"/>
    <n v="1624.9999999999998"/>
    <n v="812.49999999999989"/>
    <n v="0.5"/>
  </r>
  <r>
    <x v="0"/>
    <n v="1185732"/>
    <x v="47"/>
    <x v="11"/>
    <x v="3"/>
    <x v="1"/>
    <x v="3"/>
    <x v="3"/>
    <x v="4"/>
    <x v="0"/>
    <n v="18"/>
    <x v="2"/>
    <n v="0.6"/>
    <n v="5000"/>
    <n v="3000"/>
    <n v="1200"/>
    <n v="0.4"/>
  </r>
  <r>
    <x v="0"/>
    <n v="1185732"/>
    <x v="47"/>
    <x v="11"/>
    <x v="3"/>
    <x v="1"/>
    <x v="3"/>
    <x v="3"/>
    <x v="4"/>
    <x v="1"/>
    <n v="38"/>
    <x v="2"/>
    <n v="0.5"/>
    <n v="3000"/>
    <n v="1500"/>
    <n v="525"/>
    <n v="0.35"/>
  </r>
  <r>
    <x v="0"/>
    <n v="1185732"/>
    <x v="47"/>
    <x v="11"/>
    <x v="3"/>
    <x v="1"/>
    <x v="3"/>
    <x v="3"/>
    <x v="4"/>
    <x v="2"/>
    <n v="21"/>
    <x v="3"/>
    <n v="0.5"/>
    <n v="2500"/>
    <n v="1250"/>
    <n v="437.5"/>
    <n v="0.35"/>
  </r>
  <r>
    <x v="0"/>
    <n v="1185732"/>
    <x v="47"/>
    <x v="11"/>
    <x v="3"/>
    <x v="1"/>
    <x v="3"/>
    <x v="3"/>
    <x v="4"/>
    <x v="3"/>
    <n v="60"/>
    <x v="3"/>
    <n v="0.5"/>
    <n v="2000"/>
    <n v="1000"/>
    <n v="400"/>
    <n v="0.4"/>
  </r>
  <r>
    <x v="0"/>
    <n v="1185732"/>
    <x v="47"/>
    <x v="11"/>
    <x v="3"/>
    <x v="1"/>
    <x v="3"/>
    <x v="3"/>
    <x v="4"/>
    <x v="4"/>
    <n v="35"/>
    <x v="0"/>
    <n v="0.6"/>
    <n v="2000"/>
    <n v="1200"/>
    <n v="420"/>
    <n v="0.35"/>
  </r>
  <r>
    <x v="0"/>
    <n v="1185732"/>
    <x v="47"/>
    <x v="11"/>
    <x v="3"/>
    <x v="1"/>
    <x v="3"/>
    <x v="3"/>
    <x v="4"/>
    <x v="5"/>
    <n v="17"/>
    <x v="1"/>
    <n v="0.64999999999999991"/>
    <n v="3000"/>
    <n v="1949.9999999999998"/>
    <n v="974.99999999999989"/>
    <n v="0.5"/>
  </r>
  <r>
    <x v="1"/>
    <n v="1197831"/>
    <x v="12"/>
    <x v="0"/>
    <x v="0"/>
    <x v="0"/>
    <x v="1"/>
    <x v="1"/>
    <x v="5"/>
    <x v="0"/>
    <n v="43"/>
    <x v="3"/>
    <n v="0.2"/>
    <n v="7250"/>
    <n v="1450"/>
    <n v="435"/>
    <n v="0.3"/>
  </r>
  <r>
    <x v="1"/>
    <n v="1197831"/>
    <x v="12"/>
    <x v="0"/>
    <x v="0"/>
    <x v="0"/>
    <x v="1"/>
    <x v="1"/>
    <x v="5"/>
    <x v="1"/>
    <n v="40"/>
    <x v="2"/>
    <n v="0.3"/>
    <n v="7250"/>
    <n v="2175"/>
    <n v="652.5"/>
    <n v="0.3"/>
  </r>
  <r>
    <x v="1"/>
    <n v="1197831"/>
    <x v="12"/>
    <x v="0"/>
    <x v="0"/>
    <x v="0"/>
    <x v="1"/>
    <x v="1"/>
    <x v="5"/>
    <x v="2"/>
    <n v="39"/>
    <x v="3"/>
    <n v="0.3"/>
    <n v="5250"/>
    <n v="1575"/>
    <n v="472.5"/>
    <n v="0.3"/>
  </r>
  <r>
    <x v="1"/>
    <n v="1197831"/>
    <x v="12"/>
    <x v="0"/>
    <x v="0"/>
    <x v="0"/>
    <x v="1"/>
    <x v="1"/>
    <x v="5"/>
    <x v="3"/>
    <n v="46"/>
    <x v="3"/>
    <n v="0.35"/>
    <n v="5250"/>
    <n v="1837.4999999999998"/>
    <n v="735"/>
    <n v="0.4"/>
  </r>
  <r>
    <x v="1"/>
    <n v="1197831"/>
    <x v="12"/>
    <x v="0"/>
    <x v="0"/>
    <x v="0"/>
    <x v="1"/>
    <x v="1"/>
    <x v="5"/>
    <x v="4"/>
    <n v="21"/>
    <x v="1"/>
    <n v="0.4"/>
    <n v="3750"/>
    <n v="1500"/>
    <n v="375"/>
    <n v="0.25"/>
  </r>
  <r>
    <x v="1"/>
    <n v="1197831"/>
    <x v="12"/>
    <x v="0"/>
    <x v="0"/>
    <x v="0"/>
    <x v="1"/>
    <x v="1"/>
    <x v="5"/>
    <x v="5"/>
    <n v="59"/>
    <x v="0"/>
    <n v="0.35"/>
    <n v="5250"/>
    <n v="1837.4999999999998"/>
    <n v="826.87499999999989"/>
    <n v="0.45"/>
  </r>
  <r>
    <x v="1"/>
    <n v="1197831"/>
    <x v="13"/>
    <x v="1"/>
    <x v="0"/>
    <x v="0"/>
    <x v="1"/>
    <x v="1"/>
    <x v="5"/>
    <x v="0"/>
    <n v="35"/>
    <x v="0"/>
    <n v="0.25"/>
    <n v="6750"/>
    <n v="1687.5"/>
    <n v="506.25"/>
    <n v="0.3"/>
  </r>
  <r>
    <x v="1"/>
    <n v="1197831"/>
    <x v="13"/>
    <x v="1"/>
    <x v="0"/>
    <x v="0"/>
    <x v="1"/>
    <x v="1"/>
    <x v="5"/>
    <x v="1"/>
    <n v="18"/>
    <x v="0"/>
    <n v="0.35"/>
    <n v="6500"/>
    <n v="2275"/>
    <n v="682.5"/>
    <n v="0.3"/>
  </r>
  <r>
    <x v="1"/>
    <n v="1197831"/>
    <x v="13"/>
    <x v="1"/>
    <x v="0"/>
    <x v="0"/>
    <x v="1"/>
    <x v="1"/>
    <x v="5"/>
    <x v="2"/>
    <n v="22"/>
    <x v="2"/>
    <n v="0.35"/>
    <n v="4750"/>
    <n v="1662.5"/>
    <n v="498.75"/>
    <n v="0.3"/>
  </r>
  <r>
    <x v="1"/>
    <n v="1197831"/>
    <x v="13"/>
    <x v="1"/>
    <x v="0"/>
    <x v="0"/>
    <x v="1"/>
    <x v="1"/>
    <x v="5"/>
    <x v="3"/>
    <n v="38"/>
    <x v="1"/>
    <n v="0.35"/>
    <n v="4250"/>
    <n v="1487.5"/>
    <n v="595"/>
    <n v="0.4"/>
  </r>
  <r>
    <x v="1"/>
    <n v="1197831"/>
    <x v="13"/>
    <x v="1"/>
    <x v="0"/>
    <x v="0"/>
    <x v="1"/>
    <x v="1"/>
    <x v="5"/>
    <x v="4"/>
    <n v="15"/>
    <x v="2"/>
    <n v="0.4"/>
    <n v="3000"/>
    <n v="1200"/>
    <n v="300"/>
    <n v="0.25"/>
  </r>
  <r>
    <x v="1"/>
    <n v="1197831"/>
    <x v="13"/>
    <x v="1"/>
    <x v="0"/>
    <x v="0"/>
    <x v="1"/>
    <x v="1"/>
    <x v="5"/>
    <x v="5"/>
    <n v="27"/>
    <x v="0"/>
    <n v="0.35"/>
    <n v="5000"/>
    <n v="1750"/>
    <n v="787.5"/>
    <n v="0.45"/>
  </r>
  <r>
    <x v="1"/>
    <n v="1197831"/>
    <x v="14"/>
    <x v="2"/>
    <x v="0"/>
    <x v="0"/>
    <x v="1"/>
    <x v="1"/>
    <x v="5"/>
    <x v="0"/>
    <n v="48"/>
    <x v="2"/>
    <n v="0.3"/>
    <n v="6750"/>
    <n v="2025"/>
    <n v="708.75"/>
    <n v="0.35"/>
  </r>
  <r>
    <x v="1"/>
    <n v="1197831"/>
    <x v="14"/>
    <x v="2"/>
    <x v="0"/>
    <x v="0"/>
    <x v="1"/>
    <x v="1"/>
    <x v="5"/>
    <x v="1"/>
    <n v="33"/>
    <x v="0"/>
    <n v="0.4"/>
    <n v="6750"/>
    <n v="2700"/>
    <n v="944.99999999999989"/>
    <n v="0.35"/>
  </r>
  <r>
    <x v="1"/>
    <n v="1197831"/>
    <x v="14"/>
    <x v="2"/>
    <x v="0"/>
    <x v="0"/>
    <x v="1"/>
    <x v="1"/>
    <x v="5"/>
    <x v="2"/>
    <n v="24"/>
    <x v="0"/>
    <n v="0.3"/>
    <n v="5000"/>
    <n v="1500"/>
    <n v="525"/>
    <n v="0.35"/>
  </r>
  <r>
    <x v="1"/>
    <n v="1197831"/>
    <x v="14"/>
    <x v="2"/>
    <x v="0"/>
    <x v="0"/>
    <x v="1"/>
    <x v="1"/>
    <x v="5"/>
    <x v="3"/>
    <n v="30"/>
    <x v="3"/>
    <n v="0.35000000000000003"/>
    <n v="4000"/>
    <n v="1400.0000000000002"/>
    <n v="630.00000000000011"/>
    <n v="0.45"/>
  </r>
  <r>
    <x v="1"/>
    <n v="1197831"/>
    <x v="14"/>
    <x v="2"/>
    <x v="0"/>
    <x v="0"/>
    <x v="1"/>
    <x v="1"/>
    <x v="5"/>
    <x v="4"/>
    <n v="42"/>
    <x v="2"/>
    <n v="0.4"/>
    <n v="3000"/>
    <n v="1200"/>
    <n v="360"/>
    <n v="0.3"/>
  </r>
  <r>
    <x v="1"/>
    <n v="1197831"/>
    <x v="14"/>
    <x v="2"/>
    <x v="0"/>
    <x v="0"/>
    <x v="1"/>
    <x v="1"/>
    <x v="5"/>
    <x v="5"/>
    <n v="22"/>
    <x v="2"/>
    <n v="0.35000000000000003"/>
    <n v="4500"/>
    <n v="1575.0000000000002"/>
    <n v="787.50000000000011"/>
    <n v="0.5"/>
  </r>
  <r>
    <x v="1"/>
    <n v="1197831"/>
    <x v="15"/>
    <x v="3"/>
    <x v="1"/>
    <x v="0"/>
    <x v="1"/>
    <x v="1"/>
    <x v="5"/>
    <x v="0"/>
    <n v="59"/>
    <x v="2"/>
    <n v="0.19999999999999998"/>
    <n v="7000"/>
    <n v="1399.9999999999998"/>
    <n v="489.99999999999989"/>
    <n v="0.35"/>
  </r>
  <r>
    <x v="1"/>
    <n v="1197831"/>
    <x v="15"/>
    <x v="3"/>
    <x v="1"/>
    <x v="0"/>
    <x v="1"/>
    <x v="1"/>
    <x v="5"/>
    <x v="1"/>
    <n v="47"/>
    <x v="2"/>
    <n v="0.30000000000000004"/>
    <n v="7000"/>
    <n v="2100.0000000000005"/>
    <n v="735.00000000000011"/>
    <n v="0.35"/>
  </r>
  <r>
    <x v="1"/>
    <n v="1197831"/>
    <x v="15"/>
    <x v="3"/>
    <x v="1"/>
    <x v="0"/>
    <x v="1"/>
    <x v="1"/>
    <x v="5"/>
    <x v="2"/>
    <n v="60"/>
    <x v="3"/>
    <n v="0.24999999999999997"/>
    <n v="5250"/>
    <n v="1312.4999999999998"/>
    <n v="459.37499999999989"/>
    <n v="0.35"/>
  </r>
  <r>
    <x v="1"/>
    <n v="1197831"/>
    <x v="15"/>
    <x v="3"/>
    <x v="1"/>
    <x v="0"/>
    <x v="1"/>
    <x v="1"/>
    <x v="5"/>
    <x v="3"/>
    <n v="24"/>
    <x v="2"/>
    <n v="0.30000000000000004"/>
    <n v="4250"/>
    <n v="1275.0000000000002"/>
    <n v="573.75000000000011"/>
    <n v="0.45"/>
  </r>
  <r>
    <x v="1"/>
    <n v="1197831"/>
    <x v="15"/>
    <x v="3"/>
    <x v="1"/>
    <x v="0"/>
    <x v="1"/>
    <x v="1"/>
    <x v="5"/>
    <x v="4"/>
    <n v="30"/>
    <x v="1"/>
    <n v="0.35"/>
    <n v="3250"/>
    <n v="1137.5"/>
    <n v="341.25"/>
    <n v="0.3"/>
  </r>
  <r>
    <x v="1"/>
    <n v="1197831"/>
    <x v="15"/>
    <x v="3"/>
    <x v="1"/>
    <x v="0"/>
    <x v="1"/>
    <x v="1"/>
    <x v="5"/>
    <x v="5"/>
    <n v="47"/>
    <x v="1"/>
    <n v="0.30000000000000004"/>
    <n v="6000"/>
    <n v="1800.0000000000002"/>
    <n v="900.00000000000011"/>
    <n v="0.5"/>
  </r>
  <r>
    <x v="1"/>
    <n v="1197831"/>
    <x v="16"/>
    <x v="4"/>
    <x v="1"/>
    <x v="0"/>
    <x v="1"/>
    <x v="1"/>
    <x v="5"/>
    <x v="0"/>
    <n v="37"/>
    <x v="0"/>
    <n v="0.19999999999999998"/>
    <n v="7500"/>
    <n v="1499.9999999999998"/>
    <n v="524.99999999999989"/>
    <n v="0.35"/>
  </r>
  <r>
    <x v="1"/>
    <n v="1197831"/>
    <x v="16"/>
    <x v="4"/>
    <x v="1"/>
    <x v="0"/>
    <x v="1"/>
    <x v="1"/>
    <x v="5"/>
    <x v="1"/>
    <n v="42"/>
    <x v="2"/>
    <n v="0.30000000000000004"/>
    <n v="7750"/>
    <n v="2325.0000000000005"/>
    <n v="813.75000000000011"/>
    <n v="0.35"/>
  </r>
  <r>
    <x v="1"/>
    <n v="1197831"/>
    <x v="16"/>
    <x v="4"/>
    <x v="1"/>
    <x v="0"/>
    <x v="1"/>
    <x v="1"/>
    <x v="5"/>
    <x v="2"/>
    <n v="59"/>
    <x v="0"/>
    <n v="0.24999999999999997"/>
    <n v="6250"/>
    <n v="1562.4999999999998"/>
    <n v="546.87499999999989"/>
    <n v="0.35"/>
  </r>
  <r>
    <x v="1"/>
    <n v="1197831"/>
    <x v="16"/>
    <x v="4"/>
    <x v="1"/>
    <x v="0"/>
    <x v="1"/>
    <x v="1"/>
    <x v="5"/>
    <x v="3"/>
    <n v="30"/>
    <x v="2"/>
    <n v="0.35000000000000003"/>
    <n v="5500"/>
    <n v="1925.0000000000002"/>
    <n v="866.25000000000011"/>
    <n v="0.45"/>
  </r>
  <r>
    <x v="1"/>
    <n v="1197831"/>
    <x v="16"/>
    <x v="4"/>
    <x v="1"/>
    <x v="0"/>
    <x v="1"/>
    <x v="1"/>
    <x v="5"/>
    <x v="4"/>
    <n v="31"/>
    <x v="0"/>
    <n v="0.5"/>
    <n v="4500"/>
    <n v="2250"/>
    <n v="675"/>
    <n v="0.3"/>
  </r>
  <r>
    <x v="1"/>
    <n v="1197831"/>
    <x v="16"/>
    <x v="4"/>
    <x v="1"/>
    <x v="0"/>
    <x v="1"/>
    <x v="1"/>
    <x v="5"/>
    <x v="5"/>
    <n v="59"/>
    <x v="3"/>
    <n v="0.45"/>
    <n v="8000"/>
    <n v="3600"/>
    <n v="1800"/>
    <n v="0.5"/>
  </r>
  <r>
    <x v="1"/>
    <n v="1197831"/>
    <x v="17"/>
    <x v="5"/>
    <x v="1"/>
    <x v="0"/>
    <x v="1"/>
    <x v="1"/>
    <x v="5"/>
    <x v="0"/>
    <n v="54"/>
    <x v="3"/>
    <n v="0.45"/>
    <n v="8000"/>
    <n v="3600"/>
    <n v="1260"/>
    <n v="0.35"/>
  </r>
  <r>
    <x v="1"/>
    <n v="1197831"/>
    <x v="17"/>
    <x v="5"/>
    <x v="1"/>
    <x v="0"/>
    <x v="1"/>
    <x v="1"/>
    <x v="5"/>
    <x v="1"/>
    <n v="21"/>
    <x v="2"/>
    <n v="0.5"/>
    <n v="8000"/>
    <n v="4000"/>
    <n v="1400"/>
    <n v="0.35"/>
  </r>
  <r>
    <x v="1"/>
    <n v="1197831"/>
    <x v="17"/>
    <x v="5"/>
    <x v="1"/>
    <x v="0"/>
    <x v="1"/>
    <x v="1"/>
    <x v="5"/>
    <x v="2"/>
    <n v="44"/>
    <x v="3"/>
    <n v="0.45"/>
    <n v="6500"/>
    <n v="2925"/>
    <n v="1023.7499999999999"/>
    <n v="0.35"/>
  </r>
  <r>
    <x v="1"/>
    <n v="1197831"/>
    <x v="17"/>
    <x v="5"/>
    <x v="1"/>
    <x v="0"/>
    <x v="1"/>
    <x v="1"/>
    <x v="5"/>
    <x v="3"/>
    <n v="30"/>
    <x v="2"/>
    <n v="0.45"/>
    <n v="6000"/>
    <n v="2700"/>
    <n v="1215"/>
    <n v="0.45"/>
  </r>
  <r>
    <x v="1"/>
    <n v="1197831"/>
    <x v="17"/>
    <x v="5"/>
    <x v="1"/>
    <x v="0"/>
    <x v="1"/>
    <x v="1"/>
    <x v="5"/>
    <x v="4"/>
    <n v="30"/>
    <x v="0"/>
    <n v="0.5"/>
    <n v="5000"/>
    <n v="2500"/>
    <n v="750"/>
    <n v="0.3"/>
  </r>
  <r>
    <x v="1"/>
    <n v="1197831"/>
    <x v="17"/>
    <x v="5"/>
    <x v="1"/>
    <x v="0"/>
    <x v="1"/>
    <x v="1"/>
    <x v="5"/>
    <x v="5"/>
    <n v="52"/>
    <x v="2"/>
    <n v="0.55000000000000004"/>
    <n v="8750"/>
    <n v="4812.5"/>
    <n v="2406.25"/>
    <n v="0.5"/>
  </r>
  <r>
    <x v="1"/>
    <n v="1197831"/>
    <x v="18"/>
    <x v="6"/>
    <x v="2"/>
    <x v="1"/>
    <x v="1"/>
    <x v="1"/>
    <x v="5"/>
    <x v="0"/>
    <n v="46"/>
    <x v="0"/>
    <n v="0.45"/>
    <n v="8250"/>
    <n v="3712.5"/>
    <n v="1484.9999999999998"/>
    <n v="0.39999999999999997"/>
  </r>
  <r>
    <x v="1"/>
    <n v="1197831"/>
    <x v="18"/>
    <x v="6"/>
    <x v="2"/>
    <x v="1"/>
    <x v="1"/>
    <x v="1"/>
    <x v="5"/>
    <x v="1"/>
    <n v="24"/>
    <x v="0"/>
    <n v="0.5"/>
    <n v="8250"/>
    <n v="4125"/>
    <n v="1649.9999999999998"/>
    <n v="0.39999999999999997"/>
  </r>
  <r>
    <x v="1"/>
    <n v="1197831"/>
    <x v="18"/>
    <x v="6"/>
    <x v="2"/>
    <x v="1"/>
    <x v="1"/>
    <x v="1"/>
    <x v="5"/>
    <x v="2"/>
    <n v="22"/>
    <x v="2"/>
    <n v="0.45"/>
    <n v="9750"/>
    <n v="4387.5"/>
    <n v="1754.9999999999998"/>
    <n v="0.39999999999999997"/>
  </r>
  <r>
    <x v="1"/>
    <n v="1197831"/>
    <x v="18"/>
    <x v="6"/>
    <x v="2"/>
    <x v="1"/>
    <x v="1"/>
    <x v="1"/>
    <x v="5"/>
    <x v="3"/>
    <n v="58"/>
    <x v="1"/>
    <n v="0.45"/>
    <n v="5750"/>
    <n v="2587.5"/>
    <n v="1293.75"/>
    <n v="0.5"/>
  </r>
  <r>
    <x v="1"/>
    <n v="1197831"/>
    <x v="18"/>
    <x v="6"/>
    <x v="2"/>
    <x v="1"/>
    <x v="1"/>
    <x v="1"/>
    <x v="5"/>
    <x v="4"/>
    <n v="15"/>
    <x v="3"/>
    <n v="0.5"/>
    <n v="5750"/>
    <n v="2875"/>
    <n v="1006.2499999999999"/>
    <n v="0.35"/>
  </r>
  <r>
    <x v="1"/>
    <n v="1197831"/>
    <x v="18"/>
    <x v="6"/>
    <x v="2"/>
    <x v="1"/>
    <x v="1"/>
    <x v="1"/>
    <x v="5"/>
    <x v="5"/>
    <n v="23"/>
    <x v="3"/>
    <n v="0.6"/>
    <n v="8500"/>
    <n v="5100"/>
    <n v="2805"/>
    <n v="0.55000000000000004"/>
  </r>
  <r>
    <x v="1"/>
    <n v="1197831"/>
    <x v="19"/>
    <x v="7"/>
    <x v="2"/>
    <x v="1"/>
    <x v="1"/>
    <x v="1"/>
    <x v="5"/>
    <x v="0"/>
    <n v="36"/>
    <x v="1"/>
    <n v="0.5"/>
    <n v="8000"/>
    <n v="4000"/>
    <n v="1599.9999999999998"/>
    <n v="0.39999999999999997"/>
  </r>
  <r>
    <x v="1"/>
    <n v="1197831"/>
    <x v="19"/>
    <x v="7"/>
    <x v="2"/>
    <x v="1"/>
    <x v="1"/>
    <x v="1"/>
    <x v="5"/>
    <x v="1"/>
    <n v="45"/>
    <x v="3"/>
    <n v="0.55000000000000004"/>
    <n v="8000"/>
    <n v="4400"/>
    <n v="1759.9999999999998"/>
    <n v="0.39999999999999997"/>
  </r>
  <r>
    <x v="1"/>
    <n v="1197831"/>
    <x v="19"/>
    <x v="7"/>
    <x v="2"/>
    <x v="1"/>
    <x v="1"/>
    <x v="1"/>
    <x v="5"/>
    <x v="2"/>
    <n v="48"/>
    <x v="2"/>
    <n v="0.5"/>
    <n v="9750"/>
    <n v="4875"/>
    <n v="1949.9999999999998"/>
    <n v="0.39999999999999997"/>
  </r>
  <r>
    <x v="1"/>
    <n v="1197831"/>
    <x v="19"/>
    <x v="7"/>
    <x v="2"/>
    <x v="1"/>
    <x v="1"/>
    <x v="1"/>
    <x v="5"/>
    <x v="3"/>
    <n v="52"/>
    <x v="3"/>
    <n v="0.5"/>
    <n v="5250"/>
    <n v="2625"/>
    <n v="1312.5"/>
    <n v="0.5"/>
  </r>
  <r>
    <x v="1"/>
    <n v="1197831"/>
    <x v="19"/>
    <x v="7"/>
    <x v="2"/>
    <x v="1"/>
    <x v="1"/>
    <x v="1"/>
    <x v="5"/>
    <x v="4"/>
    <n v="53"/>
    <x v="1"/>
    <n v="0.55000000000000004"/>
    <n v="5250"/>
    <n v="2887.5000000000005"/>
    <n v="1010.6250000000001"/>
    <n v="0.35"/>
  </r>
  <r>
    <x v="1"/>
    <n v="1197831"/>
    <x v="19"/>
    <x v="7"/>
    <x v="2"/>
    <x v="1"/>
    <x v="1"/>
    <x v="1"/>
    <x v="5"/>
    <x v="5"/>
    <n v="18"/>
    <x v="2"/>
    <n v="0.6"/>
    <n v="7750"/>
    <n v="4650"/>
    <n v="2557.5"/>
    <n v="0.55000000000000004"/>
  </r>
  <r>
    <x v="1"/>
    <n v="1197831"/>
    <x v="20"/>
    <x v="8"/>
    <x v="2"/>
    <x v="1"/>
    <x v="1"/>
    <x v="1"/>
    <x v="5"/>
    <x v="0"/>
    <n v="18"/>
    <x v="1"/>
    <n v="0.55000000000000004"/>
    <n v="7250"/>
    <n v="3987.5000000000005"/>
    <n v="1595"/>
    <n v="0.39999999999999997"/>
  </r>
  <r>
    <x v="1"/>
    <n v="1197831"/>
    <x v="20"/>
    <x v="8"/>
    <x v="2"/>
    <x v="1"/>
    <x v="1"/>
    <x v="1"/>
    <x v="5"/>
    <x v="1"/>
    <n v="47"/>
    <x v="0"/>
    <n v="0.55000000000000004"/>
    <n v="6750"/>
    <n v="3712.5000000000005"/>
    <n v="1485"/>
    <n v="0.39999999999999997"/>
  </r>
  <r>
    <x v="1"/>
    <n v="1197831"/>
    <x v="20"/>
    <x v="8"/>
    <x v="2"/>
    <x v="1"/>
    <x v="1"/>
    <x v="1"/>
    <x v="5"/>
    <x v="2"/>
    <n v="27"/>
    <x v="3"/>
    <n v="0.6"/>
    <n v="7250"/>
    <n v="4350"/>
    <n v="1739.9999999999998"/>
    <n v="0.39999999999999997"/>
  </r>
  <r>
    <x v="1"/>
    <n v="1197831"/>
    <x v="20"/>
    <x v="8"/>
    <x v="2"/>
    <x v="1"/>
    <x v="1"/>
    <x v="1"/>
    <x v="5"/>
    <x v="3"/>
    <n v="26"/>
    <x v="1"/>
    <n v="0.6"/>
    <n v="4500"/>
    <n v="2700"/>
    <n v="1350"/>
    <n v="0.5"/>
  </r>
  <r>
    <x v="1"/>
    <n v="1197831"/>
    <x v="20"/>
    <x v="8"/>
    <x v="2"/>
    <x v="1"/>
    <x v="1"/>
    <x v="1"/>
    <x v="5"/>
    <x v="4"/>
    <n v="20"/>
    <x v="2"/>
    <n v="0.55000000000000004"/>
    <n v="4500"/>
    <n v="2475"/>
    <n v="866.25"/>
    <n v="0.35"/>
  </r>
  <r>
    <x v="1"/>
    <n v="1197831"/>
    <x v="20"/>
    <x v="8"/>
    <x v="2"/>
    <x v="1"/>
    <x v="1"/>
    <x v="1"/>
    <x v="5"/>
    <x v="5"/>
    <n v="53"/>
    <x v="0"/>
    <n v="0.5"/>
    <n v="6750"/>
    <n v="3375"/>
    <n v="1856.2500000000002"/>
    <n v="0.55000000000000004"/>
  </r>
  <r>
    <x v="1"/>
    <n v="1197831"/>
    <x v="21"/>
    <x v="9"/>
    <x v="3"/>
    <x v="1"/>
    <x v="1"/>
    <x v="1"/>
    <x v="5"/>
    <x v="0"/>
    <n v="22"/>
    <x v="2"/>
    <n v="0.4"/>
    <n v="6250"/>
    <n v="2500"/>
    <n v="999.99999999999989"/>
    <n v="0.39999999999999997"/>
  </r>
  <r>
    <x v="1"/>
    <n v="1197831"/>
    <x v="21"/>
    <x v="9"/>
    <x v="3"/>
    <x v="1"/>
    <x v="1"/>
    <x v="1"/>
    <x v="5"/>
    <x v="1"/>
    <n v="17"/>
    <x v="2"/>
    <n v="0.4"/>
    <n v="6250"/>
    <n v="2500"/>
    <n v="999.99999999999989"/>
    <n v="0.39999999999999997"/>
  </r>
  <r>
    <x v="1"/>
    <n v="1197831"/>
    <x v="21"/>
    <x v="9"/>
    <x v="3"/>
    <x v="1"/>
    <x v="1"/>
    <x v="1"/>
    <x v="5"/>
    <x v="2"/>
    <n v="48"/>
    <x v="3"/>
    <n v="0.45"/>
    <n v="5750"/>
    <n v="2587.5"/>
    <n v="1035"/>
    <n v="0.39999999999999997"/>
  </r>
  <r>
    <x v="1"/>
    <n v="1197831"/>
    <x v="21"/>
    <x v="9"/>
    <x v="3"/>
    <x v="1"/>
    <x v="1"/>
    <x v="1"/>
    <x v="5"/>
    <x v="3"/>
    <n v="57"/>
    <x v="0"/>
    <n v="0.45"/>
    <n v="4250"/>
    <n v="1912.5"/>
    <n v="956.25"/>
    <n v="0.5"/>
  </r>
  <r>
    <x v="1"/>
    <n v="1197831"/>
    <x v="21"/>
    <x v="9"/>
    <x v="3"/>
    <x v="1"/>
    <x v="1"/>
    <x v="1"/>
    <x v="5"/>
    <x v="4"/>
    <n v="38"/>
    <x v="1"/>
    <n v="0.4"/>
    <n v="4000"/>
    <n v="1600"/>
    <n v="560"/>
    <n v="0.35"/>
  </r>
  <r>
    <x v="1"/>
    <n v="1197831"/>
    <x v="21"/>
    <x v="9"/>
    <x v="3"/>
    <x v="1"/>
    <x v="1"/>
    <x v="1"/>
    <x v="5"/>
    <x v="5"/>
    <n v="28"/>
    <x v="0"/>
    <n v="0.5"/>
    <n v="5750"/>
    <n v="2875"/>
    <n v="1581.2500000000002"/>
    <n v="0.55000000000000004"/>
  </r>
  <r>
    <x v="1"/>
    <n v="1197831"/>
    <x v="22"/>
    <x v="10"/>
    <x v="3"/>
    <x v="1"/>
    <x v="1"/>
    <x v="1"/>
    <x v="5"/>
    <x v="0"/>
    <n v="50"/>
    <x v="1"/>
    <n v="0.4"/>
    <n v="7250"/>
    <n v="2900"/>
    <n v="1160"/>
    <n v="0.39999999999999997"/>
  </r>
  <r>
    <x v="1"/>
    <n v="1197831"/>
    <x v="22"/>
    <x v="10"/>
    <x v="3"/>
    <x v="1"/>
    <x v="1"/>
    <x v="1"/>
    <x v="5"/>
    <x v="1"/>
    <n v="27"/>
    <x v="0"/>
    <n v="0.4"/>
    <n v="7250"/>
    <n v="2900"/>
    <n v="1160"/>
    <n v="0.39999999999999997"/>
  </r>
  <r>
    <x v="1"/>
    <n v="1197831"/>
    <x v="22"/>
    <x v="10"/>
    <x v="3"/>
    <x v="1"/>
    <x v="1"/>
    <x v="1"/>
    <x v="5"/>
    <x v="2"/>
    <n v="19"/>
    <x v="0"/>
    <n v="0.65"/>
    <n v="6500"/>
    <n v="4225"/>
    <n v="1689.9999999999998"/>
    <n v="0.39999999999999997"/>
  </r>
  <r>
    <x v="1"/>
    <n v="1197831"/>
    <x v="22"/>
    <x v="10"/>
    <x v="3"/>
    <x v="1"/>
    <x v="1"/>
    <x v="1"/>
    <x v="5"/>
    <x v="3"/>
    <n v="16"/>
    <x v="1"/>
    <n v="0.65"/>
    <n v="5000"/>
    <n v="3250"/>
    <n v="1625"/>
    <n v="0.5"/>
  </r>
  <r>
    <x v="1"/>
    <n v="1197831"/>
    <x v="22"/>
    <x v="10"/>
    <x v="3"/>
    <x v="1"/>
    <x v="1"/>
    <x v="1"/>
    <x v="5"/>
    <x v="4"/>
    <n v="28"/>
    <x v="3"/>
    <n v="0.6"/>
    <n v="4750"/>
    <n v="2850"/>
    <n v="997.49999999999989"/>
    <n v="0.35"/>
  </r>
  <r>
    <x v="1"/>
    <n v="1197831"/>
    <x v="22"/>
    <x v="10"/>
    <x v="3"/>
    <x v="1"/>
    <x v="1"/>
    <x v="1"/>
    <x v="5"/>
    <x v="5"/>
    <n v="33"/>
    <x v="1"/>
    <n v="0.70000000000000007"/>
    <n v="6750"/>
    <n v="4725"/>
    <n v="2598.75"/>
    <n v="0.55000000000000004"/>
  </r>
  <r>
    <x v="1"/>
    <n v="1197831"/>
    <x v="23"/>
    <x v="11"/>
    <x v="3"/>
    <x v="1"/>
    <x v="1"/>
    <x v="1"/>
    <x v="5"/>
    <x v="0"/>
    <n v="23"/>
    <x v="1"/>
    <n v="0.6"/>
    <n v="8250"/>
    <n v="4950"/>
    <n v="1979.9999999999998"/>
    <n v="0.39999999999999997"/>
  </r>
  <r>
    <x v="1"/>
    <n v="1197831"/>
    <x v="23"/>
    <x v="11"/>
    <x v="3"/>
    <x v="1"/>
    <x v="1"/>
    <x v="1"/>
    <x v="5"/>
    <x v="1"/>
    <n v="35"/>
    <x v="2"/>
    <n v="0.6"/>
    <n v="8250"/>
    <n v="4950"/>
    <n v="1979.9999999999998"/>
    <n v="0.39999999999999997"/>
  </r>
  <r>
    <x v="1"/>
    <n v="1197831"/>
    <x v="23"/>
    <x v="11"/>
    <x v="3"/>
    <x v="1"/>
    <x v="1"/>
    <x v="1"/>
    <x v="5"/>
    <x v="2"/>
    <n v="36"/>
    <x v="1"/>
    <n v="0.65"/>
    <n v="7250"/>
    <n v="4712.5"/>
    <n v="1884.9999999999998"/>
    <n v="0.39999999999999997"/>
  </r>
  <r>
    <x v="1"/>
    <n v="1197831"/>
    <x v="23"/>
    <x v="11"/>
    <x v="3"/>
    <x v="1"/>
    <x v="1"/>
    <x v="1"/>
    <x v="5"/>
    <x v="3"/>
    <n v="39"/>
    <x v="2"/>
    <n v="0.65"/>
    <n v="5750"/>
    <n v="3737.5"/>
    <n v="1868.75"/>
    <n v="0.5"/>
  </r>
  <r>
    <x v="1"/>
    <n v="1197831"/>
    <x v="23"/>
    <x v="11"/>
    <x v="3"/>
    <x v="1"/>
    <x v="1"/>
    <x v="1"/>
    <x v="5"/>
    <x v="4"/>
    <n v="44"/>
    <x v="0"/>
    <n v="0.6"/>
    <n v="5250"/>
    <n v="3150"/>
    <n v="1102.5"/>
    <n v="0.35"/>
  </r>
  <r>
    <x v="1"/>
    <n v="1197831"/>
    <x v="23"/>
    <x v="11"/>
    <x v="3"/>
    <x v="1"/>
    <x v="1"/>
    <x v="1"/>
    <x v="5"/>
    <x v="5"/>
    <n v="45"/>
    <x v="0"/>
    <n v="0.70000000000000007"/>
    <n v="7750"/>
    <n v="5425.0000000000009"/>
    <n v="2983.7500000000009"/>
    <n v="0.55000000000000004"/>
  </r>
  <r>
    <x v="0"/>
    <n v="1185732"/>
    <x v="48"/>
    <x v="0"/>
    <x v="0"/>
    <x v="0"/>
    <x v="0"/>
    <x v="4"/>
    <x v="6"/>
    <x v="0"/>
    <n v="41"/>
    <x v="0"/>
    <n v="0.45"/>
    <n v="4250"/>
    <n v="1912.5"/>
    <n v="1051.875"/>
    <n v="0.55000000000000004"/>
  </r>
  <r>
    <x v="0"/>
    <n v="1185732"/>
    <x v="48"/>
    <x v="0"/>
    <x v="0"/>
    <x v="0"/>
    <x v="0"/>
    <x v="4"/>
    <x v="6"/>
    <x v="1"/>
    <n v="47"/>
    <x v="2"/>
    <n v="0.45"/>
    <n v="2250"/>
    <n v="1012.5"/>
    <n v="354.375"/>
    <n v="0.35"/>
  </r>
  <r>
    <x v="0"/>
    <n v="1185732"/>
    <x v="48"/>
    <x v="0"/>
    <x v="0"/>
    <x v="0"/>
    <x v="0"/>
    <x v="4"/>
    <x v="6"/>
    <x v="2"/>
    <n v="41"/>
    <x v="3"/>
    <n v="0.35000000000000003"/>
    <n v="2250"/>
    <n v="787.50000000000011"/>
    <n v="315"/>
    <n v="0.39999999999999997"/>
  </r>
  <r>
    <x v="0"/>
    <n v="1185732"/>
    <x v="48"/>
    <x v="0"/>
    <x v="0"/>
    <x v="0"/>
    <x v="0"/>
    <x v="4"/>
    <x v="6"/>
    <x v="3"/>
    <n v="39"/>
    <x v="1"/>
    <n v="0.4"/>
    <n v="750"/>
    <n v="300"/>
    <n v="119.99999999999999"/>
    <n v="0.39999999999999997"/>
  </r>
  <r>
    <x v="0"/>
    <n v="1185732"/>
    <x v="48"/>
    <x v="0"/>
    <x v="0"/>
    <x v="0"/>
    <x v="0"/>
    <x v="4"/>
    <x v="6"/>
    <x v="4"/>
    <n v="21"/>
    <x v="2"/>
    <n v="0.54999999999999993"/>
    <n v="1250"/>
    <n v="687.49999999999989"/>
    <n v="240.62499999999994"/>
    <n v="0.35"/>
  </r>
  <r>
    <x v="0"/>
    <n v="1185732"/>
    <x v="48"/>
    <x v="0"/>
    <x v="0"/>
    <x v="0"/>
    <x v="0"/>
    <x v="4"/>
    <x v="6"/>
    <x v="5"/>
    <n v="42"/>
    <x v="3"/>
    <n v="0.45"/>
    <n v="2250"/>
    <n v="1012.5"/>
    <n v="303.75"/>
    <n v="0.3"/>
  </r>
  <r>
    <x v="0"/>
    <n v="1185732"/>
    <x v="49"/>
    <x v="1"/>
    <x v="0"/>
    <x v="0"/>
    <x v="0"/>
    <x v="4"/>
    <x v="6"/>
    <x v="0"/>
    <n v="38"/>
    <x v="1"/>
    <n v="0.45"/>
    <n v="4750"/>
    <n v="2137.5"/>
    <n v="1175.625"/>
    <n v="0.55000000000000004"/>
  </r>
  <r>
    <x v="0"/>
    <n v="1185732"/>
    <x v="49"/>
    <x v="1"/>
    <x v="0"/>
    <x v="0"/>
    <x v="0"/>
    <x v="4"/>
    <x v="6"/>
    <x v="1"/>
    <n v="52"/>
    <x v="3"/>
    <n v="0.45"/>
    <n v="1250"/>
    <n v="562.5"/>
    <n v="196.875"/>
    <n v="0.35"/>
  </r>
  <r>
    <x v="0"/>
    <n v="1185732"/>
    <x v="49"/>
    <x v="1"/>
    <x v="0"/>
    <x v="0"/>
    <x v="0"/>
    <x v="4"/>
    <x v="6"/>
    <x v="2"/>
    <n v="41"/>
    <x v="0"/>
    <n v="0.35000000000000003"/>
    <n v="1750"/>
    <n v="612.50000000000011"/>
    <n v="245.00000000000003"/>
    <n v="0.39999999999999997"/>
  </r>
  <r>
    <x v="0"/>
    <n v="1185732"/>
    <x v="49"/>
    <x v="1"/>
    <x v="0"/>
    <x v="0"/>
    <x v="0"/>
    <x v="4"/>
    <x v="6"/>
    <x v="3"/>
    <n v="44"/>
    <x v="1"/>
    <n v="0.4"/>
    <n v="500"/>
    <n v="200"/>
    <n v="80"/>
    <n v="0.39999999999999997"/>
  </r>
  <r>
    <x v="0"/>
    <n v="1185732"/>
    <x v="49"/>
    <x v="1"/>
    <x v="0"/>
    <x v="0"/>
    <x v="0"/>
    <x v="4"/>
    <x v="6"/>
    <x v="4"/>
    <n v="32"/>
    <x v="3"/>
    <n v="0.54999999999999993"/>
    <n v="1250"/>
    <n v="687.49999999999989"/>
    <n v="240.62499999999994"/>
    <n v="0.35"/>
  </r>
  <r>
    <x v="0"/>
    <n v="1185732"/>
    <x v="49"/>
    <x v="1"/>
    <x v="0"/>
    <x v="0"/>
    <x v="0"/>
    <x v="4"/>
    <x v="6"/>
    <x v="5"/>
    <n v="20"/>
    <x v="3"/>
    <n v="0.45"/>
    <n v="2250"/>
    <n v="1012.5"/>
    <n v="303.75"/>
    <n v="0.3"/>
  </r>
  <r>
    <x v="0"/>
    <n v="1185732"/>
    <x v="14"/>
    <x v="2"/>
    <x v="0"/>
    <x v="0"/>
    <x v="0"/>
    <x v="4"/>
    <x v="6"/>
    <x v="0"/>
    <n v="44"/>
    <x v="1"/>
    <n v="0.5"/>
    <n v="4450"/>
    <n v="2225"/>
    <n v="1223.75"/>
    <n v="0.55000000000000004"/>
  </r>
  <r>
    <x v="0"/>
    <n v="1185732"/>
    <x v="14"/>
    <x v="2"/>
    <x v="0"/>
    <x v="0"/>
    <x v="0"/>
    <x v="4"/>
    <x v="6"/>
    <x v="1"/>
    <n v="15"/>
    <x v="0"/>
    <n v="0.5"/>
    <n v="1500"/>
    <n v="750"/>
    <n v="262.5"/>
    <n v="0.35"/>
  </r>
  <r>
    <x v="0"/>
    <n v="1185732"/>
    <x v="14"/>
    <x v="2"/>
    <x v="0"/>
    <x v="0"/>
    <x v="0"/>
    <x v="4"/>
    <x v="6"/>
    <x v="2"/>
    <n v="43"/>
    <x v="0"/>
    <n v="0.4"/>
    <n v="1750"/>
    <n v="700"/>
    <n v="280"/>
    <n v="0.39999999999999997"/>
  </r>
  <r>
    <x v="0"/>
    <n v="1185732"/>
    <x v="14"/>
    <x v="2"/>
    <x v="0"/>
    <x v="0"/>
    <x v="0"/>
    <x v="4"/>
    <x v="6"/>
    <x v="3"/>
    <n v="53"/>
    <x v="0"/>
    <n v="0.45"/>
    <n v="250"/>
    <n v="112.5"/>
    <n v="44.999999999999993"/>
    <n v="0.39999999999999997"/>
  </r>
  <r>
    <x v="0"/>
    <n v="1185732"/>
    <x v="14"/>
    <x v="2"/>
    <x v="0"/>
    <x v="0"/>
    <x v="0"/>
    <x v="4"/>
    <x v="6"/>
    <x v="4"/>
    <n v="25"/>
    <x v="0"/>
    <n v="0.6"/>
    <n v="750"/>
    <n v="450"/>
    <n v="135"/>
    <n v="0.3"/>
  </r>
  <r>
    <x v="0"/>
    <n v="1185732"/>
    <x v="14"/>
    <x v="2"/>
    <x v="0"/>
    <x v="0"/>
    <x v="0"/>
    <x v="4"/>
    <x v="6"/>
    <x v="5"/>
    <n v="51"/>
    <x v="1"/>
    <n v="0.5"/>
    <n v="1750"/>
    <n v="875"/>
    <n v="218.75"/>
    <n v="0.25"/>
  </r>
  <r>
    <x v="0"/>
    <n v="1185732"/>
    <x v="50"/>
    <x v="3"/>
    <x v="1"/>
    <x v="0"/>
    <x v="0"/>
    <x v="4"/>
    <x v="6"/>
    <x v="0"/>
    <n v="60"/>
    <x v="1"/>
    <n v="0.5"/>
    <n v="4500"/>
    <n v="2250"/>
    <n v="1125"/>
    <n v="0.5"/>
  </r>
  <r>
    <x v="0"/>
    <n v="1185732"/>
    <x v="50"/>
    <x v="3"/>
    <x v="1"/>
    <x v="0"/>
    <x v="0"/>
    <x v="4"/>
    <x v="6"/>
    <x v="1"/>
    <n v="58"/>
    <x v="2"/>
    <n v="0.5"/>
    <n v="1500"/>
    <n v="750"/>
    <n v="225"/>
    <n v="0.3"/>
  </r>
  <r>
    <x v="0"/>
    <n v="1185732"/>
    <x v="50"/>
    <x v="3"/>
    <x v="1"/>
    <x v="0"/>
    <x v="0"/>
    <x v="4"/>
    <x v="6"/>
    <x v="2"/>
    <n v="31"/>
    <x v="0"/>
    <n v="0.4"/>
    <n v="1500"/>
    <n v="600"/>
    <n v="210"/>
    <n v="0.35"/>
  </r>
  <r>
    <x v="0"/>
    <n v="1185732"/>
    <x v="50"/>
    <x v="3"/>
    <x v="1"/>
    <x v="0"/>
    <x v="0"/>
    <x v="4"/>
    <x v="6"/>
    <x v="3"/>
    <n v="18"/>
    <x v="1"/>
    <n v="0.45"/>
    <n v="750"/>
    <n v="337.5"/>
    <n v="118.12499999999999"/>
    <n v="0.35"/>
  </r>
  <r>
    <x v="0"/>
    <n v="1185732"/>
    <x v="50"/>
    <x v="3"/>
    <x v="1"/>
    <x v="0"/>
    <x v="0"/>
    <x v="4"/>
    <x v="6"/>
    <x v="4"/>
    <n v="16"/>
    <x v="2"/>
    <n v="0.6"/>
    <n v="750"/>
    <n v="450"/>
    <n v="135"/>
    <n v="0.3"/>
  </r>
  <r>
    <x v="0"/>
    <n v="1185732"/>
    <x v="50"/>
    <x v="3"/>
    <x v="1"/>
    <x v="0"/>
    <x v="0"/>
    <x v="4"/>
    <x v="6"/>
    <x v="5"/>
    <n v="38"/>
    <x v="0"/>
    <n v="0.5"/>
    <n v="2000"/>
    <n v="1000"/>
    <n v="250"/>
    <n v="0.25"/>
  </r>
  <r>
    <x v="0"/>
    <n v="1185732"/>
    <x v="51"/>
    <x v="4"/>
    <x v="1"/>
    <x v="0"/>
    <x v="0"/>
    <x v="4"/>
    <x v="6"/>
    <x v="0"/>
    <n v="40"/>
    <x v="3"/>
    <n v="0.6"/>
    <n v="4700"/>
    <n v="2820"/>
    <n v="1410"/>
    <n v="0.5"/>
  </r>
  <r>
    <x v="0"/>
    <n v="1185732"/>
    <x v="51"/>
    <x v="4"/>
    <x v="1"/>
    <x v="0"/>
    <x v="0"/>
    <x v="4"/>
    <x v="6"/>
    <x v="1"/>
    <n v="48"/>
    <x v="3"/>
    <n v="0.60000000000000009"/>
    <n v="1750"/>
    <n v="1050.0000000000002"/>
    <n v="315.00000000000006"/>
    <n v="0.3"/>
  </r>
  <r>
    <x v="0"/>
    <n v="1185732"/>
    <x v="51"/>
    <x v="4"/>
    <x v="1"/>
    <x v="0"/>
    <x v="0"/>
    <x v="4"/>
    <x v="6"/>
    <x v="2"/>
    <n v="37"/>
    <x v="1"/>
    <n v="0.55000000000000004"/>
    <n v="1500"/>
    <n v="825.00000000000011"/>
    <n v="288.75"/>
    <n v="0.35"/>
  </r>
  <r>
    <x v="0"/>
    <n v="1185732"/>
    <x v="51"/>
    <x v="4"/>
    <x v="1"/>
    <x v="0"/>
    <x v="0"/>
    <x v="4"/>
    <x v="6"/>
    <x v="3"/>
    <n v="35"/>
    <x v="3"/>
    <n v="0.55000000000000004"/>
    <n v="1000"/>
    <n v="550"/>
    <n v="192.5"/>
    <n v="0.35"/>
  </r>
  <r>
    <x v="0"/>
    <n v="1185732"/>
    <x v="51"/>
    <x v="4"/>
    <x v="1"/>
    <x v="0"/>
    <x v="0"/>
    <x v="4"/>
    <x v="6"/>
    <x v="4"/>
    <n v="29"/>
    <x v="1"/>
    <n v="0.65"/>
    <n v="1250"/>
    <n v="812.5"/>
    <n v="243.75"/>
    <n v="0.3"/>
  </r>
  <r>
    <x v="0"/>
    <n v="1185732"/>
    <x v="51"/>
    <x v="4"/>
    <x v="1"/>
    <x v="0"/>
    <x v="0"/>
    <x v="4"/>
    <x v="6"/>
    <x v="5"/>
    <n v="27"/>
    <x v="0"/>
    <n v="0.70000000000000007"/>
    <n v="2500"/>
    <n v="1750.0000000000002"/>
    <n v="525"/>
    <n v="0.3"/>
  </r>
  <r>
    <x v="0"/>
    <n v="1185732"/>
    <x v="52"/>
    <x v="5"/>
    <x v="1"/>
    <x v="0"/>
    <x v="0"/>
    <x v="4"/>
    <x v="6"/>
    <x v="0"/>
    <n v="21"/>
    <x v="0"/>
    <n v="0.65"/>
    <n v="5000"/>
    <n v="3250"/>
    <n v="1787.5000000000002"/>
    <n v="0.55000000000000004"/>
  </r>
  <r>
    <x v="0"/>
    <n v="1185732"/>
    <x v="52"/>
    <x v="5"/>
    <x v="1"/>
    <x v="0"/>
    <x v="0"/>
    <x v="4"/>
    <x v="6"/>
    <x v="1"/>
    <n v="60"/>
    <x v="2"/>
    <n v="0.60000000000000009"/>
    <n v="2500"/>
    <n v="1500.0000000000002"/>
    <n v="525"/>
    <n v="0.35"/>
  </r>
  <r>
    <x v="0"/>
    <n v="1185732"/>
    <x v="52"/>
    <x v="5"/>
    <x v="1"/>
    <x v="0"/>
    <x v="0"/>
    <x v="4"/>
    <x v="6"/>
    <x v="2"/>
    <n v="38"/>
    <x v="2"/>
    <n v="0.55000000000000004"/>
    <n v="1750"/>
    <n v="962.50000000000011"/>
    <n v="385"/>
    <n v="0.39999999999999997"/>
  </r>
  <r>
    <x v="0"/>
    <n v="1185732"/>
    <x v="52"/>
    <x v="5"/>
    <x v="1"/>
    <x v="0"/>
    <x v="0"/>
    <x v="4"/>
    <x v="6"/>
    <x v="3"/>
    <n v="17"/>
    <x v="2"/>
    <n v="0.55000000000000004"/>
    <n v="1500"/>
    <n v="825.00000000000011"/>
    <n v="330"/>
    <n v="0.39999999999999997"/>
  </r>
  <r>
    <x v="0"/>
    <n v="1185732"/>
    <x v="52"/>
    <x v="5"/>
    <x v="1"/>
    <x v="0"/>
    <x v="0"/>
    <x v="4"/>
    <x v="6"/>
    <x v="4"/>
    <n v="36"/>
    <x v="3"/>
    <n v="0.65"/>
    <n v="1500"/>
    <n v="975"/>
    <n v="341.25"/>
    <n v="0.35"/>
  </r>
  <r>
    <x v="0"/>
    <n v="1185732"/>
    <x v="52"/>
    <x v="5"/>
    <x v="1"/>
    <x v="0"/>
    <x v="0"/>
    <x v="4"/>
    <x v="6"/>
    <x v="5"/>
    <n v="23"/>
    <x v="3"/>
    <n v="0.70000000000000007"/>
    <n v="3000"/>
    <n v="2100"/>
    <n v="630"/>
    <n v="0.3"/>
  </r>
  <r>
    <x v="0"/>
    <n v="1185732"/>
    <x v="18"/>
    <x v="6"/>
    <x v="2"/>
    <x v="1"/>
    <x v="0"/>
    <x v="4"/>
    <x v="6"/>
    <x v="0"/>
    <n v="17"/>
    <x v="1"/>
    <n v="0.65"/>
    <n v="5000"/>
    <n v="3250"/>
    <n v="1787.5000000000002"/>
    <n v="0.55000000000000004"/>
  </r>
  <r>
    <x v="0"/>
    <n v="1185732"/>
    <x v="18"/>
    <x v="6"/>
    <x v="2"/>
    <x v="1"/>
    <x v="0"/>
    <x v="4"/>
    <x v="6"/>
    <x v="1"/>
    <n v="46"/>
    <x v="0"/>
    <n v="0.60000000000000009"/>
    <n v="3000"/>
    <n v="1800.0000000000002"/>
    <n v="630"/>
    <n v="0.35"/>
  </r>
  <r>
    <x v="0"/>
    <n v="1185732"/>
    <x v="18"/>
    <x v="6"/>
    <x v="2"/>
    <x v="1"/>
    <x v="0"/>
    <x v="4"/>
    <x v="6"/>
    <x v="2"/>
    <n v="19"/>
    <x v="0"/>
    <n v="0.55000000000000004"/>
    <n v="2250"/>
    <n v="1237.5"/>
    <n v="494.99999999999994"/>
    <n v="0.39999999999999997"/>
  </r>
  <r>
    <x v="0"/>
    <n v="1185732"/>
    <x v="18"/>
    <x v="6"/>
    <x v="2"/>
    <x v="1"/>
    <x v="0"/>
    <x v="4"/>
    <x v="6"/>
    <x v="3"/>
    <n v="26"/>
    <x v="3"/>
    <n v="0.55000000000000004"/>
    <n v="1750"/>
    <n v="962.50000000000011"/>
    <n v="385"/>
    <n v="0.39999999999999997"/>
  </r>
  <r>
    <x v="0"/>
    <n v="1185732"/>
    <x v="18"/>
    <x v="6"/>
    <x v="2"/>
    <x v="1"/>
    <x v="0"/>
    <x v="4"/>
    <x v="6"/>
    <x v="4"/>
    <n v="25"/>
    <x v="2"/>
    <n v="0.65"/>
    <n v="2000"/>
    <n v="1300"/>
    <n v="454.99999999999994"/>
    <n v="0.35"/>
  </r>
  <r>
    <x v="0"/>
    <n v="1185732"/>
    <x v="18"/>
    <x v="6"/>
    <x v="2"/>
    <x v="1"/>
    <x v="0"/>
    <x v="4"/>
    <x v="6"/>
    <x v="5"/>
    <n v="46"/>
    <x v="1"/>
    <n v="0.70000000000000007"/>
    <n v="3750"/>
    <n v="2625.0000000000005"/>
    <n v="787.50000000000011"/>
    <n v="0.3"/>
  </r>
  <r>
    <x v="0"/>
    <n v="1185732"/>
    <x v="53"/>
    <x v="7"/>
    <x v="2"/>
    <x v="1"/>
    <x v="0"/>
    <x v="4"/>
    <x v="6"/>
    <x v="0"/>
    <n v="26"/>
    <x v="3"/>
    <n v="0.65"/>
    <n v="5250"/>
    <n v="3412.5"/>
    <n v="1876.8750000000002"/>
    <n v="0.55000000000000004"/>
  </r>
  <r>
    <x v="0"/>
    <n v="1185732"/>
    <x v="53"/>
    <x v="7"/>
    <x v="2"/>
    <x v="1"/>
    <x v="0"/>
    <x v="4"/>
    <x v="6"/>
    <x v="1"/>
    <n v="37"/>
    <x v="1"/>
    <n v="0.60000000000000009"/>
    <n v="3000"/>
    <n v="1800.0000000000002"/>
    <n v="630"/>
    <n v="0.35"/>
  </r>
  <r>
    <x v="0"/>
    <n v="1185732"/>
    <x v="53"/>
    <x v="7"/>
    <x v="2"/>
    <x v="1"/>
    <x v="0"/>
    <x v="4"/>
    <x v="6"/>
    <x v="2"/>
    <n v="16"/>
    <x v="0"/>
    <n v="0.55000000000000004"/>
    <n v="2250"/>
    <n v="1237.5"/>
    <n v="494.99999999999994"/>
    <n v="0.39999999999999997"/>
  </r>
  <r>
    <x v="0"/>
    <n v="1185732"/>
    <x v="53"/>
    <x v="7"/>
    <x v="2"/>
    <x v="1"/>
    <x v="0"/>
    <x v="4"/>
    <x v="6"/>
    <x v="3"/>
    <n v="18"/>
    <x v="2"/>
    <n v="0.55000000000000004"/>
    <n v="2000"/>
    <n v="1100"/>
    <n v="439.99999999999994"/>
    <n v="0.39999999999999997"/>
  </r>
  <r>
    <x v="0"/>
    <n v="1185732"/>
    <x v="53"/>
    <x v="7"/>
    <x v="2"/>
    <x v="1"/>
    <x v="0"/>
    <x v="4"/>
    <x v="6"/>
    <x v="4"/>
    <n v="16"/>
    <x v="1"/>
    <n v="0.65"/>
    <n v="1750"/>
    <n v="1137.5"/>
    <n v="398.125"/>
    <n v="0.35"/>
  </r>
  <r>
    <x v="0"/>
    <n v="1185732"/>
    <x v="53"/>
    <x v="7"/>
    <x v="2"/>
    <x v="1"/>
    <x v="0"/>
    <x v="4"/>
    <x v="6"/>
    <x v="5"/>
    <n v="37"/>
    <x v="2"/>
    <n v="0.70000000000000007"/>
    <n v="3500"/>
    <n v="2450.0000000000005"/>
    <n v="735.00000000000011"/>
    <n v="0.3"/>
  </r>
  <r>
    <x v="0"/>
    <n v="1185732"/>
    <x v="54"/>
    <x v="8"/>
    <x v="2"/>
    <x v="1"/>
    <x v="0"/>
    <x v="4"/>
    <x v="6"/>
    <x v="0"/>
    <n v="16"/>
    <x v="3"/>
    <n v="0.65"/>
    <n v="4750"/>
    <n v="3087.5"/>
    <n v="1543.75"/>
    <n v="0.5"/>
  </r>
  <r>
    <x v="0"/>
    <n v="1185732"/>
    <x v="54"/>
    <x v="8"/>
    <x v="2"/>
    <x v="1"/>
    <x v="0"/>
    <x v="4"/>
    <x v="6"/>
    <x v="1"/>
    <n v="40"/>
    <x v="2"/>
    <n v="0.5"/>
    <n v="2750"/>
    <n v="1375"/>
    <n v="412.5"/>
    <n v="0.3"/>
  </r>
  <r>
    <x v="0"/>
    <n v="1185732"/>
    <x v="54"/>
    <x v="8"/>
    <x v="2"/>
    <x v="1"/>
    <x v="0"/>
    <x v="4"/>
    <x v="6"/>
    <x v="2"/>
    <n v="18"/>
    <x v="3"/>
    <n v="0.45"/>
    <n v="2000"/>
    <n v="900"/>
    <n v="315"/>
    <n v="0.35"/>
  </r>
  <r>
    <x v="0"/>
    <n v="1185732"/>
    <x v="54"/>
    <x v="8"/>
    <x v="2"/>
    <x v="1"/>
    <x v="0"/>
    <x v="4"/>
    <x v="6"/>
    <x v="3"/>
    <n v="58"/>
    <x v="2"/>
    <n v="0.45"/>
    <n v="1750"/>
    <n v="787.5"/>
    <n v="275.625"/>
    <n v="0.35"/>
  </r>
  <r>
    <x v="0"/>
    <n v="1185732"/>
    <x v="54"/>
    <x v="8"/>
    <x v="2"/>
    <x v="1"/>
    <x v="0"/>
    <x v="4"/>
    <x v="6"/>
    <x v="4"/>
    <n v="15"/>
    <x v="1"/>
    <n v="0.54999999999999993"/>
    <n v="1250"/>
    <n v="687.49999999999989"/>
    <n v="206.24999999999997"/>
    <n v="0.3"/>
  </r>
  <r>
    <x v="0"/>
    <n v="1185732"/>
    <x v="54"/>
    <x v="8"/>
    <x v="2"/>
    <x v="1"/>
    <x v="0"/>
    <x v="4"/>
    <x v="6"/>
    <x v="5"/>
    <n v="45"/>
    <x v="3"/>
    <n v="0.6"/>
    <n v="2250"/>
    <n v="1350"/>
    <n v="337.5"/>
    <n v="0.25"/>
  </r>
  <r>
    <x v="0"/>
    <n v="1185732"/>
    <x v="55"/>
    <x v="9"/>
    <x v="3"/>
    <x v="1"/>
    <x v="0"/>
    <x v="4"/>
    <x v="6"/>
    <x v="0"/>
    <n v="15"/>
    <x v="1"/>
    <n v="0.6"/>
    <n v="4000"/>
    <n v="2400"/>
    <n v="1200"/>
    <n v="0.5"/>
  </r>
  <r>
    <x v="0"/>
    <n v="1185732"/>
    <x v="55"/>
    <x v="9"/>
    <x v="3"/>
    <x v="1"/>
    <x v="0"/>
    <x v="4"/>
    <x v="6"/>
    <x v="1"/>
    <n v="55"/>
    <x v="0"/>
    <n v="0.5"/>
    <n v="2250"/>
    <n v="1125"/>
    <n v="337.5"/>
    <n v="0.3"/>
  </r>
  <r>
    <x v="0"/>
    <n v="1185732"/>
    <x v="55"/>
    <x v="9"/>
    <x v="3"/>
    <x v="1"/>
    <x v="0"/>
    <x v="4"/>
    <x v="6"/>
    <x v="2"/>
    <n v="26"/>
    <x v="0"/>
    <n v="0.5"/>
    <n v="1250"/>
    <n v="625"/>
    <n v="218.75"/>
    <n v="0.35"/>
  </r>
  <r>
    <x v="0"/>
    <n v="1185732"/>
    <x v="55"/>
    <x v="9"/>
    <x v="3"/>
    <x v="1"/>
    <x v="0"/>
    <x v="4"/>
    <x v="6"/>
    <x v="3"/>
    <n v="43"/>
    <x v="1"/>
    <n v="0.5"/>
    <n v="1000"/>
    <n v="500"/>
    <n v="175"/>
    <n v="0.35"/>
  </r>
  <r>
    <x v="0"/>
    <n v="1185732"/>
    <x v="55"/>
    <x v="9"/>
    <x v="3"/>
    <x v="1"/>
    <x v="0"/>
    <x v="4"/>
    <x v="6"/>
    <x v="4"/>
    <n v="35"/>
    <x v="3"/>
    <n v="0.6"/>
    <n v="1000"/>
    <n v="600"/>
    <n v="180"/>
    <n v="0.3"/>
  </r>
  <r>
    <x v="0"/>
    <n v="1185732"/>
    <x v="55"/>
    <x v="9"/>
    <x v="3"/>
    <x v="1"/>
    <x v="0"/>
    <x v="4"/>
    <x v="6"/>
    <x v="5"/>
    <n v="52"/>
    <x v="3"/>
    <n v="0.64999999999999991"/>
    <n v="2250"/>
    <n v="1462.4999999999998"/>
    <n v="365.62499999999994"/>
    <n v="0.25"/>
  </r>
  <r>
    <x v="0"/>
    <n v="1185732"/>
    <x v="56"/>
    <x v="10"/>
    <x v="3"/>
    <x v="1"/>
    <x v="0"/>
    <x v="4"/>
    <x v="6"/>
    <x v="0"/>
    <n v="33"/>
    <x v="2"/>
    <n v="0.70000000000000007"/>
    <n v="3750"/>
    <n v="2625.0000000000005"/>
    <n v="1443.7500000000005"/>
    <n v="0.55000000000000004"/>
  </r>
  <r>
    <x v="0"/>
    <n v="1185732"/>
    <x v="56"/>
    <x v="10"/>
    <x v="3"/>
    <x v="1"/>
    <x v="0"/>
    <x v="4"/>
    <x v="6"/>
    <x v="1"/>
    <n v="36"/>
    <x v="0"/>
    <n v="0.60000000000000009"/>
    <n v="2000"/>
    <n v="1200.0000000000002"/>
    <n v="420.00000000000006"/>
    <n v="0.35"/>
  </r>
  <r>
    <x v="0"/>
    <n v="1185732"/>
    <x v="56"/>
    <x v="10"/>
    <x v="3"/>
    <x v="1"/>
    <x v="0"/>
    <x v="4"/>
    <x v="6"/>
    <x v="2"/>
    <n v="23"/>
    <x v="0"/>
    <n v="0.60000000000000009"/>
    <n v="1950"/>
    <n v="1170.0000000000002"/>
    <n v="468.00000000000006"/>
    <n v="0.39999999999999997"/>
  </r>
  <r>
    <x v="0"/>
    <n v="1185732"/>
    <x v="56"/>
    <x v="10"/>
    <x v="3"/>
    <x v="1"/>
    <x v="0"/>
    <x v="4"/>
    <x v="6"/>
    <x v="3"/>
    <n v="36"/>
    <x v="1"/>
    <n v="0.60000000000000009"/>
    <n v="1750"/>
    <n v="1050.0000000000002"/>
    <n v="420.00000000000006"/>
    <n v="0.39999999999999997"/>
  </r>
  <r>
    <x v="0"/>
    <n v="1185732"/>
    <x v="56"/>
    <x v="10"/>
    <x v="3"/>
    <x v="1"/>
    <x v="0"/>
    <x v="4"/>
    <x v="6"/>
    <x v="4"/>
    <n v="57"/>
    <x v="0"/>
    <n v="0.70000000000000007"/>
    <n v="1500"/>
    <n v="1050"/>
    <n v="367.5"/>
    <n v="0.35"/>
  </r>
  <r>
    <x v="0"/>
    <n v="1185732"/>
    <x v="56"/>
    <x v="10"/>
    <x v="3"/>
    <x v="1"/>
    <x v="0"/>
    <x v="4"/>
    <x v="6"/>
    <x v="5"/>
    <n v="35"/>
    <x v="3"/>
    <n v="0.75"/>
    <n v="2500"/>
    <n v="1875"/>
    <n v="562.5"/>
    <n v="0.3"/>
  </r>
  <r>
    <x v="0"/>
    <n v="1185732"/>
    <x v="57"/>
    <x v="11"/>
    <x v="3"/>
    <x v="1"/>
    <x v="0"/>
    <x v="4"/>
    <x v="6"/>
    <x v="0"/>
    <n v="30"/>
    <x v="0"/>
    <n v="0.70000000000000007"/>
    <n v="4750"/>
    <n v="3325.0000000000005"/>
    <n v="1828.7500000000005"/>
    <n v="0.55000000000000004"/>
  </r>
  <r>
    <x v="0"/>
    <n v="1185732"/>
    <x v="57"/>
    <x v="11"/>
    <x v="3"/>
    <x v="1"/>
    <x v="0"/>
    <x v="4"/>
    <x v="6"/>
    <x v="1"/>
    <n v="27"/>
    <x v="2"/>
    <n v="0.60000000000000009"/>
    <n v="2750"/>
    <n v="1650.0000000000002"/>
    <n v="577.5"/>
    <n v="0.35"/>
  </r>
  <r>
    <x v="0"/>
    <n v="1185732"/>
    <x v="57"/>
    <x v="11"/>
    <x v="3"/>
    <x v="1"/>
    <x v="0"/>
    <x v="4"/>
    <x v="6"/>
    <x v="2"/>
    <n v="21"/>
    <x v="0"/>
    <n v="0.60000000000000009"/>
    <n v="2250"/>
    <n v="1350.0000000000002"/>
    <n v="540"/>
    <n v="0.39999999999999997"/>
  </r>
  <r>
    <x v="0"/>
    <n v="1185732"/>
    <x v="57"/>
    <x v="11"/>
    <x v="3"/>
    <x v="1"/>
    <x v="0"/>
    <x v="4"/>
    <x v="6"/>
    <x v="3"/>
    <n v="40"/>
    <x v="2"/>
    <n v="0.60000000000000009"/>
    <n v="1750"/>
    <n v="1050.0000000000002"/>
    <n v="420.00000000000006"/>
    <n v="0.39999999999999997"/>
  </r>
  <r>
    <x v="0"/>
    <n v="1185732"/>
    <x v="57"/>
    <x v="11"/>
    <x v="3"/>
    <x v="1"/>
    <x v="0"/>
    <x v="4"/>
    <x v="6"/>
    <x v="4"/>
    <n v="42"/>
    <x v="2"/>
    <n v="0.70000000000000007"/>
    <n v="1750"/>
    <n v="1225.0000000000002"/>
    <n v="428.75000000000006"/>
    <n v="0.35"/>
  </r>
  <r>
    <x v="0"/>
    <n v="1185732"/>
    <x v="57"/>
    <x v="11"/>
    <x v="3"/>
    <x v="1"/>
    <x v="0"/>
    <x v="4"/>
    <x v="6"/>
    <x v="5"/>
    <n v="35"/>
    <x v="1"/>
    <n v="0.75"/>
    <n v="2750"/>
    <n v="2062.5"/>
    <n v="618.75"/>
    <n v="0.3"/>
  </r>
  <r>
    <x v="2"/>
    <n v="1128299"/>
    <x v="36"/>
    <x v="0"/>
    <x v="0"/>
    <x v="0"/>
    <x v="2"/>
    <x v="5"/>
    <x v="7"/>
    <x v="0"/>
    <n v="17"/>
    <x v="3"/>
    <n v="0.35"/>
    <n v="4500"/>
    <n v="1575"/>
    <n v="630"/>
    <n v="0.4"/>
  </r>
  <r>
    <x v="2"/>
    <n v="1128299"/>
    <x v="36"/>
    <x v="0"/>
    <x v="0"/>
    <x v="0"/>
    <x v="2"/>
    <x v="5"/>
    <x v="7"/>
    <x v="1"/>
    <n v="39"/>
    <x v="3"/>
    <n v="0.45"/>
    <n v="4500"/>
    <n v="2025"/>
    <n v="506.25"/>
    <n v="0.25"/>
  </r>
  <r>
    <x v="2"/>
    <n v="1128299"/>
    <x v="36"/>
    <x v="0"/>
    <x v="0"/>
    <x v="0"/>
    <x v="2"/>
    <x v="5"/>
    <x v="7"/>
    <x v="2"/>
    <n v="30"/>
    <x v="1"/>
    <n v="0.45"/>
    <n v="4500"/>
    <n v="2025"/>
    <n v="810"/>
    <n v="0.4"/>
  </r>
  <r>
    <x v="2"/>
    <n v="1128299"/>
    <x v="36"/>
    <x v="0"/>
    <x v="0"/>
    <x v="0"/>
    <x v="2"/>
    <x v="5"/>
    <x v="7"/>
    <x v="3"/>
    <n v="48"/>
    <x v="1"/>
    <n v="0.45"/>
    <n v="3000"/>
    <n v="1350"/>
    <n v="472.49999999999994"/>
    <n v="0.35"/>
  </r>
  <r>
    <x v="2"/>
    <n v="1128299"/>
    <x v="36"/>
    <x v="0"/>
    <x v="0"/>
    <x v="0"/>
    <x v="2"/>
    <x v="5"/>
    <x v="7"/>
    <x v="4"/>
    <n v="48"/>
    <x v="2"/>
    <n v="0.5"/>
    <n v="2500"/>
    <n v="1250"/>
    <n v="687.5"/>
    <n v="0.55000000000000004"/>
  </r>
  <r>
    <x v="2"/>
    <n v="1128299"/>
    <x v="36"/>
    <x v="0"/>
    <x v="0"/>
    <x v="0"/>
    <x v="2"/>
    <x v="5"/>
    <x v="7"/>
    <x v="5"/>
    <n v="56"/>
    <x v="1"/>
    <n v="0.45"/>
    <n v="4750"/>
    <n v="2137.5"/>
    <n v="427.5"/>
    <n v="0.2"/>
  </r>
  <r>
    <x v="2"/>
    <n v="1128299"/>
    <x v="37"/>
    <x v="1"/>
    <x v="0"/>
    <x v="0"/>
    <x v="2"/>
    <x v="5"/>
    <x v="7"/>
    <x v="0"/>
    <n v="20"/>
    <x v="1"/>
    <n v="0.35"/>
    <n v="5250"/>
    <n v="1837.4999999999998"/>
    <n v="735"/>
    <n v="0.4"/>
  </r>
  <r>
    <x v="2"/>
    <n v="1128299"/>
    <x v="37"/>
    <x v="1"/>
    <x v="0"/>
    <x v="0"/>
    <x v="2"/>
    <x v="5"/>
    <x v="7"/>
    <x v="1"/>
    <n v="25"/>
    <x v="2"/>
    <n v="0.45"/>
    <n v="4250"/>
    <n v="1912.5"/>
    <n v="478.125"/>
    <n v="0.25"/>
  </r>
  <r>
    <x v="2"/>
    <n v="1128299"/>
    <x v="37"/>
    <x v="1"/>
    <x v="0"/>
    <x v="0"/>
    <x v="2"/>
    <x v="5"/>
    <x v="7"/>
    <x v="2"/>
    <n v="20"/>
    <x v="2"/>
    <n v="0.45"/>
    <n v="4250"/>
    <n v="1912.5"/>
    <n v="765"/>
    <n v="0.4"/>
  </r>
  <r>
    <x v="2"/>
    <n v="1128299"/>
    <x v="37"/>
    <x v="1"/>
    <x v="0"/>
    <x v="0"/>
    <x v="2"/>
    <x v="5"/>
    <x v="7"/>
    <x v="3"/>
    <n v="55"/>
    <x v="1"/>
    <n v="0.45"/>
    <n v="2750"/>
    <n v="1237.5"/>
    <n v="433.125"/>
    <n v="0.35"/>
  </r>
  <r>
    <x v="2"/>
    <n v="1128299"/>
    <x v="37"/>
    <x v="1"/>
    <x v="0"/>
    <x v="0"/>
    <x v="2"/>
    <x v="5"/>
    <x v="7"/>
    <x v="4"/>
    <n v="40"/>
    <x v="3"/>
    <n v="0.5"/>
    <n v="2000"/>
    <n v="1000"/>
    <n v="550"/>
    <n v="0.55000000000000004"/>
  </r>
  <r>
    <x v="2"/>
    <n v="1128299"/>
    <x v="37"/>
    <x v="1"/>
    <x v="0"/>
    <x v="0"/>
    <x v="2"/>
    <x v="5"/>
    <x v="7"/>
    <x v="5"/>
    <n v="57"/>
    <x v="2"/>
    <n v="0.45"/>
    <n v="4000"/>
    <n v="1800"/>
    <n v="360"/>
    <n v="0.2"/>
  </r>
  <r>
    <x v="2"/>
    <n v="1128299"/>
    <x v="38"/>
    <x v="2"/>
    <x v="0"/>
    <x v="0"/>
    <x v="2"/>
    <x v="5"/>
    <x v="7"/>
    <x v="0"/>
    <n v="40"/>
    <x v="0"/>
    <n v="0.45"/>
    <n v="5500"/>
    <n v="2475"/>
    <n v="990"/>
    <n v="0.4"/>
  </r>
  <r>
    <x v="2"/>
    <n v="1128299"/>
    <x v="38"/>
    <x v="2"/>
    <x v="0"/>
    <x v="0"/>
    <x v="2"/>
    <x v="5"/>
    <x v="7"/>
    <x v="1"/>
    <n v="50"/>
    <x v="0"/>
    <n v="0.54999999999999993"/>
    <n v="4000"/>
    <n v="2199.9999999999995"/>
    <n v="549.99999999999989"/>
    <n v="0.25"/>
  </r>
  <r>
    <x v="2"/>
    <n v="1128299"/>
    <x v="38"/>
    <x v="2"/>
    <x v="0"/>
    <x v="0"/>
    <x v="2"/>
    <x v="5"/>
    <x v="7"/>
    <x v="2"/>
    <n v="22"/>
    <x v="0"/>
    <n v="0.54999999999999993"/>
    <n v="4000"/>
    <n v="2199.9999999999995"/>
    <n v="879.99999999999989"/>
    <n v="0.4"/>
  </r>
  <r>
    <x v="2"/>
    <n v="1128299"/>
    <x v="38"/>
    <x v="2"/>
    <x v="0"/>
    <x v="0"/>
    <x v="2"/>
    <x v="5"/>
    <x v="7"/>
    <x v="3"/>
    <n v="34"/>
    <x v="3"/>
    <n v="0.54999999999999993"/>
    <n v="3000"/>
    <n v="1649.9999999999998"/>
    <n v="577.49999999999989"/>
    <n v="0.35"/>
  </r>
  <r>
    <x v="2"/>
    <n v="1128299"/>
    <x v="38"/>
    <x v="2"/>
    <x v="0"/>
    <x v="0"/>
    <x v="2"/>
    <x v="5"/>
    <x v="7"/>
    <x v="4"/>
    <n v="44"/>
    <x v="0"/>
    <n v="0.6"/>
    <n v="1750"/>
    <n v="1050"/>
    <n v="577.5"/>
    <n v="0.55000000000000004"/>
  </r>
  <r>
    <x v="2"/>
    <n v="1128299"/>
    <x v="38"/>
    <x v="2"/>
    <x v="0"/>
    <x v="0"/>
    <x v="2"/>
    <x v="5"/>
    <x v="7"/>
    <x v="5"/>
    <n v="59"/>
    <x v="3"/>
    <n v="0.54999999999999993"/>
    <n v="3750"/>
    <n v="2062.4999999999995"/>
    <n v="412.49999999999994"/>
    <n v="0.2"/>
  </r>
  <r>
    <x v="2"/>
    <n v="1128299"/>
    <x v="39"/>
    <x v="3"/>
    <x v="1"/>
    <x v="0"/>
    <x v="2"/>
    <x v="5"/>
    <x v="7"/>
    <x v="0"/>
    <n v="27"/>
    <x v="3"/>
    <n v="0.6"/>
    <n v="5500"/>
    <n v="3300"/>
    <n v="1320"/>
    <n v="0.4"/>
  </r>
  <r>
    <x v="2"/>
    <n v="1128299"/>
    <x v="39"/>
    <x v="3"/>
    <x v="1"/>
    <x v="0"/>
    <x v="2"/>
    <x v="5"/>
    <x v="7"/>
    <x v="1"/>
    <n v="28"/>
    <x v="3"/>
    <n v="0.65"/>
    <n v="3500"/>
    <n v="2275"/>
    <n v="568.75"/>
    <n v="0.25"/>
  </r>
  <r>
    <x v="2"/>
    <n v="1128299"/>
    <x v="39"/>
    <x v="3"/>
    <x v="1"/>
    <x v="0"/>
    <x v="2"/>
    <x v="5"/>
    <x v="7"/>
    <x v="2"/>
    <n v="54"/>
    <x v="3"/>
    <n v="0.65"/>
    <n v="4000"/>
    <n v="2600"/>
    <n v="1040"/>
    <n v="0.4"/>
  </r>
  <r>
    <x v="2"/>
    <n v="1128299"/>
    <x v="39"/>
    <x v="3"/>
    <x v="1"/>
    <x v="0"/>
    <x v="2"/>
    <x v="5"/>
    <x v="7"/>
    <x v="3"/>
    <n v="15"/>
    <x v="0"/>
    <n v="0.6"/>
    <n v="3000"/>
    <n v="1800"/>
    <n v="630"/>
    <n v="0.35"/>
  </r>
  <r>
    <x v="2"/>
    <n v="1128299"/>
    <x v="39"/>
    <x v="3"/>
    <x v="1"/>
    <x v="0"/>
    <x v="2"/>
    <x v="5"/>
    <x v="7"/>
    <x v="4"/>
    <n v="17"/>
    <x v="1"/>
    <n v="0.65"/>
    <n v="2000"/>
    <n v="1300"/>
    <n v="715.00000000000011"/>
    <n v="0.55000000000000004"/>
  </r>
  <r>
    <x v="2"/>
    <n v="1128299"/>
    <x v="39"/>
    <x v="3"/>
    <x v="1"/>
    <x v="0"/>
    <x v="2"/>
    <x v="5"/>
    <x v="7"/>
    <x v="5"/>
    <n v="43"/>
    <x v="0"/>
    <n v="0.8"/>
    <n v="3500"/>
    <n v="2800"/>
    <n v="560"/>
    <n v="0.2"/>
  </r>
  <r>
    <x v="2"/>
    <n v="1128299"/>
    <x v="40"/>
    <x v="4"/>
    <x v="1"/>
    <x v="0"/>
    <x v="2"/>
    <x v="5"/>
    <x v="7"/>
    <x v="0"/>
    <n v="20"/>
    <x v="2"/>
    <n v="0.6"/>
    <n v="5500"/>
    <n v="3300"/>
    <n v="1485"/>
    <n v="0.45"/>
  </r>
  <r>
    <x v="2"/>
    <n v="1128299"/>
    <x v="40"/>
    <x v="4"/>
    <x v="1"/>
    <x v="0"/>
    <x v="2"/>
    <x v="5"/>
    <x v="7"/>
    <x v="1"/>
    <n v="41"/>
    <x v="1"/>
    <n v="0.65"/>
    <n v="4000"/>
    <n v="2600"/>
    <n v="780"/>
    <n v="0.3"/>
  </r>
  <r>
    <x v="2"/>
    <n v="1128299"/>
    <x v="40"/>
    <x v="4"/>
    <x v="1"/>
    <x v="0"/>
    <x v="2"/>
    <x v="5"/>
    <x v="7"/>
    <x v="2"/>
    <n v="55"/>
    <x v="3"/>
    <n v="0.65"/>
    <n v="4000"/>
    <n v="2600"/>
    <n v="1170"/>
    <n v="0.45"/>
  </r>
  <r>
    <x v="2"/>
    <n v="1128299"/>
    <x v="40"/>
    <x v="4"/>
    <x v="1"/>
    <x v="0"/>
    <x v="2"/>
    <x v="5"/>
    <x v="7"/>
    <x v="3"/>
    <n v="54"/>
    <x v="0"/>
    <n v="0.6"/>
    <n v="3000"/>
    <n v="1800"/>
    <n v="719.99999999999989"/>
    <n v="0.39999999999999997"/>
  </r>
  <r>
    <x v="2"/>
    <n v="1128299"/>
    <x v="40"/>
    <x v="4"/>
    <x v="1"/>
    <x v="0"/>
    <x v="2"/>
    <x v="5"/>
    <x v="7"/>
    <x v="4"/>
    <n v="59"/>
    <x v="0"/>
    <n v="0.65"/>
    <n v="2000"/>
    <n v="1300"/>
    <n v="780.00000000000011"/>
    <n v="0.60000000000000009"/>
  </r>
  <r>
    <x v="2"/>
    <n v="1128299"/>
    <x v="40"/>
    <x v="4"/>
    <x v="1"/>
    <x v="0"/>
    <x v="2"/>
    <x v="5"/>
    <x v="7"/>
    <x v="5"/>
    <n v="38"/>
    <x v="3"/>
    <n v="0.8"/>
    <n v="4500"/>
    <n v="3600"/>
    <n v="900"/>
    <n v="0.25"/>
  </r>
  <r>
    <x v="2"/>
    <n v="1128299"/>
    <x v="41"/>
    <x v="5"/>
    <x v="1"/>
    <x v="0"/>
    <x v="2"/>
    <x v="5"/>
    <x v="7"/>
    <x v="0"/>
    <n v="28"/>
    <x v="1"/>
    <n v="0.6"/>
    <n v="7000"/>
    <n v="4200"/>
    <n v="1890"/>
    <n v="0.45"/>
  </r>
  <r>
    <x v="2"/>
    <n v="1128299"/>
    <x v="41"/>
    <x v="5"/>
    <x v="1"/>
    <x v="0"/>
    <x v="2"/>
    <x v="5"/>
    <x v="7"/>
    <x v="1"/>
    <n v="52"/>
    <x v="2"/>
    <n v="0.65"/>
    <n v="5500"/>
    <n v="3575"/>
    <n v="1072.5"/>
    <n v="0.3"/>
  </r>
  <r>
    <x v="2"/>
    <n v="1128299"/>
    <x v="41"/>
    <x v="5"/>
    <x v="1"/>
    <x v="0"/>
    <x v="2"/>
    <x v="5"/>
    <x v="7"/>
    <x v="2"/>
    <n v="60"/>
    <x v="0"/>
    <n v="0.65"/>
    <n v="5500"/>
    <n v="3575"/>
    <n v="1608.75"/>
    <n v="0.45"/>
  </r>
  <r>
    <x v="2"/>
    <n v="1128299"/>
    <x v="41"/>
    <x v="5"/>
    <x v="1"/>
    <x v="0"/>
    <x v="2"/>
    <x v="5"/>
    <x v="7"/>
    <x v="3"/>
    <n v="51"/>
    <x v="1"/>
    <n v="0.6"/>
    <n v="4250"/>
    <n v="2550"/>
    <n v="1019.9999999999999"/>
    <n v="0.39999999999999997"/>
  </r>
  <r>
    <x v="2"/>
    <n v="1128299"/>
    <x v="41"/>
    <x v="5"/>
    <x v="1"/>
    <x v="0"/>
    <x v="2"/>
    <x v="5"/>
    <x v="7"/>
    <x v="4"/>
    <n v="60"/>
    <x v="1"/>
    <n v="0.65"/>
    <n v="3000"/>
    <n v="1950"/>
    <n v="1170.0000000000002"/>
    <n v="0.60000000000000009"/>
  </r>
  <r>
    <x v="2"/>
    <n v="1128299"/>
    <x v="41"/>
    <x v="5"/>
    <x v="1"/>
    <x v="0"/>
    <x v="2"/>
    <x v="5"/>
    <x v="7"/>
    <x v="5"/>
    <n v="54"/>
    <x v="2"/>
    <n v="0.8"/>
    <n v="6000"/>
    <n v="4800"/>
    <n v="1200"/>
    <n v="0.25"/>
  </r>
  <r>
    <x v="2"/>
    <n v="1128299"/>
    <x v="42"/>
    <x v="6"/>
    <x v="2"/>
    <x v="1"/>
    <x v="2"/>
    <x v="5"/>
    <x v="7"/>
    <x v="0"/>
    <n v="41"/>
    <x v="3"/>
    <n v="0.6"/>
    <n v="7500"/>
    <n v="4500"/>
    <n v="1800"/>
    <n v="0.4"/>
  </r>
  <r>
    <x v="2"/>
    <n v="1128299"/>
    <x v="42"/>
    <x v="6"/>
    <x v="2"/>
    <x v="1"/>
    <x v="2"/>
    <x v="5"/>
    <x v="7"/>
    <x v="1"/>
    <n v="30"/>
    <x v="1"/>
    <n v="0.65"/>
    <n v="6000"/>
    <n v="3900"/>
    <n v="975"/>
    <n v="0.25"/>
  </r>
  <r>
    <x v="2"/>
    <n v="1128299"/>
    <x v="42"/>
    <x v="6"/>
    <x v="2"/>
    <x v="1"/>
    <x v="2"/>
    <x v="5"/>
    <x v="7"/>
    <x v="2"/>
    <n v="17"/>
    <x v="0"/>
    <n v="0.65"/>
    <n v="5500"/>
    <n v="3575"/>
    <n v="1430"/>
    <n v="0.4"/>
  </r>
  <r>
    <x v="2"/>
    <n v="1128299"/>
    <x v="42"/>
    <x v="6"/>
    <x v="2"/>
    <x v="1"/>
    <x v="2"/>
    <x v="5"/>
    <x v="7"/>
    <x v="3"/>
    <n v="40"/>
    <x v="1"/>
    <n v="0.6"/>
    <n v="4500"/>
    <n v="2700"/>
    <n v="944.99999999999989"/>
    <n v="0.35"/>
  </r>
  <r>
    <x v="2"/>
    <n v="1128299"/>
    <x v="42"/>
    <x v="6"/>
    <x v="2"/>
    <x v="1"/>
    <x v="2"/>
    <x v="5"/>
    <x v="7"/>
    <x v="4"/>
    <n v="59"/>
    <x v="2"/>
    <n v="0.65"/>
    <n v="5000"/>
    <n v="3250"/>
    <n v="1787.5000000000002"/>
    <n v="0.55000000000000004"/>
  </r>
  <r>
    <x v="2"/>
    <n v="1128299"/>
    <x v="42"/>
    <x v="6"/>
    <x v="2"/>
    <x v="1"/>
    <x v="2"/>
    <x v="5"/>
    <x v="7"/>
    <x v="5"/>
    <n v="39"/>
    <x v="1"/>
    <n v="0.8"/>
    <n v="5000"/>
    <n v="4000"/>
    <n v="800"/>
    <n v="0.2"/>
  </r>
  <r>
    <x v="2"/>
    <n v="1128299"/>
    <x v="43"/>
    <x v="7"/>
    <x v="2"/>
    <x v="1"/>
    <x v="2"/>
    <x v="5"/>
    <x v="7"/>
    <x v="0"/>
    <n v="35"/>
    <x v="3"/>
    <n v="0.65"/>
    <n v="7000"/>
    <n v="4550"/>
    <n v="1820"/>
    <n v="0.4"/>
  </r>
  <r>
    <x v="2"/>
    <n v="1128299"/>
    <x v="43"/>
    <x v="7"/>
    <x v="2"/>
    <x v="1"/>
    <x v="2"/>
    <x v="5"/>
    <x v="7"/>
    <x v="1"/>
    <n v="60"/>
    <x v="0"/>
    <n v="0.70000000000000007"/>
    <n v="6500"/>
    <n v="4550"/>
    <n v="1137.5"/>
    <n v="0.25"/>
  </r>
  <r>
    <x v="2"/>
    <n v="1128299"/>
    <x v="43"/>
    <x v="7"/>
    <x v="2"/>
    <x v="1"/>
    <x v="2"/>
    <x v="5"/>
    <x v="7"/>
    <x v="2"/>
    <n v="48"/>
    <x v="2"/>
    <n v="0.65"/>
    <n v="5250"/>
    <n v="3412.5"/>
    <n v="1365"/>
    <n v="0.4"/>
  </r>
  <r>
    <x v="2"/>
    <n v="1128299"/>
    <x v="43"/>
    <x v="7"/>
    <x v="2"/>
    <x v="1"/>
    <x v="2"/>
    <x v="5"/>
    <x v="7"/>
    <x v="3"/>
    <n v="46"/>
    <x v="0"/>
    <n v="0.65"/>
    <n v="4750"/>
    <n v="3087.5"/>
    <n v="1080.625"/>
    <n v="0.35"/>
  </r>
  <r>
    <x v="2"/>
    <n v="1128299"/>
    <x v="43"/>
    <x v="7"/>
    <x v="2"/>
    <x v="1"/>
    <x v="2"/>
    <x v="5"/>
    <x v="7"/>
    <x v="4"/>
    <n v="24"/>
    <x v="1"/>
    <n v="0.75"/>
    <n v="4750"/>
    <n v="3562.5"/>
    <n v="1959.3750000000002"/>
    <n v="0.55000000000000004"/>
  </r>
  <r>
    <x v="2"/>
    <n v="1128299"/>
    <x v="43"/>
    <x v="7"/>
    <x v="2"/>
    <x v="1"/>
    <x v="2"/>
    <x v="5"/>
    <x v="7"/>
    <x v="5"/>
    <n v="34"/>
    <x v="1"/>
    <n v="0.8"/>
    <n v="4000"/>
    <n v="3200"/>
    <n v="640"/>
    <n v="0.2"/>
  </r>
  <r>
    <x v="2"/>
    <n v="1128299"/>
    <x v="44"/>
    <x v="8"/>
    <x v="2"/>
    <x v="1"/>
    <x v="2"/>
    <x v="5"/>
    <x v="7"/>
    <x v="0"/>
    <n v="20"/>
    <x v="0"/>
    <n v="0.60000000000000009"/>
    <n v="6000"/>
    <n v="3600.0000000000005"/>
    <n v="1260.0000000000002"/>
    <n v="0.35000000000000003"/>
  </r>
  <r>
    <x v="2"/>
    <n v="1128299"/>
    <x v="44"/>
    <x v="8"/>
    <x v="2"/>
    <x v="1"/>
    <x v="2"/>
    <x v="5"/>
    <x v="7"/>
    <x v="1"/>
    <n v="59"/>
    <x v="0"/>
    <n v="0.65000000000000013"/>
    <n v="6000"/>
    <n v="3900.0000000000009"/>
    <n v="780.00000000000023"/>
    <n v="0.2"/>
  </r>
  <r>
    <x v="2"/>
    <n v="1128299"/>
    <x v="44"/>
    <x v="8"/>
    <x v="2"/>
    <x v="1"/>
    <x v="2"/>
    <x v="5"/>
    <x v="7"/>
    <x v="2"/>
    <n v="32"/>
    <x v="0"/>
    <n v="0.60000000000000009"/>
    <n v="4500"/>
    <n v="2700.0000000000005"/>
    <n v="945.00000000000023"/>
    <n v="0.35000000000000003"/>
  </r>
  <r>
    <x v="2"/>
    <n v="1128299"/>
    <x v="44"/>
    <x v="8"/>
    <x v="2"/>
    <x v="1"/>
    <x v="2"/>
    <x v="5"/>
    <x v="7"/>
    <x v="3"/>
    <n v="47"/>
    <x v="1"/>
    <n v="0.60000000000000009"/>
    <n v="4000"/>
    <n v="2400.0000000000005"/>
    <n v="720.00000000000011"/>
    <n v="0.3"/>
  </r>
  <r>
    <x v="2"/>
    <n v="1128299"/>
    <x v="44"/>
    <x v="8"/>
    <x v="2"/>
    <x v="1"/>
    <x v="2"/>
    <x v="5"/>
    <x v="7"/>
    <x v="4"/>
    <n v="57"/>
    <x v="3"/>
    <n v="0.70000000000000007"/>
    <n v="4000"/>
    <n v="2800.0000000000005"/>
    <n v="1400.0000000000005"/>
    <n v="0.50000000000000011"/>
  </r>
  <r>
    <x v="2"/>
    <n v="1128299"/>
    <x v="44"/>
    <x v="8"/>
    <x v="2"/>
    <x v="1"/>
    <x v="2"/>
    <x v="5"/>
    <x v="7"/>
    <x v="5"/>
    <n v="39"/>
    <x v="3"/>
    <n v="0.75000000000000011"/>
    <n v="4500"/>
    <n v="3375.0000000000005"/>
    <n v="506.25000000000017"/>
    <n v="0.15000000000000002"/>
  </r>
  <r>
    <x v="2"/>
    <n v="1128299"/>
    <x v="45"/>
    <x v="9"/>
    <x v="3"/>
    <x v="1"/>
    <x v="2"/>
    <x v="5"/>
    <x v="7"/>
    <x v="0"/>
    <n v="47"/>
    <x v="1"/>
    <n v="0.60000000000000009"/>
    <n v="5500"/>
    <n v="3300.0000000000005"/>
    <n v="1155.0000000000002"/>
    <n v="0.35000000000000003"/>
  </r>
  <r>
    <x v="2"/>
    <n v="1128299"/>
    <x v="45"/>
    <x v="9"/>
    <x v="3"/>
    <x v="1"/>
    <x v="2"/>
    <x v="5"/>
    <x v="7"/>
    <x v="1"/>
    <n v="23"/>
    <x v="2"/>
    <n v="0.65000000000000013"/>
    <n v="5500"/>
    <n v="3575.0000000000009"/>
    <n v="715.00000000000023"/>
    <n v="0.2"/>
  </r>
  <r>
    <x v="2"/>
    <n v="1128299"/>
    <x v="45"/>
    <x v="9"/>
    <x v="3"/>
    <x v="1"/>
    <x v="2"/>
    <x v="5"/>
    <x v="7"/>
    <x v="2"/>
    <n v="17"/>
    <x v="2"/>
    <n v="0.60000000000000009"/>
    <n v="3750"/>
    <n v="2250.0000000000005"/>
    <n v="787.50000000000023"/>
    <n v="0.35000000000000003"/>
  </r>
  <r>
    <x v="2"/>
    <n v="1128299"/>
    <x v="45"/>
    <x v="9"/>
    <x v="3"/>
    <x v="1"/>
    <x v="2"/>
    <x v="5"/>
    <x v="7"/>
    <x v="3"/>
    <n v="48"/>
    <x v="0"/>
    <n v="0.60000000000000009"/>
    <n v="3500"/>
    <n v="2100.0000000000005"/>
    <n v="630.00000000000011"/>
    <n v="0.3"/>
  </r>
  <r>
    <x v="2"/>
    <n v="1128299"/>
    <x v="45"/>
    <x v="9"/>
    <x v="3"/>
    <x v="1"/>
    <x v="2"/>
    <x v="5"/>
    <x v="7"/>
    <x v="4"/>
    <n v="60"/>
    <x v="2"/>
    <n v="0.70000000000000007"/>
    <n v="3250"/>
    <n v="2275"/>
    <n v="1137.5000000000002"/>
    <n v="0.50000000000000011"/>
  </r>
  <r>
    <x v="2"/>
    <n v="1128299"/>
    <x v="45"/>
    <x v="9"/>
    <x v="3"/>
    <x v="1"/>
    <x v="2"/>
    <x v="5"/>
    <x v="7"/>
    <x v="5"/>
    <n v="36"/>
    <x v="2"/>
    <n v="0.75000000000000011"/>
    <n v="3750"/>
    <n v="2812.5000000000005"/>
    <n v="421.87500000000011"/>
    <n v="0.15000000000000002"/>
  </r>
  <r>
    <x v="2"/>
    <n v="1128299"/>
    <x v="46"/>
    <x v="10"/>
    <x v="3"/>
    <x v="1"/>
    <x v="2"/>
    <x v="5"/>
    <x v="7"/>
    <x v="0"/>
    <n v="27"/>
    <x v="3"/>
    <n v="0.60000000000000009"/>
    <n v="5750"/>
    <n v="3450.0000000000005"/>
    <n v="1207.5000000000002"/>
    <n v="0.35000000000000003"/>
  </r>
  <r>
    <x v="2"/>
    <n v="1128299"/>
    <x v="46"/>
    <x v="10"/>
    <x v="3"/>
    <x v="1"/>
    <x v="2"/>
    <x v="5"/>
    <x v="7"/>
    <x v="1"/>
    <n v="46"/>
    <x v="1"/>
    <n v="0.65000000000000013"/>
    <n v="5750"/>
    <n v="3737.5000000000009"/>
    <n v="747.50000000000023"/>
    <n v="0.2"/>
  </r>
  <r>
    <x v="2"/>
    <n v="1128299"/>
    <x v="46"/>
    <x v="10"/>
    <x v="3"/>
    <x v="1"/>
    <x v="2"/>
    <x v="5"/>
    <x v="7"/>
    <x v="2"/>
    <n v="34"/>
    <x v="3"/>
    <n v="0.60000000000000009"/>
    <n v="4250"/>
    <n v="2550.0000000000005"/>
    <n v="892.50000000000023"/>
    <n v="0.35000000000000003"/>
  </r>
  <r>
    <x v="2"/>
    <n v="1128299"/>
    <x v="46"/>
    <x v="10"/>
    <x v="3"/>
    <x v="1"/>
    <x v="2"/>
    <x v="5"/>
    <x v="7"/>
    <x v="3"/>
    <n v="21"/>
    <x v="1"/>
    <n v="0.60000000000000009"/>
    <n v="4000"/>
    <n v="2400.0000000000005"/>
    <n v="720.00000000000011"/>
    <n v="0.3"/>
  </r>
  <r>
    <x v="2"/>
    <n v="1128299"/>
    <x v="46"/>
    <x v="10"/>
    <x v="3"/>
    <x v="1"/>
    <x v="2"/>
    <x v="5"/>
    <x v="7"/>
    <x v="4"/>
    <n v="29"/>
    <x v="0"/>
    <n v="0.70000000000000007"/>
    <n v="3500"/>
    <n v="2450.0000000000005"/>
    <n v="1225.0000000000005"/>
    <n v="0.50000000000000011"/>
  </r>
  <r>
    <x v="2"/>
    <n v="1128299"/>
    <x v="46"/>
    <x v="10"/>
    <x v="3"/>
    <x v="1"/>
    <x v="2"/>
    <x v="5"/>
    <x v="7"/>
    <x v="5"/>
    <n v="22"/>
    <x v="0"/>
    <n v="0.75000000000000011"/>
    <n v="4750"/>
    <n v="3562.5000000000005"/>
    <n v="534.37500000000011"/>
    <n v="0.15000000000000002"/>
  </r>
  <r>
    <x v="2"/>
    <n v="1128299"/>
    <x v="47"/>
    <x v="11"/>
    <x v="3"/>
    <x v="1"/>
    <x v="2"/>
    <x v="5"/>
    <x v="7"/>
    <x v="0"/>
    <n v="30"/>
    <x v="2"/>
    <n v="0.60000000000000009"/>
    <n v="6750"/>
    <n v="4050.0000000000005"/>
    <n v="1417.5000000000002"/>
    <n v="0.35000000000000003"/>
  </r>
  <r>
    <x v="2"/>
    <n v="1128299"/>
    <x v="47"/>
    <x v="11"/>
    <x v="3"/>
    <x v="1"/>
    <x v="2"/>
    <x v="5"/>
    <x v="7"/>
    <x v="1"/>
    <n v="52"/>
    <x v="0"/>
    <n v="0.65000000000000013"/>
    <n v="6750"/>
    <n v="4387.5000000000009"/>
    <n v="877.50000000000023"/>
    <n v="0.2"/>
  </r>
  <r>
    <x v="2"/>
    <n v="1128299"/>
    <x v="47"/>
    <x v="11"/>
    <x v="3"/>
    <x v="1"/>
    <x v="2"/>
    <x v="5"/>
    <x v="7"/>
    <x v="2"/>
    <n v="47"/>
    <x v="2"/>
    <n v="0.60000000000000009"/>
    <n v="4750"/>
    <n v="2850.0000000000005"/>
    <n v="997.50000000000023"/>
    <n v="0.35000000000000003"/>
  </r>
  <r>
    <x v="2"/>
    <n v="1128299"/>
    <x v="47"/>
    <x v="11"/>
    <x v="3"/>
    <x v="1"/>
    <x v="2"/>
    <x v="5"/>
    <x v="7"/>
    <x v="3"/>
    <n v="47"/>
    <x v="2"/>
    <n v="0.60000000000000009"/>
    <n v="4750"/>
    <n v="2850.0000000000005"/>
    <n v="855.00000000000011"/>
    <n v="0.3"/>
  </r>
  <r>
    <x v="2"/>
    <n v="1128299"/>
    <x v="47"/>
    <x v="11"/>
    <x v="3"/>
    <x v="1"/>
    <x v="2"/>
    <x v="5"/>
    <x v="7"/>
    <x v="4"/>
    <n v="19"/>
    <x v="0"/>
    <n v="0.70000000000000007"/>
    <n v="4000"/>
    <n v="2800.0000000000005"/>
    <n v="1400.0000000000005"/>
    <n v="0.50000000000000011"/>
  </r>
  <r>
    <x v="2"/>
    <n v="1128299"/>
    <x v="47"/>
    <x v="11"/>
    <x v="3"/>
    <x v="1"/>
    <x v="2"/>
    <x v="5"/>
    <x v="7"/>
    <x v="5"/>
    <n v="35"/>
    <x v="2"/>
    <n v="0.75000000000000011"/>
    <n v="5000"/>
    <n v="3750.0000000000005"/>
    <n v="562.50000000000011"/>
    <n v="0.15000000000000002"/>
  </r>
  <r>
    <x v="2"/>
    <n v="1128299"/>
    <x v="58"/>
    <x v="0"/>
    <x v="0"/>
    <x v="0"/>
    <x v="2"/>
    <x v="6"/>
    <x v="8"/>
    <x v="0"/>
    <n v="36"/>
    <x v="2"/>
    <n v="0.3"/>
    <n v="4250"/>
    <n v="1275"/>
    <n v="446.25000000000006"/>
    <n v="0.35000000000000003"/>
  </r>
  <r>
    <x v="2"/>
    <n v="1128299"/>
    <x v="58"/>
    <x v="0"/>
    <x v="0"/>
    <x v="0"/>
    <x v="2"/>
    <x v="6"/>
    <x v="8"/>
    <x v="1"/>
    <n v="30"/>
    <x v="0"/>
    <n v="0.4"/>
    <n v="4250"/>
    <n v="1700"/>
    <n v="340"/>
    <n v="0.2"/>
  </r>
  <r>
    <x v="2"/>
    <n v="1128299"/>
    <x v="58"/>
    <x v="0"/>
    <x v="0"/>
    <x v="0"/>
    <x v="2"/>
    <x v="6"/>
    <x v="8"/>
    <x v="2"/>
    <n v="48"/>
    <x v="3"/>
    <n v="0.4"/>
    <n v="4250"/>
    <n v="1700"/>
    <n v="595"/>
    <n v="0.35000000000000003"/>
  </r>
  <r>
    <x v="2"/>
    <n v="1128299"/>
    <x v="58"/>
    <x v="0"/>
    <x v="0"/>
    <x v="0"/>
    <x v="2"/>
    <x v="6"/>
    <x v="8"/>
    <x v="3"/>
    <n v="59"/>
    <x v="2"/>
    <n v="0.4"/>
    <n v="2750"/>
    <n v="1100"/>
    <n v="330"/>
    <n v="0.3"/>
  </r>
  <r>
    <x v="2"/>
    <n v="1128299"/>
    <x v="58"/>
    <x v="0"/>
    <x v="0"/>
    <x v="0"/>
    <x v="2"/>
    <x v="6"/>
    <x v="8"/>
    <x v="4"/>
    <n v="57"/>
    <x v="3"/>
    <n v="0.45"/>
    <n v="2250"/>
    <n v="1012.5"/>
    <n v="506.25"/>
    <n v="0.5"/>
  </r>
  <r>
    <x v="2"/>
    <n v="1128299"/>
    <x v="58"/>
    <x v="0"/>
    <x v="0"/>
    <x v="0"/>
    <x v="2"/>
    <x v="6"/>
    <x v="8"/>
    <x v="5"/>
    <n v="42"/>
    <x v="3"/>
    <n v="0.4"/>
    <n v="4750"/>
    <n v="1900"/>
    <n v="285.00000000000006"/>
    <n v="0.15000000000000002"/>
  </r>
  <r>
    <x v="2"/>
    <n v="1128299"/>
    <x v="49"/>
    <x v="1"/>
    <x v="0"/>
    <x v="0"/>
    <x v="2"/>
    <x v="6"/>
    <x v="8"/>
    <x v="0"/>
    <n v="25"/>
    <x v="0"/>
    <n v="0.3"/>
    <n v="5250"/>
    <n v="1575"/>
    <n v="551.25"/>
    <n v="0.35000000000000003"/>
  </r>
  <r>
    <x v="2"/>
    <n v="1128299"/>
    <x v="49"/>
    <x v="1"/>
    <x v="0"/>
    <x v="0"/>
    <x v="2"/>
    <x v="6"/>
    <x v="8"/>
    <x v="1"/>
    <n v="58"/>
    <x v="1"/>
    <n v="0.4"/>
    <n v="4250"/>
    <n v="1700"/>
    <n v="340"/>
    <n v="0.2"/>
  </r>
  <r>
    <x v="2"/>
    <n v="1128299"/>
    <x v="49"/>
    <x v="1"/>
    <x v="0"/>
    <x v="0"/>
    <x v="2"/>
    <x v="6"/>
    <x v="8"/>
    <x v="2"/>
    <n v="54"/>
    <x v="0"/>
    <n v="0.4"/>
    <n v="4250"/>
    <n v="1700"/>
    <n v="595"/>
    <n v="0.35000000000000003"/>
  </r>
  <r>
    <x v="2"/>
    <n v="1128299"/>
    <x v="49"/>
    <x v="1"/>
    <x v="0"/>
    <x v="0"/>
    <x v="2"/>
    <x v="6"/>
    <x v="8"/>
    <x v="3"/>
    <n v="31"/>
    <x v="0"/>
    <n v="0.4"/>
    <n v="2750"/>
    <n v="1100"/>
    <n v="330"/>
    <n v="0.3"/>
  </r>
  <r>
    <x v="2"/>
    <n v="1128299"/>
    <x v="49"/>
    <x v="1"/>
    <x v="0"/>
    <x v="0"/>
    <x v="2"/>
    <x v="6"/>
    <x v="8"/>
    <x v="4"/>
    <n v="36"/>
    <x v="3"/>
    <n v="0.45"/>
    <n v="2000"/>
    <n v="900"/>
    <n v="450"/>
    <n v="0.5"/>
  </r>
  <r>
    <x v="2"/>
    <n v="1128299"/>
    <x v="49"/>
    <x v="1"/>
    <x v="0"/>
    <x v="0"/>
    <x v="2"/>
    <x v="6"/>
    <x v="8"/>
    <x v="5"/>
    <n v="38"/>
    <x v="3"/>
    <n v="0.4"/>
    <n v="4000"/>
    <n v="1600"/>
    <n v="240.00000000000003"/>
    <n v="0.15000000000000002"/>
  </r>
  <r>
    <x v="2"/>
    <n v="1128299"/>
    <x v="59"/>
    <x v="2"/>
    <x v="0"/>
    <x v="0"/>
    <x v="2"/>
    <x v="6"/>
    <x v="8"/>
    <x v="0"/>
    <n v="18"/>
    <x v="2"/>
    <n v="0.4"/>
    <n v="5500"/>
    <n v="2200"/>
    <n v="770.00000000000011"/>
    <n v="0.35000000000000003"/>
  </r>
  <r>
    <x v="2"/>
    <n v="1128299"/>
    <x v="59"/>
    <x v="2"/>
    <x v="0"/>
    <x v="0"/>
    <x v="2"/>
    <x v="6"/>
    <x v="8"/>
    <x v="1"/>
    <n v="22"/>
    <x v="3"/>
    <n v="0.49999999999999994"/>
    <n v="4000"/>
    <n v="1999.9999999999998"/>
    <n v="400"/>
    <n v="0.2"/>
  </r>
  <r>
    <x v="2"/>
    <n v="1128299"/>
    <x v="59"/>
    <x v="2"/>
    <x v="0"/>
    <x v="0"/>
    <x v="2"/>
    <x v="6"/>
    <x v="8"/>
    <x v="2"/>
    <n v="21"/>
    <x v="1"/>
    <n v="0.54999999999999993"/>
    <n v="4000"/>
    <n v="2199.9999999999995"/>
    <n v="769.99999999999989"/>
    <n v="0.35000000000000003"/>
  </r>
  <r>
    <x v="2"/>
    <n v="1128299"/>
    <x v="59"/>
    <x v="2"/>
    <x v="0"/>
    <x v="0"/>
    <x v="2"/>
    <x v="6"/>
    <x v="8"/>
    <x v="3"/>
    <n v="50"/>
    <x v="2"/>
    <n v="0.54999999999999993"/>
    <n v="3000"/>
    <n v="1649.9999999999998"/>
    <n v="494.99999999999989"/>
    <n v="0.3"/>
  </r>
  <r>
    <x v="2"/>
    <n v="1128299"/>
    <x v="59"/>
    <x v="2"/>
    <x v="0"/>
    <x v="0"/>
    <x v="2"/>
    <x v="6"/>
    <x v="8"/>
    <x v="4"/>
    <n v="35"/>
    <x v="2"/>
    <n v="0.6"/>
    <n v="1500"/>
    <n v="900"/>
    <n v="450"/>
    <n v="0.5"/>
  </r>
  <r>
    <x v="2"/>
    <n v="1128299"/>
    <x v="59"/>
    <x v="2"/>
    <x v="0"/>
    <x v="0"/>
    <x v="2"/>
    <x v="6"/>
    <x v="8"/>
    <x v="5"/>
    <n v="58"/>
    <x v="0"/>
    <n v="0.54999999999999993"/>
    <n v="3500"/>
    <n v="1924.9999999999998"/>
    <n v="288.75"/>
    <n v="0.15000000000000002"/>
  </r>
  <r>
    <x v="2"/>
    <n v="1128299"/>
    <x v="60"/>
    <x v="3"/>
    <x v="1"/>
    <x v="0"/>
    <x v="2"/>
    <x v="6"/>
    <x v="8"/>
    <x v="0"/>
    <n v="41"/>
    <x v="0"/>
    <n v="0.6"/>
    <n v="5250"/>
    <n v="3150"/>
    <n v="1102.5"/>
    <n v="0.35000000000000003"/>
  </r>
  <r>
    <x v="2"/>
    <n v="1128299"/>
    <x v="60"/>
    <x v="3"/>
    <x v="1"/>
    <x v="0"/>
    <x v="2"/>
    <x v="6"/>
    <x v="8"/>
    <x v="1"/>
    <n v="20"/>
    <x v="0"/>
    <n v="0.65"/>
    <n v="3250"/>
    <n v="2112.5"/>
    <n v="422.5"/>
    <n v="0.2"/>
  </r>
  <r>
    <x v="2"/>
    <n v="1128299"/>
    <x v="60"/>
    <x v="3"/>
    <x v="1"/>
    <x v="0"/>
    <x v="2"/>
    <x v="6"/>
    <x v="8"/>
    <x v="2"/>
    <n v="32"/>
    <x v="3"/>
    <n v="0.65"/>
    <n v="3750"/>
    <n v="2437.5"/>
    <n v="853.12500000000011"/>
    <n v="0.35000000000000003"/>
  </r>
  <r>
    <x v="2"/>
    <n v="1128299"/>
    <x v="60"/>
    <x v="3"/>
    <x v="1"/>
    <x v="0"/>
    <x v="2"/>
    <x v="6"/>
    <x v="8"/>
    <x v="3"/>
    <n v="55"/>
    <x v="2"/>
    <n v="0.6"/>
    <n v="2750"/>
    <n v="1650"/>
    <n v="495"/>
    <n v="0.3"/>
  </r>
  <r>
    <x v="2"/>
    <n v="1128299"/>
    <x v="60"/>
    <x v="3"/>
    <x v="1"/>
    <x v="0"/>
    <x v="2"/>
    <x v="6"/>
    <x v="8"/>
    <x v="4"/>
    <n v="51"/>
    <x v="2"/>
    <n v="0.65"/>
    <n v="1750"/>
    <n v="1137.5"/>
    <n v="568.75"/>
    <n v="0.5"/>
  </r>
  <r>
    <x v="2"/>
    <n v="1128299"/>
    <x v="60"/>
    <x v="3"/>
    <x v="1"/>
    <x v="0"/>
    <x v="2"/>
    <x v="6"/>
    <x v="8"/>
    <x v="5"/>
    <n v="53"/>
    <x v="3"/>
    <n v="0.8"/>
    <n v="3250"/>
    <n v="2600"/>
    <n v="390.00000000000006"/>
    <n v="0.15000000000000002"/>
  </r>
  <r>
    <x v="2"/>
    <n v="1128299"/>
    <x v="61"/>
    <x v="4"/>
    <x v="1"/>
    <x v="0"/>
    <x v="2"/>
    <x v="6"/>
    <x v="8"/>
    <x v="0"/>
    <n v="17"/>
    <x v="1"/>
    <n v="0.6"/>
    <n v="5250"/>
    <n v="3150"/>
    <n v="1575"/>
    <n v="0.5"/>
  </r>
  <r>
    <x v="2"/>
    <n v="1128299"/>
    <x v="61"/>
    <x v="4"/>
    <x v="1"/>
    <x v="0"/>
    <x v="2"/>
    <x v="6"/>
    <x v="8"/>
    <x v="1"/>
    <n v="20"/>
    <x v="0"/>
    <n v="0.65"/>
    <n v="3750"/>
    <n v="2437.5"/>
    <n v="853.125"/>
    <n v="0.35"/>
  </r>
  <r>
    <x v="2"/>
    <n v="1128299"/>
    <x v="61"/>
    <x v="4"/>
    <x v="1"/>
    <x v="0"/>
    <x v="2"/>
    <x v="6"/>
    <x v="8"/>
    <x v="2"/>
    <n v="45"/>
    <x v="2"/>
    <n v="0.65"/>
    <n v="3750"/>
    <n v="2437.5"/>
    <n v="1218.75"/>
    <n v="0.5"/>
  </r>
  <r>
    <x v="2"/>
    <n v="1128299"/>
    <x v="61"/>
    <x v="4"/>
    <x v="1"/>
    <x v="0"/>
    <x v="2"/>
    <x v="6"/>
    <x v="8"/>
    <x v="3"/>
    <n v="56"/>
    <x v="0"/>
    <n v="0.6"/>
    <n v="2750"/>
    <n v="1650"/>
    <n v="742.49999999999989"/>
    <n v="0.44999999999999996"/>
  </r>
  <r>
    <x v="2"/>
    <n v="1128299"/>
    <x v="61"/>
    <x v="4"/>
    <x v="1"/>
    <x v="0"/>
    <x v="2"/>
    <x v="6"/>
    <x v="8"/>
    <x v="4"/>
    <n v="47"/>
    <x v="1"/>
    <n v="0.65"/>
    <n v="1750"/>
    <n v="1137.5"/>
    <n v="739.37500000000011"/>
    <n v="0.65000000000000013"/>
  </r>
  <r>
    <x v="2"/>
    <n v="1128299"/>
    <x v="61"/>
    <x v="4"/>
    <x v="1"/>
    <x v="0"/>
    <x v="2"/>
    <x v="6"/>
    <x v="8"/>
    <x v="5"/>
    <n v="39"/>
    <x v="2"/>
    <n v="0.8"/>
    <n v="4750"/>
    <n v="3800"/>
    <n v="1140"/>
    <n v="0.3"/>
  </r>
  <r>
    <x v="2"/>
    <n v="1128299"/>
    <x v="52"/>
    <x v="5"/>
    <x v="1"/>
    <x v="0"/>
    <x v="2"/>
    <x v="6"/>
    <x v="8"/>
    <x v="0"/>
    <n v="39"/>
    <x v="3"/>
    <n v="0.6"/>
    <n v="7250"/>
    <n v="4350"/>
    <n v="2175"/>
    <n v="0.5"/>
  </r>
  <r>
    <x v="2"/>
    <n v="1128299"/>
    <x v="52"/>
    <x v="5"/>
    <x v="1"/>
    <x v="0"/>
    <x v="2"/>
    <x v="6"/>
    <x v="8"/>
    <x v="1"/>
    <n v="18"/>
    <x v="0"/>
    <n v="0.65"/>
    <n v="5750"/>
    <n v="3737.5"/>
    <n v="1308.125"/>
    <n v="0.35"/>
  </r>
  <r>
    <x v="2"/>
    <n v="1128299"/>
    <x v="52"/>
    <x v="5"/>
    <x v="1"/>
    <x v="0"/>
    <x v="2"/>
    <x v="6"/>
    <x v="8"/>
    <x v="2"/>
    <n v="45"/>
    <x v="3"/>
    <n v="0.65"/>
    <n v="5750"/>
    <n v="3737.5"/>
    <n v="1868.75"/>
    <n v="0.5"/>
  </r>
  <r>
    <x v="2"/>
    <n v="1128299"/>
    <x v="52"/>
    <x v="5"/>
    <x v="1"/>
    <x v="0"/>
    <x v="2"/>
    <x v="6"/>
    <x v="8"/>
    <x v="3"/>
    <n v="26"/>
    <x v="2"/>
    <n v="0.65"/>
    <n v="4500"/>
    <n v="2925"/>
    <n v="1316.2499999999998"/>
    <n v="0.44999999999999996"/>
  </r>
  <r>
    <x v="2"/>
    <n v="1128299"/>
    <x v="52"/>
    <x v="5"/>
    <x v="1"/>
    <x v="0"/>
    <x v="2"/>
    <x v="6"/>
    <x v="8"/>
    <x v="4"/>
    <n v="38"/>
    <x v="1"/>
    <n v="0.70000000000000007"/>
    <n v="3250"/>
    <n v="2275"/>
    <n v="1478.7500000000002"/>
    <n v="0.65000000000000013"/>
  </r>
  <r>
    <x v="2"/>
    <n v="1128299"/>
    <x v="52"/>
    <x v="5"/>
    <x v="1"/>
    <x v="0"/>
    <x v="2"/>
    <x v="6"/>
    <x v="8"/>
    <x v="5"/>
    <n v="47"/>
    <x v="2"/>
    <n v="0.85000000000000009"/>
    <n v="6250"/>
    <n v="5312.5000000000009"/>
    <n v="1593.7500000000002"/>
    <n v="0.3"/>
  </r>
  <r>
    <x v="2"/>
    <n v="1128299"/>
    <x v="62"/>
    <x v="6"/>
    <x v="2"/>
    <x v="1"/>
    <x v="2"/>
    <x v="6"/>
    <x v="8"/>
    <x v="0"/>
    <n v="38"/>
    <x v="1"/>
    <n v="0.65"/>
    <n v="7750"/>
    <n v="5037.5"/>
    <n v="2266.875"/>
    <n v="0.45"/>
  </r>
  <r>
    <x v="2"/>
    <n v="1128299"/>
    <x v="62"/>
    <x v="6"/>
    <x v="2"/>
    <x v="1"/>
    <x v="2"/>
    <x v="6"/>
    <x v="8"/>
    <x v="1"/>
    <n v="27"/>
    <x v="1"/>
    <n v="0.70000000000000007"/>
    <n v="6250"/>
    <n v="4375"/>
    <n v="1312.5"/>
    <n v="0.3"/>
  </r>
  <r>
    <x v="2"/>
    <n v="1128299"/>
    <x v="62"/>
    <x v="6"/>
    <x v="2"/>
    <x v="1"/>
    <x v="2"/>
    <x v="6"/>
    <x v="8"/>
    <x v="2"/>
    <n v="51"/>
    <x v="1"/>
    <n v="0.70000000000000007"/>
    <n v="5750"/>
    <n v="4025.0000000000005"/>
    <n v="1811.2500000000002"/>
    <n v="0.45"/>
  </r>
  <r>
    <x v="2"/>
    <n v="1128299"/>
    <x v="62"/>
    <x v="6"/>
    <x v="2"/>
    <x v="1"/>
    <x v="2"/>
    <x v="6"/>
    <x v="8"/>
    <x v="3"/>
    <n v="30"/>
    <x v="0"/>
    <n v="0.65"/>
    <n v="4750"/>
    <n v="3087.5"/>
    <n v="1235"/>
    <n v="0.39999999999999997"/>
  </r>
  <r>
    <x v="2"/>
    <n v="1128299"/>
    <x v="62"/>
    <x v="6"/>
    <x v="2"/>
    <x v="1"/>
    <x v="2"/>
    <x v="6"/>
    <x v="8"/>
    <x v="4"/>
    <n v="33"/>
    <x v="0"/>
    <n v="0.70000000000000007"/>
    <n v="5250"/>
    <n v="3675.0000000000005"/>
    <n v="2205.0000000000005"/>
    <n v="0.60000000000000009"/>
  </r>
  <r>
    <x v="2"/>
    <n v="1128299"/>
    <x v="62"/>
    <x v="6"/>
    <x v="2"/>
    <x v="1"/>
    <x v="2"/>
    <x v="6"/>
    <x v="8"/>
    <x v="5"/>
    <n v="47"/>
    <x v="2"/>
    <n v="0.85000000000000009"/>
    <n v="5250"/>
    <n v="4462.5000000000009"/>
    <n v="1115.6250000000002"/>
    <n v="0.25"/>
  </r>
  <r>
    <x v="2"/>
    <n v="1128299"/>
    <x v="19"/>
    <x v="7"/>
    <x v="2"/>
    <x v="1"/>
    <x v="2"/>
    <x v="6"/>
    <x v="8"/>
    <x v="0"/>
    <n v="60"/>
    <x v="3"/>
    <n v="0.70000000000000007"/>
    <n v="7250"/>
    <n v="5075.0000000000009"/>
    <n v="2283.7500000000005"/>
    <n v="0.45"/>
  </r>
  <r>
    <x v="2"/>
    <n v="1128299"/>
    <x v="19"/>
    <x v="7"/>
    <x v="2"/>
    <x v="1"/>
    <x v="2"/>
    <x v="6"/>
    <x v="8"/>
    <x v="1"/>
    <n v="39"/>
    <x v="0"/>
    <n v="0.75000000000000011"/>
    <n v="6750"/>
    <n v="5062.5000000000009"/>
    <n v="1518.7500000000002"/>
    <n v="0.3"/>
  </r>
  <r>
    <x v="2"/>
    <n v="1128299"/>
    <x v="19"/>
    <x v="7"/>
    <x v="2"/>
    <x v="1"/>
    <x v="2"/>
    <x v="6"/>
    <x v="8"/>
    <x v="2"/>
    <n v="19"/>
    <x v="1"/>
    <n v="0.70000000000000007"/>
    <n v="5500"/>
    <n v="3850.0000000000005"/>
    <n v="1732.5000000000002"/>
    <n v="0.45"/>
  </r>
  <r>
    <x v="2"/>
    <n v="1128299"/>
    <x v="19"/>
    <x v="7"/>
    <x v="2"/>
    <x v="1"/>
    <x v="2"/>
    <x v="6"/>
    <x v="8"/>
    <x v="3"/>
    <n v="57"/>
    <x v="2"/>
    <n v="0.70000000000000007"/>
    <n v="5000"/>
    <n v="3500.0000000000005"/>
    <n v="1400"/>
    <n v="0.39999999999999997"/>
  </r>
  <r>
    <x v="2"/>
    <n v="1128299"/>
    <x v="19"/>
    <x v="7"/>
    <x v="2"/>
    <x v="1"/>
    <x v="2"/>
    <x v="6"/>
    <x v="8"/>
    <x v="4"/>
    <n v="46"/>
    <x v="3"/>
    <n v="0.75"/>
    <n v="5000"/>
    <n v="3750"/>
    <n v="2250.0000000000005"/>
    <n v="0.60000000000000009"/>
  </r>
  <r>
    <x v="2"/>
    <n v="1128299"/>
    <x v="19"/>
    <x v="7"/>
    <x v="2"/>
    <x v="1"/>
    <x v="2"/>
    <x v="6"/>
    <x v="8"/>
    <x v="5"/>
    <n v="21"/>
    <x v="3"/>
    <n v="0.8"/>
    <n v="4000"/>
    <n v="3200"/>
    <n v="800"/>
    <n v="0.25"/>
  </r>
  <r>
    <x v="2"/>
    <n v="1128299"/>
    <x v="63"/>
    <x v="8"/>
    <x v="2"/>
    <x v="1"/>
    <x v="2"/>
    <x v="6"/>
    <x v="8"/>
    <x v="0"/>
    <n v="33"/>
    <x v="1"/>
    <n v="0.65000000000000013"/>
    <n v="6000"/>
    <n v="3900.0000000000009"/>
    <n v="1560.0000000000005"/>
    <n v="0.4"/>
  </r>
  <r>
    <x v="2"/>
    <n v="1128299"/>
    <x v="63"/>
    <x v="8"/>
    <x v="2"/>
    <x v="1"/>
    <x v="2"/>
    <x v="6"/>
    <x v="8"/>
    <x v="1"/>
    <n v="54"/>
    <x v="3"/>
    <n v="0.70000000000000018"/>
    <n v="6000"/>
    <n v="4200.0000000000009"/>
    <n v="1050.0000000000002"/>
    <n v="0.25"/>
  </r>
  <r>
    <x v="2"/>
    <n v="1128299"/>
    <x v="63"/>
    <x v="8"/>
    <x v="2"/>
    <x v="1"/>
    <x v="2"/>
    <x v="6"/>
    <x v="8"/>
    <x v="2"/>
    <n v="48"/>
    <x v="1"/>
    <n v="0.65000000000000013"/>
    <n v="4500"/>
    <n v="2925.0000000000005"/>
    <n v="1170.0000000000002"/>
    <n v="0.4"/>
  </r>
  <r>
    <x v="2"/>
    <n v="1128299"/>
    <x v="63"/>
    <x v="8"/>
    <x v="2"/>
    <x v="1"/>
    <x v="2"/>
    <x v="6"/>
    <x v="8"/>
    <x v="3"/>
    <n v="53"/>
    <x v="0"/>
    <n v="0.65000000000000013"/>
    <n v="4000"/>
    <n v="2600.0000000000005"/>
    <n v="910.00000000000011"/>
    <n v="0.35"/>
  </r>
  <r>
    <x v="2"/>
    <n v="1128299"/>
    <x v="63"/>
    <x v="8"/>
    <x v="2"/>
    <x v="1"/>
    <x v="2"/>
    <x v="6"/>
    <x v="8"/>
    <x v="4"/>
    <n v="59"/>
    <x v="0"/>
    <n v="0.75000000000000011"/>
    <n v="4000"/>
    <n v="3000.0000000000005"/>
    <n v="1650.0000000000007"/>
    <n v="0.55000000000000016"/>
  </r>
  <r>
    <x v="2"/>
    <n v="1128299"/>
    <x v="63"/>
    <x v="8"/>
    <x v="2"/>
    <x v="1"/>
    <x v="2"/>
    <x v="6"/>
    <x v="8"/>
    <x v="5"/>
    <n v="20"/>
    <x v="0"/>
    <n v="0.70000000000000007"/>
    <n v="4250"/>
    <n v="2975.0000000000005"/>
    <n v="595.00000000000011"/>
    <n v="0.2"/>
  </r>
  <r>
    <x v="2"/>
    <n v="1128299"/>
    <x v="55"/>
    <x v="9"/>
    <x v="3"/>
    <x v="1"/>
    <x v="2"/>
    <x v="6"/>
    <x v="8"/>
    <x v="0"/>
    <n v="15"/>
    <x v="2"/>
    <n v="0.55000000000000004"/>
    <n v="5250"/>
    <n v="2887.5000000000005"/>
    <n v="1155.0000000000002"/>
    <n v="0.4"/>
  </r>
  <r>
    <x v="2"/>
    <n v="1128299"/>
    <x v="55"/>
    <x v="9"/>
    <x v="3"/>
    <x v="1"/>
    <x v="2"/>
    <x v="6"/>
    <x v="8"/>
    <x v="1"/>
    <n v="15"/>
    <x v="0"/>
    <n v="0.60000000000000009"/>
    <n v="5250"/>
    <n v="3150.0000000000005"/>
    <n v="787.50000000000011"/>
    <n v="0.25"/>
  </r>
  <r>
    <x v="2"/>
    <n v="1128299"/>
    <x v="55"/>
    <x v="9"/>
    <x v="3"/>
    <x v="1"/>
    <x v="2"/>
    <x v="6"/>
    <x v="8"/>
    <x v="2"/>
    <n v="47"/>
    <x v="2"/>
    <n v="0.55000000000000004"/>
    <n v="3500"/>
    <n v="1925.0000000000002"/>
    <n v="770.00000000000011"/>
    <n v="0.4"/>
  </r>
  <r>
    <x v="2"/>
    <n v="1128299"/>
    <x v="55"/>
    <x v="9"/>
    <x v="3"/>
    <x v="1"/>
    <x v="2"/>
    <x v="6"/>
    <x v="8"/>
    <x v="3"/>
    <n v="53"/>
    <x v="2"/>
    <n v="0.55000000000000004"/>
    <n v="3250"/>
    <n v="1787.5000000000002"/>
    <n v="625.625"/>
    <n v="0.35"/>
  </r>
  <r>
    <x v="2"/>
    <n v="1128299"/>
    <x v="55"/>
    <x v="9"/>
    <x v="3"/>
    <x v="1"/>
    <x v="2"/>
    <x v="6"/>
    <x v="8"/>
    <x v="4"/>
    <n v="37"/>
    <x v="3"/>
    <n v="0.65"/>
    <n v="3000"/>
    <n v="1950"/>
    <n v="1072.5000000000002"/>
    <n v="0.55000000000000016"/>
  </r>
  <r>
    <x v="2"/>
    <n v="1128299"/>
    <x v="55"/>
    <x v="9"/>
    <x v="3"/>
    <x v="1"/>
    <x v="2"/>
    <x v="6"/>
    <x v="8"/>
    <x v="5"/>
    <n v="17"/>
    <x v="0"/>
    <n v="0.70000000000000007"/>
    <n v="3500"/>
    <n v="2450.0000000000005"/>
    <n v="490.00000000000011"/>
    <n v="0.2"/>
  </r>
  <r>
    <x v="2"/>
    <n v="1128299"/>
    <x v="64"/>
    <x v="10"/>
    <x v="3"/>
    <x v="1"/>
    <x v="2"/>
    <x v="6"/>
    <x v="8"/>
    <x v="0"/>
    <n v="38"/>
    <x v="3"/>
    <n v="0.55000000000000004"/>
    <n v="5750"/>
    <n v="3162.5000000000005"/>
    <n v="1265.0000000000002"/>
    <n v="0.4"/>
  </r>
  <r>
    <x v="2"/>
    <n v="1128299"/>
    <x v="64"/>
    <x v="10"/>
    <x v="3"/>
    <x v="1"/>
    <x v="2"/>
    <x v="6"/>
    <x v="8"/>
    <x v="1"/>
    <n v="44"/>
    <x v="1"/>
    <n v="0.60000000000000009"/>
    <n v="5750"/>
    <n v="3450.0000000000005"/>
    <n v="862.50000000000011"/>
    <n v="0.25"/>
  </r>
  <r>
    <x v="2"/>
    <n v="1128299"/>
    <x v="64"/>
    <x v="10"/>
    <x v="3"/>
    <x v="1"/>
    <x v="2"/>
    <x v="6"/>
    <x v="8"/>
    <x v="2"/>
    <n v="49"/>
    <x v="2"/>
    <n v="0.55000000000000004"/>
    <n v="4250"/>
    <n v="2337.5"/>
    <n v="935"/>
    <n v="0.4"/>
  </r>
  <r>
    <x v="2"/>
    <n v="1128299"/>
    <x v="64"/>
    <x v="10"/>
    <x v="3"/>
    <x v="1"/>
    <x v="2"/>
    <x v="6"/>
    <x v="8"/>
    <x v="3"/>
    <n v="50"/>
    <x v="2"/>
    <n v="0.65000000000000013"/>
    <n v="4000"/>
    <n v="2600.0000000000005"/>
    <n v="910.00000000000011"/>
    <n v="0.35"/>
  </r>
  <r>
    <x v="2"/>
    <n v="1128299"/>
    <x v="64"/>
    <x v="10"/>
    <x v="3"/>
    <x v="1"/>
    <x v="2"/>
    <x v="6"/>
    <x v="8"/>
    <x v="4"/>
    <n v="49"/>
    <x v="2"/>
    <n v="0.75000000000000011"/>
    <n v="3750"/>
    <n v="2812.5000000000005"/>
    <n v="1546.8750000000007"/>
    <n v="0.55000000000000016"/>
  </r>
  <r>
    <x v="2"/>
    <n v="1128299"/>
    <x v="64"/>
    <x v="10"/>
    <x v="3"/>
    <x v="1"/>
    <x v="2"/>
    <x v="6"/>
    <x v="8"/>
    <x v="5"/>
    <n v="44"/>
    <x v="3"/>
    <n v="0.80000000000000016"/>
    <n v="5000"/>
    <n v="4000.0000000000009"/>
    <n v="800.00000000000023"/>
    <n v="0.2"/>
  </r>
  <r>
    <x v="2"/>
    <n v="1128299"/>
    <x v="65"/>
    <x v="11"/>
    <x v="3"/>
    <x v="1"/>
    <x v="2"/>
    <x v="6"/>
    <x v="8"/>
    <x v="0"/>
    <n v="18"/>
    <x v="1"/>
    <n v="0.65000000000000013"/>
    <n v="7000"/>
    <n v="4550.0000000000009"/>
    <n v="1820.0000000000005"/>
    <n v="0.4"/>
  </r>
  <r>
    <x v="2"/>
    <n v="1128299"/>
    <x v="65"/>
    <x v="11"/>
    <x v="3"/>
    <x v="1"/>
    <x v="2"/>
    <x v="6"/>
    <x v="8"/>
    <x v="1"/>
    <n v="35"/>
    <x v="1"/>
    <n v="0.70000000000000018"/>
    <n v="7000"/>
    <n v="4900.0000000000009"/>
    <n v="1225.0000000000002"/>
    <n v="0.25"/>
  </r>
  <r>
    <x v="2"/>
    <n v="1128299"/>
    <x v="65"/>
    <x v="11"/>
    <x v="3"/>
    <x v="1"/>
    <x v="2"/>
    <x v="6"/>
    <x v="8"/>
    <x v="2"/>
    <n v="47"/>
    <x v="3"/>
    <n v="0.65000000000000013"/>
    <n v="5000"/>
    <n v="3250.0000000000005"/>
    <n v="1300.0000000000002"/>
    <n v="0.4"/>
  </r>
  <r>
    <x v="2"/>
    <n v="1128299"/>
    <x v="65"/>
    <x v="11"/>
    <x v="3"/>
    <x v="1"/>
    <x v="2"/>
    <x v="6"/>
    <x v="8"/>
    <x v="3"/>
    <n v="43"/>
    <x v="3"/>
    <n v="0.65000000000000013"/>
    <n v="5000"/>
    <n v="3250.0000000000005"/>
    <n v="1137.5"/>
    <n v="0.35"/>
  </r>
  <r>
    <x v="2"/>
    <n v="1128299"/>
    <x v="65"/>
    <x v="11"/>
    <x v="3"/>
    <x v="1"/>
    <x v="2"/>
    <x v="6"/>
    <x v="8"/>
    <x v="4"/>
    <n v="15"/>
    <x v="0"/>
    <n v="0.75000000000000011"/>
    <n v="4250"/>
    <n v="3187.5000000000005"/>
    <n v="1753.1250000000007"/>
    <n v="0.55000000000000016"/>
  </r>
  <r>
    <x v="2"/>
    <n v="1128299"/>
    <x v="65"/>
    <x v="11"/>
    <x v="3"/>
    <x v="1"/>
    <x v="2"/>
    <x v="6"/>
    <x v="8"/>
    <x v="5"/>
    <n v="59"/>
    <x v="1"/>
    <n v="0.80000000000000016"/>
    <n v="5250"/>
    <n v="4200.0000000000009"/>
    <n v="840.00000000000023"/>
    <n v="0.2"/>
  </r>
  <r>
    <x v="2"/>
    <n v="1128299"/>
    <x v="66"/>
    <x v="0"/>
    <x v="0"/>
    <x v="0"/>
    <x v="2"/>
    <x v="7"/>
    <x v="9"/>
    <x v="0"/>
    <n v="55"/>
    <x v="1"/>
    <n v="0.4"/>
    <n v="4500"/>
    <n v="1800"/>
    <n v="540"/>
    <n v="0.3"/>
  </r>
  <r>
    <x v="2"/>
    <n v="1128299"/>
    <x v="66"/>
    <x v="0"/>
    <x v="0"/>
    <x v="0"/>
    <x v="2"/>
    <x v="7"/>
    <x v="9"/>
    <x v="1"/>
    <n v="39"/>
    <x v="3"/>
    <n v="0.5"/>
    <n v="4500"/>
    <n v="2250"/>
    <n v="562.5"/>
    <n v="0.25"/>
  </r>
  <r>
    <x v="2"/>
    <n v="1128299"/>
    <x v="66"/>
    <x v="0"/>
    <x v="0"/>
    <x v="0"/>
    <x v="2"/>
    <x v="7"/>
    <x v="9"/>
    <x v="2"/>
    <n v="50"/>
    <x v="2"/>
    <n v="0.5"/>
    <n v="4500"/>
    <n v="2250"/>
    <n v="562.5"/>
    <n v="0.25"/>
  </r>
  <r>
    <x v="2"/>
    <n v="1128299"/>
    <x v="66"/>
    <x v="0"/>
    <x v="0"/>
    <x v="0"/>
    <x v="2"/>
    <x v="7"/>
    <x v="9"/>
    <x v="3"/>
    <n v="36"/>
    <x v="1"/>
    <n v="0.5"/>
    <n v="3000"/>
    <n v="1500"/>
    <n v="450"/>
    <n v="0.3"/>
  </r>
  <r>
    <x v="2"/>
    <n v="1128299"/>
    <x v="66"/>
    <x v="0"/>
    <x v="0"/>
    <x v="0"/>
    <x v="2"/>
    <x v="7"/>
    <x v="9"/>
    <x v="4"/>
    <n v="58"/>
    <x v="1"/>
    <n v="0.55000000000000004"/>
    <n v="2500"/>
    <n v="1375"/>
    <n v="343.75"/>
    <n v="0.25"/>
  </r>
  <r>
    <x v="2"/>
    <n v="1128299"/>
    <x v="66"/>
    <x v="0"/>
    <x v="0"/>
    <x v="0"/>
    <x v="2"/>
    <x v="7"/>
    <x v="9"/>
    <x v="5"/>
    <n v="30"/>
    <x v="1"/>
    <n v="0.5"/>
    <n v="5000"/>
    <n v="2500"/>
    <n v="500"/>
    <n v="0.2"/>
  </r>
  <r>
    <x v="2"/>
    <n v="1128299"/>
    <x v="67"/>
    <x v="1"/>
    <x v="0"/>
    <x v="0"/>
    <x v="2"/>
    <x v="7"/>
    <x v="9"/>
    <x v="0"/>
    <n v="38"/>
    <x v="2"/>
    <n v="0.4"/>
    <n v="5500"/>
    <n v="2200"/>
    <n v="660"/>
    <n v="0.3"/>
  </r>
  <r>
    <x v="2"/>
    <n v="1128299"/>
    <x v="67"/>
    <x v="1"/>
    <x v="0"/>
    <x v="0"/>
    <x v="2"/>
    <x v="7"/>
    <x v="9"/>
    <x v="1"/>
    <n v="28"/>
    <x v="3"/>
    <n v="0.5"/>
    <n v="4500"/>
    <n v="2250"/>
    <n v="562.5"/>
    <n v="0.25"/>
  </r>
  <r>
    <x v="2"/>
    <n v="1128299"/>
    <x v="67"/>
    <x v="1"/>
    <x v="0"/>
    <x v="0"/>
    <x v="2"/>
    <x v="7"/>
    <x v="9"/>
    <x v="2"/>
    <n v="40"/>
    <x v="1"/>
    <n v="0.5"/>
    <n v="4500"/>
    <n v="2250"/>
    <n v="562.5"/>
    <n v="0.25"/>
  </r>
  <r>
    <x v="2"/>
    <n v="1128299"/>
    <x v="67"/>
    <x v="1"/>
    <x v="0"/>
    <x v="0"/>
    <x v="2"/>
    <x v="7"/>
    <x v="9"/>
    <x v="3"/>
    <n v="35"/>
    <x v="3"/>
    <n v="0.5"/>
    <n v="3000"/>
    <n v="1500"/>
    <n v="450"/>
    <n v="0.3"/>
  </r>
  <r>
    <x v="2"/>
    <n v="1128299"/>
    <x v="67"/>
    <x v="1"/>
    <x v="0"/>
    <x v="0"/>
    <x v="2"/>
    <x v="7"/>
    <x v="9"/>
    <x v="4"/>
    <n v="56"/>
    <x v="0"/>
    <n v="0.55000000000000004"/>
    <n v="2250"/>
    <n v="1237.5"/>
    <n v="309.375"/>
    <n v="0.25"/>
  </r>
  <r>
    <x v="2"/>
    <n v="1128299"/>
    <x v="67"/>
    <x v="1"/>
    <x v="0"/>
    <x v="0"/>
    <x v="2"/>
    <x v="7"/>
    <x v="9"/>
    <x v="5"/>
    <n v="59"/>
    <x v="3"/>
    <n v="0.5"/>
    <n v="4250"/>
    <n v="2125"/>
    <n v="425"/>
    <n v="0.2"/>
  </r>
  <r>
    <x v="2"/>
    <n v="1128299"/>
    <x v="68"/>
    <x v="2"/>
    <x v="0"/>
    <x v="0"/>
    <x v="2"/>
    <x v="7"/>
    <x v="9"/>
    <x v="0"/>
    <n v="56"/>
    <x v="3"/>
    <n v="0.5"/>
    <n v="5750"/>
    <n v="2875"/>
    <n v="862.5"/>
    <n v="0.3"/>
  </r>
  <r>
    <x v="2"/>
    <n v="1128299"/>
    <x v="68"/>
    <x v="2"/>
    <x v="0"/>
    <x v="0"/>
    <x v="2"/>
    <x v="7"/>
    <x v="9"/>
    <x v="1"/>
    <n v="50"/>
    <x v="2"/>
    <n v="0.6"/>
    <n v="4250"/>
    <n v="2550"/>
    <n v="637.5"/>
    <n v="0.25"/>
  </r>
  <r>
    <x v="2"/>
    <n v="1128299"/>
    <x v="68"/>
    <x v="2"/>
    <x v="0"/>
    <x v="0"/>
    <x v="2"/>
    <x v="7"/>
    <x v="9"/>
    <x v="2"/>
    <n v="33"/>
    <x v="3"/>
    <n v="0.64999999999999991"/>
    <n v="4250"/>
    <n v="2762.4999999999995"/>
    <n v="690.62499999999989"/>
    <n v="0.25"/>
  </r>
  <r>
    <x v="2"/>
    <n v="1128299"/>
    <x v="68"/>
    <x v="2"/>
    <x v="0"/>
    <x v="0"/>
    <x v="2"/>
    <x v="7"/>
    <x v="9"/>
    <x v="3"/>
    <n v="37"/>
    <x v="0"/>
    <n v="0.64999999999999991"/>
    <n v="3250"/>
    <n v="2112.4999999999995"/>
    <n v="633.74999999999989"/>
    <n v="0.3"/>
  </r>
  <r>
    <x v="2"/>
    <n v="1128299"/>
    <x v="68"/>
    <x v="2"/>
    <x v="0"/>
    <x v="0"/>
    <x v="2"/>
    <x v="7"/>
    <x v="9"/>
    <x v="4"/>
    <n v="53"/>
    <x v="1"/>
    <n v="0.7"/>
    <n v="1750"/>
    <n v="1225"/>
    <n v="306.25"/>
    <n v="0.25"/>
  </r>
  <r>
    <x v="2"/>
    <n v="1128299"/>
    <x v="68"/>
    <x v="2"/>
    <x v="0"/>
    <x v="0"/>
    <x v="2"/>
    <x v="7"/>
    <x v="9"/>
    <x v="5"/>
    <n v="48"/>
    <x v="1"/>
    <n v="0.64999999999999991"/>
    <n v="3750"/>
    <n v="2437.4999999999995"/>
    <n v="487.49999999999994"/>
    <n v="0.2"/>
  </r>
  <r>
    <x v="2"/>
    <n v="1128299"/>
    <x v="69"/>
    <x v="3"/>
    <x v="1"/>
    <x v="0"/>
    <x v="2"/>
    <x v="7"/>
    <x v="9"/>
    <x v="0"/>
    <n v="34"/>
    <x v="0"/>
    <n v="0.7"/>
    <n v="5500"/>
    <n v="3849.9999999999995"/>
    <n v="1154.9999999999998"/>
    <n v="0.3"/>
  </r>
  <r>
    <x v="2"/>
    <n v="1128299"/>
    <x v="69"/>
    <x v="3"/>
    <x v="1"/>
    <x v="0"/>
    <x v="2"/>
    <x v="7"/>
    <x v="9"/>
    <x v="1"/>
    <n v="29"/>
    <x v="2"/>
    <n v="0.75"/>
    <n v="3500"/>
    <n v="2625"/>
    <n v="656.25"/>
    <n v="0.25"/>
  </r>
  <r>
    <x v="2"/>
    <n v="1128299"/>
    <x v="69"/>
    <x v="3"/>
    <x v="1"/>
    <x v="0"/>
    <x v="2"/>
    <x v="7"/>
    <x v="9"/>
    <x v="2"/>
    <n v="45"/>
    <x v="2"/>
    <n v="0.75"/>
    <n v="4000"/>
    <n v="3000"/>
    <n v="750"/>
    <n v="0.25"/>
  </r>
  <r>
    <x v="2"/>
    <n v="1128299"/>
    <x v="69"/>
    <x v="3"/>
    <x v="1"/>
    <x v="0"/>
    <x v="2"/>
    <x v="7"/>
    <x v="9"/>
    <x v="3"/>
    <n v="34"/>
    <x v="0"/>
    <n v="0.6"/>
    <n v="3000"/>
    <n v="1800"/>
    <n v="540"/>
    <n v="0.3"/>
  </r>
  <r>
    <x v="2"/>
    <n v="1128299"/>
    <x v="69"/>
    <x v="3"/>
    <x v="1"/>
    <x v="0"/>
    <x v="2"/>
    <x v="7"/>
    <x v="9"/>
    <x v="4"/>
    <n v="36"/>
    <x v="1"/>
    <n v="0.65"/>
    <n v="2000"/>
    <n v="1300"/>
    <n v="325"/>
    <n v="0.25"/>
  </r>
  <r>
    <x v="2"/>
    <n v="1128299"/>
    <x v="69"/>
    <x v="3"/>
    <x v="1"/>
    <x v="0"/>
    <x v="2"/>
    <x v="7"/>
    <x v="9"/>
    <x v="5"/>
    <n v="60"/>
    <x v="2"/>
    <n v="0.8"/>
    <n v="3500"/>
    <n v="2800"/>
    <n v="560"/>
    <n v="0.2"/>
  </r>
  <r>
    <x v="2"/>
    <n v="1128299"/>
    <x v="70"/>
    <x v="4"/>
    <x v="1"/>
    <x v="0"/>
    <x v="2"/>
    <x v="7"/>
    <x v="9"/>
    <x v="0"/>
    <n v="54"/>
    <x v="1"/>
    <n v="0.6"/>
    <n v="5500"/>
    <n v="3300"/>
    <n v="990"/>
    <n v="0.3"/>
  </r>
  <r>
    <x v="2"/>
    <n v="1128299"/>
    <x v="70"/>
    <x v="4"/>
    <x v="1"/>
    <x v="0"/>
    <x v="2"/>
    <x v="7"/>
    <x v="9"/>
    <x v="1"/>
    <n v="50"/>
    <x v="0"/>
    <n v="0.65"/>
    <n v="4000"/>
    <n v="2600"/>
    <n v="650"/>
    <n v="0.25"/>
  </r>
  <r>
    <x v="2"/>
    <n v="1128299"/>
    <x v="70"/>
    <x v="4"/>
    <x v="1"/>
    <x v="0"/>
    <x v="2"/>
    <x v="7"/>
    <x v="9"/>
    <x v="2"/>
    <n v="26"/>
    <x v="0"/>
    <n v="0.65"/>
    <n v="4000"/>
    <n v="2600"/>
    <n v="650"/>
    <n v="0.25"/>
  </r>
  <r>
    <x v="2"/>
    <n v="1128299"/>
    <x v="70"/>
    <x v="4"/>
    <x v="1"/>
    <x v="0"/>
    <x v="2"/>
    <x v="7"/>
    <x v="9"/>
    <x v="3"/>
    <n v="25"/>
    <x v="0"/>
    <n v="0.6"/>
    <n v="3000"/>
    <n v="1800"/>
    <n v="540"/>
    <n v="0.3"/>
  </r>
  <r>
    <x v="2"/>
    <n v="1128299"/>
    <x v="70"/>
    <x v="4"/>
    <x v="1"/>
    <x v="0"/>
    <x v="2"/>
    <x v="7"/>
    <x v="9"/>
    <x v="4"/>
    <n v="49"/>
    <x v="3"/>
    <n v="0.65"/>
    <n v="2000"/>
    <n v="1300"/>
    <n v="325"/>
    <n v="0.25"/>
  </r>
  <r>
    <x v="2"/>
    <n v="1128299"/>
    <x v="70"/>
    <x v="4"/>
    <x v="1"/>
    <x v="0"/>
    <x v="2"/>
    <x v="7"/>
    <x v="9"/>
    <x v="5"/>
    <n v="16"/>
    <x v="1"/>
    <n v="0.8"/>
    <n v="5000"/>
    <n v="4000"/>
    <n v="800"/>
    <n v="0.2"/>
  </r>
  <r>
    <x v="2"/>
    <n v="1128299"/>
    <x v="71"/>
    <x v="5"/>
    <x v="1"/>
    <x v="0"/>
    <x v="2"/>
    <x v="7"/>
    <x v="9"/>
    <x v="0"/>
    <n v="19"/>
    <x v="1"/>
    <n v="0.75"/>
    <n v="7500"/>
    <n v="5625"/>
    <n v="1687.5"/>
    <n v="0.3"/>
  </r>
  <r>
    <x v="2"/>
    <n v="1128299"/>
    <x v="71"/>
    <x v="5"/>
    <x v="1"/>
    <x v="0"/>
    <x v="2"/>
    <x v="7"/>
    <x v="9"/>
    <x v="1"/>
    <n v="55"/>
    <x v="0"/>
    <n v="0.8"/>
    <n v="6250"/>
    <n v="5000"/>
    <n v="1250"/>
    <n v="0.25"/>
  </r>
  <r>
    <x v="2"/>
    <n v="1128299"/>
    <x v="71"/>
    <x v="5"/>
    <x v="1"/>
    <x v="0"/>
    <x v="2"/>
    <x v="7"/>
    <x v="9"/>
    <x v="2"/>
    <n v="34"/>
    <x v="0"/>
    <n v="0.8"/>
    <n v="6250"/>
    <n v="5000"/>
    <n v="1250"/>
    <n v="0.25"/>
  </r>
  <r>
    <x v="2"/>
    <n v="1128299"/>
    <x v="71"/>
    <x v="5"/>
    <x v="1"/>
    <x v="0"/>
    <x v="2"/>
    <x v="7"/>
    <x v="9"/>
    <x v="3"/>
    <n v="34"/>
    <x v="3"/>
    <n v="0.8"/>
    <n v="5000"/>
    <n v="4000"/>
    <n v="1200"/>
    <n v="0.3"/>
  </r>
  <r>
    <x v="2"/>
    <n v="1128299"/>
    <x v="71"/>
    <x v="5"/>
    <x v="1"/>
    <x v="0"/>
    <x v="2"/>
    <x v="7"/>
    <x v="9"/>
    <x v="4"/>
    <n v="22"/>
    <x v="3"/>
    <n v="0.85000000000000009"/>
    <n v="3750"/>
    <n v="3187.5000000000005"/>
    <n v="796.87500000000011"/>
    <n v="0.25"/>
  </r>
  <r>
    <x v="2"/>
    <n v="1128299"/>
    <x v="71"/>
    <x v="5"/>
    <x v="1"/>
    <x v="0"/>
    <x v="2"/>
    <x v="7"/>
    <x v="9"/>
    <x v="5"/>
    <n v="59"/>
    <x v="0"/>
    <n v="1"/>
    <n v="6750"/>
    <n v="6750"/>
    <n v="1350"/>
    <n v="0.2"/>
  </r>
  <r>
    <x v="2"/>
    <n v="1128299"/>
    <x v="72"/>
    <x v="6"/>
    <x v="2"/>
    <x v="1"/>
    <x v="2"/>
    <x v="7"/>
    <x v="9"/>
    <x v="0"/>
    <n v="55"/>
    <x v="0"/>
    <n v="0.8"/>
    <n v="8250"/>
    <n v="6600"/>
    <n v="1980"/>
    <n v="0.3"/>
  </r>
  <r>
    <x v="2"/>
    <n v="1128299"/>
    <x v="72"/>
    <x v="6"/>
    <x v="2"/>
    <x v="1"/>
    <x v="2"/>
    <x v="7"/>
    <x v="9"/>
    <x v="1"/>
    <n v="32"/>
    <x v="3"/>
    <n v="0.85000000000000009"/>
    <n v="6750"/>
    <n v="5737.5000000000009"/>
    <n v="1434.3750000000002"/>
    <n v="0.25"/>
  </r>
  <r>
    <x v="2"/>
    <n v="1128299"/>
    <x v="72"/>
    <x v="6"/>
    <x v="2"/>
    <x v="1"/>
    <x v="2"/>
    <x v="7"/>
    <x v="9"/>
    <x v="2"/>
    <n v="46"/>
    <x v="0"/>
    <n v="0.85000000000000009"/>
    <n v="6250"/>
    <n v="5312.5000000000009"/>
    <n v="1328.1250000000002"/>
    <n v="0.25"/>
  </r>
  <r>
    <x v="2"/>
    <n v="1128299"/>
    <x v="72"/>
    <x v="6"/>
    <x v="2"/>
    <x v="1"/>
    <x v="2"/>
    <x v="7"/>
    <x v="9"/>
    <x v="3"/>
    <n v="54"/>
    <x v="2"/>
    <n v="0.8"/>
    <n v="5250"/>
    <n v="4200"/>
    <n v="1260"/>
    <n v="0.3"/>
  </r>
  <r>
    <x v="2"/>
    <n v="1128299"/>
    <x v="72"/>
    <x v="6"/>
    <x v="2"/>
    <x v="1"/>
    <x v="2"/>
    <x v="7"/>
    <x v="9"/>
    <x v="4"/>
    <n v="19"/>
    <x v="3"/>
    <n v="0.85000000000000009"/>
    <n v="5750"/>
    <n v="4887.5000000000009"/>
    <n v="1221.8750000000002"/>
    <n v="0.25"/>
  </r>
  <r>
    <x v="2"/>
    <n v="1128299"/>
    <x v="72"/>
    <x v="6"/>
    <x v="2"/>
    <x v="1"/>
    <x v="2"/>
    <x v="7"/>
    <x v="9"/>
    <x v="5"/>
    <n v="49"/>
    <x v="2"/>
    <n v="1"/>
    <n v="5750"/>
    <n v="5750"/>
    <n v="1150"/>
    <n v="0.2"/>
  </r>
  <r>
    <x v="2"/>
    <n v="1128299"/>
    <x v="73"/>
    <x v="7"/>
    <x v="2"/>
    <x v="1"/>
    <x v="2"/>
    <x v="7"/>
    <x v="9"/>
    <x v="0"/>
    <n v="34"/>
    <x v="1"/>
    <n v="0.85000000000000009"/>
    <n v="7750"/>
    <n v="6587.5000000000009"/>
    <n v="1976.2500000000002"/>
    <n v="0.3"/>
  </r>
  <r>
    <x v="2"/>
    <n v="1128299"/>
    <x v="73"/>
    <x v="7"/>
    <x v="2"/>
    <x v="1"/>
    <x v="2"/>
    <x v="7"/>
    <x v="9"/>
    <x v="1"/>
    <n v="17"/>
    <x v="2"/>
    <n v="0.80000000000000016"/>
    <n v="7500"/>
    <n v="6000.0000000000009"/>
    <n v="1500.0000000000002"/>
    <n v="0.25"/>
  </r>
  <r>
    <x v="2"/>
    <n v="1128299"/>
    <x v="73"/>
    <x v="7"/>
    <x v="2"/>
    <x v="1"/>
    <x v="2"/>
    <x v="7"/>
    <x v="9"/>
    <x v="2"/>
    <n v="32"/>
    <x v="2"/>
    <n v="0.75000000000000011"/>
    <n v="6250"/>
    <n v="4687.5000000000009"/>
    <n v="1171.8750000000002"/>
    <n v="0.25"/>
  </r>
  <r>
    <x v="2"/>
    <n v="1128299"/>
    <x v="73"/>
    <x v="7"/>
    <x v="2"/>
    <x v="1"/>
    <x v="2"/>
    <x v="7"/>
    <x v="9"/>
    <x v="3"/>
    <n v="24"/>
    <x v="0"/>
    <n v="0.75000000000000011"/>
    <n v="5750"/>
    <n v="4312.5000000000009"/>
    <n v="1293.7500000000002"/>
    <n v="0.3"/>
  </r>
  <r>
    <x v="2"/>
    <n v="1128299"/>
    <x v="73"/>
    <x v="7"/>
    <x v="2"/>
    <x v="1"/>
    <x v="2"/>
    <x v="7"/>
    <x v="9"/>
    <x v="4"/>
    <n v="45"/>
    <x v="2"/>
    <n v="0.75"/>
    <n v="5750"/>
    <n v="4312.5"/>
    <n v="1078.125"/>
    <n v="0.25"/>
  </r>
  <r>
    <x v="2"/>
    <n v="1128299"/>
    <x v="73"/>
    <x v="7"/>
    <x v="2"/>
    <x v="1"/>
    <x v="2"/>
    <x v="7"/>
    <x v="9"/>
    <x v="5"/>
    <n v="58"/>
    <x v="0"/>
    <n v="0.8"/>
    <n v="4000"/>
    <n v="3200"/>
    <n v="640"/>
    <n v="0.2"/>
  </r>
  <r>
    <x v="2"/>
    <n v="1128299"/>
    <x v="74"/>
    <x v="8"/>
    <x v="2"/>
    <x v="1"/>
    <x v="2"/>
    <x v="7"/>
    <x v="9"/>
    <x v="0"/>
    <n v="18"/>
    <x v="1"/>
    <n v="0.70000000000000018"/>
    <n v="6000"/>
    <n v="4200.0000000000009"/>
    <n v="1260.0000000000002"/>
    <n v="0.3"/>
  </r>
  <r>
    <x v="2"/>
    <n v="1128299"/>
    <x v="74"/>
    <x v="8"/>
    <x v="2"/>
    <x v="1"/>
    <x v="2"/>
    <x v="7"/>
    <x v="9"/>
    <x v="1"/>
    <n v="33"/>
    <x v="2"/>
    <n v="0.75000000000000022"/>
    <n v="6000"/>
    <n v="4500.0000000000009"/>
    <n v="1125.0000000000002"/>
    <n v="0.25"/>
  </r>
  <r>
    <x v="2"/>
    <n v="1128299"/>
    <x v="74"/>
    <x v="8"/>
    <x v="2"/>
    <x v="1"/>
    <x v="2"/>
    <x v="7"/>
    <x v="9"/>
    <x v="2"/>
    <n v="49"/>
    <x v="3"/>
    <n v="0.70000000000000018"/>
    <n v="4500"/>
    <n v="3150.0000000000009"/>
    <n v="787.50000000000023"/>
    <n v="0.25"/>
  </r>
  <r>
    <x v="2"/>
    <n v="1128299"/>
    <x v="74"/>
    <x v="8"/>
    <x v="2"/>
    <x v="1"/>
    <x v="2"/>
    <x v="7"/>
    <x v="9"/>
    <x v="3"/>
    <n v="17"/>
    <x v="0"/>
    <n v="0.70000000000000018"/>
    <n v="4000"/>
    <n v="2800.0000000000009"/>
    <n v="840.00000000000023"/>
    <n v="0.3"/>
  </r>
  <r>
    <x v="2"/>
    <n v="1128299"/>
    <x v="74"/>
    <x v="8"/>
    <x v="2"/>
    <x v="1"/>
    <x v="2"/>
    <x v="7"/>
    <x v="9"/>
    <x v="4"/>
    <n v="28"/>
    <x v="1"/>
    <n v="0.80000000000000016"/>
    <n v="4250"/>
    <n v="3400.0000000000005"/>
    <n v="850.00000000000011"/>
    <n v="0.25"/>
  </r>
  <r>
    <x v="2"/>
    <n v="1128299"/>
    <x v="74"/>
    <x v="8"/>
    <x v="2"/>
    <x v="1"/>
    <x v="2"/>
    <x v="7"/>
    <x v="9"/>
    <x v="5"/>
    <n v="55"/>
    <x v="1"/>
    <n v="0.65"/>
    <n v="4500"/>
    <n v="2925"/>
    <n v="585"/>
    <n v="0.2"/>
  </r>
  <r>
    <x v="2"/>
    <n v="1128299"/>
    <x v="75"/>
    <x v="9"/>
    <x v="3"/>
    <x v="1"/>
    <x v="2"/>
    <x v="7"/>
    <x v="9"/>
    <x v="0"/>
    <n v="31"/>
    <x v="3"/>
    <n v="0.60000000000000009"/>
    <n v="5500"/>
    <n v="3300.0000000000005"/>
    <n v="990.00000000000011"/>
    <n v="0.3"/>
  </r>
  <r>
    <x v="2"/>
    <n v="1128299"/>
    <x v="75"/>
    <x v="9"/>
    <x v="3"/>
    <x v="1"/>
    <x v="2"/>
    <x v="7"/>
    <x v="9"/>
    <x v="1"/>
    <n v="60"/>
    <x v="1"/>
    <n v="0.65000000000000013"/>
    <n v="5500"/>
    <n v="3575.0000000000009"/>
    <n v="893.75000000000023"/>
    <n v="0.25"/>
  </r>
  <r>
    <x v="2"/>
    <n v="1128299"/>
    <x v="75"/>
    <x v="9"/>
    <x v="3"/>
    <x v="1"/>
    <x v="2"/>
    <x v="7"/>
    <x v="9"/>
    <x v="2"/>
    <n v="56"/>
    <x v="1"/>
    <n v="0.60000000000000009"/>
    <n v="3750"/>
    <n v="2250.0000000000005"/>
    <n v="562.50000000000011"/>
    <n v="0.25"/>
  </r>
  <r>
    <x v="2"/>
    <n v="1128299"/>
    <x v="75"/>
    <x v="9"/>
    <x v="3"/>
    <x v="1"/>
    <x v="2"/>
    <x v="7"/>
    <x v="9"/>
    <x v="3"/>
    <n v="53"/>
    <x v="3"/>
    <n v="0.60000000000000009"/>
    <n v="3500"/>
    <n v="2100.0000000000005"/>
    <n v="630.00000000000011"/>
    <n v="0.3"/>
  </r>
  <r>
    <x v="2"/>
    <n v="1128299"/>
    <x v="75"/>
    <x v="9"/>
    <x v="3"/>
    <x v="1"/>
    <x v="2"/>
    <x v="7"/>
    <x v="9"/>
    <x v="4"/>
    <n v="31"/>
    <x v="2"/>
    <n v="0.70000000000000007"/>
    <n v="3250"/>
    <n v="2275"/>
    <n v="568.75"/>
    <n v="0.25"/>
  </r>
  <r>
    <x v="2"/>
    <n v="1128299"/>
    <x v="75"/>
    <x v="9"/>
    <x v="3"/>
    <x v="1"/>
    <x v="2"/>
    <x v="7"/>
    <x v="9"/>
    <x v="5"/>
    <n v="25"/>
    <x v="3"/>
    <n v="0.75000000000000011"/>
    <n v="3750"/>
    <n v="2812.5000000000005"/>
    <n v="562.50000000000011"/>
    <n v="0.2"/>
  </r>
  <r>
    <x v="2"/>
    <n v="1128299"/>
    <x v="76"/>
    <x v="10"/>
    <x v="3"/>
    <x v="1"/>
    <x v="2"/>
    <x v="7"/>
    <x v="9"/>
    <x v="0"/>
    <n v="42"/>
    <x v="1"/>
    <n v="0.60000000000000009"/>
    <n v="6000"/>
    <n v="3600.0000000000005"/>
    <n v="1080"/>
    <n v="0.3"/>
  </r>
  <r>
    <x v="2"/>
    <n v="1128299"/>
    <x v="76"/>
    <x v="10"/>
    <x v="3"/>
    <x v="1"/>
    <x v="2"/>
    <x v="7"/>
    <x v="9"/>
    <x v="1"/>
    <n v="46"/>
    <x v="2"/>
    <n v="0.65000000000000013"/>
    <n v="6250"/>
    <n v="4062.5000000000009"/>
    <n v="1015.6250000000002"/>
    <n v="0.25"/>
  </r>
  <r>
    <x v="2"/>
    <n v="1128299"/>
    <x v="76"/>
    <x v="10"/>
    <x v="3"/>
    <x v="1"/>
    <x v="2"/>
    <x v="7"/>
    <x v="9"/>
    <x v="2"/>
    <n v="25"/>
    <x v="0"/>
    <n v="0.60000000000000009"/>
    <n v="4750"/>
    <n v="2850.0000000000005"/>
    <n v="712.50000000000011"/>
    <n v="0.25"/>
  </r>
  <r>
    <x v="2"/>
    <n v="1128299"/>
    <x v="76"/>
    <x v="10"/>
    <x v="3"/>
    <x v="1"/>
    <x v="2"/>
    <x v="7"/>
    <x v="9"/>
    <x v="3"/>
    <n v="59"/>
    <x v="1"/>
    <n v="0.70000000000000018"/>
    <n v="4500"/>
    <n v="3150.0000000000009"/>
    <n v="945.00000000000023"/>
    <n v="0.3"/>
  </r>
  <r>
    <x v="2"/>
    <n v="1128299"/>
    <x v="76"/>
    <x v="10"/>
    <x v="3"/>
    <x v="1"/>
    <x v="2"/>
    <x v="7"/>
    <x v="9"/>
    <x v="4"/>
    <n v="46"/>
    <x v="0"/>
    <n v="0.90000000000000013"/>
    <n v="4250"/>
    <n v="3825.0000000000005"/>
    <n v="956.25000000000011"/>
    <n v="0.25"/>
  </r>
  <r>
    <x v="2"/>
    <n v="1128299"/>
    <x v="76"/>
    <x v="10"/>
    <x v="3"/>
    <x v="1"/>
    <x v="2"/>
    <x v="7"/>
    <x v="9"/>
    <x v="5"/>
    <n v="49"/>
    <x v="3"/>
    <n v="0.95000000000000018"/>
    <n v="5500"/>
    <n v="5225.0000000000009"/>
    <n v="1045.0000000000002"/>
    <n v="0.2"/>
  </r>
  <r>
    <x v="2"/>
    <n v="1128299"/>
    <x v="77"/>
    <x v="11"/>
    <x v="3"/>
    <x v="1"/>
    <x v="2"/>
    <x v="7"/>
    <x v="9"/>
    <x v="0"/>
    <n v="31"/>
    <x v="0"/>
    <n v="0.80000000000000016"/>
    <n v="7500"/>
    <n v="6000.0000000000009"/>
    <n v="1800.0000000000002"/>
    <n v="0.3"/>
  </r>
  <r>
    <x v="2"/>
    <n v="1128299"/>
    <x v="77"/>
    <x v="11"/>
    <x v="3"/>
    <x v="1"/>
    <x v="2"/>
    <x v="7"/>
    <x v="9"/>
    <x v="1"/>
    <n v="49"/>
    <x v="0"/>
    <n v="0.8500000000000002"/>
    <n v="7500"/>
    <n v="6375.0000000000018"/>
    <n v="1593.7500000000005"/>
    <n v="0.25"/>
  </r>
  <r>
    <x v="2"/>
    <n v="1128299"/>
    <x v="77"/>
    <x v="11"/>
    <x v="3"/>
    <x v="1"/>
    <x v="2"/>
    <x v="7"/>
    <x v="9"/>
    <x v="2"/>
    <n v="35"/>
    <x v="3"/>
    <n v="0.80000000000000016"/>
    <n v="5500"/>
    <n v="4400.0000000000009"/>
    <n v="1100.0000000000002"/>
    <n v="0.25"/>
  </r>
  <r>
    <x v="2"/>
    <n v="1128299"/>
    <x v="77"/>
    <x v="11"/>
    <x v="3"/>
    <x v="1"/>
    <x v="2"/>
    <x v="7"/>
    <x v="9"/>
    <x v="3"/>
    <n v="23"/>
    <x v="2"/>
    <n v="0.80000000000000016"/>
    <n v="5500"/>
    <n v="4400.0000000000009"/>
    <n v="1320.0000000000002"/>
    <n v="0.3"/>
  </r>
  <r>
    <x v="2"/>
    <n v="1128299"/>
    <x v="77"/>
    <x v="11"/>
    <x v="3"/>
    <x v="1"/>
    <x v="2"/>
    <x v="7"/>
    <x v="9"/>
    <x v="4"/>
    <n v="50"/>
    <x v="0"/>
    <n v="0.90000000000000013"/>
    <n v="4750"/>
    <n v="4275.0000000000009"/>
    <n v="1068.7500000000002"/>
    <n v="0.25"/>
  </r>
  <r>
    <x v="2"/>
    <n v="1128299"/>
    <x v="77"/>
    <x v="11"/>
    <x v="3"/>
    <x v="1"/>
    <x v="2"/>
    <x v="7"/>
    <x v="9"/>
    <x v="5"/>
    <n v="30"/>
    <x v="0"/>
    <n v="0.95000000000000018"/>
    <n v="5750"/>
    <n v="5462.5000000000009"/>
    <n v="1092.5000000000002"/>
    <n v="0.2"/>
  </r>
  <r>
    <x v="0"/>
    <n v="1185732"/>
    <x v="78"/>
    <x v="0"/>
    <x v="0"/>
    <x v="0"/>
    <x v="4"/>
    <x v="8"/>
    <x v="10"/>
    <x v="0"/>
    <n v="15"/>
    <x v="0"/>
    <n v="0.45"/>
    <n v="10500"/>
    <n v="4725"/>
    <n v="2126.25"/>
    <n v="0.45"/>
  </r>
  <r>
    <x v="0"/>
    <n v="1185732"/>
    <x v="78"/>
    <x v="0"/>
    <x v="0"/>
    <x v="0"/>
    <x v="4"/>
    <x v="8"/>
    <x v="10"/>
    <x v="1"/>
    <n v="36"/>
    <x v="0"/>
    <n v="0.45"/>
    <n v="8500"/>
    <n v="3825"/>
    <n v="1338.75"/>
    <n v="0.35"/>
  </r>
  <r>
    <x v="0"/>
    <n v="1185732"/>
    <x v="78"/>
    <x v="0"/>
    <x v="0"/>
    <x v="0"/>
    <x v="4"/>
    <x v="8"/>
    <x v="10"/>
    <x v="2"/>
    <n v="54"/>
    <x v="0"/>
    <n v="0.35000000000000003"/>
    <n v="8500"/>
    <n v="2975.0000000000005"/>
    <n v="743.75000000000011"/>
    <n v="0.25"/>
  </r>
  <r>
    <x v="0"/>
    <n v="1185732"/>
    <x v="78"/>
    <x v="0"/>
    <x v="0"/>
    <x v="0"/>
    <x v="4"/>
    <x v="8"/>
    <x v="10"/>
    <x v="3"/>
    <n v="44"/>
    <x v="3"/>
    <n v="0.39999999999999997"/>
    <n v="7000"/>
    <n v="2799.9999999999995"/>
    <n v="839.99999999999989"/>
    <n v="0.3"/>
  </r>
  <r>
    <x v="0"/>
    <n v="1185732"/>
    <x v="78"/>
    <x v="0"/>
    <x v="0"/>
    <x v="0"/>
    <x v="4"/>
    <x v="8"/>
    <x v="10"/>
    <x v="4"/>
    <n v="29"/>
    <x v="0"/>
    <n v="0.55000000000000004"/>
    <n v="7500"/>
    <n v="4125"/>
    <n v="1443.75"/>
    <n v="0.35"/>
  </r>
  <r>
    <x v="0"/>
    <n v="1185732"/>
    <x v="78"/>
    <x v="0"/>
    <x v="0"/>
    <x v="0"/>
    <x v="4"/>
    <x v="8"/>
    <x v="10"/>
    <x v="5"/>
    <n v="15"/>
    <x v="0"/>
    <n v="0.45"/>
    <n v="8500"/>
    <n v="3825"/>
    <n v="1912.5"/>
    <n v="0.5"/>
  </r>
  <r>
    <x v="0"/>
    <n v="1185732"/>
    <x v="79"/>
    <x v="1"/>
    <x v="0"/>
    <x v="0"/>
    <x v="4"/>
    <x v="8"/>
    <x v="10"/>
    <x v="0"/>
    <n v="17"/>
    <x v="3"/>
    <n v="0.45"/>
    <n v="11000"/>
    <n v="4950"/>
    <n v="2227.5"/>
    <n v="0.45"/>
  </r>
  <r>
    <x v="0"/>
    <n v="1185732"/>
    <x v="79"/>
    <x v="1"/>
    <x v="0"/>
    <x v="0"/>
    <x v="4"/>
    <x v="8"/>
    <x v="10"/>
    <x v="1"/>
    <n v="18"/>
    <x v="0"/>
    <n v="0.45"/>
    <n v="7500"/>
    <n v="3375"/>
    <n v="1181.25"/>
    <n v="0.35"/>
  </r>
  <r>
    <x v="0"/>
    <n v="1185732"/>
    <x v="79"/>
    <x v="1"/>
    <x v="0"/>
    <x v="0"/>
    <x v="4"/>
    <x v="8"/>
    <x v="10"/>
    <x v="2"/>
    <n v="28"/>
    <x v="0"/>
    <n v="0.35000000000000003"/>
    <n v="8000"/>
    <n v="2800.0000000000005"/>
    <n v="700.00000000000011"/>
    <n v="0.25"/>
  </r>
  <r>
    <x v="0"/>
    <n v="1185732"/>
    <x v="79"/>
    <x v="1"/>
    <x v="0"/>
    <x v="0"/>
    <x v="4"/>
    <x v="8"/>
    <x v="10"/>
    <x v="3"/>
    <n v="20"/>
    <x v="0"/>
    <n v="0.39999999999999997"/>
    <n v="6750"/>
    <n v="2700"/>
    <n v="810"/>
    <n v="0.3"/>
  </r>
  <r>
    <x v="0"/>
    <n v="1185732"/>
    <x v="79"/>
    <x v="1"/>
    <x v="0"/>
    <x v="0"/>
    <x v="4"/>
    <x v="8"/>
    <x v="10"/>
    <x v="4"/>
    <n v="52"/>
    <x v="2"/>
    <n v="0.55000000000000004"/>
    <n v="7500"/>
    <n v="4125"/>
    <n v="1443.75"/>
    <n v="0.35"/>
  </r>
  <r>
    <x v="0"/>
    <n v="1185732"/>
    <x v="79"/>
    <x v="1"/>
    <x v="0"/>
    <x v="0"/>
    <x v="4"/>
    <x v="8"/>
    <x v="10"/>
    <x v="5"/>
    <n v="30"/>
    <x v="1"/>
    <n v="0.45"/>
    <n v="8500"/>
    <n v="3825"/>
    <n v="1912.5"/>
    <n v="0.5"/>
  </r>
  <r>
    <x v="0"/>
    <n v="1185732"/>
    <x v="80"/>
    <x v="2"/>
    <x v="0"/>
    <x v="0"/>
    <x v="4"/>
    <x v="8"/>
    <x v="10"/>
    <x v="0"/>
    <n v="44"/>
    <x v="1"/>
    <n v="0.45"/>
    <n v="10700"/>
    <n v="4815"/>
    <n v="2166.75"/>
    <n v="0.45"/>
  </r>
  <r>
    <x v="0"/>
    <n v="1185732"/>
    <x v="80"/>
    <x v="2"/>
    <x v="0"/>
    <x v="0"/>
    <x v="4"/>
    <x v="8"/>
    <x v="10"/>
    <x v="1"/>
    <n v="40"/>
    <x v="1"/>
    <n v="0.45"/>
    <n v="7500"/>
    <n v="3375"/>
    <n v="1181.25"/>
    <n v="0.35"/>
  </r>
  <r>
    <x v="0"/>
    <n v="1185732"/>
    <x v="80"/>
    <x v="2"/>
    <x v="0"/>
    <x v="0"/>
    <x v="4"/>
    <x v="8"/>
    <x v="10"/>
    <x v="2"/>
    <n v="60"/>
    <x v="0"/>
    <n v="0.35000000000000003"/>
    <n v="7750"/>
    <n v="2712.5000000000005"/>
    <n v="678.12500000000011"/>
    <n v="0.25"/>
  </r>
  <r>
    <x v="0"/>
    <n v="1185732"/>
    <x v="80"/>
    <x v="2"/>
    <x v="0"/>
    <x v="0"/>
    <x v="4"/>
    <x v="8"/>
    <x v="10"/>
    <x v="3"/>
    <n v="27"/>
    <x v="0"/>
    <n v="0.39999999999999997"/>
    <n v="6250"/>
    <n v="2500"/>
    <n v="750"/>
    <n v="0.3"/>
  </r>
  <r>
    <x v="0"/>
    <n v="1185732"/>
    <x v="80"/>
    <x v="2"/>
    <x v="0"/>
    <x v="0"/>
    <x v="4"/>
    <x v="8"/>
    <x v="10"/>
    <x v="4"/>
    <n v="40"/>
    <x v="0"/>
    <n v="0.55000000000000004"/>
    <n v="6750"/>
    <n v="3712.5000000000005"/>
    <n v="1299.375"/>
    <n v="0.35"/>
  </r>
  <r>
    <x v="0"/>
    <n v="1185732"/>
    <x v="80"/>
    <x v="2"/>
    <x v="0"/>
    <x v="0"/>
    <x v="4"/>
    <x v="8"/>
    <x v="10"/>
    <x v="5"/>
    <n v="15"/>
    <x v="0"/>
    <n v="0.45"/>
    <n v="7750"/>
    <n v="3487.5"/>
    <n v="1743.75"/>
    <n v="0.5"/>
  </r>
  <r>
    <x v="0"/>
    <n v="1185732"/>
    <x v="81"/>
    <x v="3"/>
    <x v="1"/>
    <x v="0"/>
    <x v="4"/>
    <x v="8"/>
    <x v="10"/>
    <x v="0"/>
    <n v="46"/>
    <x v="1"/>
    <n v="0.45"/>
    <n v="10250"/>
    <n v="4612.5"/>
    <n v="2075.625"/>
    <n v="0.45"/>
  </r>
  <r>
    <x v="0"/>
    <n v="1185732"/>
    <x v="81"/>
    <x v="3"/>
    <x v="1"/>
    <x v="0"/>
    <x v="4"/>
    <x v="8"/>
    <x v="10"/>
    <x v="1"/>
    <n v="60"/>
    <x v="2"/>
    <n v="0.45"/>
    <n v="7250"/>
    <n v="3262.5"/>
    <n v="1141.875"/>
    <n v="0.35"/>
  </r>
  <r>
    <x v="0"/>
    <n v="1185732"/>
    <x v="81"/>
    <x v="3"/>
    <x v="1"/>
    <x v="0"/>
    <x v="4"/>
    <x v="8"/>
    <x v="10"/>
    <x v="2"/>
    <n v="18"/>
    <x v="1"/>
    <n v="0.35000000000000003"/>
    <n v="7250"/>
    <n v="2537.5000000000005"/>
    <n v="634.37500000000011"/>
    <n v="0.25"/>
  </r>
  <r>
    <x v="0"/>
    <n v="1185732"/>
    <x v="81"/>
    <x v="3"/>
    <x v="1"/>
    <x v="0"/>
    <x v="4"/>
    <x v="8"/>
    <x v="10"/>
    <x v="3"/>
    <n v="15"/>
    <x v="2"/>
    <n v="0.39999999999999997"/>
    <n v="6500"/>
    <n v="2600"/>
    <n v="780"/>
    <n v="0.3"/>
  </r>
  <r>
    <x v="0"/>
    <n v="1185732"/>
    <x v="81"/>
    <x v="3"/>
    <x v="1"/>
    <x v="0"/>
    <x v="4"/>
    <x v="8"/>
    <x v="10"/>
    <x v="4"/>
    <n v="33"/>
    <x v="2"/>
    <n v="0.55000000000000004"/>
    <n v="6750"/>
    <n v="3712.5000000000005"/>
    <n v="1299.375"/>
    <n v="0.35"/>
  </r>
  <r>
    <x v="0"/>
    <n v="1185732"/>
    <x v="81"/>
    <x v="3"/>
    <x v="1"/>
    <x v="0"/>
    <x v="4"/>
    <x v="8"/>
    <x v="10"/>
    <x v="5"/>
    <n v="58"/>
    <x v="2"/>
    <n v="0.45"/>
    <n v="8000"/>
    <n v="3600"/>
    <n v="1800"/>
    <n v="0.5"/>
  </r>
  <r>
    <x v="0"/>
    <n v="1185732"/>
    <x v="82"/>
    <x v="4"/>
    <x v="1"/>
    <x v="0"/>
    <x v="4"/>
    <x v="8"/>
    <x v="10"/>
    <x v="0"/>
    <n v="30"/>
    <x v="2"/>
    <n v="0.55000000000000004"/>
    <n v="10700"/>
    <n v="5885.0000000000009"/>
    <n v="2648.2500000000005"/>
    <n v="0.45"/>
  </r>
  <r>
    <x v="0"/>
    <n v="1185732"/>
    <x v="82"/>
    <x v="4"/>
    <x v="1"/>
    <x v="0"/>
    <x v="4"/>
    <x v="8"/>
    <x v="10"/>
    <x v="1"/>
    <n v="38"/>
    <x v="0"/>
    <n v="0.55000000000000004"/>
    <n v="7750"/>
    <n v="4262.5"/>
    <n v="1491.875"/>
    <n v="0.35"/>
  </r>
  <r>
    <x v="0"/>
    <n v="1185732"/>
    <x v="82"/>
    <x v="4"/>
    <x v="1"/>
    <x v="0"/>
    <x v="4"/>
    <x v="8"/>
    <x v="10"/>
    <x v="2"/>
    <n v="42"/>
    <x v="0"/>
    <n v="0.5"/>
    <n v="7500"/>
    <n v="3750"/>
    <n v="937.5"/>
    <n v="0.25"/>
  </r>
  <r>
    <x v="0"/>
    <n v="1185732"/>
    <x v="82"/>
    <x v="4"/>
    <x v="1"/>
    <x v="0"/>
    <x v="4"/>
    <x v="8"/>
    <x v="10"/>
    <x v="3"/>
    <n v="36"/>
    <x v="3"/>
    <n v="0.5"/>
    <n v="7000"/>
    <n v="3500"/>
    <n v="1050"/>
    <n v="0.3"/>
  </r>
  <r>
    <x v="0"/>
    <n v="1185732"/>
    <x v="82"/>
    <x v="4"/>
    <x v="1"/>
    <x v="0"/>
    <x v="4"/>
    <x v="8"/>
    <x v="10"/>
    <x v="4"/>
    <n v="55"/>
    <x v="1"/>
    <n v="0.6"/>
    <n v="7250"/>
    <n v="4350"/>
    <n v="1522.5"/>
    <n v="0.35"/>
  </r>
  <r>
    <x v="0"/>
    <n v="1185732"/>
    <x v="82"/>
    <x v="4"/>
    <x v="1"/>
    <x v="0"/>
    <x v="4"/>
    <x v="8"/>
    <x v="10"/>
    <x v="5"/>
    <n v="43"/>
    <x v="1"/>
    <n v="0.65"/>
    <n v="8250"/>
    <n v="5362.5"/>
    <n v="2681.25"/>
    <n v="0.5"/>
  </r>
  <r>
    <x v="0"/>
    <n v="1185732"/>
    <x v="83"/>
    <x v="5"/>
    <x v="1"/>
    <x v="0"/>
    <x v="4"/>
    <x v="8"/>
    <x v="10"/>
    <x v="0"/>
    <n v="42"/>
    <x v="2"/>
    <n v="0.6"/>
    <n v="10750"/>
    <n v="6450"/>
    <n v="2902.5"/>
    <n v="0.45"/>
  </r>
  <r>
    <x v="0"/>
    <n v="1185732"/>
    <x v="83"/>
    <x v="5"/>
    <x v="1"/>
    <x v="0"/>
    <x v="4"/>
    <x v="8"/>
    <x v="10"/>
    <x v="1"/>
    <n v="46"/>
    <x v="0"/>
    <n v="0.55000000000000004"/>
    <n v="8250"/>
    <n v="4537.5"/>
    <n v="1588.125"/>
    <n v="0.35"/>
  </r>
  <r>
    <x v="0"/>
    <n v="1185732"/>
    <x v="83"/>
    <x v="5"/>
    <x v="1"/>
    <x v="0"/>
    <x v="4"/>
    <x v="8"/>
    <x v="10"/>
    <x v="2"/>
    <n v="28"/>
    <x v="3"/>
    <n v="0.5"/>
    <n v="8000"/>
    <n v="4000"/>
    <n v="1000"/>
    <n v="0.25"/>
  </r>
  <r>
    <x v="0"/>
    <n v="1185732"/>
    <x v="83"/>
    <x v="5"/>
    <x v="1"/>
    <x v="0"/>
    <x v="4"/>
    <x v="8"/>
    <x v="10"/>
    <x v="3"/>
    <n v="47"/>
    <x v="1"/>
    <n v="0.5"/>
    <n v="7750"/>
    <n v="3875"/>
    <n v="1162.5"/>
    <n v="0.3"/>
  </r>
  <r>
    <x v="0"/>
    <n v="1185732"/>
    <x v="83"/>
    <x v="5"/>
    <x v="1"/>
    <x v="0"/>
    <x v="4"/>
    <x v="8"/>
    <x v="10"/>
    <x v="4"/>
    <n v="21"/>
    <x v="2"/>
    <n v="0.65"/>
    <n v="7750"/>
    <n v="5037.5"/>
    <n v="1763.125"/>
    <n v="0.35"/>
  </r>
  <r>
    <x v="0"/>
    <n v="1185732"/>
    <x v="83"/>
    <x v="5"/>
    <x v="1"/>
    <x v="0"/>
    <x v="4"/>
    <x v="8"/>
    <x v="10"/>
    <x v="5"/>
    <n v="48"/>
    <x v="0"/>
    <n v="0.70000000000000007"/>
    <n v="9250"/>
    <n v="6475.0000000000009"/>
    <n v="3237.5000000000005"/>
    <n v="0.5"/>
  </r>
  <r>
    <x v="0"/>
    <n v="1185732"/>
    <x v="84"/>
    <x v="6"/>
    <x v="2"/>
    <x v="1"/>
    <x v="4"/>
    <x v="8"/>
    <x v="10"/>
    <x v="0"/>
    <n v="22"/>
    <x v="3"/>
    <n v="0.65"/>
    <n v="11500"/>
    <n v="7475"/>
    <n v="3363.75"/>
    <n v="0.45"/>
  </r>
  <r>
    <x v="0"/>
    <n v="1185732"/>
    <x v="84"/>
    <x v="6"/>
    <x v="2"/>
    <x v="1"/>
    <x v="4"/>
    <x v="8"/>
    <x v="10"/>
    <x v="1"/>
    <n v="38"/>
    <x v="3"/>
    <n v="0.60000000000000009"/>
    <n v="9000"/>
    <n v="5400.0000000000009"/>
    <n v="1890.0000000000002"/>
    <n v="0.35"/>
  </r>
  <r>
    <x v="0"/>
    <n v="1185732"/>
    <x v="84"/>
    <x v="6"/>
    <x v="2"/>
    <x v="1"/>
    <x v="4"/>
    <x v="8"/>
    <x v="10"/>
    <x v="2"/>
    <n v="46"/>
    <x v="2"/>
    <n v="0.55000000000000004"/>
    <n v="8250"/>
    <n v="4537.5"/>
    <n v="1134.375"/>
    <n v="0.25"/>
  </r>
  <r>
    <x v="0"/>
    <n v="1185732"/>
    <x v="84"/>
    <x v="6"/>
    <x v="2"/>
    <x v="1"/>
    <x v="4"/>
    <x v="8"/>
    <x v="10"/>
    <x v="3"/>
    <n v="44"/>
    <x v="2"/>
    <n v="0.55000000000000004"/>
    <n v="7750"/>
    <n v="4262.5"/>
    <n v="1278.75"/>
    <n v="0.3"/>
  </r>
  <r>
    <x v="0"/>
    <n v="1185732"/>
    <x v="84"/>
    <x v="6"/>
    <x v="2"/>
    <x v="1"/>
    <x v="4"/>
    <x v="8"/>
    <x v="10"/>
    <x v="4"/>
    <n v="20"/>
    <x v="1"/>
    <n v="0.65"/>
    <n v="8000"/>
    <n v="5200"/>
    <n v="1819.9999999999998"/>
    <n v="0.35"/>
  </r>
  <r>
    <x v="0"/>
    <n v="1185732"/>
    <x v="84"/>
    <x v="6"/>
    <x v="2"/>
    <x v="1"/>
    <x v="4"/>
    <x v="8"/>
    <x v="10"/>
    <x v="5"/>
    <n v="45"/>
    <x v="1"/>
    <n v="0.70000000000000007"/>
    <n v="9750"/>
    <n v="6825.0000000000009"/>
    <n v="3412.5000000000005"/>
    <n v="0.5"/>
  </r>
  <r>
    <x v="0"/>
    <n v="1185732"/>
    <x v="85"/>
    <x v="7"/>
    <x v="2"/>
    <x v="1"/>
    <x v="4"/>
    <x v="8"/>
    <x v="10"/>
    <x v="0"/>
    <n v="46"/>
    <x v="2"/>
    <n v="0.65"/>
    <n v="11250"/>
    <n v="7312.5"/>
    <n v="3290.625"/>
    <n v="0.45"/>
  </r>
  <r>
    <x v="0"/>
    <n v="1185732"/>
    <x v="85"/>
    <x v="7"/>
    <x v="2"/>
    <x v="1"/>
    <x v="4"/>
    <x v="8"/>
    <x v="10"/>
    <x v="1"/>
    <n v="47"/>
    <x v="2"/>
    <n v="0.60000000000000009"/>
    <n v="9000"/>
    <n v="5400.0000000000009"/>
    <n v="1890.0000000000002"/>
    <n v="0.35"/>
  </r>
  <r>
    <x v="0"/>
    <n v="1185732"/>
    <x v="85"/>
    <x v="7"/>
    <x v="2"/>
    <x v="1"/>
    <x v="4"/>
    <x v="8"/>
    <x v="10"/>
    <x v="2"/>
    <n v="23"/>
    <x v="2"/>
    <n v="0.55000000000000004"/>
    <n v="8250"/>
    <n v="4537.5"/>
    <n v="1134.375"/>
    <n v="0.25"/>
  </r>
  <r>
    <x v="0"/>
    <n v="1185732"/>
    <x v="85"/>
    <x v="7"/>
    <x v="2"/>
    <x v="1"/>
    <x v="4"/>
    <x v="8"/>
    <x v="10"/>
    <x v="3"/>
    <n v="40"/>
    <x v="3"/>
    <n v="0.45"/>
    <n v="7750"/>
    <n v="3487.5"/>
    <n v="1046.25"/>
    <n v="0.3"/>
  </r>
  <r>
    <x v="0"/>
    <n v="1185732"/>
    <x v="85"/>
    <x v="7"/>
    <x v="2"/>
    <x v="1"/>
    <x v="4"/>
    <x v="8"/>
    <x v="10"/>
    <x v="4"/>
    <n v="55"/>
    <x v="1"/>
    <n v="0.55000000000000004"/>
    <n v="7500"/>
    <n v="4125"/>
    <n v="1443.75"/>
    <n v="0.35"/>
  </r>
  <r>
    <x v="0"/>
    <n v="1185732"/>
    <x v="85"/>
    <x v="7"/>
    <x v="2"/>
    <x v="1"/>
    <x v="4"/>
    <x v="8"/>
    <x v="10"/>
    <x v="5"/>
    <n v="49"/>
    <x v="2"/>
    <n v="0.60000000000000009"/>
    <n v="9250"/>
    <n v="5550.0000000000009"/>
    <n v="2775.0000000000005"/>
    <n v="0.5"/>
  </r>
  <r>
    <x v="0"/>
    <n v="1185732"/>
    <x v="86"/>
    <x v="8"/>
    <x v="2"/>
    <x v="1"/>
    <x v="4"/>
    <x v="8"/>
    <x v="10"/>
    <x v="0"/>
    <n v="35"/>
    <x v="1"/>
    <n v="0.55000000000000004"/>
    <n v="10500"/>
    <n v="5775.0000000000009"/>
    <n v="2598.7500000000005"/>
    <n v="0.45"/>
  </r>
  <r>
    <x v="0"/>
    <n v="1185732"/>
    <x v="86"/>
    <x v="8"/>
    <x v="2"/>
    <x v="1"/>
    <x v="4"/>
    <x v="8"/>
    <x v="10"/>
    <x v="1"/>
    <n v="48"/>
    <x v="3"/>
    <n v="0.50000000000000011"/>
    <n v="8500"/>
    <n v="4250.0000000000009"/>
    <n v="1487.5000000000002"/>
    <n v="0.35"/>
  </r>
  <r>
    <x v="0"/>
    <n v="1185732"/>
    <x v="86"/>
    <x v="8"/>
    <x v="2"/>
    <x v="1"/>
    <x v="4"/>
    <x v="8"/>
    <x v="10"/>
    <x v="2"/>
    <n v="45"/>
    <x v="0"/>
    <n v="0.45"/>
    <n v="7500"/>
    <n v="3375"/>
    <n v="843.75"/>
    <n v="0.25"/>
  </r>
  <r>
    <x v="0"/>
    <n v="1185732"/>
    <x v="86"/>
    <x v="8"/>
    <x v="2"/>
    <x v="1"/>
    <x v="4"/>
    <x v="8"/>
    <x v="10"/>
    <x v="3"/>
    <n v="40"/>
    <x v="3"/>
    <n v="0.45"/>
    <n v="7250"/>
    <n v="3262.5"/>
    <n v="978.75"/>
    <n v="0.3"/>
  </r>
  <r>
    <x v="0"/>
    <n v="1185732"/>
    <x v="86"/>
    <x v="8"/>
    <x v="2"/>
    <x v="1"/>
    <x v="4"/>
    <x v="8"/>
    <x v="10"/>
    <x v="4"/>
    <n v="55"/>
    <x v="1"/>
    <n v="0.55000000000000004"/>
    <n v="7250"/>
    <n v="3987.5000000000005"/>
    <n v="1395.625"/>
    <n v="0.35"/>
  </r>
  <r>
    <x v="0"/>
    <n v="1185732"/>
    <x v="86"/>
    <x v="8"/>
    <x v="2"/>
    <x v="1"/>
    <x v="4"/>
    <x v="8"/>
    <x v="10"/>
    <x v="5"/>
    <n v="17"/>
    <x v="0"/>
    <n v="0.60000000000000009"/>
    <n v="8250"/>
    <n v="4950.0000000000009"/>
    <n v="2475.0000000000005"/>
    <n v="0.5"/>
  </r>
  <r>
    <x v="0"/>
    <n v="1185732"/>
    <x v="87"/>
    <x v="9"/>
    <x v="3"/>
    <x v="1"/>
    <x v="4"/>
    <x v="8"/>
    <x v="10"/>
    <x v="0"/>
    <n v="54"/>
    <x v="0"/>
    <n v="0.60000000000000009"/>
    <n v="10000"/>
    <n v="6000.0000000000009"/>
    <n v="2700.0000000000005"/>
    <n v="0.45"/>
  </r>
  <r>
    <x v="0"/>
    <n v="1185732"/>
    <x v="87"/>
    <x v="9"/>
    <x v="3"/>
    <x v="1"/>
    <x v="4"/>
    <x v="8"/>
    <x v="10"/>
    <x v="1"/>
    <n v="58"/>
    <x v="3"/>
    <n v="0.50000000000000011"/>
    <n v="8250"/>
    <n v="4125.0000000000009"/>
    <n v="1443.7500000000002"/>
    <n v="0.35"/>
  </r>
  <r>
    <x v="0"/>
    <n v="1185732"/>
    <x v="87"/>
    <x v="9"/>
    <x v="3"/>
    <x v="1"/>
    <x v="4"/>
    <x v="8"/>
    <x v="10"/>
    <x v="2"/>
    <n v="51"/>
    <x v="0"/>
    <n v="0.50000000000000011"/>
    <n v="7250"/>
    <n v="3625.0000000000009"/>
    <n v="906.25000000000023"/>
    <n v="0.25"/>
  </r>
  <r>
    <x v="0"/>
    <n v="1185732"/>
    <x v="87"/>
    <x v="9"/>
    <x v="3"/>
    <x v="1"/>
    <x v="4"/>
    <x v="8"/>
    <x v="10"/>
    <x v="3"/>
    <n v="29"/>
    <x v="1"/>
    <n v="0.50000000000000011"/>
    <n v="7000"/>
    <n v="3500.0000000000009"/>
    <n v="1050.0000000000002"/>
    <n v="0.3"/>
  </r>
  <r>
    <x v="0"/>
    <n v="1185732"/>
    <x v="87"/>
    <x v="9"/>
    <x v="3"/>
    <x v="1"/>
    <x v="4"/>
    <x v="8"/>
    <x v="10"/>
    <x v="4"/>
    <n v="56"/>
    <x v="0"/>
    <n v="0.60000000000000009"/>
    <n v="7000"/>
    <n v="4200.0000000000009"/>
    <n v="1470.0000000000002"/>
    <n v="0.35"/>
  </r>
  <r>
    <x v="0"/>
    <n v="1185732"/>
    <x v="87"/>
    <x v="9"/>
    <x v="3"/>
    <x v="1"/>
    <x v="4"/>
    <x v="8"/>
    <x v="10"/>
    <x v="5"/>
    <n v="28"/>
    <x v="0"/>
    <n v="0.65"/>
    <n v="8250"/>
    <n v="5362.5"/>
    <n v="2681.25"/>
    <n v="0.5"/>
  </r>
  <r>
    <x v="0"/>
    <n v="1185732"/>
    <x v="88"/>
    <x v="10"/>
    <x v="3"/>
    <x v="1"/>
    <x v="4"/>
    <x v="8"/>
    <x v="10"/>
    <x v="0"/>
    <n v="41"/>
    <x v="2"/>
    <n v="0.60000000000000009"/>
    <n v="9750"/>
    <n v="5850.0000000000009"/>
    <n v="2632.5000000000005"/>
    <n v="0.45"/>
  </r>
  <r>
    <x v="0"/>
    <n v="1185732"/>
    <x v="88"/>
    <x v="10"/>
    <x v="3"/>
    <x v="1"/>
    <x v="4"/>
    <x v="8"/>
    <x v="10"/>
    <x v="1"/>
    <n v="44"/>
    <x v="1"/>
    <n v="0.50000000000000011"/>
    <n v="8000"/>
    <n v="4000.0000000000009"/>
    <n v="1400.0000000000002"/>
    <n v="0.35"/>
  </r>
  <r>
    <x v="0"/>
    <n v="1185732"/>
    <x v="88"/>
    <x v="10"/>
    <x v="3"/>
    <x v="1"/>
    <x v="4"/>
    <x v="8"/>
    <x v="10"/>
    <x v="2"/>
    <n v="53"/>
    <x v="1"/>
    <n v="0.50000000000000011"/>
    <n v="7450"/>
    <n v="3725.0000000000009"/>
    <n v="931.25000000000023"/>
    <n v="0.25"/>
  </r>
  <r>
    <x v="0"/>
    <n v="1185732"/>
    <x v="88"/>
    <x v="10"/>
    <x v="3"/>
    <x v="1"/>
    <x v="4"/>
    <x v="8"/>
    <x v="10"/>
    <x v="3"/>
    <n v="36"/>
    <x v="1"/>
    <n v="0.50000000000000011"/>
    <n v="7750"/>
    <n v="3875.0000000000009"/>
    <n v="1162.5000000000002"/>
    <n v="0.3"/>
  </r>
  <r>
    <x v="0"/>
    <n v="1185732"/>
    <x v="88"/>
    <x v="10"/>
    <x v="3"/>
    <x v="1"/>
    <x v="4"/>
    <x v="8"/>
    <x v="10"/>
    <x v="4"/>
    <n v="35"/>
    <x v="0"/>
    <n v="0.65"/>
    <n v="7500"/>
    <n v="4875"/>
    <n v="1706.25"/>
    <n v="0.35"/>
  </r>
  <r>
    <x v="0"/>
    <n v="1185732"/>
    <x v="88"/>
    <x v="10"/>
    <x v="3"/>
    <x v="1"/>
    <x v="4"/>
    <x v="8"/>
    <x v="10"/>
    <x v="5"/>
    <n v="45"/>
    <x v="0"/>
    <n v="0.7"/>
    <n v="8500"/>
    <n v="5950"/>
    <n v="2975"/>
    <n v="0.5"/>
  </r>
  <r>
    <x v="0"/>
    <n v="1185732"/>
    <x v="89"/>
    <x v="11"/>
    <x v="3"/>
    <x v="1"/>
    <x v="4"/>
    <x v="8"/>
    <x v="10"/>
    <x v="0"/>
    <n v="20"/>
    <x v="0"/>
    <n v="0.65"/>
    <n v="10750"/>
    <n v="6987.5"/>
    <n v="3144.375"/>
    <n v="0.45"/>
  </r>
  <r>
    <x v="0"/>
    <n v="1185732"/>
    <x v="89"/>
    <x v="11"/>
    <x v="3"/>
    <x v="1"/>
    <x v="4"/>
    <x v="8"/>
    <x v="10"/>
    <x v="1"/>
    <n v="28"/>
    <x v="3"/>
    <n v="0.55000000000000004"/>
    <n v="8750"/>
    <n v="4812.5"/>
    <n v="1684.375"/>
    <n v="0.35"/>
  </r>
  <r>
    <x v="0"/>
    <n v="1185732"/>
    <x v="89"/>
    <x v="11"/>
    <x v="3"/>
    <x v="1"/>
    <x v="4"/>
    <x v="8"/>
    <x v="10"/>
    <x v="2"/>
    <n v="26"/>
    <x v="2"/>
    <n v="0.55000000000000004"/>
    <n v="8250"/>
    <n v="4537.5"/>
    <n v="1134.375"/>
    <n v="0.25"/>
  </r>
  <r>
    <x v="0"/>
    <n v="1185732"/>
    <x v="89"/>
    <x v="11"/>
    <x v="3"/>
    <x v="1"/>
    <x v="4"/>
    <x v="8"/>
    <x v="10"/>
    <x v="3"/>
    <n v="34"/>
    <x v="3"/>
    <n v="0.55000000000000004"/>
    <n v="7750"/>
    <n v="4262.5"/>
    <n v="1278.75"/>
    <n v="0.3"/>
  </r>
  <r>
    <x v="0"/>
    <n v="1185732"/>
    <x v="89"/>
    <x v="11"/>
    <x v="3"/>
    <x v="1"/>
    <x v="4"/>
    <x v="8"/>
    <x v="10"/>
    <x v="4"/>
    <n v="52"/>
    <x v="0"/>
    <n v="0.65"/>
    <n v="7750"/>
    <n v="5037.5"/>
    <n v="1763.125"/>
    <n v="0.35"/>
  </r>
  <r>
    <x v="0"/>
    <n v="1185732"/>
    <x v="89"/>
    <x v="11"/>
    <x v="3"/>
    <x v="1"/>
    <x v="4"/>
    <x v="8"/>
    <x v="10"/>
    <x v="5"/>
    <n v="58"/>
    <x v="0"/>
    <n v="0.7"/>
    <n v="8750"/>
    <n v="6125"/>
    <n v="3062.5"/>
    <n v="0.5"/>
  </r>
  <r>
    <x v="0"/>
    <n v="1185732"/>
    <x v="90"/>
    <x v="0"/>
    <x v="0"/>
    <x v="0"/>
    <x v="3"/>
    <x v="9"/>
    <x v="11"/>
    <x v="0"/>
    <n v="46"/>
    <x v="3"/>
    <n v="0.35"/>
    <n v="4500"/>
    <n v="1575"/>
    <n v="551.25"/>
    <n v="0.35000000000000003"/>
  </r>
  <r>
    <x v="0"/>
    <n v="1185732"/>
    <x v="90"/>
    <x v="0"/>
    <x v="0"/>
    <x v="0"/>
    <x v="3"/>
    <x v="9"/>
    <x v="11"/>
    <x v="1"/>
    <n v="35"/>
    <x v="2"/>
    <n v="0.35"/>
    <n v="2500"/>
    <n v="875"/>
    <n v="262.5"/>
    <n v="0.3"/>
  </r>
  <r>
    <x v="0"/>
    <n v="1185732"/>
    <x v="90"/>
    <x v="0"/>
    <x v="0"/>
    <x v="0"/>
    <x v="3"/>
    <x v="9"/>
    <x v="11"/>
    <x v="2"/>
    <n v="19"/>
    <x v="1"/>
    <n v="0.25"/>
    <n v="2500"/>
    <n v="625"/>
    <n v="187.5"/>
    <n v="0.3"/>
  </r>
  <r>
    <x v="0"/>
    <n v="1185732"/>
    <x v="90"/>
    <x v="0"/>
    <x v="0"/>
    <x v="0"/>
    <x v="3"/>
    <x v="9"/>
    <x v="11"/>
    <x v="3"/>
    <n v="35"/>
    <x v="2"/>
    <n v="0.30000000000000004"/>
    <n v="1000"/>
    <n v="300.00000000000006"/>
    <n v="105.00000000000003"/>
    <n v="0.35000000000000003"/>
  </r>
  <r>
    <x v="0"/>
    <n v="1185732"/>
    <x v="90"/>
    <x v="0"/>
    <x v="0"/>
    <x v="0"/>
    <x v="3"/>
    <x v="9"/>
    <x v="11"/>
    <x v="4"/>
    <n v="58"/>
    <x v="3"/>
    <n v="0.44999999999999996"/>
    <n v="1500"/>
    <n v="674.99999999999989"/>
    <n v="202.49999999999997"/>
    <n v="0.3"/>
  </r>
  <r>
    <x v="0"/>
    <n v="1185732"/>
    <x v="90"/>
    <x v="0"/>
    <x v="0"/>
    <x v="0"/>
    <x v="3"/>
    <x v="9"/>
    <x v="11"/>
    <x v="5"/>
    <n v="42"/>
    <x v="3"/>
    <n v="0.35"/>
    <n v="2500"/>
    <n v="875"/>
    <n v="393.75"/>
    <n v="0.45"/>
  </r>
  <r>
    <x v="0"/>
    <n v="1185732"/>
    <x v="91"/>
    <x v="1"/>
    <x v="0"/>
    <x v="0"/>
    <x v="3"/>
    <x v="9"/>
    <x v="11"/>
    <x v="0"/>
    <n v="42"/>
    <x v="2"/>
    <n v="0.35"/>
    <n v="5000"/>
    <n v="1750"/>
    <n v="612.50000000000011"/>
    <n v="0.35000000000000003"/>
  </r>
  <r>
    <x v="0"/>
    <n v="1185732"/>
    <x v="91"/>
    <x v="1"/>
    <x v="0"/>
    <x v="0"/>
    <x v="3"/>
    <x v="9"/>
    <x v="11"/>
    <x v="1"/>
    <n v="27"/>
    <x v="2"/>
    <n v="0.35"/>
    <n v="1500"/>
    <n v="525"/>
    <n v="157.5"/>
    <n v="0.3"/>
  </r>
  <r>
    <x v="0"/>
    <n v="1185732"/>
    <x v="91"/>
    <x v="1"/>
    <x v="0"/>
    <x v="0"/>
    <x v="3"/>
    <x v="9"/>
    <x v="11"/>
    <x v="2"/>
    <n v="36"/>
    <x v="1"/>
    <n v="0.25"/>
    <n v="2000"/>
    <n v="500"/>
    <n v="150"/>
    <n v="0.3"/>
  </r>
  <r>
    <x v="0"/>
    <n v="1185732"/>
    <x v="91"/>
    <x v="1"/>
    <x v="0"/>
    <x v="0"/>
    <x v="3"/>
    <x v="9"/>
    <x v="11"/>
    <x v="3"/>
    <n v="41"/>
    <x v="2"/>
    <n v="0.30000000000000004"/>
    <n v="750"/>
    <n v="225.00000000000003"/>
    <n v="78.750000000000014"/>
    <n v="0.35000000000000003"/>
  </r>
  <r>
    <x v="0"/>
    <n v="1185732"/>
    <x v="91"/>
    <x v="1"/>
    <x v="0"/>
    <x v="0"/>
    <x v="3"/>
    <x v="9"/>
    <x v="11"/>
    <x v="4"/>
    <n v="41"/>
    <x v="1"/>
    <n v="0.44999999999999996"/>
    <n v="1500"/>
    <n v="674.99999999999989"/>
    <n v="202.49999999999997"/>
    <n v="0.3"/>
  </r>
  <r>
    <x v="0"/>
    <n v="1185732"/>
    <x v="91"/>
    <x v="1"/>
    <x v="0"/>
    <x v="0"/>
    <x v="3"/>
    <x v="9"/>
    <x v="11"/>
    <x v="5"/>
    <n v="43"/>
    <x v="2"/>
    <n v="0.35"/>
    <n v="2250"/>
    <n v="787.5"/>
    <n v="354.375"/>
    <n v="0.45"/>
  </r>
  <r>
    <x v="0"/>
    <n v="1185732"/>
    <x v="92"/>
    <x v="2"/>
    <x v="0"/>
    <x v="0"/>
    <x v="3"/>
    <x v="9"/>
    <x v="11"/>
    <x v="0"/>
    <n v="59"/>
    <x v="0"/>
    <n v="0.4"/>
    <n v="4450"/>
    <n v="1780"/>
    <n v="623.00000000000011"/>
    <n v="0.35000000000000003"/>
  </r>
  <r>
    <x v="0"/>
    <n v="1185732"/>
    <x v="92"/>
    <x v="2"/>
    <x v="0"/>
    <x v="0"/>
    <x v="3"/>
    <x v="9"/>
    <x v="11"/>
    <x v="1"/>
    <n v="44"/>
    <x v="1"/>
    <n v="0.4"/>
    <n v="1250"/>
    <n v="500"/>
    <n v="150"/>
    <n v="0.3"/>
  </r>
  <r>
    <x v="0"/>
    <n v="1185732"/>
    <x v="92"/>
    <x v="2"/>
    <x v="0"/>
    <x v="0"/>
    <x v="3"/>
    <x v="9"/>
    <x v="11"/>
    <x v="2"/>
    <n v="57"/>
    <x v="3"/>
    <n v="0.30000000000000004"/>
    <n v="1750"/>
    <n v="525.00000000000011"/>
    <n v="157.50000000000003"/>
    <n v="0.3"/>
  </r>
  <r>
    <x v="0"/>
    <n v="1185732"/>
    <x v="92"/>
    <x v="2"/>
    <x v="0"/>
    <x v="0"/>
    <x v="3"/>
    <x v="9"/>
    <x v="11"/>
    <x v="3"/>
    <n v="42"/>
    <x v="3"/>
    <n v="0.35"/>
    <n v="250"/>
    <n v="87.5"/>
    <n v="30.625000000000004"/>
    <n v="0.35000000000000003"/>
  </r>
  <r>
    <x v="0"/>
    <n v="1185732"/>
    <x v="92"/>
    <x v="2"/>
    <x v="0"/>
    <x v="0"/>
    <x v="3"/>
    <x v="9"/>
    <x v="11"/>
    <x v="4"/>
    <n v="34"/>
    <x v="1"/>
    <n v="0.5"/>
    <n v="750"/>
    <n v="375"/>
    <n v="112.5"/>
    <n v="0.3"/>
  </r>
  <r>
    <x v="0"/>
    <n v="1185732"/>
    <x v="92"/>
    <x v="2"/>
    <x v="0"/>
    <x v="0"/>
    <x v="3"/>
    <x v="9"/>
    <x v="11"/>
    <x v="5"/>
    <n v="22"/>
    <x v="2"/>
    <n v="0.4"/>
    <n v="1750"/>
    <n v="700"/>
    <n v="315"/>
    <n v="0.45"/>
  </r>
  <r>
    <x v="0"/>
    <n v="1185732"/>
    <x v="93"/>
    <x v="3"/>
    <x v="1"/>
    <x v="0"/>
    <x v="3"/>
    <x v="9"/>
    <x v="11"/>
    <x v="0"/>
    <n v="46"/>
    <x v="1"/>
    <n v="0.4"/>
    <n v="4000"/>
    <n v="1600"/>
    <n v="560"/>
    <n v="0.35000000000000003"/>
  </r>
  <r>
    <x v="0"/>
    <n v="1185732"/>
    <x v="93"/>
    <x v="3"/>
    <x v="1"/>
    <x v="0"/>
    <x v="3"/>
    <x v="9"/>
    <x v="11"/>
    <x v="1"/>
    <n v="44"/>
    <x v="0"/>
    <n v="0.4"/>
    <n v="1000"/>
    <n v="400"/>
    <n v="120"/>
    <n v="0.3"/>
  </r>
  <r>
    <x v="0"/>
    <n v="1185732"/>
    <x v="93"/>
    <x v="3"/>
    <x v="1"/>
    <x v="0"/>
    <x v="3"/>
    <x v="9"/>
    <x v="11"/>
    <x v="2"/>
    <n v="29"/>
    <x v="3"/>
    <n v="0.30000000000000004"/>
    <n v="1000"/>
    <n v="300.00000000000006"/>
    <n v="90.000000000000014"/>
    <n v="0.3"/>
  </r>
  <r>
    <x v="0"/>
    <n v="1185732"/>
    <x v="93"/>
    <x v="3"/>
    <x v="1"/>
    <x v="0"/>
    <x v="3"/>
    <x v="9"/>
    <x v="11"/>
    <x v="3"/>
    <n v="52"/>
    <x v="2"/>
    <n v="0.35"/>
    <n v="250"/>
    <n v="87.5"/>
    <n v="30.625000000000004"/>
    <n v="0.35000000000000003"/>
  </r>
  <r>
    <x v="0"/>
    <n v="1185732"/>
    <x v="93"/>
    <x v="3"/>
    <x v="1"/>
    <x v="0"/>
    <x v="3"/>
    <x v="9"/>
    <x v="11"/>
    <x v="4"/>
    <n v="32"/>
    <x v="2"/>
    <n v="0.5"/>
    <n v="500"/>
    <n v="250"/>
    <n v="75"/>
    <n v="0.3"/>
  </r>
  <r>
    <x v="0"/>
    <n v="1185732"/>
    <x v="93"/>
    <x v="3"/>
    <x v="1"/>
    <x v="0"/>
    <x v="3"/>
    <x v="9"/>
    <x v="11"/>
    <x v="5"/>
    <n v="18"/>
    <x v="3"/>
    <n v="0.4"/>
    <n v="1750"/>
    <n v="700"/>
    <n v="315"/>
    <n v="0.45"/>
  </r>
  <r>
    <x v="0"/>
    <n v="1185732"/>
    <x v="94"/>
    <x v="4"/>
    <x v="1"/>
    <x v="0"/>
    <x v="3"/>
    <x v="9"/>
    <x v="11"/>
    <x v="0"/>
    <n v="50"/>
    <x v="3"/>
    <n v="0.5"/>
    <n v="4450"/>
    <n v="2225"/>
    <n v="778.75000000000011"/>
    <n v="0.35000000000000003"/>
  </r>
  <r>
    <x v="0"/>
    <n v="1185732"/>
    <x v="94"/>
    <x v="4"/>
    <x v="1"/>
    <x v="0"/>
    <x v="3"/>
    <x v="9"/>
    <x v="11"/>
    <x v="1"/>
    <n v="23"/>
    <x v="0"/>
    <n v="0.45000000000000007"/>
    <n v="1500"/>
    <n v="675.00000000000011"/>
    <n v="202.50000000000003"/>
    <n v="0.3"/>
  </r>
  <r>
    <x v="0"/>
    <n v="1185732"/>
    <x v="94"/>
    <x v="4"/>
    <x v="1"/>
    <x v="0"/>
    <x v="3"/>
    <x v="9"/>
    <x v="11"/>
    <x v="2"/>
    <n v="44"/>
    <x v="1"/>
    <n v="0.4"/>
    <n v="1250"/>
    <n v="500"/>
    <n v="150"/>
    <n v="0.3"/>
  </r>
  <r>
    <x v="0"/>
    <n v="1185732"/>
    <x v="94"/>
    <x v="4"/>
    <x v="1"/>
    <x v="0"/>
    <x v="3"/>
    <x v="9"/>
    <x v="11"/>
    <x v="3"/>
    <n v="37"/>
    <x v="1"/>
    <n v="0.4"/>
    <n v="500"/>
    <n v="200"/>
    <n v="70"/>
    <n v="0.35000000000000003"/>
  </r>
  <r>
    <x v="0"/>
    <n v="1185732"/>
    <x v="94"/>
    <x v="4"/>
    <x v="1"/>
    <x v="0"/>
    <x v="3"/>
    <x v="9"/>
    <x v="11"/>
    <x v="4"/>
    <n v="39"/>
    <x v="0"/>
    <n v="0.54999999999999993"/>
    <n v="750"/>
    <n v="412.49999999999994"/>
    <n v="123.74999999999997"/>
    <n v="0.3"/>
  </r>
  <r>
    <x v="0"/>
    <n v="1185732"/>
    <x v="94"/>
    <x v="4"/>
    <x v="1"/>
    <x v="0"/>
    <x v="3"/>
    <x v="9"/>
    <x v="11"/>
    <x v="5"/>
    <n v="37"/>
    <x v="1"/>
    <n v="0.6"/>
    <n v="1750"/>
    <n v="1050"/>
    <n v="472.5"/>
    <n v="0.45"/>
  </r>
  <r>
    <x v="0"/>
    <n v="1185732"/>
    <x v="95"/>
    <x v="5"/>
    <x v="1"/>
    <x v="0"/>
    <x v="3"/>
    <x v="9"/>
    <x v="11"/>
    <x v="0"/>
    <n v="47"/>
    <x v="3"/>
    <n v="0.45"/>
    <n v="4250"/>
    <n v="1912.5"/>
    <n v="669.37500000000011"/>
    <n v="0.35000000000000003"/>
  </r>
  <r>
    <x v="0"/>
    <n v="1185732"/>
    <x v="95"/>
    <x v="5"/>
    <x v="1"/>
    <x v="0"/>
    <x v="3"/>
    <x v="9"/>
    <x v="11"/>
    <x v="1"/>
    <n v="16"/>
    <x v="0"/>
    <n v="0.40000000000000008"/>
    <n v="1750"/>
    <n v="700.00000000000011"/>
    <n v="210.00000000000003"/>
    <n v="0.3"/>
  </r>
  <r>
    <x v="0"/>
    <n v="1185732"/>
    <x v="95"/>
    <x v="5"/>
    <x v="1"/>
    <x v="0"/>
    <x v="3"/>
    <x v="9"/>
    <x v="11"/>
    <x v="2"/>
    <n v="37"/>
    <x v="3"/>
    <n v="0.35000000000000003"/>
    <n v="1750"/>
    <n v="612.50000000000011"/>
    <n v="183.75000000000003"/>
    <n v="0.3"/>
  </r>
  <r>
    <x v="0"/>
    <n v="1185732"/>
    <x v="95"/>
    <x v="5"/>
    <x v="1"/>
    <x v="0"/>
    <x v="3"/>
    <x v="9"/>
    <x v="11"/>
    <x v="3"/>
    <n v="22"/>
    <x v="0"/>
    <n v="0.35000000000000003"/>
    <n v="1500"/>
    <n v="525"/>
    <n v="183.75000000000003"/>
    <n v="0.35000000000000003"/>
  </r>
  <r>
    <x v="0"/>
    <n v="1185732"/>
    <x v="95"/>
    <x v="5"/>
    <x v="1"/>
    <x v="0"/>
    <x v="3"/>
    <x v="9"/>
    <x v="11"/>
    <x v="4"/>
    <n v="20"/>
    <x v="3"/>
    <n v="0.5"/>
    <n v="1500"/>
    <n v="750"/>
    <n v="225"/>
    <n v="0.3"/>
  </r>
  <r>
    <x v="0"/>
    <n v="1185732"/>
    <x v="95"/>
    <x v="5"/>
    <x v="1"/>
    <x v="0"/>
    <x v="3"/>
    <x v="9"/>
    <x v="11"/>
    <x v="5"/>
    <n v="29"/>
    <x v="0"/>
    <n v="0.55000000000000004"/>
    <n v="3250"/>
    <n v="1787.5000000000002"/>
    <n v="804.37500000000011"/>
    <n v="0.45"/>
  </r>
  <r>
    <x v="0"/>
    <n v="1185732"/>
    <x v="96"/>
    <x v="6"/>
    <x v="2"/>
    <x v="1"/>
    <x v="3"/>
    <x v="9"/>
    <x v="11"/>
    <x v="0"/>
    <n v="46"/>
    <x v="2"/>
    <n v="0.5"/>
    <n v="5500"/>
    <n v="2750"/>
    <n v="962.50000000000011"/>
    <n v="0.35000000000000003"/>
  </r>
  <r>
    <x v="0"/>
    <n v="1185732"/>
    <x v="96"/>
    <x v="6"/>
    <x v="2"/>
    <x v="1"/>
    <x v="3"/>
    <x v="9"/>
    <x v="11"/>
    <x v="1"/>
    <n v="21"/>
    <x v="3"/>
    <n v="0.45000000000000007"/>
    <n v="3000"/>
    <n v="1350.0000000000002"/>
    <n v="405.00000000000006"/>
    <n v="0.3"/>
  </r>
  <r>
    <x v="0"/>
    <n v="1185732"/>
    <x v="96"/>
    <x v="6"/>
    <x v="2"/>
    <x v="1"/>
    <x v="3"/>
    <x v="9"/>
    <x v="11"/>
    <x v="2"/>
    <n v="60"/>
    <x v="2"/>
    <n v="0.4"/>
    <n v="2250"/>
    <n v="900"/>
    <n v="270"/>
    <n v="0.3"/>
  </r>
  <r>
    <x v="0"/>
    <n v="1185732"/>
    <x v="96"/>
    <x v="6"/>
    <x v="2"/>
    <x v="1"/>
    <x v="3"/>
    <x v="9"/>
    <x v="11"/>
    <x v="3"/>
    <n v="23"/>
    <x v="2"/>
    <n v="0.4"/>
    <n v="1750"/>
    <n v="700"/>
    <n v="245.00000000000003"/>
    <n v="0.35000000000000003"/>
  </r>
  <r>
    <x v="0"/>
    <n v="1185732"/>
    <x v="96"/>
    <x v="6"/>
    <x v="2"/>
    <x v="1"/>
    <x v="3"/>
    <x v="9"/>
    <x v="11"/>
    <x v="4"/>
    <n v="26"/>
    <x v="3"/>
    <n v="0.5"/>
    <n v="2000"/>
    <n v="1000"/>
    <n v="300"/>
    <n v="0.3"/>
  </r>
  <r>
    <x v="0"/>
    <n v="1185732"/>
    <x v="96"/>
    <x v="6"/>
    <x v="2"/>
    <x v="1"/>
    <x v="3"/>
    <x v="9"/>
    <x v="11"/>
    <x v="5"/>
    <n v="23"/>
    <x v="2"/>
    <n v="0.55000000000000004"/>
    <n v="3750"/>
    <n v="2062.5"/>
    <n v="928.125"/>
    <n v="0.45"/>
  </r>
  <r>
    <x v="0"/>
    <n v="1185732"/>
    <x v="97"/>
    <x v="7"/>
    <x v="2"/>
    <x v="1"/>
    <x v="3"/>
    <x v="9"/>
    <x v="11"/>
    <x v="0"/>
    <n v="38"/>
    <x v="0"/>
    <n v="0.5"/>
    <n v="5250"/>
    <n v="2625"/>
    <n v="918.75000000000011"/>
    <n v="0.35000000000000003"/>
  </r>
  <r>
    <x v="0"/>
    <n v="1185732"/>
    <x v="97"/>
    <x v="7"/>
    <x v="2"/>
    <x v="1"/>
    <x v="3"/>
    <x v="9"/>
    <x v="11"/>
    <x v="1"/>
    <n v="55"/>
    <x v="2"/>
    <n v="0.45000000000000007"/>
    <n v="3000"/>
    <n v="1350.0000000000002"/>
    <n v="405.00000000000006"/>
    <n v="0.3"/>
  </r>
  <r>
    <x v="0"/>
    <n v="1185732"/>
    <x v="97"/>
    <x v="7"/>
    <x v="2"/>
    <x v="1"/>
    <x v="3"/>
    <x v="9"/>
    <x v="11"/>
    <x v="2"/>
    <n v="21"/>
    <x v="0"/>
    <n v="0.4"/>
    <n v="2250"/>
    <n v="900"/>
    <n v="270"/>
    <n v="0.3"/>
  </r>
  <r>
    <x v="0"/>
    <n v="1185732"/>
    <x v="97"/>
    <x v="7"/>
    <x v="2"/>
    <x v="1"/>
    <x v="3"/>
    <x v="9"/>
    <x v="11"/>
    <x v="3"/>
    <n v="50"/>
    <x v="1"/>
    <n v="0.35000000000000003"/>
    <n v="1750"/>
    <n v="612.50000000000011"/>
    <n v="214.37500000000006"/>
    <n v="0.35000000000000003"/>
  </r>
  <r>
    <x v="0"/>
    <n v="1185732"/>
    <x v="97"/>
    <x v="7"/>
    <x v="2"/>
    <x v="1"/>
    <x v="3"/>
    <x v="9"/>
    <x v="11"/>
    <x v="4"/>
    <n v="21"/>
    <x v="3"/>
    <n v="0.45"/>
    <n v="1500"/>
    <n v="675"/>
    <n v="202.5"/>
    <n v="0.3"/>
  </r>
  <r>
    <x v="0"/>
    <n v="1185732"/>
    <x v="97"/>
    <x v="7"/>
    <x v="2"/>
    <x v="1"/>
    <x v="3"/>
    <x v="9"/>
    <x v="11"/>
    <x v="5"/>
    <n v="53"/>
    <x v="3"/>
    <n v="0.5"/>
    <n v="3250"/>
    <n v="1625"/>
    <n v="731.25"/>
    <n v="0.45"/>
  </r>
  <r>
    <x v="0"/>
    <n v="1185732"/>
    <x v="98"/>
    <x v="8"/>
    <x v="2"/>
    <x v="1"/>
    <x v="3"/>
    <x v="9"/>
    <x v="11"/>
    <x v="0"/>
    <n v="39"/>
    <x v="2"/>
    <n v="0.45"/>
    <n v="4500"/>
    <n v="2025"/>
    <n v="708.75000000000011"/>
    <n v="0.35000000000000003"/>
  </r>
  <r>
    <x v="0"/>
    <n v="1185732"/>
    <x v="98"/>
    <x v="8"/>
    <x v="2"/>
    <x v="1"/>
    <x v="3"/>
    <x v="9"/>
    <x v="11"/>
    <x v="1"/>
    <n v="42"/>
    <x v="0"/>
    <n v="0.40000000000000008"/>
    <n v="2500"/>
    <n v="1000.0000000000002"/>
    <n v="300.00000000000006"/>
    <n v="0.3"/>
  </r>
  <r>
    <x v="0"/>
    <n v="1185732"/>
    <x v="98"/>
    <x v="8"/>
    <x v="2"/>
    <x v="1"/>
    <x v="3"/>
    <x v="9"/>
    <x v="11"/>
    <x v="2"/>
    <n v="24"/>
    <x v="2"/>
    <n v="0.25"/>
    <n v="1500"/>
    <n v="375"/>
    <n v="112.5"/>
    <n v="0.3"/>
  </r>
  <r>
    <x v="0"/>
    <n v="1185732"/>
    <x v="98"/>
    <x v="8"/>
    <x v="2"/>
    <x v="1"/>
    <x v="3"/>
    <x v="9"/>
    <x v="11"/>
    <x v="3"/>
    <n v="18"/>
    <x v="1"/>
    <n v="0.25"/>
    <n v="1250"/>
    <n v="312.5"/>
    <n v="109.37500000000001"/>
    <n v="0.35000000000000003"/>
  </r>
  <r>
    <x v="0"/>
    <n v="1185732"/>
    <x v="98"/>
    <x v="8"/>
    <x v="2"/>
    <x v="1"/>
    <x v="3"/>
    <x v="9"/>
    <x v="11"/>
    <x v="4"/>
    <n v="25"/>
    <x v="3"/>
    <n v="0.35"/>
    <n v="1250"/>
    <n v="437.5"/>
    <n v="131.25"/>
    <n v="0.3"/>
  </r>
  <r>
    <x v="0"/>
    <n v="1185732"/>
    <x v="98"/>
    <x v="8"/>
    <x v="2"/>
    <x v="1"/>
    <x v="3"/>
    <x v="9"/>
    <x v="11"/>
    <x v="5"/>
    <n v="51"/>
    <x v="3"/>
    <n v="0.4"/>
    <n v="2000"/>
    <n v="800"/>
    <n v="360"/>
    <n v="0.45"/>
  </r>
  <r>
    <x v="0"/>
    <n v="1185732"/>
    <x v="99"/>
    <x v="9"/>
    <x v="3"/>
    <x v="1"/>
    <x v="3"/>
    <x v="9"/>
    <x v="11"/>
    <x v="0"/>
    <n v="25"/>
    <x v="2"/>
    <n v="0.44999999999999996"/>
    <n v="3750"/>
    <n v="1687.4999999999998"/>
    <n v="590.625"/>
    <n v="0.35000000000000003"/>
  </r>
  <r>
    <x v="0"/>
    <n v="1185732"/>
    <x v="99"/>
    <x v="9"/>
    <x v="3"/>
    <x v="1"/>
    <x v="3"/>
    <x v="9"/>
    <x v="11"/>
    <x v="1"/>
    <n v="58"/>
    <x v="2"/>
    <n v="0.35"/>
    <n v="2000"/>
    <n v="700"/>
    <n v="210"/>
    <n v="0.3"/>
  </r>
  <r>
    <x v="0"/>
    <n v="1185732"/>
    <x v="99"/>
    <x v="9"/>
    <x v="3"/>
    <x v="1"/>
    <x v="3"/>
    <x v="9"/>
    <x v="11"/>
    <x v="2"/>
    <n v="46"/>
    <x v="2"/>
    <n v="0.35"/>
    <n v="1000"/>
    <n v="350"/>
    <n v="105"/>
    <n v="0.3"/>
  </r>
  <r>
    <x v="0"/>
    <n v="1185732"/>
    <x v="99"/>
    <x v="9"/>
    <x v="3"/>
    <x v="1"/>
    <x v="3"/>
    <x v="9"/>
    <x v="11"/>
    <x v="3"/>
    <n v="26"/>
    <x v="1"/>
    <n v="0.35"/>
    <n v="750"/>
    <n v="262.5"/>
    <n v="91.875000000000014"/>
    <n v="0.35000000000000003"/>
  </r>
  <r>
    <x v="0"/>
    <n v="1185732"/>
    <x v="99"/>
    <x v="9"/>
    <x v="3"/>
    <x v="1"/>
    <x v="3"/>
    <x v="9"/>
    <x v="11"/>
    <x v="4"/>
    <n v="54"/>
    <x v="3"/>
    <n v="0.44999999999999996"/>
    <n v="750"/>
    <n v="337.49999999999994"/>
    <n v="101.24999999999999"/>
    <n v="0.3"/>
  </r>
  <r>
    <x v="0"/>
    <n v="1185732"/>
    <x v="99"/>
    <x v="9"/>
    <x v="3"/>
    <x v="1"/>
    <x v="3"/>
    <x v="9"/>
    <x v="11"/>
    <x v="5"/>
    <n v="29"/>
    <x v="2"/>
    <n v="0.49999999999999989"/>
    <n v="2000"/>
    <n v="999.99999999999977"/>
    <n v="449.99999999999989"/>
    <n v="0.45"/>
  </r>
  <r>
    <x v="0"/>
    <n v="1185732"/>
    <x v="100"/>
    <x v="10"/>
    <x v="3"/>
    <x v="1"/>
    <x v="3"/>
    <x v="9"/>
    <x v="11"/>
    <x v="0"/>
    <n v="60"/>
    <x v="0"/>
    <n v="0.5"/>
    <n v="3500"/>
    <n v="1750"/>
    <n v="612.50000000000011"/>
    <n v="0.35000000000000003"/>
  </r>
  <r>
    <x v="0"/>
    <n v="1185732"/>
    <x v="100"/>
    <x v="10"/>
    <x v="3"/>
    <x v="1"/>
    <x v="3"/>
    <x v="9"/>
    <x v="11"/>
    <x v="1"/>
    <n v="44"/>
    <x v="2"/>
    <n v="0.4"/>
    <n v="2000"/>
    <n v="800"/>
    <n v="240"/>
    <n v="0.3"/>
  </r>
  <r>
    <x v="0"/>
    <n v="1185732"/>
    <x v="100"/>
    <x v="10"/>
    <x v="3"/>
    <x v="1"/>
    <x v="3"/>
    <x v="9"/>
    <x v="11"/>
    <x v="2"/>
    <n v="48"/>
    <x v="2"/>
    <n v="0.4"/>
    <n v="1450"/>
    <n v="580"/>
    <n v="174"/>
    <n v="0.3"/>
  </r>
  <r>
    <x v="0"/>
    <n v="1185732"/>
    <x v="100"/>
    <x v="10"/>
    <x v="3"/>
    <x v="1"/>
    <x v="3"/>
    <x v="9"/>
    <x v="11"/>
    <x v="3"/>
    <n v="47"/>
    <x v="1"/>
    <n v="0.4"/>
    <n v="1500"/>
    <n v="600"/>
    <n v="210.00000000000003"/>
    <n v="0.35000000000000003"/>
  </r>
  <r>
    <x v="0"/>
    <n v="1185732"/>
    <x v="100"/>
    <x v="10"/>
    <x v="3"/>
    <x v="1"/>
    <x v="3"/>
    <x v="9"/>
    <x v="11"/>
    <x v="4"/>
    <n v="33"/>
    <x v="3"/>
    <n v="0.54999999999999993"/>
    <n v="1250"/>
    <n v="687.49999999999989"/>
    <n v="206.24999999999997"/>
    <n v="0.3"/>
  </r>
  <r>
    <x v="0"/>
    <n v="1185732"/>
    <x v="100"/>
    <x v="10"/>
    <x v="3"/>
    <x v="1"/>
    <x v="3"/>
    <x v="9"/>
    <x v="11"/>
    <x v="5"/>
    <n v="17"/>
    <x v="0"/>
    <n v="0.59999999999999987"/>
    <n v="2250"/>
    <n v="1349.9999999999998"/>
    <n v="607.49999999999989"/>
    <n v="0.45"/>
  </r>
  <r>
    <x v="0"/>
    <n v="1185732"/>
    <x v="101"/>
    <x v="11"/>
    <x v="3"/>
    <x v="1"/>
    <x v="3"/>
    <x v="9"/>
    <x v="11"/>
    <x v="0"/>
    <n v="52"/>
    <x v="2"/>
    <n v="0.54999999999999993"/>
    <n v="4750"/>
    <n v="2612.4999999999995"/>
    <n v="914.37499999999989"/>
    <n v="0.35000000000000003"/>
  </r>
  <r>
    <x v="0"/>
    <n v="1185732"/>
    <x v="101"/>
    <x v="11"/>
    <x v="3"/>
    <x v="1"/>
    <x v="3"/>
    <x v="9"/>
    <x v="11"/>
    <x v="1"/>
    <n v="47"/>
    <x v="1"/>
    <n v="0.45"/>
    <n v="2750"/>
    <n v="1237.5"/>
    <n v="371.25"/>
    <n v="0.3"/>
  </r>
  <r>
    <x v="0"/>
    <n v="1185732"/>
    <x v="101"/>
    <x v="11"/>
    <x v="3"/>
    <x v="1"/>
    <x v="3"/>
    <x v="9"/>
    <x v="11"/>
    <x v="2"/>
    <n v="29"/>
    <x v="0"/>
    <n v="0.45"/>
    <n v="2250"/>
    <n v="1012.5"/>
    <n v="303.75"/>
    <n v="0.3"/>
  </r>
  <r>
    <x v="0"/>
    <n v="1185732"/>
    <x v="101"/>
    <x v="11"/>
    <x v="3"/>
    <x v="1"/>
    <x v="3"/>
    <x v="9"/>
    <x v="11"/>
    <x v="3"/>
    <n v="44"/>
    <x v="0"/>
    <n v="0.45"/>
    <n v="1750"/>
    <n v="787.5"/>
    <n v="275.625"/>
    <n v="0.35000000000000003"/>
  </r>
  <r>
    <x v="0"/>
    <n v="1185732"/>
    <x v="101"/>
    <x v="11"/>
    <x v="3"/>
    <x v="1"/>
    <x v="3"/>
    <x v="9"/>
    <x v="11"/>
    <x v="4"/>
    <n v="38"/>
    <x v="3"/>
    <n v="0.54999999999999993"/>
    <n v="1750"/>
    <n v="962.49999999999989"/>
    <n v="288.74999999999994"/>
    <n v="0.3"/>
  </r>
  <r>
    <x v="0"/>
    <n v="1185732"/>
    <x v="101"/>
    <x v="11"/>
    <x v="3"/>
    <x v="1"/>
    <x v="3"/>
    <x v="9"/>
    <x v="11"/>
    <x v="5"/>
    <n v="54"/>
    <x v="2"/>
    <n v="0.59999999999999987"/>
    <n v="2750"/>
    <n v="1649.9999999999995"/>
    <n v="742.49999999999977"/>
    <n v="0.45"/>
  </r>
  <r>
    <x v="3"/>
    <n v="1189833"/>
    <x v="102"/>
    <x v="0"/>
    <x v="0"/>
    <x v="0"/>
    <x v="3"/>
    <x v="10"/>
    <x v="12"/>
    <x v="0"/>
    <n v="49"/>
    <x v="0"/>
    <n v="0.35"/>
    <n v="4750"/>
    <n v="1662.5"/>
    <n v="748.125"/>
    <n v="0.45"/>
  </r>
  <r>
    <x v="3"/>
    <n v="1189833"/>
    <x v="102"/>
    <x v="0"/>
    <x v="0"/>
    <x v="0"/>
    <x v="3"/>
    <x v="10"/>
    <x v="12"/>
    <x v="1"/>
    <n v="50"/>
    <x v="1"/>
    <n v="0.45"/>
    <n v="4750"/>
    <n v="2137.5"/>
    <n v="641.25"/>
    <n v="0.3"/>
  </r>
  <r>
    <x v="3"/>
    <n v="1189833"/>
    <x v="102"/>
    <x v="0"/>
    <x v="0"/>
    <x v="0"/>
    <x v="3"/>
    <x v="10"/>
    <x v="12"/>
    <x v="2"/>
    <n v="19"/>
    <x v="2"/>
    <n v="0.45"/>
    <n v="4750"/>
    <n v="2137.5"/>
    <n v="961.875"/>
    <n v="0.45"/>
  </r>
  <r>
    <x v="3"/>
    <n v="1189833"/>
    <x v="102"/>
    <x v="0"/>
    <x v="0"/>
    <x v="0"/>
    <x v="3"/>
    <x v="10"/>
    <x v="12"/>
    <x v="3"/>
    <n v="21"/>
    <x v="0"/>
    <n v="0.45"/>
    <n v="3250"/>
    <n v="1462.5"/>
    <n v="585"/>
    <n v="0.39999999999999997"/>
  </r>
  <r>
    <x v="3"/>
    <n v="1189833"/>
    <x v="102"/>
    <x v="0"/>
    <x v="0"/>
    <x v="0"/>
    <x v="3"/>
    <x v="10"/>
    <x v="12"/>
    <x v="4"/>
    <n v="37"/>
    <x v="3"/>
    <n v="0.5"/>
    <n v="2750"/>
    <n v="1375"/>
    <n v="825.00000000000011"/>
    <n v="0.60000000000000009"/>
  </r>
  <r>
    <x v="3"/>
    <n v="1189833"/>
    <x v="102"/>
    <x v="0"/>
    <x v="0"/>
    <x v="0"/>
    <x v="3"/>
    <x v="10"/>
    <x v="12"/>
    <x v="5"/>
    <n v="32"/>
    <x v="3"/>
    <n v="0.45"/>
    <n v="4750"/>
    <n v="2137.5"/>
    <n v="534.375"/>
    <n v="0.25"/>
  </r>
  <r>
    <x v="3"/>
    <n v="1189833"/>
    <x v="103"/>
    <x v="1"/>
    <x v="0"/>
    <x v="0"/>
    <x v="3"/>
    <x v="10"/>
    <x v="12"/>
    <x v="0"/>
    <n v="43"/>
    <x v="0"/>
    <n v="0.35"/>
    <n v="5250"/>
    <n v="1837.4999999999998"/>
    <n v="826.87499999999989"/>
    <n v="0.45"/>
  </r>
  <r>
    <x v="3"/>
    <n v="1189833"/>
    <x v="103"/>
    <x v="1"/>
    <x v="0"/>
    <x v="0"/>
    <x v="3"/>
    <x v="10"/>
    <x v="12"/>
    <x v="1"/>
    <n v="22"/>
    <x v="1"/>
    <n v="0.45"/>
    <n v="4250"/>
    <n v="1912.5"/>
    <n v="573.75"/>
    <n v="0.3"/>
  </r>
  <r>
    <x v="3"/>
    <n v="1189833"/>
    <x v="103"/>
    <x v="1"/>
    <x v="0"/>
    <x v="0"/>
    <x v="3"/>
    <x v="10"/>
    <x v="12"/>
    <x v="2"/>
    <n v="18"/>
    <x v="1"/>
    <n v="0.45"/>
    <n v="4500"/>
    <n v="2025"/>
    <n v="911.25"/>
    <n v="0.45"/>
  </r>
  <r>
    <x v="3"/>
    <n v="1189833"/>
    <x v="103"/>
    <x v="1"/>
    <x v="0"/>
    <x v="0"/>
    <x v="3"/>
    <x v="10"/>
    <x v="12"/>
    <x v="3"/>
    <n v="34"/>
    <x v="0"/>
    <n v="0.45"/>
    <n v="3000"/>
    <n v="1350"/>
    <n v="540"/>
    <n v="0.39999999999999997"/>
  </r>
  <r>
    <x v="3"/>
    <n v="1189833"/>
    <x v="103"/>
    <x v="1"/>
    <x v="0"/>
    <x v="0"/>
    <x v="3"/>
    <x v="10"/>
    <x v="12"/>
    <x v="4"/>
    <n v="51"/>
    <x v="1"/>
    <n v="0.5"/>
    <n v="2250"/>
    <n v="1125"/>
    <n v="675.00000000000011"/>
    <n v="0.60000000000000009"/>
  </r>
  <r>
    <x v="3"/>
    <n v="1189833"/>
    <x v="103"/>
    <x v="1"/>
    <x v="0"/>
    <x v="0"/>
    <x v="3"/>
    <x v="10"/>
    <x v="12"/>
    <x v="5"/>
    <n v="24"/>
    <x v="1"/>
    <n v="0.45"/>
    <n v="4250"/>
    <n v="1912.5"/>
    <n v="478.125"/>
    <n v="0.25"/>
  </r>
  <r>
    <x v="3"/>
    <n v="1189833"/>
    <x v="104"/>
    <x v="2"/>
    <x v="0"/>
    <x v="0"/>
    <x v="3"/>
    <x v="10"/>
    <x v="12"/>
    <x v="0"/>
    <n v="29"/>
    <x v="3"/>
    <n v="0.35"/>
    <n v="5750"/>
    <n v="2012.4999999999998"/>
    <n v="905.62499999999989"/>
    <n v="0.45"/>
  </r>
  <r>
    <x v="3"/>
    <n v="1189833"/>
    <x v="104"/>
    <x v="2"/>
    <x v="0"/>
    <x v="0"/>
    <x v="3"/>
    <x v="10"/>
    <x v="12"/>
    <x v="1"/>
    <n v="49"/>
    <x v="1"/>
    <n v="0.45"/>
    <n v="4250"/>
    <n v="1912.5"/>
    <n v="573.75"/>
    <n v="0.3"/>
  </r>
  <r>
    <x v="3"/>
    <n v="1189833"/>
    <x v="104"/>
    <x v="2"/>
    <x v="0"/>
    <x v="0"/>
    <x v="3"/>
    <x v="10"/>
    <x v="12"/>
    <x v="2"/>
    <n v="35"/>
    <x v="2"/>
    <n v="0.45"/>
    <n v="4250"/>
    <n v="1912.5"/>
    <n v="860.625"/>
    <n v="0.45"/>
  </r>
  <r>
    <x v="3"/>
    <n v="1189833"/>
    <x v="104"/>
    <x v="2"/>
    <x v="0"/>
    <x v="0"/>
    <x v="3"/>
    <x v="10"/>
    <x v="12"/>
    <x v="3"/>
    <n v="25"/>
    <x v="3"/>
    <n v="0.45"/>
    <n v="3250"/>
    <n v="1462.5"/>
    <n v="585"/>
    <n v="0.39999999999999997"/>
  </r>
  <r>
    <x v="3"/>
    <n v="1189833"/>
    <x v="104"/>
    <x v="2"/>
    <x v="0"/>
    <x v="0"/>
    <x v="3"/>
    <x v="10"/>
    <x v="12"/>
    <x v="4"/>
    <n v="57"/>
    <x v="2"/>
    <n v="0.5"/>
    <n v="2000"/>
    <n v="1000"/>
    <n v="600.00000000000011"/>
    <n v="0.60000000000000009"/>
  </r>
  <r>
    <x v="3"/>
    <n v="1189833"/>
    <x v="104"/>
    <x v="2"/>
    <x v="0"/>
    <x v="0"/>
    <x v="3"/>
    <x v="10"/>
    <x v="12"/>
    <x v="5"/>
    <n v="58"/>
    <x v="1"/>
    <n v="0.45"/>
    <n v="4000"/>
    <n v="1800"/>
    <n v="450"/>
    <n v="0.25"/>
  </r>
  <r>
    <x v="3"/>
    <n v="1189833"/>
    <x v="105"/>
    <x v="3"/>
    <x v="1"/>
    <x v="0"/>
    <x v="3"/>
    <x v="10"/>
    <x v="12"/>
    <x v="0"/>
    <n v="45"/>
    <x v="2"/>
    <n v="0.45"/>
    <n v="5750"/>
    <n v="2587.5"/>
    <n v="1164.375"/>
    <n v="0.45"/>
  </r>
  <r>
    <x v="3"/>
    <n v="1189833"/>
    <x v="105"/>
    <x v="3"/>
    <x v="1"/>
    <x v="0"/>
    <x v="3"/>
    <x v="10"/>
    <x v="12"/>
    <x v="1"/>
    <n v="34"/>
    <x v="0"/>
    <n v="0.45"/>
    <n v="3750"/>
    <n v="1687.5"/>
    <n v="506.25"/>
    <n v="0.3"/>
  </r>
  <r>
    <x v="3"/>
    <n v="1189833"/>
    <x v="105"/>
    <x v="3"/>
    <x v="1"/>
    <x v="0"/>
    <x v="3"/>
    <x v="10"/>
    <x v="12"/>
    <x v="2"/>
    <n v="52"/>
    <x v="0"/>
    <n v="0.45"/>
    <n v="4000"/>
    <n v="1800"/>
    <n v="810"/>
    <n v="0.45"/>
  </r>
  <r>
    <x v="3"/>
    <n v="1189833"/>
    <x v="105"/>
    <x v="3"/>
    <x v="1"/>
    <x v="0"/>
    <x v="3"/>
    <x v="10"/>
    <x v="12"/>
    <x v="3"/>
    <n v="29"/>
    <x v="1"/>
    <n v="0.4"/>
    <n v="3000"/>
    <n v="1200"/>
    <n v="479.99999999999994"/>
    <n v="0.39999999999999997"/>
  </r>
  <r>
    <x v="3"/>
    <n v="1189833"/>
    <x v="105"/>
    <x v="3"/>
    <x v="1"/>
    <x v="0"/>
    <x v="3"/>
    <x v="10"/>
    <x v="12"/>
    <x v="4"/>
    <n v="51"/>
    <x v="1"/>
    <n v="0.45"/>
    <n v="2000"/>
    <n v="900"/>
    <n v="540.00000000000011"/>
    <n v="0.60000000000000009"/>
  </r>
  <r>
    <x v="3"/>
    <n v="1189833"/>
    <x v="105"/>
    <x v="3"/>
    <x v="1"/>
    <x v="0"/>
    <x v="3"/>
    <x v="10"/>
    <x v="12"/>
    <x v="5"/>
    <n v="37"/>
    <x v="3"/>
    <n v="0.6"/>
    <n v="3750"/>
    <n v="2250"/>
    <n v="562.5"/>
    <n v="0.25"/>
  </r>
  <r>
    <x v="3"/>
    <n v="1189833"/>
    <x v="106"/>
    <x v="4"/>
    <x v="1"/>
    <x v="0"/>
    <x v="3"/>
    <x v="10"/>
    <x v="12"/>
    <x v="0"/>
    <n v="50"/>
    <x v="3"/>
    <n v="0.4"/>
    <n v="5750"/>
    <n v="2300"/>
    <n v="1035"/>
    <n v="0.45"/>
  </r>
  <r>
    <x v="3"/>
    <n v="1189833"/>
    <x v="106"/>
    <x v="4"/>
    <x v="1"/>
    <x v="0"/>
    <x v="3"/>
    <x v="10"/>
    <x v="12"/>
    <x v="1"/>
    <n v="28"/>
    <x v="0"/>
    <n v="0.45"/>
    <n v="4250"/>
    <n v="1912.5"/>
    <n v="573.75"/>
    <n v="0.3"/>
  </r>
  <r>
    <x v="3"/>
    <n v="1189833"/>
    <x v="106"/>
    <x v="4"/>
    <x v="1"/>
    <x v="0"/>
    <x v="3"/>
    <x v="10"/>
    <x v="12"/>
    <x v="2"/>
    <n v="53"/>
    <x v="1"/>
    <n v="0.45"/>
    <n v="4250"/>
    <n v="1912.5"/>
    <n v="860.625"/>
    <n v="0.45"/>
  </r>
  <r>
    <x v="3"/>
    <n v="1189833"/>
    <x v="106"/>
    <x v="4"/>
    <x v="1"/>
    <x v="0"/>
    <x v="3"/>
    <x v="10"/>
    <x v="12"/>
    <x v="3"/>
    <n v="17"/>
    <x v="2"/>
    <n v="0.4"/>
    <n v="3250"/>
    <n v="1300"/>
    <n v="520"/>
    <n v="0.39999999999999997"/>
  </r>
  <r>
    <x v="3"/>
    <n v="1189833"/>
    <x v="106"/>
    <x v="4"/>
    <x v="1"/>
    <x v="0"/>
    <x v="3"/>
    <x v="10"/>
    <x v="12"/>
    <x v="4"/>
    <n v="18"/>
    <x v="1"/>
    <n v="0.45"/>
    <n v="2250"/>
    <n v="1012.5"/>
    <n v="607.50000000000011"/>
    <n v="0.60000000000000009"/>
  </r>
  <r>
    <x v="3"/>
    <n v="1189833"/>
    <x v="106"/>
    <x v="4"/>
    <x v="1"/>
    <x v="0"/>
    <x v="3"/>
    <x v="10"/>
    <x v="12"/>
    <x v="5"/>
    <n v="32"/>
    <x v="3"/>
    <n v="0.6"/>
    <n v="4000"/>
    <n v="2400"/>
    <n v="600"/>
    <n v="0.25"/>
  </r>
  <r>
    <x v="3"/>
    <n v="1189833"/>
    <x v="107"/>
    <x v="5"/>
    <x v="1"/>
    <x v="0"/>
    <x v="3"/>
    <x v="10"/>
    <x v="12"/>
    <x v="0"/>
    <n v="16"/>
    <x v="1"/>
    <n v="0.4"/>
    <n v="6750"/>
    <n v="2700"/>
    <n v="1215"/>
    <n v="0.45"/>
  </r>
  <r>
    <x v="3"/>
    <n v="1189833"/>
    <x v="107"/>
    <x v="5"/>
    <x v="1"/>
    <x v="0"/>
    <x v="3"/>
    <x v="10"/>
    <x v="12"/>
    <x v="1"/>
    <n v="29"/>
    <x v="2"/>
    <n v="0.45"/>
    <n v="5250"/>
    <n v="2362.5"/>
    <n v="708.75"/>
    <n v="0.3"/>
  </r>
  <r>
    <x v="3"/>
    <n v="1189833"/>
    <x v="107"/>
    <x v="5"/>
    <x v="1"/>
    <x v="0"/>
    <x v="3"/>
    <x v="10"/>
    <x v="12"/>
    <x v="2"/>
    <n v="24"/>
    <x v="3"/>
    <n v="0.45"/>
    <n v="5500"/>
    <n v="2475"/>
    <n v="1113.75"/>
    <n v="0.45"/>
  </r>
  <r>
    <x v="3"/>
    <n v="1189833"/>
    <x v="107"/>
    <x v="5"/>
    <x v="1"/>
    <x v="0"/>
    <x v="3"/>
    <x v="10"/>
    <x v="12"/>
    <x v="3"/>
    <n v="28"/>
    <x v="3"/>
    <n v="0.4"/>
    <n v="4250"/>
    <n v="1700"/>
    <n v="680"/>
    <n v="0.39999999999999997"/>
  </r>
  <r>
    <x v="3"/>
    <n v="1189833"/>
    <x v="107"/>
    <x v="5"/>
    <x v="1"/>
    <x v="0"/>
    <x v="3"/>
    <x v="10"/>
    <x v="12"/>
    <x v="4"/>
    <n v="43"/>
    <x v="2"/>
    <n v="0.45"/>
    <n v="3000"/>
    <n v="1350"/>
    <n v="810.00000000000011"/>
    <n v="0.60000000000000009"/>
  </r>
  <r>
    <x v="3"/>
    <n v="1189833"/>
    <x v="107"/>
    <x v="5"/>
    <x v="1"/>
    <x v="0"/>
    <x v="3"/>
    <x v="10"/>
    <x v="12"/>
    <x v="5"/>
    <n v="31"/>
    <x v="0"/>
    <n v="0.6"/>
    <n v="6000"/>
    <n v="3600"/>
    <n v="900"/>
    <n v="0.25"/>
  </r>
  <r>
    <x v="3"/>
    <n v="1189833"/>
    <x v="108"/>
    <x v="6"/>
    <x v="2"/>
    <x v="1"/>
    <x v="3"/>
    <x v="10"/>
    <x v="12"/>
    <x v="0"/>
    <n v="47"/>
    <x v="2"/>
    <n v="0.4"/>
    <n v="7500"/>
    <n v="3000"/>
    <n v="1350"/>
    <n v="0.45"/>
  </r>
  <r>
    <x v="3"/>
    <n v="1189833"/>
    <x v="108"/>
    <x v="6"/>
    <x v="2"/>
    <x v="1"/>
    <x v="3"/>
    <x v="10"/>
    <x v="12"/>
    <x v="1"/>
    <n v="31"/>
    <x v="2"/>
    <n v="0.45"/>
    <n v="6000"/>
    <n v="2700"/>
    <n v="810"/>
    <n v="0.3"/>
  </r>
  <r>
    <x v="3"/>
    <n v="1189833"/>
    <x v="108"/>
    <x v="6"/>
    <x v="2"/>
    <x v="1"/>
    <x v="3"/>
    <x v="10"/>
    <x v="12"/>
    <x v="2"/>
    <n v="39"/>
    <x v="3"/>
    <n v="0.45"/>
    <n v="5500"/>
    <n v="2475"/>
    <n v="1113.75"/>
    <n v="0.45"/>
  </r>
  <r>
    <x v="3"/>
    <n v="1189833"/>
    <x v="108"/>
    <x v="6"/>
    <x v="2"/>
    <x v="1"/>
    <x v="3"/>
    <x v="10"/>
    <x v="12"/>
    <x v="3"/>
    <n v="57"/>
    <x v="2"/>
    <n v="0.4"/>
    <n v="4500"/>
    <n v="1800"/>
    <n v="719.99999999999989"/>
    <n v="0.39999999999999997"/>
  </r>
  <r>
    <x v="3"/>
    <n v="1189833"/>
    <x v="108"/>
    <x v="6"/>
    <x v="2"/>
    <x v="1"/>
    <x v="3"/>
    <x v="10"/>
    <x v="12"/>
    <x v="4"/>
    <n v="46"/>
    <x v="0"/>
    <n v="0.45"/>
    <n v="4750"/>
    <n v="2137.5"/>
    <n v="1282.5000000000002"/>
    <n v="0.60000000000000009"/>
  </r>
  <r>
    <x v="3"/>
    <n v="1189833"/>
    <x v="108"/>
    <x v="6"/>
    <x v="2"/>
    <x v="1"/>
    <x v="3"/>
    <x v="10"/>
    <x v="12"/>
    <x v="5"/>
    <n v="53"/>
    <x v="0"/>
    <n v="0.6"/>
    <n v="4750"/>
    <n v="2850"/>
    <n v="712.5"/>
    <n v="0.25"/>
  </r>
  <r>
    <x v="3"/>
    <n v="1189833"/>
    <x v="109"/>
    <x v="7"/>
    <x v="2"/>
    <x v="1"/>
    <x v="3"/>
    <x v="10"/>
    <x v="12"/>
    <x v="0"/>
    <n v="37"/>
    <x v="1"/>
    <n v="0.45"/>
    <n v="6750"/>
    <n v="3037.5"/>
    <n v="1366.875"/>
    <n v="0.45"/>
  </r>
  <r>
    <x v="3"/>
    <n v="1189833"/>
    <x v="109"/>
    <x v="7"/>
    <x v="2"/>
    <x v="1"/>
    <x v="3"/>
    <x v="10"/>
    <x v="12"/>
    <x v="1"/>
    <n v="35"/>
    <x v="2"/>
    <n v="0.55000000000000004"/>
    <n v="6250"/>
    <n v="3437.5000000000005"/>
    <n v="1031.25"/>
    <n v="0.3"/>
  </r>
  <r>
    <x v="3"/>
    <n v="1189833"/>
    <x v="109"/>
    <x v="7"/>
    <x v="2"/>
    <x v="1"/>
    <x v="3"/>
    <x v="10"/>
    <x v="12"/>
    <x v="2"/>
    <n v="46"/>
    <x v="3"/>
    <n v="0.5"/>
    <n v="5000"/>
    <n v="2500"/>
    <n v="1125"/>
    <n v="0.45"/>
  </r>
  <r>
    <x v="3"/>
    <n v="1189833"/>
    <x v="109"/>
    <x v="7"/>
    <x v="2"/>
    <x v="1"/>
    <x v="3"/>
    <x v="10"/>
    <x v="12"/>
    <x v="3"/>
    <n v="39"/>
    <x v="3"/>
    <n v="0.45"/>
    <n v="4250"/>
    <n v="1912.5"/>
    <n v="764.99999999999989"/>
    <n v="0.39999999999999997"/>
  </r>
  <r>
    <x v="3"/>
    <n v="1189833"/>
    <x v="109"/>
    <x v="7"/>
    <x v="2"/>
    <x v="1"/>
    <x v="3"/>
    <x v="10"/>
    <x v="12"/>
    <x v="4"/>
    <n v="55"/>
    <x v="3"/>
    <n v="0.54999999999999993"/>
    <n v="4250"/>
    <n v="2337.4999999999995"/>
    <n v="1402.5"/>
    <n v="0.60000000000000009"/>
  </r>
  <r>
    <x v="3"/>
    <n v="1189833"/>
    <x v="109"/>
    <x v="7"/>
    <x v="2"/>
    <x v="1"/>
    <x v="3"/>
    <x v="10"/>
    <x v="12"/>
    <x v="5"/>
    <n v="33"/>
    <x v="2"/>
    <n v="0.6"/>
    <n v="4000"/>
    <n v="2400"/>
    <n v="600"/>
    <n v="0.25"/>
  </r>
  <r>
    <x v="3"/>
    <n v="1189833"/>
    <x v="110"/>
    <x v="8"/>
    <x v="2"/>
    <x v="1"/>
    <x v="3"/>
    <x v="10"/>
    <x v="12"/>
    <x v="0"/>
    <n v="22"/>
    <x v="0"/>
    <n v="0.45"/>
    <n v="6000"/>
    <n v="2700"/>
    <n v="1215"/>
    <n v="0.45"/>
  </r>
  <r>
    <x v="3"/>
    <n v="1189833"/>
    <x v="110"/>
    <x v="8"/>
    <x v="2"/>
    <x v="1"/>
    <x v="3"/>
    <x v="10"/>
    <x v="12"/>
    <x v="1"/>
    <n v="51"/>
    <x v="1"/>
    <n v="0.5"/>
    <n v="6000"/>
    <n v="3000"/>
    <n v="900"/>
    <n v="0.3"/>
  </r>
  <r>
    <x v="3"/>
    <n v="1189833"/>
    <x v="110"/>
    <x v="8"/>
    <x v="2"/>
    <x v="1"/>
    <x v="3"/>
    <x v="10"/>
    <x v="12"/>
    <x v="2"/>
    <n v="49"/>
    <x v="2"/>
    <n v="0.45"/>
    <n v="4500"/>
    <n v="2025"/>
    <n v="911.25"/>
    <n v="0.45"/>
  </r>
  <r>
    <x v="3"/>
    <n v="1189833"/>
    <x v="110"/>
    <x v="8"/>
    <x v="2"/>
    <x v="1"/>
    <x v="3"/>
    <x v="10"/>
    <x v="12"/>
    <x v="3"/>
    <n v="47"/>
    <x v="2"/>
    <n v="0.45"/>
    <n v="4000"/>
    <n v="1800"/>
    <n v="719.99999999999989"/>
    <n v="0.39999999999999997"/>
  </r>
  <r>
    <x v="3"/>
    <n v="1189833"/>
    <x v="110"/>
    <x v="8"/>
    <x v="2"/>
    <x v="1"/>
    <x v="3"/>
    <x v="10"/>
    <x v="12"/>
    <x v="4"/>
    <n v="49"/>
    <x v="0"/>
    <n v="0.54999999999999993"/>
    <n v="4000"/>
    <n v="2199.9999999999995"/>
    <n v="1320"/>
    <n v="0.60000000000000009"/>
  </r>
  <r>
    <x v="3"/>
    <n v="1189833"/>
    <x v="110"/>
    <x v="8"/>
    <x v="2"/>
    <x v="1"/>
    <x v="3"/>
    <x v="10"/>
    <x v="12"/>
    <x v="5"/>
    <n v="22"/>
    <x v="3"/>
    <n v="0.6"/>
    <n v="4500"/>
    <n v="2700"/>
    <n v="675"/>
    <n v="0.25"/>
  </r>
  <r>
    <x v="3"/>
    <n v="1189833"/>
    <x v="111"/>
    <x v="9"/>
    <x v="3"/>
    <x v="1"/>
    <x v="3"/>
    <x v="10"/>
    <x v="12"/>
    <x v="0"/>
    <n v="42"/>
    <x v="2"/>
    <n v="0.45"/>
    <n v="5500"/>
    <n v="2475"/>
    <n v="1113.75"/>
    <n v="0.45"/>
  </r>
  <r>
    <x v="3"/>
    <n v="1189833"/>
    <x v="111"/>
    <x v="9"/>
    <x v="3"/>
    <x v="1"/>
    <x v="3"/>
    <x v="10"/>
    <x v="12"/>
    <x v="1"/>
    <n v="24"/>
    <x v="1"/>
    <n v="0.5"/>
    <n v="5500"/>
    <n v="2750"/>
    <n v="825"/>
    <n v="0.3"/>
  </r>
  <r>
    <x v="3"/>
    <n v="1189833"/>
    <x v="111"/>
    <x v="9"/>
    <x v="3"/>
    <x v="1"/>
    <x v="3"/>
    <x v="10"/>
    <x v="12"/>
    <x v="2"/>
    <n v="45"/>
    <x v="0"/>
    <n v="0.45"/>
    <n v="4000"/>
    <n v="1800"/>
    <n v="810"/>
    <n v="0.45"/>
  </r>
  <r>
    <x v="3"/>
    <n v="1189833"/>
    <x v="111"/>
    <x v="9"/>
    <x v="3"/>
    <x v="1"/>
    <x v="3"/>
    <x v="10"/>
    <x v="12"/>
    <x v="3"/>
    <n v="46"/>
    <x v="0"/>
    <n v="0.45"/>
    <n v="3750"/>
    <n v="1687.5"/>
    <n v="675"/>
    <n v="0.39999999999999997"/>
  </r>
  <r>
    <x v="3"/>
    <n v="1189833"/>
    <x v="111"/>
    <x v="9"/>
    <x v="3"/>
    <x v="1"/>
    <x v="3"/>
    <x v="10"/>
    <x v="12"/>
    <x v="4"/>
    <n v="39"/>
    <x v="0"/>
    <n v="0.54999999999999993"/>
    <n v="3500"/>
    <n v="1924.9999999999998"/>
    <n v="1155"/>
    <n v="0.60000000000000009"/>
  </r>
  <r>
    <x v="3"/>
    <n v="1189833"/>
    <x v="111"/>
    <x v="9"/>
    <x v="3"/>
    <x v="1"/>
    <x v="3"/>
    <x v="10"/>
    <x v="12"/>
    <x v="5"/>
    <n v="54"/>
    <x v="2"/>
    <n v="0.6"/>
    <n v="4000"/>
    <n v="2400"/>
    <n v="600"/>
    <n v="0.25"/>
  </r>
  <r>
    <x v="3"/>
    <n v="1189833"/>
    <x v="112"/>
    <x v="10"/>
    <x v="3"/>
    <x v="1"/>
    <x v="3"/>
    <x v="10"/>
    <x v="12"/>
    <x v="0"/>
    <n v="42"/>
    <x v="2"/>
    <n v="0.4"/>
    <n v="5750"/>
    <n v="2300"/>
    <n v="1035"/>
    <n v="0.45"/>
  </r>
  <r>
    <x v="3"/>
    <n v="1189833"/>
    <x v="112"/>
    <x v="10"/>
    <x v="3"/>
    <x v="1"/>
    <x v="3"/>
    <x v="10"/>
    <x v="12"/>
    <x v="1"/>
    <n v="41"/>
    <x v="2"/>
    <n v="0.45000000000000007"/>
    <n v="5750"/>
    <n v="2587.5000000000005"/>
    <n v="776.25000000000011"/>
    <n v="0.3"/>
  </r>
  <r>
    <x v="3"/>
    <n v="1189833"/>
    <x v="112"/>
    <x v="10"/>
    <x v="3"/>
    <x v="1"/>
    <x v="3"/>
    <x v="10"/>
    <x v="12"/>
    <x v="2"/>
    <n v="42"/>
    <x v="1"/>
    <n v="0.4"/>
    <n v="4250"/>
    <n v="1700"/>
    <n v="765"/>
    <n v="0.45"/>
  </r>
  <r>
    <x v="3"/>
    <n v="1189833"/>
    <x v="112"/>
    <x v="10"/>
    <x v="3"/>
    <x v="1"/>
    <x v="3"/>
    <x v="10"/>
    <x v="12"/>
    <x v="3"/>
    <n v="35"/>
    <x v="3"/>
    <n v="0.4"/>
    <n v="4250"/>
    <n v="1700"/>
    <n v="680"/>
    <n v="0.39999999999999997"/>
  </r>
  <r>
    <x v="3"/>
    <n v="1189833"/>
    <x v="112"/>
    <x v="10"/>
    <x v="3"/>
    <x v="1"/>
    <x v="3"/>
    <x v="10"/>
    <x v="12"/>
    <x v="4"/>
    <n v="42"/>
    <x v="3"/>
    <n v="0.54999999999999993"/>
    <n v="3750"/>
    <n v="2062.4999999999995"/>
    <n v="1237.5"/>
    <n v="0.60000000000000009"/>
  </r>
  <r>
    <x v="3"/>
    <n v="1189833"/>
    <x v="112"/>
    <x v="10"/>
    <x v="3"/>
    <x v="1"/>
    <x v="3"/>
    <x v="10"/>
    <x v="12"/>
    <x v="5"/>
    <n v="17"/>
    <x v="3"/>
    <n v="0.6"/>
    <n v="4750"/>
    <n v="2850"/>
    <n v="712.5"/>
    <n v="0.25"/>
  </r>
  <r>
    <x v="3"/>
    <n v="1189833"/>
    <x v="113"/>
    <x v="11"/>
    <x v="3"/>
    <x v="1"/>
    <x v="3"/>
    <x v="10"/>
    <x v="12"/>
    <x v="0"/>
    <n v="18"/>
    <x v="3"/>
    <n v="0.45"/>
    <n v="6750"/>
    <n v="3037.5"/>
    <n v="1366.875"/>
    <n v="0.45"/>
  </r>
  <r>
    <x v="3"/>
    <n v="1189833"/>
    <x v="113"/>
    <x v="11"/>
    <x v="3"/>
    <x v="1"/>
    <x v="3"/>
    <x v="10"/>
    <x v="12"/>
    <x v="1"/>
    <n v="55"/>
    <x v="0"/>
    <n v="0.5"/>
    <n v="6750"/>
    <n v="3375"/>
    <n v="1012.5"/>
    <n v="0.3"/>
  </r>
  <r>
    <x v="3"/>
    <n v="1189833"/>
    <x v="113"/>
    <x v="11"/>
    <x v="3"/>
    <x v="1"/>
    <x v="3"/>
    <x v="10"/>
    <x v="12"/>
    <x v="2"/>
    <n v="37"/>
    <x v="3"/>
    <n v="0.45"/>
    <n v="4750"/>
    <n v="2137.5"/>
    <n v="961.875"/>
    <n v="0.45"/>
  </r>
  <r>
    <x v="3"/>
    <n v="1189833"/>
    <x v="113"/>
    <x v="11"/>
    <x v="3"/>
    <x v="1"/>
    <x v="3"/>
    <x v="10"/>
    <x v="12"/>
    <x v="3"/>
    <n v="21"/>
    <x v="1"/>
    <n v="0.45"/>
    <n v="4750"/>
    <n v="2137.5"/>
    <n v="854.99999999999989"/>
    <n v="0.39999999999999997"/>
  </r>
  <r>
    <x v="3"/>
    <n v="1189833"/>
    <x v="113"/>
    <x v="11"/>
    <x v="3"/>
    <x v="1"/>
    <x v="3"/>
    <x v="10"/>
    <x v="12"/>
    <x v="4"/>
    <n v="53"/>
    <x v="0"/>
    <n v="0.54999999999999993"/>
    <n v="4000"/>
    <n v="2199.9999999999995"/>
    <n v="1320"/>
    <n v="0.60000000000000009"/>
  </r>
  <r>
    <x v="3"/>
    <n v="1189833"/>
    <x v="113"/>
    <x v="11"/>
    <x v="3"/>
    <x v="1"/>
    <x v="3"/>
    <x v="10"/>
    <x v="12"/>
    <x v="5"/>
    <n v="47"/>
    <x v="0"/>
    <n v="0.6"/>
    <n v="5000"/>
    <n v="3000"/>
    <n v="750"/>
    <n v="0.25"/>
  </r>
  <r>
    <x v="1"/>
    <n v="1197831"/>
    <x v="114"/>
    <x v="0"/>
    <x v="0"/>
    <x v="0"/>
    <x v="1"/>
    <x v="11"/>
    <x v="13"/>
    <x v="0"/>
    <n v="20"/>
    <x v="1"/>
    <n v="0.2"/>
    <n v="7000"/>
    <n v="1400"/>
    <n v="489.99999999999994"/>
    <n v="0.35"/>
  </r>
  <r>
    <x v="1"/>
    <n v="1197831"/>
    <x v="114"/>
    <x v="0"/>
    <x v="0"/>
    <x v="0"/>
    <x v="1"/>
    <x v="11"/>
    <x v="13"/>
    <x v="1"/>
    <n v="35"/>
    <x v="3"/>
    <n v="0.3"/>
    <n v="7000"/>
    <n v="2100"/>
    <n v="735"/>
    <n v="0.35"/>
  </r>
  <r>
    <x v="1"/>
    <n v="1197831"/>
    <x v="114"/>
    <x v="0"/>
    <x v="0"/>
    <x v="0"/>
    <x v="1"/>
    <x v="11"/>
    <x v="13"/>
    <x v="2"/>
    <n v="28"/>
    <x v="3"/>
    <n v="0.3"/>
    <n v="5000"/>
    <n v="1500"/>
    <n v="525"/>
    <n v="0.35"/>
  </r>
  <r>
    <x v="1"/>
    <n v="1197831"/>
    <x v="114"/>
    <x v="0"/>
    <x v="0"/>
    <x v="0"/>
    <x v="1"/>
    <x v="11"/>
    <x v="13"/>
    <x v="3"/>
    <n v="49"/>
    <x v="3"/>
    <n v="0.35"/>
    <n v="5000"/>
    <n v="1750"/>
    <n v="787.5"/>
    <n v="0.45"/>
  </r>
  <r>
    <x v="1"/>
    <n v="1197831"/>
    <x v="114"/>
    <x v="0"/>
    <x v="0"/>
    <x v="0"/>
    <x v="1"/>
    <x v="11"/>
    <x v="13"/>
    <x v="4"/>
    <n v="58"/>
    <x v="0"/>
    <n v="0.4"/>
    <n v="3500"/>
    <n v="1400"/>
    <n v="420"/>
    <n v="0.3"/>
  </r>
  <r>
    <x v="1"/>
    <n v="1197831"/>
    <x v="114"/>
    <x v="0"/>
    <x v="0"/>
    <x v="0"/>
    <x v="1"/>
    <x v="11"/>
    <x v="13"/>
    <x v="5"/>
    <n v="18"/>
    <x v="2"/>
    <n v="0.35"/>
    <n v="5000"/>
    <n v="1750"/>
    <n v="875"/>
    <n v="0.5"/>
  </r>
  <r>
    <x v="1"/>
    <n v="1197831"/>
    <x v="67"/>
    <x v="1"/>
    <x v="0"/>
    <x v="0"/>
    <x v="1"/>
    <x v="11"/>
    <x v="13"/>
    <x v="0"/>
    <n v="16"/>
    <x v="0"/>
    <n v="0.25"/>
    <n v="6500"/>
    <n v="1625"/>
    <n v="568.75"/>
    <n v="0.35"/>
  </r>
  <r>
    <x v="1"/>
    <n v="1197831"/>
    <x v="67"/>
    <x v="1"/>
    <x v="0"/>
    <x v="0"/>
    <x v="1"/>
    <x v="11"/>
    <x v="13"/>
    <x v="1"/>
    <n v="31"/>
    <x v="0"/>
    <n v="0.35"/>
    <n v="6250"/>
    <n v="2187.5"/>
    <n v="765.625"/>
    <n v="0.35"/>
  </r>
  <r>
    <x v="1"/>
    <n v="1197831"/>
    <x v="67"/>
    <x v="1"/>
    <x v="0"/>
    <x v="0"/>
    <x v="1"/>
    <x v="11"/>
    <x v="13"/>
    <x v="2"/>
    <n v="31"/>
    <x v="2"/>
    <n v="0.35"/>
    <n v="4500"/>
    <n v="1575"/>
    <n v="551.25"/>
    <n v="0.35"/>
  </r>
  <r>
    <x v="1"/>
    <n v="1197831"/>
    <x v="67"/>
    <x v="1"/>
    <x v="0"/>
    <x v="0"/>
    <x v="1"/>
    <x v="11"/>
    <x v="13"/>
    <x v="3"/>
    <n v="20"/>
    <x v="2"/>
    <n v="0.35"/>
    <n v="4000"/>
    <n v="1400"/>
    <n v="630"/>
    <n v="0.45"/>
  </r>
  <r>
    <x v="1"/>
    <n v="1197831"/>
    <x v="67"/>
    <x v="1"/>
    <x v="0"/>
    <x v="0"/>
    <x v="1"/>
    <x v="11"/>
    <x v="13"/>
    <x v="4"/>
    <n v="54"/>
    <x v="0"/>
    <n v="0.4"/>
    <n v="2750"/>
    <n v="1100"/>
    <n v="330"/>
    <n v="0.3"/>
  </r>
  <r>
    <x v="1"/>
    <n v="1197831"/>
    <x v="67"/>
    <x v="1"/>
    <x v="0"/>
    <x v="0"/>
    <x v="1"/>
    <x v="11"/>
    <x v="13"/>
    <x v="5"/>
    <n v="60"/>
    <x v="1"/>
    <n v="0.35"/>
    <n v="4750"/>
    <n v="1662.5"/>
    <n v="831.25"/>
    <n v="0.5"/>
  </r>
  <r>
    <x v="1"/>
    <n v="1197831"/>
    <x v="115"/>
    <x v="2"/>
    <x v="0"/>
    <x v="0"/>
    <x v="1"/>
    <x v="11"/>
    <x v="13"/>
    <x v="0"/>
    <n v="43"/>
    <x v="3"/>
    <n v="0.3"/>
    <n v="6500"/>
    <n v="1950"/>
    <n v="779.99999999999989"/>
    <n v="0.39999999999999997"/>
  </r>
  <r>
    <x v="1"/>
    <n v="1197831"/>
    <x v="115"/>
    <x v="2"/>
    <x v="0"/>
    <x v="0"/>
    <x v="1"/>
    <x v="11"/>
    <x v="13"/>
    <x v="1"/>
    <n v="46"/>
    <x v="3"/>
    <n v="0.4"/>
    <n v="6500"/>
    <n v="2600"/>
    <n v="1040"/>
    <n v="0.39999999999999997"/>
  </r>
  <r>
    <x v="1"/>
    <n v="1197831"/>
    <x v="115"/>
    <x v="2"/>
    <x v="0"/>
    <x v="0"/>
    <x v="1"/>
    <x v="11"/>
    <x v="13"/>
    <x v="2"/>
    <n v="31"/>
    <x v="3"/>
    <n v="0.3"/>
    <n v="4750"/>
    <n v="1425"/>
    <n v="570"/>
    <n v="0.39999999999999997"/>
  </r>
  <r>
    <x v="1"/>
    <n v="1197831"/>
    <x v="115"/>
    <x v="2"/>
    <x v="0"/>
    <x v="0"/>
    <x v="1"/>
    <x v="11"/>
    <x v="13"/>
    <x v="3"/>
    <n v="26"/>
    <x v="0"/>
    <n v="0.35000000000000003"/>
    <n v="3750"/>
    <n v="1312.5000000000002"/>
    <n v="656.25000000000011"/>
    <n v="0.5"/>
  </r>
  <r>
    <x v="1"/>
    <n v="1197831"/>
    <x v="115"/>
    <x v="2"/>
    <x v="0"/>
    <x v="0"/>
    <x v="1"/>
    <x v="11"/>
    <x v="13"/>
    <x v="4"/>
    <n v="53"/>
    <x v="1"/>
    <n v="0.4"/>
    <n v="2750"/>
    <n v="1100"/>
    <n v="385"/>
    <n v="0.35"/>
  </r>
  <r>
    <x v="1"/>
    <n v="1197831"/>
    <x v="115"/>
    <x v="2"/>
    <x v="0"/>
    <x v="0"/>
    <x v="1"/>
    <x v="11"/>
    <x v="13"/>
    <x v="5"/>
    <n v="27"/>
    <x v="1"/>
    <n v="0.35000000000000003"/>
    <n v="4250"/>
    <n v="1487.5000000000002"/>
    <n v="818.12500000000023"/>
    <n v="0.55000000000000004"/>
  </r>
  <r>
    <x v="1"/>
    <n v="1197831"/>
    <x v="50"/>
    <x v="3"/>
    <x v="1"/>
    <x v="0"/>
    <x v="1"/>
    <x v="11"/>
    <x v="13"/>
    <x v="0"/>
    <n v="58"/>
    <x v="2"/>
    <n v="0.19999999999999998"/>
    <n v="6750"/>
    <n v="1350"/>
    <n v="540"/>
    <n v="0.39999999999999997"/>
  </r>
  <r>
    <x v="1"/>
    <n v="1197831"/>
    <x v="50"/>
    <x v="3"/>
    <x v="1"/>
    <x v="0"/>
    <x v="1"/>
    <x v="11"/>
    <x v="13"/>
    <x v="1"/>
    <n v="45"/>
    <x v="2"/>
    <n v="0.25000000000000006"/>
    <n v="6750"/>
    <n v="1687.5000000000005"/>
    <n v="675.00000000000011"/>
    <n v="0.39999999999999997"/>
  </r>
  <r>
    <x v="1"/>
    <n v="1197831"/>
    <x v="50"/>
    <x v="3"/>
    <x v="1"/>
    <x v="0"/>
    <x v="1"/>
    <x v="11"/>
    <x v="13"/>
    <x v="2"/>
    <n v="53"/>
    <x v="2"/>
    <n v="0.19999999999999996"/>
    <n v="5000"/>
    <n v="999.99999999999977"/>
    <n v="399.99999999999989"/>
    <n v="0.39999999999999997"/>
  </r>
  <r>
    <x v="1"/>
    <n v="1197831"/>
    <x v="50"/>
    <x v="3"/>
    <x v="1"/>
    <x v="0"/>
    <x v="1"/>
    <x v="11"/>
    <x v="13"/>
    <x v="3"/>
    <n v="15"/>
    <x v="3"/>
    <n v="0.25000000000000006"/>
    <n v="4000"/>
    <n v="1000.0000000000002"/>
    <n v="500.00000000000011"/>
    <n v="0.5"/>
  </r>
  <r>
    <x v="1"/>
    <n v="1197831"/>
    <x v="50"/>
    <x v="3"/>
    <x v="1"/>
    <x v="0"/>
    <x v="1"/>
    <x v="11"/>
    <x v="13"/>
    <x v="4"/>
    <n v="53"/>
    <x v="2"/>
    <n v="0.3"/>
    <n v="3000"/>
    <n v="900"/>
    <n v="315"/>
    <n v="0.35"/>
  </r>
  <r>
    <x v="1"/>
    <n v="1197831"/>
    <x v="50"/>
    <x v="3"/>
    <x v="1"/>
    <x v="0"/>
    <x v="1"/>
    <x v="11"/>
    <x v="13"/>
    <x v="5"/>
    <n v="23"/>
    <x v="2"/>
    <n v="0.25000000000000006"/>
    <n v="5750"/>
    <n v="1437.5000000000002"/>
    <n v="790.62500000000023"/>
    <n v="0.55000000000000004"/>
  </r>
  <r>
    <x v="1"/>
    <n v="1197831"/>
    <x v="70"/>
    <x v="4"/>
    <x v="1"/>
    <x v="0"/>
    <x v="1"/>
    <x v="11"/>
    <x v="13"/>
    <x v="0"/>
    <n v="15"/>
    <x v="2"/>
    <n v="0.14999999999999997"/>
    <n v="7250"/>
    <n v="1087.4999999999998"/>
    <n v="434.99999999999989"/>
    <n v="0.39999999999999997"/>
  </r>
  <r>
    <x v="1"/>
    <n v="1197831"/>
    <x v="70"/>
    <x v="4"/>
    <x v="1"/>
    <x v="0"/>
    <x v="1"/>
    <x v="11"/>
    <x v="13"/>
    <x v="1"/>
    <n v="21"/>
    <x v="0"/>
    <n v="0.25000000000000006"/>
    <n v="7500"/>
    <n v="1875.0000000000005"/>
    <n v="750.00000000000011"/>
    <n v="0.39999999999999997"/>
  </r>
  <r>
    <x v="1"/>
    <n v="1197831"/>
    <x v="70"/>
    <x v="4"/>
    <x v="1"/>
    <x v="0"/>
    <x v="1"/>
    <x v="11"/>
    <x v="13"/>
    <x v="2"/>
    <n v="39"/>
    <x v="2"/>
    <n v="0.19999999999999996"/>
    <n v="6000"/>
    <n v="1199.9999999999998"/>
    <n v="479.99999999999989"/>
    <n v="0.39999999999999997"/>
  </r>
  <r>
    <x v="1"/>
    <n v="1197831"/>
    <x v="70"/>
    <x v="4"/>
    <x v="1"/>
    <x v="0"/>
    <x v="1"/>
    <x v="11"/>
    <x v="13"/>
    <x v="3"/>
    <n v="53"/>
    <x v="1"/>
    <n v="0.30000000000000004"/>
    <n v="5250"/>
    <n v="1575.0000000000002"/>
    <n v="787.50000000000011"/>
    <n v="0.5"/>
  </r>
  <r>
    <x v="1"/>
    <n v="1197831"/>
    <x v="70"/>
    <x v="4"/>
    <x v="1"/>
    <x v="0"/>
    <x v="1"/>
    <x v="11"/>
    <x v="13"/>
    <x v="4"/>
    <n v="18"/>
    <x v="2"/>
    <n v="0.45"/>
    <n v="4250"/>
    <n v="1912.5"/>
    <n v="669.375"/>
    <n v="0.35"/>
  </r>
  <r>
    <x v="1"/>
    <n v="1197831"/>
    <x v="70"/>
    <x v="4"/>
    <x v="1"/>
    <x v="0"/>
    <x v="1"/>
    <x v="11"/>
    <x v="13"/>
    <x v="5"/>
    <n v="52"/>
    <x v="2"/>
    <n v="0.4"/>
    <n v="7750"/>
    <n v="3100"/>
    <n v="1705.0000000000002"/>
    <n v="0.55000000000000004"/>
  </r>
  <r>
    <x v="1"/>
    <n v="1197831"/>
    <x v="71"/>
    <x v="5"/>
    <x v="1"/>
    <x v="0"/>
    <x v="1"/>
    <x v="11"/>
    <x v="13"/>
    <x v="0"/>
    <n v="49"/>
    <x v="0"/>
    <n v="0.4"/>
    <n v="7750"/>
    <n v="3100"/>
    <n v="1240"/>
    <n v="0.39999999999999997"/>
  </r>
  <r>
    <x v="1"/>
    <n v="1197831"/>
    <x v="71"/>
    <x v="5"/>
    <x v="1"/>
    <x v="0"/>
    <x v="1"/>
    <x v="11"/>
    <x v="13"/>
    <x v="1"/>
    <n v="41"/>
    <x v="2"/>
    <n v="0.45"/>
    <n v="7750"/>
    <n v="3487.5"/>
    <n v="1394.9999999999998"/>
    <n v="0.39999999999999997"/>
  </r>
  <r>
    <x v="1"/>
    <n v="1197831"/>
    <x v="71"/>
    <x v="5"/>
    <x v="1"/>
    <x v="0"/>
    <x v="1"/>
    <x v="11"/>
    <x v="13"/>
    <x v="2"/>
    <n v="50"/>
    <x v="2"/>
    <n v="0.4"/>
    <n v="6500"/>
    <n v="2600"/>
    <n v="1040"/>
    <n v="0.39999999999999997"/>
  </r>
  <r>
    <x v="1"/>
    <n v="1197831"/>
    <x v="71"/>
    <x v="5"/>
    <x v="1"/>
    <x v="0"/>
    <x v="1"/>
    <x v="11"/>
    <x v="13"/>
    <x v="3"/>
    <n v="57"/>
    <x v="2"/>
    <n v="0.4"/>
    <n v="6000"/>
    <n v="2400"/>
    <n v="1200"/>
    <n v="0.5"/>
  </r>
  <r>
    <x v="1"/>
    <n v="1197831"/>
    <x v="71"/>
    <x v="5"/>
    <x v="1"/>
    <x v="0"/>
    <x v="1"/>
    <x v="11"/>
    <x v="13"/>
    <x v="4"/>
    <n v="53"/>
    <x v="0"/>
    <n v="0.45"/>
    <n v="5000"/>
    <n v="2250"/>
    <n v="787.5"/>
    <n v="0.35"/>
  </r>
  <r>
    <x v="1"/>
    <n v="1197831"/>
    <x v="71"/>
    <x v="5"/>
    <x v="1"/>
    <x v="0"/>
    <x v="1"/>
    <x v="11"/>
    <x v="13"/>
    <x v="5"/>
    <n v="37"/>
    <x v="1"/>
    <n v="0.5"/>
    <n v="8750"/>
    <n v="4375"/>
    <n v="2406.25"/>
    <n v="0.55000000000000004"/>
  </r>
  <r>
    <x v="1"/>
    <n v="1197831"/>
    <x v="116"/>
    <x v="6"/>
    <x v="2"/>
    <x v="1"/>
    <x v="1"/>
    <x v="11"/>
    <x v="13"/>
    <x v="0"/>
    <n v="40"/>
    <x v="2"/>
    <n v="0.4"/>
    <n v="8250"/>
    <n v="3300"/>
    <n v="1484.9999999999998"/>
    <n v="0.44999999999999996"/>
  </r>
  <r>
    <x v="1"/>
    <n v="1197831"/>
    <x v="116"/>
    <x v="6"/>
    <x v="2"/>
    <x v="1"/>
    <x v="1"/>
    <x v="11"/>
    <x v="13"/>
    <x v="1"/>
    <n v="16"/>
    <x v="1"/>
    <n v="0.45"/>
    <n v="8250"/>
    <n v="3712.5"/>
    <n v="1670.6249999999998"/>
    <n v="0.44999999999999996"/>
  </r>
  <r>
    <x v="1"/>
    <n v="1197831"/>
    <x v="116"/>
    <x v="6"/>
    <x v="2"/>
    <x v="1"/>
    <x v="1"/>
    <x v="11"/>
    <x v="13"/>
    <x v="2"/>
    <n v="36"/>
    <x v="3"/>
    <n v="0.4"/>
    <n v="9750"/>
    <n v="3900"/>
    <n v="1754.9999999999998"/>
    <n v="0.44999999999999996"/>
  </r>
  <r>
    <x v="1"/>
    <n v="1197831"/>
    <x v="116"/>
    <x v="6"/>
    <x v="2"/>
    <x v="1"/>
    <x v="1"/>
    <x v="11"/>
    <x v="13"/>
    <x v="3"/>
    <n v="52"/>
    <x v="0"/>
    <n v="0.4"/>
    <n v="5750"/>
    <n v="2300"/>
    <n v="1265"/>
    <n v="0.55000000000000004"/>
  </r>
  <r>
    <x v="1"/>
    <n v="1197831"/>
    <x v="116"/>
    <x v="6"/>
    <x v="2"/>
    <x v="1"/>
    <x v="1"/>
    <x v="11"/>
    <x v="13"/>
    <x v="4"/>
    <n v="48"/>
    <x v="3"/>
    <n v="0.45"/>
    <n v="5500"/>
    <n v="2475"/>
    <n v="989.99999999999989"/>
    <n v="0.39999999999999997"/>
  </r>
  <r>
    <x v="1"/>
    <n v="1197831"/>
    <x v="116"/>
    <x v="6"/>
    <x v="2"/>
    <x v="1"/>
    <x v="1"/>
    <x v="11"/>
    <x v="13"/>
    <x v="5"/>
    <n v="56"/>
    <x v="1"/>
    <n v="0.54999999999999993"/>
    <n v="8250"/>
    <n v="4537.4999999999991"/>
    <n v="2722.5"/>
    <n v="0.60000000000000009"/>
  </r>
  <r>
    <x v="1"/>
    <n v="1197831"/>
    <x v="117"/>
    <x v="7"/>
    <x v="2"/>
    <x v="1"/>
    <x v="1"/>
    <x v="11"/>
    <x v="13"/>
    <x v="0"/>
    <n v="40"/>
    <x v="0"/>
    <n v="0.45"/>
    <n v="7750"/>
    <n v="3487.5"/>
    <n v="1569.3749999999998"/>
    <n v="0.44999999999999996"/>
  </r>
  <r>
    <x v="1"/>
    <n v="1197831"/>
    <x v="117"/>
    <x v="7"/>
    <x v="2"/>
    <x v="1"/>
    <x v="1"/>
    <x v="11"/>
    <x v="13"/>
    <x v="1"/>
    <n v="58"/>
    <x v="2"/>
    <n v="0.55000000000000004"/>
    <n v="7750"/>
    <n v="4262.5"/>
    <n v="1918.1249999999998"/>
    <n v="0.44999999999999996"/>
  </r>
  <r>
    <x v="1"/>
    <n v="1197831"/>
    <x v="117"/>
    <x v="7"/>
    <x v="2"/>
    <x v="1"/>
    <x v="1"/>
    <x v="11"/>
    <x v="13"/>
    <x v="2"/>
    <n v="56"/>
    <x v="3"/>
    <n v="0.5"/>
    <n v="9500"/>
    <n v="4750"/>
    <n v="2137.5"/>
    <n v="0.44999999999999996"/>
  </r>
  <r>
    <x v="1"/>
    <n v="1197831"/>
    <x v="117"/>
    <x v="7"/>
    <x v="2"/>
    <x v="1"/>
    <x v="1"/>
    <x v="11"/>
    <x v="13"/>
    <x v="3"/>
    <n v="30"/>
    <x v="3"/>
    <n v="0.45"/>
    <n v="4750"/>
    <n v="2137.5"/>
    <n v="1175.625"/>
    <n v="0.55000000000000004"/>
  </r>
  <r>
    <x v="1"/>
    <n v="1197831"/>
    <x v="117"/>
    <x v="7"/>
    <x v="2"/>
    <x v="1"/>
    <x v="1"/>
    <x v="11"/>
    <x v="13"/>
    <x v="4"/>
    <n v="57"/>
    <x v="2"/>
    <n v="0.5"/>
    <n v="4750"/>
    <n v="2375"/>
    <n v="949.99999999999989"/>
    <n v="0.39999999999999997"/>
  </r>
  <r>
    <x v="1"/>
    <n v="1197831"/>
    <x v="117"/>
    <x v="7"/>
    <x v="2"/>
    <x v="1"/>
    <x v="1"/>
    <x v="11"/>
    <x v="13"/>
    <x v="5"/>
    <n v="27"/>
    <x v="2"/>
    <n v="0.54999999999999993"/>
    <n v="7250"/>
    <n v="3987.4999999999995"/>
    <n v="2392.5"/>
    <n v="0.60000000000000009"/>
  </r>
  <r>
    <x v="1"/>
    <n v="1197831"/>
    <x v="74"/>
    <x v="8"/>
    <x v="2"/>
    <x v="1"/>
    <x v="1"/>
    <x v="11"/>
    <x v="13"/>
    <x v="0"/>
    <n v="54"/>
    <x v="3"/>
    <n v="0.5"/>
    <n v="6750"/>
    <n v="3375"/>
    <n v="1518.7499999999998"/>
    <n v="0.44999999999999996"/>
  </r>
  <r>
    <x v="1"/>
    <n v="1197831"/>
    <x v="74"/>
    <x v="8"/>
    <x v="2"/>
    <x v="1"/>
    <x v="1"/>
    <x v="11"/>
    <x v="13"/>
    <x v="1"/>
    <n v="21"/>
    <x v="3"/>
    <n v="0.5"/>
    <n v="6250"/>
    <n v="3125"/>
    <n v="1406.2499999999998"/>
    <n v="0.44999999999999996"/>
  </r>
  <r>
    <x v="1"/>
    <n v="1197831"/>
    <x v="74"/>
    <x v="8"/>
    <x v="2"/>
    <x v="1"/>
    <x v="1"/>
    <x v="11"/>
    <x v="13"/>
    <x v="2"/>
    <n v="48"/>
    <x v="0"/>
    <n v="0.54999999999999993"/>
    <n v="6750"/>
    <n v="3712.4999999999995"/>
    <n v="1670.6249999999995"/>
    <n v="0.44999999999999996"/>
  </r>
  <r>
    <x v="1"/>
    <n v="1197831"/>
    <x v="74"/>
    <x v="8"/>
    <x v="2"/>
    <x v="1"/>
    <x v="1"/>
    <x v="11"/>
    <x v="13"/>
    <x v="3"/>
    <n v="47"/>
    <x v="0"/>
    <n v="0.54999999999999993"/>
    <n v="4000"/>
    <n v="2199.9999999999995"/>
    <n v="1209.9999999999998"/>
    <n v="0.55000000000000004"/>
  </r>
  <r>
    <x v="1"/>
    <n v="1197831"/>
    <x v="74"/>
    <x v="8"/>
    <x v="2"/>
    <x v="1"/>
    <x v="1"/>
    <x v="11"/>
    <x v="13"/>
    <x v="4"/>
    <n v="18"/>
    <x v="3"/>
    <n v="0.5"/>
    <n v="4000"/>
    <n v="2000"/>
    <n v="799.99999999999989"/>
    <n v="0.39999999999999997"/>
  </r>
  <r>
    <x v="1"/>
    <n v="1197831"/>
    <x v="74"/>
    <x v="8"/>
    <x v="2"/>
    <x v="1"/>
    <x v="1"/>
    <x v="11"/>
    <x v="13"/>
    <x v="5"/>
    <n v="22"/>
    <x v="0"/>
    <n v="0.45"/>
    <n v="6250"/>
    <n v="2812.5"/>
    <n v="1687.5000000000002"/>
    <n v="0.60000000000000009"/>
  </r>
  <r>
    <x v="1"/>
    <n v="1197831"/>
    <x v="75"/>
    <x v="9"/>
    <x v="3"/>
    <x v="1"/>
    <x v="1"/>
    <x v="11"/>
    <x v="13"/>
    <x v="0"/>
    <n v="33"/>
    <x v="1"/>
    <n v="0.35000000000000003"/>
    <n v="5750"/>
    <n v="2012.5000000000002"/>
    <n v="905.625"/>
    <n v="0.44999999999999996"/>
  </r>
  <r>
    <x v="1"/>
    <n v="1197831"/>
    <x v="75"/>
    <x v="9"/>
    <x v="3"/>
    <x v="1"/>
    <x v="1"/>
    <x v="11"/>
    <x v="13"/>
    <x v="1"/>
    <n v="51"/>
    <x v="1"/>
    <n v="0.35000000000000003"/>
    <n v="5750"/>
    <n v="2012.5000000000002"/>
    <n v="905.625"/>
    <n v="0.44999999999999996"/>
  </r>
  <r>
    <x v="1"/>
    <n v="1197831"/>
    <x v="75"/>
    <x v="9"/>
    <x v="3"/>
    <x v="1"/>
    <x v="1"/>
    <x v="11"/>
    <x v="13"/>
    <x v="2"/>
    <n v="24"/>
    <x v="0"/>
    <n v="0.4"/>
    <n v="5250"/>
    <n v="2100"/>
    <n v="944.99999999999989"/>
    <n v="0.44999999999999996"/>
  </r>
  <r>
    <x v="1"/>
    <n v="1197831"/>
    <x v="75"/>
    <x v="9"/>
    <x v="3"/>
    <x v="1"/>
    <x v="1"/>
    <x v="11"/>
    <x v="13"/>
    <x v="3"/>
    <n v="37"/>
    <x v="3"/>
    <n v="0.4"/>
    <n v="3750"/>
    <n v="1500"/>
    <n v="825.00000000000011"/>
    <n v="0.55000000000000004"/>
  </r>
  <r>
    <x v="1"/>
    <n v="1197831"/>
    <x v="75"/>
    <x v="9"/>
    <x v="3"/>
    <x v="1"/>
    <x v="1"/>
    <x v="11"/>
    <x v="13"/>
    <x v="4"/>
    <n v="40"/>
    <x v="2"/>
    <n v="0.35000000000000003"/>
    <n v="3500"/>
    <n v="1225.0000000000002"/>
    <n v="490.00000000000006"/>
    <n v="0.39999999999999997"/>
  </r>
  <r>
    <x v="1"/>
    <n v="1197831"/>
    <x v="75"/>
    <x v="9"/>
    <x v="3"/>
    <x v="1"/>
    <x v="1"/>
    <x v="11"/>
    <x v="13"/>
    <x v="5"/>
    <n v="33"/>
    <x v="0"/>
    <n v="0.45"/>
    <n v="5250"/>
    <n v="2362.5"/>
    <n v="1417.5000000000002"/>
    <n v="0.60000000000000009"/>
  </r>
  <r>
    <x v="1"/>
    <n v="1197831"/>
    <x v="56"/>
    <x v="10"/>
    <x v="3"/>
    <x v="1"/>
    <x v="1"/>
    <x v="11"/>
    <x v="13"/>
    <x v="0"/>
    <n v="47"/>
    <x v="1"/>
    <n v="0.30000000000000004"/>
    <n v="6750"/>
    <n v="2025.0000000000002"/>
    <n v="911.25"/>
    <n v="0.44999999999999996"/>
  </r>
  <r>
    <x v="1"/>
    <n v="1197831"/>
    <x v="56"/>
    <x v="10"/>
    <x v="3"/>
    <x v="1"/>
    <x v="1"/>
    <x v="11"/>
    <x v="13"/>
    <x v="1"/>
    <n v="43"/>
    <x v="1"/>
    <n v="0.30000000000000004"/>
    <n v="6750"/>
    <n v="2025.0000000000002"/>
    <n v="911.25"/>
    <n v="0.44999999999999996"/>
  </r>
  <r>
    <x v="1"/>
    <n v="1197831"/>
    <x v="56"/>
    <x v="10"/>
    <x v="3"/>
    <x v="1"/>
    <x v="1"/>
    <x v="11"/>
    <x v="13"/>
    <x v="2"/>
    <n v="50"/>
    <x v="3"/>
    <n v="0.55000000000000004"/>
    <n v="6000"/>
    <n v="3300.0000000000005"/>
    <n v="1485"/>
    <n v="0.44999999999999996"/>
  </r>
  <r>
    <x v="1"/>
    <n v="1197831"/>
    <x v="56"/>
    <x v="10"/>
    <x v="3"/>
    <x v="1"/>
    <x v="1"/>
    <x v="11"/>
    <x v="13"/>
    <x v="3"/>
    <n v="40"/>
    <x v="2"/>
    <n v="0.55000000000000004"/>
    <n v="4750"/>
    <n v="2612.5"/>
    <n v="1436.8750000000002"/>
    <n v="0.55000000000000004"/>
  </r>
  <r>
    <x v="1"/>
    <n v="1197831"/>
    <x v="56"/>
    <x v="10"/>
    <x v="3"/>
    <x v="1"/>
    <x v="1"/>
    <x v="11"/>
    <x v="13"/>
    <x v="4"/>
    <n v="21"/>
    <x v="3"/>
    <n v="0.54999999999999993"/>
    <n v="4500"/>
    <n v="2474.9999999999995"/>
    <n v="989.99999999999977"/>
    <n v="0.39999999999999997"/>
  </r>
  <r>
    <x v="1"/>
    <n v="1197831"/>
    <x v="56"/>
    <x v="10"/>
    <x v="3"/>
    <x v="1"/>
    <x v="1"/>
    <x v="11"/>
    <x v="13"/>
    <x v="5"/>
    <n v="15"/>
    <x v="0"/>
    <n v="0.65"/>
    <n v="6500"/>
    <n v="4225"/>
    <n v="2535.0000000000005"/>
    <n v="0.60000000000000009"/>
  </r>
  <r>
    <x v="1"/>
    <n v="1197831"/>
    <x v="57"/>
    <x v="11"/>
    <x v="3"/>
    <x v="1"/>
    <x v="1"/>
    <x v="11"/>
    <x v="13"/>
    <x v="0"/>
    <n v="42"/>
    <x v="1"/>
    <n v="0.54999999999999993"/>
    <n v="8000"/>
    <n v="4399.9999999999991"/>
    <n v="1979.9999999999993"/>
    <n v="0.44999999999999996"/>
  </r>
  <r>
    <x v="1"/>
    <n v="1197831"/>
    <x v="57"/>
    <x v="11"/>
    <x v="3"/>
    <x v="1"/>
    <x v="1"/>
    <x v="11"/>
    <x v="13"/>
    <x v="1"/>
    <n v="31"/>
    <x v="3"/>
    <n v="0.54999999999999993"/>
    <n v="8000"/>
    <n v="4399.9999999999991"/>
    <n v="1979.9999999999993"/>
    <n v="0.44999999999999996"/>
  </r>
  <r>
    <x v="1"/>
    <n v="1197831"/>
    <x v="57"/>
    <x v="11"/>
    <x v="3"/>
    <x v="1"/>
    <x v="1"/>
    <x v="11"/>
    <x v="13"/>
    <x v="2"/>
    <n v="21"/>
    <x v="1"/>
    <n v="0.6"/>
    <n v="7000"/>
    <n v="4200"/>
    <n v="1889.9999999999998"/>
    <n v="0.44999999999999996"/>
  </r>
  <r>
    <x v="1"/>
    <n v="1197831"/>
    <x v="57"/>
    <x v="11"/>
    <x v="3"/>
    <x v="1"/>
    <x v="1"/>
    <x v="11"/>
    <x v="13"/>
    <x v="3"/>
    <n v="50"/>
    <x v="3"/>
    <n v="0.6"/>
    <n v="5500"/>
    <n v="3300"/>
    <n v="1815.0000000000002"/>
    <n v="0.55000000000000004"/>
  </r>
  <r>
    <x v="1"/>
    <n v="1197831"/>
    <x v="57"/>
    <x v="11"/>
    <x v="3"/>
    <x v="1"/>
    <x v="1"/>
    <x v="11"/>
    <x v="13"/>
    <x v="4"/>
    <n v="53"/>
    <x v="0"/>
    <n v="0.54999999999999993"/>
    <n v="5000"/>
    <n v="2749.9999999999995"/>
    <n v="1099.9999999999998"/>
    <n v="0.39999999999999997"/>
  </r>
  <r>
    <x v="1"/>
    <n v="1197831"/>
    <x v="57"/>
    <x v="11"/>
    <x v="3"/>
    <x v="1"/>
    <x v="1"/>
    <x v="11"/>
    <x v="13"/>
    <x v="5"/>
    <n v="17"/>
    <x v="2"/>
    <n v="0.65"/>
    <n v="7500"/>
    <n v="4875"/>
    <n v="2925.0000000000005"/>
    <n v="0.60000000000000009"/>
  </r>
  <r>
    <x v="0"/>
    <n v="1185732"/>
    <x v="118"/>
    <x v="0"/>
    <x v="0"/>
    <x v="0"/>
    <x v="3"/>
    <x v="12"/>
    <x v="14"/>
    <x v="0"/>
    <n v="48"/>
    <x v="1"/>
    <n v="0.35"/>
    <n v="4250"/>
    <n v="1487.5"/>
    <n v="595"/>
    <n v="0.4"/>
  </r>
  <r>
    <x v="0"/>
    <n v="1185732"/>
    <x v="118"/>
    <x v="0"/>
    <x v="0"/>
    <x v="0"/>
    <x v="3"/>
    <x v="12"/>
    <x v="14"/>
    <x v="1"/>
    <n v="32"/>
    <x v="0"/>
    <n v="0.35"/>
    <n v="2250"/>
    <n v="787.5"/>
    <n v="275.625"/>
    <n v="0.35"/>
  </r>
  <r>
    <x v="0"/>
    <n v="1185732"/>
    <x v="118"/>
    <x v="0"/>
    <x v="0"/>
    <x v="0"/>
    <x v="3"/>
    <x v="12"/>
    <x v="14"/>
    <x v="2"/>
    <n v="26"/>
    <x v="2"/>
    <n v="0.25"/>
    <n v="2250"/>
    <n v="562.5"/>
    <n v="196.875"/>
    <n v="0.35"/>
  </r>
  <r>
    <x v="0"/>
    <n v="1185732"/>
    <x v="118"/>
    <x v="0"/>
    <x v="0"/>
    <x v="0"/>
    <x v="3"/>
    <x v="12"/>
    <x v="14"/>
    <x v="3"/>
    <n v="17"/>
    <x v="3"/>
    <n v="0.30000000000000004"/>
    <n v="750"/>
    <n v="225.00000000000003"/>
    <n v="90.000000000000014"/>
    <n v="0.4"/>
  </r>
  <r>
    <x v="0"/>
    <n v="1185732"/>
    <x v="118"/>
    <x v="0"/>
    <x v="0"/>
    <x v="0"/>
    <x v="3"/>
    <x v="12"/>
    <x v="14"/>
    <x v="4"/>
    <n v="26"/>
    <x v="3"/>
    <n v="0.44999999999999996"/>
    <n v="1250"/>
    <n v="562.5"/>
    <n v="196.875"/>
    <n v="0.35"/>
  </r>
  <r>
    <x v="0"/>
    <n v="1185732"/>
    <x v="118"/>
    <x v="0"/>
    <x v="0"/>
    <x v="0"/>
    <x v="3"/>
    <x v="12"/>
    <x v="14"/>
    <x v="5"/>
    <n v="43"/>
    <x v="1"/>
    <n v="0.35"/>
    <n v="2250"/>
    <n v="787.5"/>
    <n v="393.75"/>
    <n v="0.5"/>
  </r>
  <r>
    <x v="0"/>
    <n v="1185732"/>
    <x v="119"/>
    <x v="1"/>
    <x v="0"/>
    <x v="0"/>
    <x v="3"/>
    <x v="12"/>
    <x v="14"/>
    <x v="0"/>
    <n v="44"/>
    <x v="2"/>
    <n v="0.35"/>
    <n v="4750"/>
    <n v="1662.5"/>
    <n v="665"/>
    <n v="0.4"/>
  </r>
  <r>
    <x v="0"/>
    <n v="1185732"/>
    <x v="119"/>
    <x v="1"/>
    <x v="0"/>
    <x v="0"/>
    <x v="3"/>
    <x v="12"/>
    <x v="14"/>
    <x v="1"/>
    <n v="22"/>
    <x v="2"/>
    <n v="0.35"/>
    <n v="1250"/>
    <n v="437.5"/>
    <n v="153.125"/>
    <n v="0.35"/>
  </r>
  <r>
    <x v="0"/>
    <n v="1185732"/>
    <x v="119"/>
    <x v="1"/>
    <x v="0"/>
    <x v="0"/>
    <x v="3"/>
    <x v="12"/>
    <x v="14"/>
    <x v="2"/>
    <n v="32"/>
    <x v="1"/>
    <n v="0.25"/>
    <n v="1750"/>
    <n v="437.5"/>
    <n v="153.125"/>
    <n v="0.35"/>
  </r>
  <r>
    <x v="0"/>
    <n v="1185732"/>
    <x v="119"/>
    <x v="1"/>
    <x v="0"/>
    <x v="0"/>
    <x v="3"/>
    <x v="12"/>
    <x v="14"/>
    <x v="3"/>
    <n v="37"/>
    <x v="0"/>
    <n v="0.30000000000000004"/>
    <n v="500"/>
    <n v="150.00000000000003"/>
    <n v="60.000000000000014"/>
    <n v="0.4"/>
  </r>
  <r>
    <x v="0"/>
    <n v="1185732"/>
    <x v="119"/>
    <x v="1"/>
    <x v="0"/>
    <x v="0"/>
    <x v="3"/>
    <x v="12"/>
    <x v="14"/>
    <x v="4"/>
    <n v="20"/>
    <x v="3"/>
    <n v="0.44999999999999996"/>
    <n v="1250"/>
    <n v="562.5"/>
    <n v="196.875"/>
    <n v="0.35"/>
  </r>
  <r>
    <x v="0"/>
    <n v="1185732"/>
    <x v="119"/>
    <x v="1"/>
    <x v="0"/>
    <x v="0"/>
    <x v="3"/>
    <x v="12"/>
    <x v="14"/>
    <x v="5"/>
    <n v="40"/>
    <x v="2"/>
    <n v="0.35"/>
    <n v="2000"/>
    <n v="700"/>
    <n v="350"/>
    <n v="0.5"/>
  </r>
  <r>
    <x v="0"/>
    <n v="1185732"/>
    <x v="2"/>
    <x v="2"/>
    <x v="0"/>
    <x v="0"/>
    <x v="3"/>
    <x v="12"/>
    <x v="14"/>
    <x v="0"/>
    <n v="42"/>
    <x v="0"/>
    <n v="0.4"/>
    <n v="4200"/>
    <n v="1680"/>
    <n v="672"/>
    <n v="0.4"/>
  </r>
  <r>
    <x v="0"/>
    <n v="1185732"/>
    <x v="2"/>
    <x v="2"/>
    <x v="0"/>
    <x v="0"/>
    <x v="3"/>
    <x v="12"/>
    <x v="14"/>
    <x v="1"/>
    <n v="36"/>
    <x v="1"/>
    <n v="0.4"/>
    <n v="1000"/>
    <n v="400"/>
    <n v="140"/>
    <n v="0.35"/>
  </r>
  <r>
    <x v="0"/>
    <n v="1185732"/>
    <x v="2"/>
    <x v="2"/>
    <x v="0"/>
    <x v="0"/>
    <x v="3"/>
    <x v="12"/>
    <x v="14"/>
    <x v="2"/>
    <n v="17"/>
    <x v="2"/>
    <n v="0.30000000000000004"/>
    <n v="1500"/>
    <n v="450.00000000000006"/>
    <n v="157.5"/>
    <n v="0.35"/>
  </r>
  <r>
    <x v="0"/>
    <n v="1185732"/>
    <x v="2"/>
    <x v="2"/>
    <x v="0"/>
    <x v="0"/>
    <x v="3"/>
    <x v="12"/>
    <x v="14"/>
    <x v="3"/>
    <n v="40"/>
    <x v="2"/>
    <n v="0.35"/>
    <n v="0"/>
    <n v="0"/>
    <n v="0"/>
    <n v="0.4"/>
  </r>
  <r>
    <x v="0"/>
    <n v="1185732"/>
    <x v="2"/>
    <x v="2"/>
    <x v="0"/>
    <x v="0"/>
    <x v="3"/>
    <x v="12"/>
    <x v="14"/>
    <x v="4"/>
    <n v="57"/>
    <x v="1"/>
    <n v="0.5"/>
    <n v="500"/>
    <n v="250"/>
    <n v="87.5"/>
    <n v="0.35"/>
  </r>
  <r>
    <x v="0"/>
    <n v="1185732"/>
    <x v="2"/>
    <x v="2"/>
    <x v="0"/>
    <x v="0"/>
    <x v="3"/>
    <x v="12"/>
    <x v="14"/>
    <x v="5"/>
    <n v="36"/>
    <x v="0"/>
    <n v="0.4"/>
    <n v="1500"/>
    <n v="600"/>
    <n v="300"/>
    <n v="0.5"/>
  </r>
  <r>
    <x v="0"/>
    <n v="1185732"/>
    <x v="3"/>
    <x v="3"/>
    <x v="1"/>
    <x v="0"/>
    <x v="3"/>
    <x v="12"/>
    <x v="14"/>
    <x v="0"/>
    <n v="33"/>
    <x v="0"/>
    <n v="0.4"/>
    <n v="3750"/>
    <n v="1500"/>
    <n v="600"/>
    <n v="0.4"/>
  </r>
  <r>
    <x v="0"/>
    <n v="1185732"/>
    <x v="3"/>
    <x v="3"/>
    <x v="1"/>
    <x v="0"/>
    <x v="3"/>
    <x v="12"/>
    <x v="14"/>
    <x v="1"/>
    <n v="53"/>
    <x v="3"/>
    <n v="0.35000000000000003"/>
    <n v="750"/>
    <n v="262.5"/>
    <n v="91.875"/>
    <n v="0.35"/>
  </r>
  <r>
    <x v="0"/>
    <n v="1185732"/>
    <x v="3"/>
    <x v="3"/>
    <x v="1"/>
    <x v="0"/>
    <x v="3"/>
    <x v="12"/>
    <x v="14"/>
    <x v="2"/>
    <n v="39"/>
    <x v="3"/>
    <n v="0.25000000000000006"/>
    <n v="750"/>
    <n v="187.50000000000003"/>
    <n v="65.625"/>
    <n v="0.35"/>
  </r>
  <r>
    <x v="0"/>
    <n v="1185732"/>
    <x v="3"/>
    <x v="3"/>
    <x v="1"/>
    <x v="0"/>
    <x v="3"/>
    <x v="12"/>
    <x v="14"/>
    <x v="3"/>
    <n v="41"/>
    <x v="3"/>
    <n v="0.3"/>
    <n v="0"/>
    <n v="0"/>
    <n v="0"/>
    <n v="0.4"/>
  </r>
  <r>
    <x v="0"/>
    <n v="1185732"/>
    <x v="3"/>
    <x v="3"/>
    <x v="1"/>
    <x v="0"/>
    <x v="3"/>
    <x v="12"/>
    <x v="14"/>
    <x v="4"/>
    <n v="25"/>
    <x v="1"/>
    <n v="0.45"/>
    <n v="250"/>
    <n v="112.5"/>
    <n v="39.375"/>
    <n v="0.35"/>
  </r>
  <r>
    <x v="0"/>
    <n v="1185732"/>
    <x v="3"/>
    <x v="3"/>
    <x v="1"/>
    <x v="0"/>
    <x v="3"/>
    <x v="12"/>
    <x v="14"/>
    <x v="5"/>
    <n v="37"/>
    <x v="2"/>
    <n v="0.35000000000000003"/>
    <n v="1500"/>
    <n v="525"/>
    <n v="262.5"/>
    <n v="0.5"/>
  </r>
  <r>
    <x v="0"/>
    <n v="1185732"/>
    <x v="120"/>
    <x v="4"/>
    <x v="1"/>
    <x v="0"/>
    <x v="3"/>
    <x v="12"/>
    <x v="14"/>
    <x v="0"/>
    <n v="26"/>
    <x v="2"/>
    <n v="0.45"/>
    <n v="4200"/>
    <n v="1890"/>
    <n v="756"/>
    <n v="0.4"/>
  </r>
  <r>
    <x v="0"/>
    <n v="1185732"/>
    <x v="120"/>
    <x v="4"/>
    <x v="1"/>
    <x v="0"/>
    <x v="3"/>
    <x v="12"/>
    <x v="14"/>
    <x v="1"/>
    <n v="53"/>
    <x v="0"/>
    <n v="0.40000000000000008"/>
    <n v="1250"/>
    <n v="500.00000000000011"/>
    <n v="175.00000000000003"/>
    <n v="0.35"/>
  </r>
  <r>
    <x v="0"/>
    <n v="1185732"/>
    <x v="120"/>
    <x v="4"/>
    <x v="1"/>
    <x v="0"/>
    <x v="3"/>
    <x v="12"/>
    <x v="14"/>
    <x v="2"/>
    <n v="40"/>
    <x v="2"/>
    <n v="0.35000000000000003"/>
    <n v="1000"/>
    <n v="350.00000000000006"/>
    <n v="122.50000000000001"/>
    <n v="0.35"/>
  </r>
  <r>
    <x v="0"/>
    <n v="1185732"/>
    <x v="120"/>
    <x v="4"/>
    <x v="1"/>
    <x v="0"/>
    <x v="3"/>
    <x v="12"/>
    <x v="14"/>
    <x v="3"/>
    <n v="54"/>
    <x v="1"/>
    <n v="0.35000000000000003"/>
    <n v="250"/>
    <n v="87.500000000000014"/>
    <n v="35.000000000000007"/>
    <n v="0.4"/>
  </r>
  <r>
    <x v="0"/>
    <n v="1185732"/>
    <x v="120"/>
    <x v="4"/>
    <x v="1"/>
    <x v="0"/>
    <x v="3"/>
    <x v="12"/>
    <x v="14"/>
    <x v="4"/>
    <n v="15"/>
    <x v="3"/>
    <n v="0.49999999999999994"/>
    <n v="500"/>
    <n v="249.99999999999997"/>
    <n v="87.499999999999986"/>
    <n v="0.35"/>
  </r>
  <r>
    <x v="0"/>
    <n v="1185732"/>
    <x v="120"/>
    <x v="4"/>
    <x v="1"/>
    <x v="0"/>
    <x v="3"/>
    <x v="12"/>
    <x v="14"/>
    <x v="5"/>
    <n v="15"/>
    <x v="3"/>
    <n v="0.54999999999999993"/>
    <n v="1500"/>
    <n v="824.99999999999989"/>
    <n v="412.49999999999994"/>
    <n v="0.5"/>
  </r>
  <r>
    <x v="0"/>
    <n v="1185732"/>
    <x v="121"/>
    <x v="5"/>
    <x v="1"/>
    <x v="0"/>
    <x v="3"/>
    <x v="12"/>
    <x v="14"/>
    <x v="0"/>
    <n v="39"/>
    <x v="3"/>
    <n v="0.4"/>
    <n v="4000"/>
    <n v="1600"/>
    <n v="640"/>
    <n v="0.4"/>
  </r>
  <r>
    <x v="0"/>
    <n v="1185732"/>
    <x v="121"/>
    <x v="5"/>
    <x v="1"/>
    <x v="0"/>
    <x v="3"/>
    <x v="12"/>
    <x v="14"/>
    <x v="1"/>
    <n v="34"/>
    <x v="0"/>
    <n v="0.35000000000000009"/>
    <n v="1500"/>
    <n v="525.00000000000011"/>
    <n v="183.75000000000003"/>
    <n v="0.35"/>
  </r>
  <r>
    <x v="0"/>
    <n v="1185732"/>
    <x v="121"/>
    <x v="5"/>
    <x v="1"/>
    <x v="0"/>
    <x v="3"/>
    <x v="12"/>
    <x v="14"/>
    <x v="2"/>
    <n v="50"/>
    <x v="2"/>
    <n v="0.30000000000000004"/>
    <n v="1750"/>
    <n v="525.00000000000011"/>
    <n v="183.75000000000003"/>
    <n v="0.35"/>
  </r>
  <r>
    <x v="0"/>
    <n v="1185732"/>
    <x v="121"/>
    <x v="5"/>
    <x v="1"/>
    <x v="0"/>
    <x v="3"/>
    <x v="12"/>
    <x v="14"/>
    <x v="3"/>
    <n v="47"/>
    <x v="2"/>
    <n v="0.30000000000000004"/>
    <n v="1500"/>
    <n v="450.00000000000006"/>
    <n v="180.00000000000003"/>
    <n v="0.4"/>
  </r>
  <r>
    <x v="0"/>
    <n v="1185732"/>
    <x v="121"/>
    <x v="5"/>
    <x v="1"/>
    <x v="0"/>
    <x v="3"/>
    <x v="12"/>
    <x v="14"/>
    <x v="4"/>
    <n v="51"/>
    <x v="3"/>
    <n v="0.45"/>
    <n v="1500"/>
    <n v="675"/>
    <n v="236.24999999999997"/>
    <n v="0.35"/>
  </r>
  <r>
    <x v="0"/>
    <n v="1185732"/>
    <x v="121"/>
    <x v="5"/>
    <x v="1"/>
    <x v="0"/>
    <x v="3"/>
    <x v="12"/>
    <x v="14"/>
    <x v="5"/>
    <n v="33"/>
    <x v="3"/>
    <n v="0.5"/>
    <n v="3250"/>
    <n v="1625"/>
    <n v="812.5"/>
    <n v="0.5"/>
  </r>
  <r>
    <x v="0"/>
    <n v="1185732"/>
    <x v="6"/>
    <x v="6"/>
    <x v="2"/>
    <x v="1"/>
    <x v="3"/>
    <x v="12"/>
    <x v="14"/>
    <x v="0"/>
    <n v="23"/>
    <x v="2"/>
    <n v="0.45"/>
    <n v="5500"/>
    <n v="2475"/>
    <n v="990"/>
    <n v="0.4"/>
  </r>
  <r>
    <x v="0"/>
    <n v="1185732"/>
    <x v="6"/>
    <x v="6"/>
    <x v="2"/>
    <x v="1"/>
    <x v="3"/>
    <x v="12"/>
    <x v="14"/>
    <x v="1"/>
    <n v="33"/>
    <x v="1"/>
    <n v="0.40000000000000008"/>
    <n v="3000"/>
    <n v="1200.0000000000002"/>
    <n v="420.00000000000006"/>
    <n v="0.35"/>
  </r>
  <r>
    <x v="0"/>
    <n v="1185732"/>
    <x v="6"/>
    <x v="6"/>
    <x v="2"/>
    <x v="1"/>
    <x v="3"/>
    <x v="12"/>
    <x v="14"/>
    <x v="2"/>
    <n v="54"/>
    <x v="2"/>
    <n v="0.35000000000000003"/>
    <n v="2250"/>
    <n v="787.50000000000011"/>
    <n v="275.625"/>
    <n v="0.35"/>
  </r>
  <r>
    <x v="0"/>
    <n v="1185732"/>
    <x v="6"/>
    <x v="6"/>
    <x v="2"/>
    <x v="1"/>
    <x v="3"/>
    <x v="12"/>
    <x v="14"/>
    <x v="3"/>
    <n v="47"/>
    <x v="0"/>
    <n v="0.35000000000000003"/>
    <n v="1750"/>
    <n v="612.50000000000011"/>
    <n v="245.00000000000006"/>
    <n v="0.4"/>
  </r>
  <r>
    <x v="0"/>
    <n v="1185732"/>
    <x v="6"/>
    <x v="6"/>
    <x v="2"/>
    <x v="1"/>
    <x v="3"/>
    <x v="12"/>
    <x v="14"/>
    <x v="4"/>
    <n v="37"/>
    <x v="2"/>
    <n v="0.45"/>
    <n v="1750"/>
    <n v="787.5"/>
    <n v="275.625"/>
    <n v="0.35"/>
  </r>
  <r>
    <x v="0"/>
    <n v="1185732"/>
    <x v="6"/>
    <x v="6"/>
    <x v="2"/>
    <x v="1"/>
    <x v="3"/>
    <x v="12"/>
    <x v="14"/>
    <x v="5"/>
    <n v="30"/>
    <x v="0"/>
    <n v="0.5"/>
    <n v="3500"/>
    <n v="1750"/>
    <n v="875"/>
    <n v="0.5"/>
  </r>
  <r>
    <x v="0"/>
    <n v="1185732"/>
    <x v="7"/>
    <x v="7"/>
    <x v="2"/>
    <x v="1"/>
    <x v="3"/>
    <x v="12"/>
    <x v="14"/>
    <x v="0"/>
    <n v="42"/>
    <x v="1"/>
    <n v="0.45"/>
    <n v="5000"/>
    <n v="2250"/>
    <n v="900"/>
    <n v="0.4"/>
  </r>
  <r>
    <x v="0"/>
    <n v="1185732"/>
    <x v="7"/>
    <x v="7"/>
    <x v="2"/>
    <x v="1"/>
    <x v="3"/>
    <x v="12"/>
    <x v="14"/>
    <x v="1"/>
    <n v="21"/>
    <x v="3"/>
    <n v="0.45000000000000007"/>
    <n v="2750"/>
    <n v="1237.5000000000002"/>
    <n v="433.12500000000006"/>
    <n v="0.35"/>
  </r>
  <r>
    <x v="0"/>
    <n v="1185732"/>
    <x v="7"/>
    <x v="7"/>
    <x v="2"/>
    <x v="1"/>
    <x v="3"/>
    <x v="12"/>
    <x v="14"/>
    <x v="2"/>
    <n v="41"/>
    <x v="2"/>
    <n v="0.4"/>
    <n v="2000"/>
    <n v="800"/>
    <n v="280"/>
    <n v="0.35"/>
  </r>
  <r>
    <x v="0"/>
    <n v="1185732"/>
    <x v="7"/>
    <x v="7"/>
    <x v="2"/>
    <x v="1"/>
    <x v="3"/>
    <x v="12"/>
    <x v="14"/>
    <x v="3"/>
    <n v="34"/>
    <x v="1"/>
    <n v="0.30000000000000004"/>
    <n v="1250"/>
    <n v="375.00000000000006"/>
    <n v="150.00000000000003"/>
    <n v="0.4"/>
  </r>
  <r>
    <x v="0"/>
    <n v="1185732"/>
    <x v="7"/>
    <x v="7"/>
    <x v="2"/>
    <x v="1"/>
    <x v="3"/>
    <x v="12"/>
    <x v="14"/>
    <x v="4"/>
    <n v="18"/>
    <x v="3"/>
    <n v="0.4"/>
    <n v="1000"/>
    <n v="400"/>
    <n v="140"/>
    <n v="0.35"/>
  </r>
  <r>
    <x v="0"/>
    <n v="1185732"/>
    <x v="7"/>
    <x v="7"/>
    <x v="2"/>
    <x v="1"/>
    <x v="3"/>
    <x v="12"/>
    <x v="14"/>
    <x v="5"/>
    <n v="47"/>
    <x v="0"/>
    <n v="0.45"/>
    <n v="2750"/>
    <n v="1237.5"/>
    <n v="618.75"/>
    <n v="0.5"/>
  </r>
  <r>
    <x v="0"/>
    <n v="1185732"/>
    <x v="122"/>
    <x v="8"/>
    <x v="2"/>
    <x v="1"/>
    <x v="3"/>
    <x v="12"/>
    <x v="14"/>
    <x v="0"/>
    <n v="39"/>
    <x v="3"/>
    <n v="0.4"/>
    <n v="4000"/>
    <n v="1600"/>
    <n v="640"/>
    <n v="0.4"/>
  </r>
  <r>
    <x v="0"/>
    <n v="1185732"/>
    <x v="122"/>
    <x v="8"/>
    <x v="2"/>
    <x v="1"/>
    <x v="3"/>
    <x v="12"/>
    <x v="14"/>
    <x v="1"/>
    <n v="39"/>
    <x v="1"/>
    <n v="0.35000000000000009"/>
    <n v="2000"/>
    <n v="700.00000000000023"/>
    <n v="245.00000000000006"/>
    <n v="0.35"/>
  </r>
  <r>
    <x v="0"/>
    <n v="1185732"/>
    <x v="122"/>
    <x v="8"/>
    <x v="2"/>
    <x v="1"/>
    <x v="3"/>
    <x v="12"/>
    <x v="14"/>
    <x v="2"/>
    <n v="45"/>
    <x v="2"/>
    <n v="0.2"/>
    <n v="1000"/>
    <n v="200"/>
    <n v="70"/>
    <n v="0.35"/>
  </r>
  <r>
    <x v="0"/>
    <n v="1185732"/>
    <x v="122"/>
    <x v="8"/>
    <x v="2"/>
    <x v="1"/>
    <x v="3"/>
    <x v="12"/>
    <x v="14"/>
    <x v="3"/>
    <n v="27"/>
    <x v="1"/>
    <n v="0.2"/>
    <n v="750"/>
    <n v="150"/>
    <n v="60"/>
    <n v="0.4"/>
  </r>
  <r>
    <x v="0"/>
    <n v="1185732"/>
    <x v="122"/>
    <x v="8"/>
    <x v="2"/>
    <x v="1"/>
    <x v="3"/>
    <x v="12"/>
    <x v="14"/>
    <x v="4"/>
    <n v="32"/>
    <x v="3"/>
    <n v="0.3"/>
    <n v="750"/>
    <n v="225"/>
    <n v="78.75"/>
    <n v="0.35"/>
  </r>
  <r>
    <x v="0"/>
    <n v="1185732"/>
    <x v="122"/>
    <x v="8"/>
    <x v="2"/>
    <x v="1"/>
    <x v="3"/>
    <x v="12"/>
    <x v="14"/>
    <x v="5"/>
    <n v="36"/>
    <x v="3"/>
    <n v="0.35000000000000003"/>
    <n v="1500"/>
    <n v="525"/>
    <n v="262.5"/>
    <n v="0.5"/>
  </r>
  <r>
    <x v="0"/>
    <n v="1185732"/>
    <x v="123"/>
    <x v="9"/>
    <x v="3"/>
    <x v="1"/>
    <x v="3"/>
    <x v="12"/>
    <x v="14"/>
    <x v="0"/>
    <n v="45"/>
    <x v="3"/>
    <n v="0.39999999999999997"/>
    <n v="3250"/>
    <n v="1300"/>
    <n v="520"/>
    <n v="0.4"/>
  </r>
  <r>
    <x v="0"/>
    <n v="1185732"/>
    <x v="123"/>
    <x v="9"/>
    <x v="3"/>
    <x v="1"/>
    <x v="3"/>
    <x v="12"/>
    <x v="14"/>
    <x v="1"/>
    <n v="31"/>
    <x v="1"/>
    <n v="0.3"/>
    <n v="1500"/>
    <n v="450"/>
    <n v="157.5"/>
    <n v="0.35"/>
  </r>
  <r>
    <x v="0"/>
    <n v="1185732"/>
    <x v="123"/>
    <x v="9"/>
    <x v="3"/>
    <x v="1"/>
    <x v="3"/>
    <x v="12"/>
    <x v="14"/>
    <x v="2"/>
    <n v="60"/>
    <x v="3"/>
    <n v="0.3"/>
    <n v="500"/>
    <n v="150"/>
    <n v="52.5"/>
    <n v="0.35"/>
  </r>
  <r>
    <x v="0"/>
    <n v="1185732"/>
    <x v="123"/>
    <x v="9"/>
    <x v="3"/>
    <x v="1"/>
    <x v="3"/>
    <x v="12"/>
    <x v="14"/>
    <x v="3"/>
    <n v="49"/>
    <x v="2"/>
    <n v="0.3"/>
    <n v="250"/>
    <n v="75"/>
    <n v="30"/>
    <n v="0.4"/>
  </r>
  <r>
    <x v="0"/>
    <n v="1185732"/>
    <x v="123"/>
    <x v="9"/>
    <x v="3"/>
    <x v="1"/>
    <x v="3"/>
    <x v="12"/>
    <x v="14"/>
    <x v="4"/>
    <n v="41"/>
    <x v="3"/>
    <n v="0.39999999999999997"/>
    <n v="250"/>
    <n v="99.999999999999986"/>
    <n v="34.999999999999993"/>
    <n v="0.35"/>
  </r>
  <r>
    <x v="0"/>
    <n v="1185732"/>
    <x v="123"/>
    <x v="9"/>
    <x v="3"/>
    <x v="1"/>
    <x v="3"/>
    <x v="12"/>
    <x v="14"/>
    <x v="5"/>
    <n v="58"/>
    <x v="3"/>
    <n v="0.4499999999999999"/>
    <n v="1500"/>
    <n v="674.99999999999989"/>
    <n v="337.49999999999994"/>
    <n v="0.5"/>
  </r>
  <r>
    <x v="0"/>
    <n v="1185732"/>
    <x v="10"/>
    <x v="10"/>
    <x v="3"/>
    <x v="1"/>
    <x v="3"/>
    <x v="12"/>
    <x v="14"/>
    <x v="0"/>
    <n v="28"/>
    <x v="3"/>
    <n v="0.4"/>
    <n v="3000"/>
    <n v="1200"/>
    <n v="480"/>
    <n v="0.4"/>
  </r>
  <r>
    <x v="0"/>
    <n v="1185732"/>
    <x v="10"/>
    <x v="10"/>
    <x v="3"/>
    <x v="1"/>
    <x v="3"/>
    <x v="12"/>
    <x v="14"/>
    <x v="1"/>
    <n v="50"/>
    <x v="1"/>
    <n v="0.30000000000000004"/>
    <n v="1500"/>
    <n v="450.00000000000006"/>
    <n v="157.5"/>
    <n v="0.35"/>
  </r>
  <r>
    <x v="0"/>
    <n v="1185732"/>
    <x v="10"/>
    <x v="10"/>
    <x v="3"/>
    <x v="1"/>
    <x v="3"/>
    <x v="12"/>
    <x v="14"/>
    <x v="2"/>
    <n v="24"/>
    <x v="1"/>
    <n v="0.30000000000000004"/>
    <n v="950"/>
    <n v="285.00000000000006"/>
    <n v="99.750000000000014"/>
    <n v="0.35"/>
  </r>
  <r>
    <x v="0"/>
    <n v="1185732"/>
    <x v="10"/>
    <x v="10"/>
    <x v="3"/>
    <x v="1"/>
    <x v="3"/>
    <x v="12"/>
    <x v="14"/>
    <x v="3"/>
    <n v="49"/>
    <x v="1"/>
    <n v="0.30000000000000004"/>
    <n v="1250"/>
    <n v="375.00000000000006"/>
    <n v="150.00000000000003"/>
    <n v="0.4"/>
  </r>
  <r>
    <x v="0"/>
    <n v="1185732"/>
    <x v="10"/>
    <x v="10"/>
    <x v="3"/>
    <x v="1"/>
    <x v="3"/>
    <x v="12"/>
    <x v="14"/>
    <x v="4"/>
    <n v="59"/>
    <x v="2"/>
    <n v="0.49999999999999994"/>
    <n v="1000"/>
    <n v="499.99999999999994"/>
    <n v="174.99999999999997"/>
    <n v="0.35"/>
  </r>
  <r>
    <x v="0"/>
    <n v="1185732"/>
    <x v="10"/>
    <x v="10"/>
    <x v="3"/>
    <x v="1"/>
    <x v="3"/>
    <x v="12"/>
    <x v="14"/>
    <x v="5"/>
    <n v="35"/>
    <x v="1"/>
    <n v="0.54999999999999982"/>
    <n v="2000"/>
    <n v="1099.9999999999995"/>
    <n v="549.99999999999977"/>
    <n v="0.5"/>
  </r>
  <r>
    <x v="0"/>
    <n v="1185732"/>
    <x v="11"/>
    <x v="11"/>
    <x v="3"/>
    <x v="1"/>
    <x v="3"/>
    <x v="12"/>
    <x v="14"/>
    <x v="0"/>
    <n v="45"/>
    <x v="3"/>
    <n v="0.49999999999999994"/>
    <n v="4500"/>
    <n v="2249.9999999999995"/>
    <n v="899.99999999999989"/>
    <n v="0.4"/>
  </r>
  <r>
    <x v="0"/>
    <n v="1185732"/>
    <x v="11"/>
    <x v="11"/>
    <x v="3"/>
    <x v="1"/>
    <x v="3"/>
    <x v="12"/>
    <x v="14"/>
    <x v="1"/>
    <n v="34"/>
    <x v="1"/>
    <n v="0.4"/>
    <n v="2500"/>
    <n v="1000"/>
    <n v="350"/>
    <n v="0.35"/>
  </r>
  <r>
    <x v="0"/>
    <n v="1185732"/>
    <x v="11"/>
    <x v="11"/>
    <x v="3"/>
    <x v="1"/>
    <x v="3"/>
    <x v="12"/>
    <x v="14"/>
    <x v="2"/>
    <n v="20"/>
    <x v="2"/>
    <n v="0.4"/>
    <n v="2000"/>
    <n v="800"/>
    <n v="280"/>
    <n v="0.35"/>
  </r>
  <r>
    <x v="0"/>
    <n v="1185732"/>
    <x v="11"/>
    <x v="11"/>
    <x v="3"/>
    <x v="1"/>
    <x v="3"/>
    <x v="12"/>
    <x v="14"/>
    <x v="3"/>
    <n v="29"/>
    <x v="2"/>
    <n v="0.4"/>
    <n v="1500"/>
    <n v="600"/>
    <n v="240"/>
    <n v="0.4"/>
  </r>
  <r>
    <x v="0"/>
    <n v="1185732"/>
    <x v="11"/>
    <x v="11"/>
    <x v="3"/>
    <x v="1"/>
    <x v="3"/>
    <x v="12"/>
    <x v="14"/>
    <x v="4"/>
    <n v="28"/>
    <x v="1"/>
    <n v="0.49999999999999994"/>
    <n v="1500"/>
    <n v="749.99999999999989"/>
    <n v="262.49999999999994"/>
    <n v="0.35"/>
  </r>
  <r>
    <x v="0"/>
    <n v="1185732"/>
    <x v="11"/>
    <x v="11"/>
    <x v="3"/>
    <x v="1"/>
    <x v="3"/>
    <x v="12"/>
    <x v="14"/>
    <x v="5"/>
    <n v="15"/>
    <x v="3"/>
    <n v="0.54999999999999982"/>
    <n v="2500"/>
    <n v="1374.9999999999995"/>
    <n v="687.49999999999977"/>
    <n v="0.5"/>
  </r>
  <r>
    <x v="1"/>
    <n v="1197831"/>
    <x v="12"/>
    <x v="0"/>
    <x v="0"/>
    <x v="0"/>
    <x v="1"/>
    <x v="13"/>
    <x v="15"/>
    <x v="0"/>
    <n v="60"/>
    <x v="3"/>
    <n v="0.2"/>
    <n v="6750"/>
    <n v="1350"/>
    <n v="540"/>
    <n v="0.39999999999999997"/>
  </r>
  <r>
    <x v="1"/>
    <n v="1197831"/>
    <x v="12"/>
    <x v="0"/>
    <x v="0"/>
    <x v="0"/>
    <x v="1"/>
    <x v="13"/>
    <x v="15"/>
    <x v="1"/>
    <n v="57"/>
    <x v="0"/>
    <n v="0.3"/>
    <n v="6750"/>
    <n v="2025"/>
    <n v="809.99999999999989"/>
    <n v="0.39999999999999997"/>
  </r>
  <r>
    <x v="1"/>
    <n v="1197831"/>
    <x v="12"/>
    <x v="0"/>
    <x v="0"/>
    <x v="0"/>
    <x v="1"/>
    <x v="13"/>
    <x v="15"/>
    <x v="2"/>
    <n v="60"/>
    <x v="1"/>
    <n v="0.3"/>
    <n v="4750"/>
    <n v="1425"/>
    <n v="570"/>
    <n v="0.39999999999999997"/>
  </r>
  <r>
    <x v="1"/>
    <n v="1197831"/>
    <x v="12"/>
    <x v="0"/>
    <x v="0"/>
    <x v="0"/>
    <x v="1"/>
    <x v="13"/>
    <x v="15"/>
    <x v="3"/>
    <n v="16"/>
    <x v="3"/>
    <n v="0.35"/>
    <n v="4750"/>
    <n v="1662.5"/>
    <n v="831.25"/>
    <n v="0.5"/>
  </r>
  <r>
    <x v="1"/>
    <n v="1197831"/>
    <x v="12"/>
    <x v="0"/>
    <x v="0"/>
    <x v="0"/>
    <x v="1"/>
    <x v="13"/>
    <x v="15"/>
    <x v="4"/>
    <n v="49"/>
    <x v="2"/>
    <n v="0.4"/>
    <n v="3250"/>
    <n v="1300"/>
    <n v="454.99999999999994"/>
    <n v="0.35"/>
  </r>
  <r>
    <x v="1"/>
    <n v="1197831"/>
    <x v="12"/>
    <x v="0"/>
    <x v="0"/>
    <x v="0"/>
    <x v="1"/>
    <x v="13"/>
    <x v="15"/>
    <x v="5"/>
    <n v="23"/>
    <x v="3"/>
    <n v="0.35"/>
    <n v="4750"/>
    <n v="1662.5"/>
    <n v="914.37500000000011"/>
    <n v="0.55000000000000004"/>
  </r>
  <r>
    <x v="1"/>
    <n v="1197831"/>
    <x v="13"/>
    <x v="1"/>
    <x v="0"/>
    <x v="0"/>
    <x v="1"/>
    <x v="13"/>
    <x v="15"/>
    <x v="0"/>
    <n v="49"/>
    <x v="2"/>
    <n v="0.25"/>
    <n v="6250"/>
    <n v="1562.5"/>
    <n v="625"/>
    <n v="0.39999999999999997"/>
  </r>
  <r>
    <x v="1"/>
    <n v="1197831"/>
    <x v="13"/>
    <x v="1"/>
    <x v="0"/>
    <x v="0"/>
    <x v="1"/>
    <x v="13"/>
    <x v="15"/>
    <x v="1"/>
    <n v="21"/>
    <x v="3"/>
    <n v="0.35"/>
    <n v="6000"/>
    <n v="2100"/>
    <n v="839.99999999999989"/>
    <n v="0.39999999999999997"/>
  </r>
  <r>
    <x v="1"/>
    <n v="1197831"/>
    <x v="13"/>
    <x v="1"/>
    <x v="0"/>
    <x v="0"/>
    <x v="1"/>
    <x v="13"/>
    <x v="15"/>
    <x v="2"/>
    <n v="48"/>
    <x v="3"/>
    <n v="0.35"/>
    <n v="4250"/>
    <n v="1487.5"/>
    <n v="595"/>
    <n v="0.39999999999999997"/>
  </r>
  <r>
    <x v="1"/>
    <n v="1197831"/>
    <x v="13"/>
    <x v="1"/>
    <x v="0"/>
    <x v="0"/>
    <x v="1"/>
    <x v="13"/>
    <x v="15"/>
    <x v="3"/>
    <n v="36"/>
    <x v="3"/>
    <n v="0.35"/>
    <n v="3750"/>
    <n v="1312.5"/>
    <n v="656.25"/>
    <n v="0.5"/>
  </r>
  <r>
    <x v="1"/>
    <n v="1197831"/>
    <x v="13"/>
    <x v="1"/>
    <x v="0"/>
    <x v="0"/>
    <x v="1"/>
    <x v="13"/>
    <x v="15"/>
    <x v="4"/>
    <n v="16"/>
    <x v="3"/>
    <n v="0.4"/>
    <n v="2500"/>
    <n v="1000"/>
    <n v="350"/>
    <n v="0.35"/>
  </r>
  <r>
    <x v="1"/>
    <n v="1197831"/>
    <x v="13"/>
    <x v="1"/>
    <x v="0"/>
    <x v="0"/>
    <x v="1"/>
    <x v="13"/>
    <x v="15"/>
    <x v="5"/>
    <n v="56"/>
    <x v="2"/>
    <n v="0.35"/>
    <n v="4500"/>
    <n v="1575"/>
    <n v="866.25000000000011"/>
    <n v="0.55000000000000004"/>
  </r>
  <r>
    <x v="1"/>
    <n v="1197831"/>
    <x v="14"/>
    <x v="2"/>
    <x v="0"/>
    <x v="0"/>
    <x v="1"/>
    <x v="13"/>
    <x v="15"/>
    <x v="0"/>
    <n v="19"/>
    <x v="0"/>
    <n v="0.3"/>
    <n v="6250"/>
    <n v="1875"/>
    <n v="843.74999999999989"/>
    <n v="0.44999999999999996"/>
  </r>
  <r>
    <x v="1"/>
    <n v="1197831"/>
    <x v="14"/>
    <x v="2"/>
    <x v="0"/>
    <x v="0"/>
    <x v="1"/>
    <x v="13"/>
    <x v="15"/>
    <x v="1"/>
    <n v="51"/>
    <x v="0"/>
    <n v="0.4"/>
    <n v="6250"/>
    <n v="2500"/>
    <n v="1125"/>
    <n v="0.44999999999999996"/>
  </r>
  <r>
    <x v="1"/>
    <n v="1197831"/>
    <x v="14"/>
    <x v="2"/>
    <x v="0"/>
    <x v="0"/>
    <x v="1"/>
    <x v="13"/>
    <x v="15"/>
    <x v="2"/>
    <n v="32"/>
    <x v="3"/>
    <n v="0.3"/>
    <n v="4500"/>
    <n v="1350"/>
    <n v="607.49999999999989"/>
    <n v="0.44999999999999996"/>
  </r>
  <r>
    <x v="1"/>
    <n v="1197831"/>
    <x v="14"/>
    <x v="2"/>
    <x v="0"/>
    <x v="0"/>
    <x v="1"/>
    <x v="13"/>
    <x v="15"/>
    <x v="3"/>
    <n v="47"/>
    <x v="3"/>
    <n v="0.35000000000000003"/>
    <n v="3500"/>
    <n v="1225.0000000000002"/>
    <n v="673.75000000000023"/>
    <n v="0.55000000000000004"/>
  </r>
  <r>
    <x v="1"/>
    <n v="1197831"/>
    <x v="14"/>
    <x v="2"/>
    <x v="0"/>
    <x v="0"/>
    <x v="1"/>
    <x v="13"/>
    <x v="15"/>
    <x v="4"/>
    <n v="45"/>
    <x v="3"/>
    <n v="0.4"/>
    <n v="2500"/>
    <n v="1000"/>
    <n v="399.99999999999994"/>
    <n v="0.39999999999999997"/>
  </r>
  <r>
    <x v="1"/>
    <n v="1197831"/>
    <x v="14"/>
    <x v="2"/>
    <x v="0"/>
    <x v="0"/>
    <x v="1"/>
    <x v="13"/>
    <x v="15"/>
    <x v="5"/>
    <n v="25"/>
    <x v="1"/>
    <n v="0.35000000000000003"/>
    <n v="4000"/>
    <n v="1400.0000000000002"/>
    <n v="840.00000000000023"/>
    <n v="0.60000000000000009"/>
  </r>
  <r>
    <x v="1"/>
    <n v="1197831"/>
    <x v="15"/>
    <x v="3"/>
    <x v="1"/>
    <x v="0"/>
    <x v="1"/>
    <x v="13"/>
    <x v="15"/>
    <x v="0"/>
    <n v="55"/>
    <x v="1"/>
    <n v="0.19999999999999998"/>
    <n v="6500"/>
    <n v="1300"/>
    <n v="584.99999999999989"/>
    <n v="0.44999999999999996"/>
  </r>
  <r>
    <x v="1"/>
    <n v="1197831"/>
    <x v="15"/>
    <x v="3"/>
    <x v="1"/>
    <x v="0"/>
    <x v="1"/>
    <x v="13"/>
    <x v="15"/>
    <x v="1"/>
    <n v="39"/>
    <x v="2"/>
    <n v="0.20000000000000007"/>
    <n v="6500"/>
    <n v="1300.0000000000005"/>
    <n v="585.00000000000011"/>
    <n v="0.44999999999999996"/>
  </r>
  <r>
    <x v="1"/>
    <n v="1197831"/>
    <x v="15"/>
    <x v="3"/>
    <x v="1"/>
    <x v="0"/>
    <x v="1"/>
    <x v="13"/>
    <x v="15"/>
    <x v="2"/>
    <n v="36"/>
    <x v="3"/>
    <n v="0.14999999999999997"/>
    <n v="4750"/>
    <n v="712.49999999999989"/>
    <n v="320.62499999999994"/>
    <n v="0.44999999999999996"/>
  </r>
  <r>
    <x v="1"/>
    <n v="1197831"/>
    <x v="15"/>
    <x v="3"/>
    <x v="1"/>
    <x v="0"/>
    <x v="1"/>
    <x v="13"/>
    <x v="15"/>
    <x v="3"/>
    <n v="41"/>
    <x v="1"/>
    <n v="0.20000000000000007"/>
    <n v="3750"/>
    <n v="750.00000000000023"/>
    <n v="412.50000000000017"/>
    <n v="0.55000000000000004"/>
  </r>
  <r>
    <x v="1"/>
    <n v="1197831"/>
    <x v="15"/>
    <x v="3"/>
    <x v="1"/>
    <x v="0"/>
    <x v="1"/>
    <x v="13"/>
    <x v="15"/>
    <x v="4"/>
    <n v="54"/>
    <x v="0"/>
    <n v="0.25"/>
    <n v="2750"/>
    <n v="687.5"/>
    <n v="275"/>
    <n v="0.39999999999999997"/>
  </r>
  <r>
    <x v="1"/>
    <n v="1197831"/>
    <x v="15"/>
    <x v="3"/>
    <x v="1"/>
    <x v="0"/>
    <x v="1"/>
    <x v="13"/>
    <x v="15"/>
    <x v="5"/>
    <n v="46"/>
    <x v="0"/>
    <n v="0.20000000000000007"/>
    <n v="5500"/>
    <n v="1100.0000000000005"/>
    <n v="660.00000000000034"/>
    <n v="0.60000000000000009"/>
  </r>
  <r>
    <x v="1"/>
    <n v="1197831"/>
    <x v="16"/>
    <x v="4"/>
    <x v="1"/>
    <x v="0"/>
    <x v="1"/>
    <x v="13"/>
    <x v="15"/>
    <x v="0"/>
    <n v="40"/>
    <x v="0"/>
    <n v="9.9999999999999964E-2"/>
    <n v="7000"/>
    <n v="699.99999999999977"/>
    <n v="314.99999999999989"/>
    <n v="0.44999999999999996"/>
  </r>
  <r>
    <x v="1"/>
    <n v="1197831"/>
    <x v="16"/>
    <x v="4"/>
    <x v="1"/>
    <x v="0"/>
    <x v="1"/>
    <x v="13"/>
    <x v="15"/>
    <x v="1"/>
    <n v="58"/>
    <x v="0"/>
    <n v="0.20000000000000007"/>
    <n v="7250"/>
    <n v="1450.0000000000005"/>
    <n v="652.50000000000011"/>
    <n v="0.44999999999999996"/>
  </r>
  <r>
    <x v="1"/>
    <n v="1197831"/>
    <x v="16"/>
    <x v="4"/>
    <x v="1"/>
    <x v="0"/>
    <x v="1"/>
    <x v="13"/>
    <x v="15"/>
    <x v="2"/>
    <n v="43"/>
    <x v="3"/>
    <n v="0.14999999999999997"/>
    <n v="5750"/>
    <n v="862.49999999999977"/>
    <n v="388.12499999999989"/>
    <n v="0.44999999999999996"/>
  </r>
  <r>
    <x v="1"/>
    <n v="1197831"/>
    <x v="16"/>
    <x v="4"/>
    <x v="1"/>
    <x v="0"/>
    <x v="1"/>
    <x v="13"/>
    <x v="15"/>
    <x v="3"/>
    <n v="17"/>
    <x v="3"/>
    <n v="0.35000000000000003"/>
    <n v="5000"/>
    <n v="1750.0000000000002"/>
    <n v="962.50000000000023"/>
    <n v="0.55000000000000004"/>
  </r>
  <r>
    <x v="1"/>
    <n v="1197831"/>
    <x v="16"/>
    <x v="4"/>
    <x v="1"/>
    <x v="0"/>
    <x v="1"/>
    <x v="13"/>
    <x v="15"/>
    <x v="4"/>
    <n v="18"/>
    <x v="0"/>
    <n v="0.5"/>
    <n v="4000"/>
    <n v="2000"/>
    <n v="799.99999999999989"/>
    <n v="0.39999999999999997"/>
  </r>
  <r>
    <x v="1"/>
    <n v="1197831"/>
    <x v="16"/>
    <x v="4"/>
    <x v="1"/>
    <x v="0"/>
    <x v="1"/>
    <x v="13"/>
    <x v="15"/>
    <x v="5"/>
    <n v="30"/>
    <x v="3"/>
    <n v="0.45"/>
    <n v="7500"/>
    <n v="3375"/>
    <n v="2025.0000000000002"/>
    <n v="0.60000000000000009"/>
  </r>
  <r>
    <x v="1"/>
    <n v="1197831"/>
    <x v="17"/>
    <x v="5"/>
    <x v="1"/>
    <x v="0"/>
    <x v="1"/>
    <x v="13"/>
    <x v="15"/>
    <x v="0"/>
    <n v="43"/>
    <x v="1"/>
    <n v="0.45"/>
    <n v="7500"/>
    <n v="3375"/>
    <n v="1518.7499999999998"/>
    <n v="0.44999999999999996"/>
  </r>
  <r>
    <x v="1"/>
    <n v="1197831"/>
    <x v="17"/>
    <x v="5"/>
    <x v="1"/>
    <x v="0"/>
    <x v="1"/>
    <x v="13"/>
    <x v="15"/>
    <x v="1"/>
    <n v="36"/>
    <x v="3"/>
    <n v="0.5"/>
    <n v="7500"/>
    <n v="3750"/>
    <n v="1687.4999999999998"/>
    <n v="0.44999999999999996"/>
  </r>
  <r>
    <x v="1"/>
    <n v="1197831"/>
    <x v="17"/>
    <x v="5"/>
    <x v="1"/>
    <x v="0"/>
    <x v="1"/>
    <x v="13"/>
    <x v="15"/>
    <x v="2"/>
    <n v="26"/>
    <x v="0"/>
    <n v="0.45"/>
    <n v="6500"/>
    <n v="2925"/>
    <n v="1316.2499999999998"/>
    <n v="0.44999999999999996"/>
  </r>
  <r>
    <x v="1"/>
    <n v="1197831"/>
    <x v="17"/>
    <x v="5"/>
    <x v="1"/>
    <x v="0"/>
    <x v="1"/>
    <x v="13"/>
    <x v="15"/>
    <x v="3"/>
    <n v="58"/>
    <x v="0"/>
    <n v="0.45"/>
    <n v="6000"/>
    <n v="2700"/>
    <n v="1485.0000000000002"/>
    <n v="0.55000000000000004"/>
  </r>
  <r>
    <x v="1"/>
    <n v="1197831"/>
    <x v="17"/>
    <x v="5"/>
    <x v="1"/>
    <x v="0"/>
    <x v="1"/>
    <x v="13"/>
    <x v="15"/>
    <x v="4"/>
    <n v="57"/>
    <x v="3"/>
    <n v="0.5"/>
    <n v="5000"/>
    <n v="2500"/>
    <n v="999.99999999999989"/>
    <n v="0.39999999999999997"/>
  </r>
  <r>
    <x v="1"/>
    <n v="1197831"/>
    <x v="17"/>
    <x v="5"/>
    <x v="1"/>
    <x v="0"/>
    <x v="1"/>
    <x v="13"/>
    <x v="15"/>
    <x v="5"/>
    <n v="16"/>
    <x v="2"/>
    <n v="0.55000000000000004"/>
    <n v="8750"/>
    <n v="4812.5"/>
    <n v="2887.5000000000005"/>
    <n v="0.60000000000000009"/>
  </r>
  <r>
    <x v="1"/>
    <n v="1197831"/>
    <x v="18"/>
    <x v="6"/>
    <x v="2"/>
    <x v="1"/>
    <x v="1"/>
    <x v="13"/>
    <x v="15"/>
    <x v="0"/>
    <n v="41"/>
    <x v="0"/>
    <n v="0.45"/>
    <n v="8250"/>
    <n v="3712.5"/>
    <n v="1856.2499999999998"/>
    <n v="0.49999999999999994"/>
  </r>
  <r>
    <x v="1"/>
    <n v="1197831"/>
    <x v="18"/>
    <x v="6"/>
    <x v="2"/>
    <x v="1"/>
    <x v="1"/>
    <x v="13"/>
    <x v="15"/>
    <x v="1"/>
    <n v="29"/>
    <x v="3"/>
    <n v="0.5"/>
    <n v="8250"/>
    <n v="4125"/>
    <n v="2062.4999999999995"/>
    <n v="0.49999999999999994"/>
  </r>
  <r>
    <x v="1"/>
    <n v="1197831"/>
    <x v="18"/>
    <x v="6"/>
    <x v="2"/>
    <x v="1"/>
    <x v="1"/>
    <x v="13"/>
    <x v="15"/>
    <x v="2"/>
    <n v="38"/>
    <x v="0"/>
    <n v="0.45"/>
    <n v="9750"/>
    <n v="4387.5"/>
    <n v="2193.7499999999995"/>
    <n v="0.49999999999999994"/>
  </r>
  <r>
    <x v="1"/>
    <n v="1197831"/>
    <x v="18"/>
    <x v="6"/>
    <x v="2"/>
    <x v="1"/>
    <x v="1"/>
    <x v="13"/>
    <x v="15"/>
    <x v="3"/>
    <n v="54"/>
    <x v="3"/>
    <n v="0.45"/>
    <n v="5750"/>
    <n v="2587.5"/>
    <n v="1552.5000000000002"/>
    <n v="0.60000000000000009"/>
  </r>
  <r>
    <x v="1"/>
    <n v="1197831"/>
    <x v="18"/>
    <x v="6"/>
    <x v="2"/>
    <x v="1"/>
    <x v="1"/>
    <x v="13"/>
    <x v="15"/>
    <x v="4"/>
    <n v="17"/>
    <x v="1"/>
    <n v="0.5"/>
    <n v="5250"/>
    <n v="2625"/>
    <n v="1181.2499999999998"/>
    <n v="0.44999999999999996"/>
  </r>
  <r>
    <x v="1"/>
    <n v="1197831"/>
    <x v="18"/>
    <x v="6"/>
    <x v="2"/>
    <x v="1"/>
    <x v="1"/>
    <x v="13"/>
    <x v="15"/>
    <x v="5"/>
    <n v="18"/>
    <x v="2"/>
    <n v="0.6"/>
    <n v="8000"/>
    <n v="4800"/>
    <n v="3120.0000000000005"/>
    <n v="0.65000000000000013"/>
  </r>
  <r>
    <x v="1"/>
    <n v="1197831"/>
    <x v="19"/>
    <x v="7"/>
    <x v="2"/>
    <x v="1"/>
    <x v="1"/>
    <x v="13"/>
    <x v="15"/>
    <x v="0"/>
    <n v="47"/>
    <x v="1"/>
    <n v="0.4"/>
    <n v="7500"/>
    <n v="3000"/>
    <n v="1499.9999999999998"/>
    <n v="0.49999999999999994"/>
  </r>
  <r>
    <x v="1"/>
    <n v="1197831"/>
    <x v="19"/>
    <x v="7"/>
    <x v="2"/>
    <x v="1"/>
    <x v="1"/>
    <x v="13"/>
    <x v="15"/>
    <x v="1"/>
    <n v="24"/>
    <x v="1"/>
    <n v="0.55000000000000004"/>
    <n v="7500"/>
    <n v="4125"/>
    <n v="2062.4999999999995"/>
    <n v="0.49999999999999994"/>
  </r>
  <r>
    <x v="1"/>
    <n v="1197831"/>
    <x v="19"/>
    <x v="7"/>
    <x v="2"/>
    <x v="1"/>
    <x v="1"/>
    <x v="13"/>
    <x v="15"/>
    <x v="2"/>
    <n v="48"/>
    <x v="0"/>
    <n v="0.55000000000000004"/>
    <n v="9250"/>
    <n v="5087.5"/>
    <n v="2543.7499999999995"/>
    <n v="0.49999999999999994"/>
  </r>
  <r>
    <x v="1"/>
    <n v="1197831"/>
    <x v="19"/>
    <x v="7"/>
    <x v="2"/>
    <x v="1"/>
    <x v="1"/>
    <x v="13"/>
    <x v="15"/>
    <x v="3"/>
    <n v="35"/>
    <x v="0"/>
    <n v="0.5"/>
    <n v="4250"/>
    <n v="2125"/>
    <n v="1275.0000000000002"/>
    <n v="0.60000000000000009"/>
  </r>
  <r>
    <x v="1"/>
    <n v="1197831"/>
    <x v="19"/>
    <x v="7"/>
    <x v="2"/>
    <x v="1"/>
    <x v="1"/>
    <x v="13"/>
    <x v="15"/>
    <x v="4"/>
    <n v="32"/>
    <x v="0"/>
    <n v="0.55000000000000004"/>
    <n v="4250"/>
    <n v="2337.5"/>
    <n v="1051.875"/>
    <n v="0.44999999999999996"/>
  </r>
  <r>
    <x v="1"/>
    <n v="1197831"/>
    <x v="19"/>
    <x v="7"/>
    <x v="2"/>
    <x v="1"/>
    <x v="1"/>
    <x v="13"/>
    <x v="15"/>
    <x v="5"/>
    <n v="50"/>
    <x v="0"/>
    <n v="0.6"/>
    <n v="6750"/>
    <n v="4050"/>
    <n v="2632.5000000000005"/>
    <n v="0.65000000000000013"/>
  </r>
  <r>
    <x v="1"/>
    <n v="1197831"/>
    <x v="20"/>
    <x v="8"/>
    <x v="2"/>
    <x v="1"/>
    <x v="1"/>
    <x v="13"/>
    <x v="15"/>
    <x v="0"/>
    <n v="53"/>
    <x v="1"/>
    <n v="0.55000000000000004"/>
    <n v="6250"/>
    <n v="3437.5000000000005"/>
    <n v="1718.75"/>
    <n v="0.49999999999999994"/>
  </r>
  <r>
    <x v="1"/>
    <n v="1197831"/>
    <x v="20"/>
    <x v="8"/>
    <x v="2"/>
    <x v="1"/>
    <x v="1"/>
    <x v="13"/>
    <x v="15"/>
    <x v="1"/>
    <n v="39"/>
    <x v="3"/>
    <n v="0.55000000000000004"/>
    <n v="5750"/>
    <n v="3162.5000000000005"/>
    <n v="1581.25"/>
    <n v="0.49999999999999994"/>
  </r>
  <r>
    <x v="1"/>
    <n v="1197831"/>
    <x v="20"/>
    <x v="8"/>
    <x v="2"/>
    <x v="1"/>
    <x v="1"/>
    <x v="13"/>
    <x v="15"/>
    <x v="2"/>
    <n v="46"/>
    <x v="3"/>
    <n v="0.6"/>
    <n v="6250"/>
    <n v="3750"/>
    <n v="1874.9999999999998"/>
    <n v="0.49999999999999994"/>
  </r>
  <r>
    <x v="1"/>
    <n v="1197831"/>
    <x v="20"/>
    <x v="8"/>
    <x v="2"/>
    <x v="1"/>
    <x v="1"/>
    <x v="13"/>
    <x v="15"/>
    <x v="3"/>
    <n v="58"/>
    <x v="1"/>
    <n v="0.6"/>
    <n v="3500"/>
    <n v="2100"/>
    <n v="1260.0000000000002"/>
    <n v="0.60000000000000009"/>
  </r>
  <r>
    <x v="1"/>
    <n v="1197831"/>
    <x v="20"/>
    <x v="8"/>
    <x v="2"/>
    <x v="1"/>
    <x v="1"/>
    <x v="13"/>
    <x v="15"/>
    <x v="4"/>
    <n v="38"/>
    <x v="2"/>
    <n v="0.45"/>
    <n v="3500"/>
    <n v="1575"/>
    <n v="708.74999999999989"/>
    <n v="0.44999999999999996"/>
  </r>
  <r>
    <x v="1"/>
    <n v="1197831"/>
    <x v="20"/>
    <x v="8"/>
    <x v="2"/>
    <x v="1"/>
    <x v="1"/>
    <x v="13"/>
    <x v="15"/>
    <x v="5"/>
    <n v="21"/>
    <x v="2"/>
    <n v="0.4"/>
    <n v="5750"/>
    <n v="2300"/>
    <n v="1495.0000000000002"/>
    <n v="0.65000000000000013"/>
  </r>
  <r>
    <x v="1"/>
    <n v="1197831"/>
    <x v="21"/>
    <x v="9"/>
    <x v="3"/>
    <x v="1"/>
    <x v="1"/>
    <x v="13"/>
    <x v="15"/>
    <x v="0"/>
    <n v="50"/>
    <x v="0"/>
    <n v="0.30000000000000004"/>
    <n v="5250"/>
    <n v="1575.0000000000002"/>
    <n v="787.5"/>
    <n v="0.49999999999999994"/>
  </r>
  <r>
    <x v="1"/>
    <n v="1197831"/>
    <x v="21"/>
    <x v="9"/>
    <x v="3"/>
    <x v="1"/>
    <x v="1"/>
    <x v="13"/>
    <x v="15"/>
    <x v="1"/>
    <n v="18"/>
    <x v="0"/>
    <n v="0.30000000000000004"/>
    <n v="5250"/>
    <n v="1575.0000000000002"/>
    <n v="787.5"/>
    <n v="0.49999999999999994"/>
  </r>
  <r>
    <x v="1"/>
    <n v="1197831"/>
    <x v="21"/>
    <x v="9"/>
    <x v="3"/>
    <x v="1"/>
    <x v="1"/>
    <x v="13"/>
    <x v="15"/>
    <x v="2"/>
    <n v="59"/>
    <x v="2"/>
    <n v="0.35000000000000003"/>
    <n v="4750"/>
    <n v="1662.5000000000002"/>
    <n v="831.25"/>
    <n v="0.49999999999999994"/>
  </r>
  <r>
    <x v="1"/>
    <n v="1197831"/>
    <x v="21"/>
    <x v="9"/>
    <x v="3"/>
    <x v="1"/>
    <x v="1"/>
    <x v="13"/>
    <x v="15"/>
    <x v="3"/>
    <n v="45"/>
    <x v="0"/>
    <n v="0.35000000000000003"/>
    <n v="3250"/>
    <n v="1137.5"/>
    <n v="682.50000000000011"/>
    <n v="0.60000000000000009"/>
  </r>
  <r>
    <x v="1"/>
    <n v="1197831"/>
    <x v="21"/>
    <x v="9"/>
    <x v="3"/>
    <x v="1"/>
    <x v="1"/>
    <x v="13"/>
    <x v="15"/>
    <x v="4"/>
    <n v="50"/>
    <x v="1"/>
    <n v="0.30000000000000004"/>
    <n v="3000"/>
    <n v="900.00000000000011"/>
    <n v="405"/>
    <n v="0.44999999999999996"/>
  </r>
  <r>
    <x v="1"/>
    <n v="1197831"/>
    <x v="21"/>
    <x v="9"/>
    <x v="3"/>
    <x v="1"/>
    <x v="1"/>
    <x v="13"/>
    <x v="15"/>
    <x v="5"/>
    <n v="29"/>
    <x v="1"/>
    <n v="0.4"/>
    <n v="4750"/>
    <n v="1900"/>
    <n v="1235.0000000000002"/>
    <n v="0.65000000000000013"/>
  </r>
  <r>
    <x v="1"/>
    <n v="1197831"/>
    <x v="22"/>
    <x v="10"/>
    <x v="3"/>
    <x v="1"/>
    <x v="1"/>
    <x v="13"/>
    <x v="15"/>
    <x v="0"/>
    <n v="54"/>
    <x v="3"/>
    <n v="0.20000000000000004"/>
    <n v="6250"/>
    <n v="1250.0000000000002"/>
    <n v="625"/>
    <n v="0.49999999999999994"/>
  </r>
  <r>
    <x v="1"/>
    <n v="1197831"/>
    <x v="22"/>
    <x v="10"/>
    <x v="3"/>
    <x v="1"/>
    <x v="1"/>
    <x v="13"/>
    <x v="15"/>
    <x v="1"/>
    <n v="30"/>
    <x v="2"/>
    <n v="0.20000000000000004"/>
    <n v="6250"/>
    <n v="1250.0000000000002"/>
    <n v="625"/>
    <n v="0.49999999999999994"/>
  </r>
  <r>
    <x v="1"/>
    <n v="1197831"/>
    <x v="22"/>
    <x v="10"/>
    <x v="3"/>
    <x v="1"/>
    <x v="1"/>
    <x v="13"/>
    <x v="15"/>
    <x v="2"/>
    <n v="29"/>
    <x v="2"/>
    <n v="0.45000000000000007"/>
    <n v="5750"/>
    <n v="2587.5000000000005"/>
    <n v="1293.75"/>
    <n v="0.49999999999999994"/>
  </r>
  <r>
    <x v="1"/>
    <n v="1197831"/>
    <x v="22"/>
    <x v="10"/>
    <x v="3"/>
    <x v="1"/>
    <x v="1"/>
    <x v="13"/>
    <x v="15"/>
    <x v="3"/>
    <n v="49"/>
    <x v="0"/>
    <n v="0.45000000000000007"/>
    <n v="4500"/>
    <n v="2025.0000000000002"/>
    <n v="1215.0000000000002"/>
    <n v="0.60000000000000009"/>
  </r>
  <r>
    <x v="1"/>
    <n v="1197831"/>
    <x v="22"/>
    <x v="10"/>
    <x v="3"/>
    <x v="1"/>
    <x v="1"/>
    <x v="13"/>
    <x v="15"/>
    <x v="4"/>
    <n v="44"/>
    <x v="1"/>
    <n v="0.49999999999999994"/>
    <n v="4250"/>
    <n v="2124.9999999999995"/>
    <n v="956.24999999999966"/>
    <n v="0.44999999999999996"/>
  </r>
  <r>
    <x v="1"/>
    <n v="1197831"/>
    <x v="22"/>
    <x v="10"/>
    <x v="3"/>
    <x v="1"/>
    <x v="1"/>
    <x v="13"/>
    <x v="15"/>
    <x v="5"/>
    <n v="46"/>
    <x v="2"/>
    <n v="0.6"/>
    <n v="6250"/>
    <n v="3750"/>
    <n v="2437.5000000000005"/>
    <n v="0.65000000000000013"/>
  </r>
  <r>
    <x v="1"/>
    <n v="1197831"/>
    <x v="23"/>
    <x v="11"/>
    <x v="3"/>
    <x v="1"/>
    <x v="1"/>
    <x v="13"/>
    <x v="15"/>
    <x v="0"/>
    <n v="22"/>
    <x v="3"/>
    <n v="0.6"/>
    <n v="7750"/>
    <n v="4650"/>
    <n v="2324.9999999999995"/>
    <n v="0.49999999999999994"/>
  </r>
  <r>
    <x v="1"/>
    <n v="1197831"/>
    <x v="23"/>
    <x v="11"/>
    <x v="3"/>
    <x v="1"/>
    <x v="1"/>
    <x v="13"/>
    <x v="15"/>
    <x v="1"/>
    <n v="36"/>
    <x v="0"/>
    <n v="0.6"/>
    <n v="7750"/>
    <n v="4650"/>
    <n v="2324.9999999999995"/>
    <n v="0.49999999999999994"/>
  </r>
  <r>
    <x v="1"/>
    <n v="1197831"/>
    <x v="23"/>
    <x v="11"/>
    <x v="3"/>
    <x v="1"/>
    <x v="1"/>
    <x v="13"/>
    <x v="15"/>
    <x v="2"/>
    <n v="58"/>
    <x v="0"/>
    <n v="0.65"/>
    <n v="7000"/>
    <n v="4550"/>
    <n v="2274.9999999999995"/>
    <n v="0.49999999999999994"/>
  </r>
  <r>
    <x v="1"/>
    <n v="1197831"/>
    <x v="23"/>
    <x v="11"/>
    <x v="3"/>
    <x v="1"/>
    <x v="1"/>
    <x v="13"/>
    <x v="15"/>
    <x v="3"/>
    <n v="26"/>
    <x v="0"/>
    <n v="0.65"/>
    <n v="5500"/>
    <n v="3575"/>
    <n v="2145.0000000000005"/>
    <n v="0.60000000000000009"/>
  </r>
  <r>
    <x v="1"/>
    <n v="1197831"/>
    <x v="23"/>
    <x v="11"/>
    <x v="3"/>
    <x v="1"/>
    <x v="1"/>
    <x v="13"/>
    <x v="15"/>
    <x v="4"/>
    <n v="18"/>
    <x v="1"/>
    <n v="0.6"/>
    <n v="5000"/>
    <n v="3000"/>
    <n v="1349.9999999999998"/>
    <n v="0.44999999999999996"/>
  </r>
  <r>
    <x v="1"/>
    <n v="1197831"/>
    <x v="23"/>
    <x v="11"/>
    <x v="3"/>
    <x v="1"/>
    <x v="1"/>
    <x v="13"/>
    <x v="15"/>
    <x v="5"/>
    <n v="35"/>
    <x v="1"/>
    <n v="0.70000000000000007"/>
    <n v="7500"/>
    <n v="5250.0000000000009"/>
    <n v="3412.5000000000014"/>
    <n v="0.65000000000000013"/>
  </r>
  <r>
    <x v="0"/>
    <n v="1185732"/>
    <x v="124"/>
    <x v="0"/>
    <x v="0"/>
    <x v="0"/>
    <x v="0"/>
    <x v="14"/>
    <x v="16"/>
    <x v="0"/>
    <n v="18"/>
    <x v="0"/>
    <n v="0.4"/>
    <n v="4500"/>
    <n v="1800"/>
    <n v="630"/>
    <n v="0.35"/>
  </r>
  <r>
    <x v="0"/>
    <n v="1185732"/>
    <x v="124"/>
    <x v="0"/>
    <x v="0"/>
    <x v="0"/>
    <x v="0"/>
    <x v="14"/>
    <x v="16"/>
    <x v="1"/>
    <n v="30"/>
    <x v="1"/>
    <n v="0.4"/>
    <n v="2500"/>
    <n v="1000"/>
    <n v="350"/>
    <n v="0.35"/>
  </r>
  <r>
    <x v="0"/>
    <n v="1185732"/>
    <x v="124"/>
    <x v="0"/>
    <x v="0"/>
    <x v="0"/>
    <x v="0"/>
    <x v="14"/>
    <x v="16"/>
    <x v="2"/>
    <n v="15"/>
    <x v="1"/>
    <n v="0.30000000000000004"/>
    <n v="2500"/>
    <n v="750.00000000000011"/>
    <n v="300"/>
    <n v="0.39999999999999997"/>
  </r>
  <r>
    <x v="0"/>
    <n v="1185732"/>
    <x v="124"/>
    <x v="0"/>
    <x v="0"/>
    <x v="0"/>
    <x v="0"/>
    <x v="14"/>
    <x v="16"/>
    <x v="3"/>
    <n v="53"/>
    <x v="1"/>
    <n v="0.35"/>
    <n v="1000"/>
    <n v="350"/>
    <n v="105"/>
    <n v="0.3"/>
  </r>
  <r>
    <x v="0"/>
    <n v="1185732"/>
    <x v="124"/>
    <x v="0"/>
    <x v="0"/>
    <x v="0"/>
    <x v="0"/>
    <x v="14"/>
    <x v="16"/>
    <x v="4"/>
    <n v="19"/>
    <x v="2"/>
    <n v="0.5"/>
    <n v="1500"/>
    <n v="750"/>
    <n v="187.5"/>
    <n v="0.25"/>
  </r>
  <r>
    <x v="0"/>
    <n v="1185732"/>
    <x v="124"/>
    <x v="0"/>
    <x v="0"/>
    <x v="0"/>
    <x v="0"/>
    <x v="14"/>
    <x v="16"/>
    <x v="5"/>
    <n v="29"/>
    <x v="3"/>
    <n v="0.4"/>
    <n v="2500"/>
    <n v="1000"/>
    <n v="400"/>
    <n v="0.4"/>
  </r>
  <r>
    <x v="0"/>
    <n v="1185732"/>
    <x v="125"/>
    <x v="1"/>
    <x v="0"/>
    <x v="0"/>
    <x v="0"/>
    <x v="14"/>
    <x v="16"/>
    <x v="0"/>
    <n v="17"/>
    <x v="2"/>
    <n v="0.4"/>
    <n v="5000"/>
    <n v="2000"/>
    <n v="700"/>
    <n v="0.35"/>
  </r>
  <r>
    <x v="0"/>
    <n v="1185732"/>
    <x v="125"/>
    <x v="1"/>
    <x v="0"/>
    <x v="0"/>
    <x v="0"/>
    <x v="14"/>
    <x v="16"/>
    <x v="1"/>
    <n v="51"/>
    <x v="2"/>
    <n v="0.4"/>
    <n v="1500"/>
    <n v="600"/>
    <n v="210"/>
    <n v="0.35"/>
  </r>
  <r>
    <x v="0"/>
    <n v="1185732"/>
    <x v="125"/>
    <x v="1"/>
    <x v="0"/>
    <x v="0"/>
    <x v="0"/>
    <x v="14"/>
    <x v="16"/>
    <x v="2"/>
    <n v="29"/>
    <x v="1"/>
    <n v="0.30000000000000004"/>
    <n v="2000"/>
    <n v="600.00000000000011"/>
    <n v="240.00000000000003"/>
    <n v="0.39999999999999997"/>
  </r>
  <r>
    <x v="0"/>
    <n v="1185732"/>
    <x v="125"/>
    <x v="1"/>
    <x v="0"/>
    <x v="0"/>
    <x v="0"/>
    <x v="14"/>
    <x v="16"/>
    <x v="3"/>
    <n v="21"/>
    <x v="2"/>
    <n v="0.35"/>
    <n v="750"/>
    <n v="262.5"/>
    <n v="78.75"/>
    <n v="0.3"/>
  </r>
  <r>
    <x v="0"/>
    <n v="1185732"/>
    <x v="125"/>
    <x v="1"/>
    <x v="0"/>
    <x v="0"/>
    <x v="0"/>
    <x v="14"/>
    <x v="16"/>
    <x v="4"/>
    <n v="59"/>
    <x v="1"/>
    <n v="0.5"/>
    <n v="1500"/>
    <n v="750"/>
    <n v="187.5"/>
    <n v="0.25"/>
  </r>
  <r>
    <x v="0"/>
    <n v="1185732"/>
    <x v="125"/>
    <x v="1"/>
    <x v="0"/>
    <x v="0"/>
    <x v="0"/>
    <x v="14"/>
    <x v="16"/>
    <x v="5"/>
    <n v="42"/>
    <x v="1"/>
    <n v="0.4"/>
    <n v="2500"/>
    <n v="1000"/>
    <n v="400"/>
    <n v="0.4"/>
  </r>
  <r>
    <x v="0"/>
    <n v="1185732"/>
    <x v="126"/>
    <x v="2"/>
    <x v="0"/>
    <x v="0"/>
    <x v="0"/>
    <x v="14"/>
    <x v="16"/>
    <x v="0"/>
    <n v="48"/>
    <x v="2"/>
    <n v="0.4"/>
    <n v="4700"/>
    <n v="1880"/>
    <n v="658"/>
    <n v="0.35"/>
  </r>
  <r>
    <x v="0"/>
    <n v="1185732"/>
    <x v="126"/>
    <x v="2"/>
    <x v="0"/>
    <x v="0"/>
    <x v="0"/>
    <x v="14"/>
    <x v="16"/>
    <x v="1"/>
    <n v="54"/>
    <x v="2"/>
    <n v="0.4"/>
    <n v="1750"/>
    <n v="700"/>
    <n v="244.99999999999997"/>
    <n v="0.35"/>
  </r>
  <r>
    <x v="0"/>
    <n v="1185732"/>
    <x v="126"/>
    <x v="2"/>
    <x v="0"/>
    <x v="0"/>
    <x v="0"/>
    <x v="14"/>
    <x v="16"/>
    <x v="2"/>
    <n v="58"/>
    <x v="2"/>
    <n v="0.30000000000000004"/>
    <n v="2000"/>
    <n v="600.00000000000011"/>
    <n v="240.00000000000003"/>
    <n v="0.39999999999999997"/>
  </r>
  <r>
    <x v="0"/>
    <n v="1185732"/>
    <x v="126"/>
    <x v="2"/>
    <x v="0"/>
    <x v="0"/>
    <x v="0"/>
    <x v="14"/>
    <x v="16"/>
    <x v="3"/>
    <n v="24"/>
    <x v="0"/>
    <n v="0.35"/>
    <n v="500"/>
    <n v="175"/>
    <n v="52.5"/>
    <n v="0.3"/>
  </r>
  <r>
    <x v="0"/>
    <n v="1185732"/>
    <x v="126"/>
    <x v="2"/>
    <x v="0"/>
    <x v="0"/>
    <x v="0"/>
    <x v="14"/>
    <x v="16"/>
    <x v="4"/>
    <n v="38"/>
    <x v="0"/>
    <n v="0.5"/>
    <n v="1000"/>
    <n v="500"/>
    <n v="125"/>
    <n v="0.25"/>
  </r>
  <r>
    <x v="0"/>
    <n v="1185732"/>
    <x v="126"/>
    <x v="2"/>
    <x v="0"/>
    <x v="0"/>
    <x v="0"/>
    <x v="14"/>
    <x v="16"/>
    <x v="5"/>
    <n v="18"/>
    <x v="3"/>
    <n v="0.4"/>
    <n v="2000"/>
    <n v="800"/>
    <n v="320"/>
    <n v="0.4"/>
  </r>
  <r>
    <x v="0"/>
    <n v="1185732"/>
    <x v="127"/>
    <x v="3"/>
    <x v="1"/>
    <x v="0"/>
    <x v="0"/>
    <x v="14"/>
    <x v="16"/>
    <x v="0"/>
    <n v="49"/>
    <x v="1"/>
    <n v="0.4"/>
    <n v="4500"/>
    <n v="1800"/>
    <n v="630"/>
    <n v="0.35"/>
  </r>
  <r>
    <x v="0"/>
    <n v="1185732"/>
    <x v="127"/>
    <x v="3"/>
    <x v="1"/>
    <x v="0"/>
    <x v="0"/>
    <x v="14"/>
    <x v="16"/>
    <x v="1"/>
    <n v="17"/>
    <x v="1"/>
    <n v="0.4"/>
    <n v="1500"/>
    <n v="600"/>
    <n v="210"/>
    <n v="0.35"/>
  </r>
  <r>
    <x v="0"/>
    <n v="1185732"/>
    <x v="127"/>
    <x v="3"/>
    <x v="1"/>
    <x v="0"/>
    <x v="0"/>
    <x v="14"/>
    <x v="16"/>
    <x v="2"/>
    <n v="39"/>
    <x v="2"/>
    <n v="0.30000000000000004"/>
    <n v="1500"/>
    <n v="450.00000000000006"/>
    <n v="180"/>
    <n v="0.39999999999999997"/>
  </r>
  <r>
    <x v="0"/>
    <n v="1185732"/>
    <x v="127"/>
    <x v="3"/>
    <x v="1"/>
    <x v="0"/>
    <x v="0"/>
    <x v="14"/>
    <x v="16"/>
    <x v="3"/>
    <n v="51"/>
    <x v="2"/>
    <n v="0.35"/>
    <n v="750"/>
    <n v="262.5"/>
    <n v="78.75"/>
    <n v="0.3"/>
  </r>
  <r>
    <x v="0"/>
    <n v="1185732"/>
    <x v="127"/>
    <x v="3"/>
    <x v="1"/>
    <x v="0"/>
    <x v="0"/>
    <x v="14"/>
    <x v="16"/>
    <x v="4"/>
    <n v="16"/>
    <x v="1"/>
    <n v="0.5"/>
    <n v="750"/>
    <n v="375"/>
    <n v="93.75"/>
    <n v="0.25"/>
  </r>
  <r>
    <x v="0"/>
    <n v="1185732"/>
    <x v="127"/>
    <x v="3"/>
    <x v="1"/>
    <x v="0"/>
    <x v="0"/>
    <x v="14"/>
    <x v="16"/>
    <x v="5"/>
    <n v="25"/>
    <x v="3"/>
    <n v="0.4"/>
    <n v="2250"/>
    <n v="900"/>
    <n v="360"/>
    <n v="0.4"/>
  </r>
  <r>
    <x v="0"/>
    <n v="1185732"/>
    <x v="128"/>
    <x v="4"/>
    <x v="1"/>
    <x v="0"/>
    <x v="0"/>
    <x v="14"/>
    <x v="16"/>
    <x v="0"/>
    <n v="41"/>
    <x v="0"/>
    <n v="0.54999999999999993"/>
    <n v="4950"/>
    <n v="2722.4999999999995"/>
    <n v="952.87499999999977"/>
    <n v="0.35"/>
  </r>
  <r>
    <x v="0"/>
    <n v="1185732"/>
    <x v="128"/>
    <x v="4"/>
    <x v="1"/>
    <x v="0"/>
    <x v="0"/>
    <x v="14"/>
    <x v="16"/>
    <x v="1"/>
    <n v="36"/>
    <x v="2"/>
    <n v="0.5"/>
    <n v="2000"/>
    <n v="1000"/>
    <n v="350"/>
    <n v="0.35"/>
  </r>
  <r>
    <x v="0"/>
    <n v="1185732"/>
    <x v="128"/>
    <x v="4"/>
    <x v="1"/>
    <x v="0"/>
    <x v="0"/>
    <x v="14"/>
    <x v="16"/>
    <x v="2"/>
    <n v="17"/>
    <x v="2"/>
    <n v="0.45"/>
    <n v="1750"/>
    <n v="787.5"/>
    <n v="315"/>
    <n v="0.39999999999999997"/>
  </r>
  <r>
    <x v="0"/>
    <n v="1185732"/>
    <x v="128"/>
    <x v="4"/>
    <x v="1"/>
    <x v="0"/>
    <x v="0"/>
    <x v="14"/>
    <x v="16"/>
    <x v="3"/>
    <n v="44"/>
    <x v="3"/>
    <n v="0.45"/>
    <n v="1250"/>
    <n v="562.5"/>
    <n v="168.75"/>
    <n v="0.3"/>
  </r>
  <r>
    <x v="0"/>
    <n v="1185732"/>
    <x v="128"/>
    <x v="4"/>
    <x v="1"/>
    <x v="0"/>
    <x v="0"/>
    <x v="14"/>
    <x v="16"/>
    <x v="4"/>
    <n v="55"/>
    <x v="2"/>
    <n v="0.54999999999999993"/>
    <n v="1500"/>
    <n v="824.99999999999989"/>
    <n v="206.24999999999997"/>
    <n v="0.25"/>
  </r>
  <r>
    <x v="0"/>
    <n v="1185732"/>
    <x v="128"/>
    <x v="4"/>
    <x v="1"/>
    <x v="0"/>
    <x v="0"/>
    <x v="14"/>
    <x v="16"/>
    <x v="5"/>
    <n v="49"/>
    <x v="2"/>
    <n v="0.6"/>
    <n v="2750"/>
    <n v="1650"/>
    <n v="660"/>
    <n v="0.4"/>
  </r>
  <r>
    <x v="0"/>
    <n v="1185732"/>
    <x v="129"/>
    <x v="5"/>
    <x v="1"/>
    <x v="0"/>
    <x v="0"/>
    <x v="14"/>
    <x v="16"/>
    <x v="0"/>
    <n v="45"/>
    <x v="0"/>
    <n v="0.54999999999999993"/>
    <n v="5250"/>
    <n v="2887.4999999999995"/>
    <n v="1010.6249999999998"/>
    <n v="0.35"/>
  </r>
  <r>
    <x v="0"/>
    <n v="1185732"/>
    <x v="129"/>
    <x v="5"/>
    <x v="1"/>
    <x v="0"/>
    <x v="0"/>
    <x v="14"/>
    <x v="16"/>
    <x v="1"/>
    <n v="20"/>
    <x v="1"/>
    <n v="0.5"/>
    <n v="2750"/>
    <n v="1375"/>
    <n v="481.24999999999994"/>
    <n v="0.35"/>
  </r>
  <r>
    <x v="0"/>
    <n v="1185732"/>
    <x v="129"/>
    <x v="5"/>
    <x v="1"/>
    <x v="0"/>
    <x v="0"/>
    <x v="14"/>
    <x v="16"/>
    <x v="2"/>
    <n v="24"/>
    <x v="2"/>
    <n v="0.45"/>
    <n v="2000"/>
    <n v="900"/>
    <n v="359.99999999999994"/>
    <n v="0.39999999999999997"/>
  </r>
  <r>
    <x v="0"/>
    <n v="1185732"/>
    <x v="129"/>
    <x v="5"/>
    <x v="1"/>
    <x v="0"/>
    <x v="0"/>
    <x v="14"/>
    <x v="16"/>
    <x v="3"/>
    <n v="36"/>
    <x v="0"/>
    <n v="0.45"/>
    <n v="1750"/>
    <n v="787.5"/>
    <n v="236.25"/>
    <n v="0.3"/>
  </r>
  <r>
    <x v="0"/>
    <n v="1185732"/>
    <x v="129"/>
    <x v="5"/>
    <x v="1"/>
    <x v="0"/>
    <x v="0"/>
    <x v="14"/>
    <x v="16"/>
    <x v="4"/>
    <n v="58"/>
    <x v="3"/>
    <n v="0.54999999999999993"/>
    <n v="1750"/>
    <n v="962.49999999999989"/>
    <n v="240.62499999999997"/>
    <n v="0.25"/>
  </r>
  <r>
    <x v="0"/>
    <n v="1185732"/>
    <x v="129"/>
    <x v="5"/>
    <x v="1"/>
    <x v="0"/>
    <x v="0"/>
    <x v="14"/>
    <x v="16"/>
    <x v="5"/>
    <n v="48"/>
    <x v="2"/>
    <n v="0.6"/>
    <n v="3250"/>
    <n v="1950"/>
    <n v="780"/>
    <n v="0.4"/>
  </r>
  <r>
    <x v="0"/>
    <n v="1185732"/>
    <x v="130"/>
    <x v="6"/>
    <x v="2"/>
    <x v="1"/>
    <x v="0"/>
    <x v="14"/>
    <x v="16"/>
    <x v="0"/>
    <n v="20"/>
    <x v="1"/>
    <n v="0.54999999999999993"/>
    <n v="5500"/>
    <n v="3024.9999999999995"/>
    <n v="1058.7499999999998"/>
    <n v="0.35"/>
  </r>
  <r>
    <x v="0"/>
    <n v="1185732"/>
    <x v="130"/>
    <x v="6"/>
    <x v="2"/>
    <x v="1"/>
    <x v="0"/>
    <x v="14"/>
    <x v="16"/>
    <x v="1"/>
    <n v="26"/>
    <x v="2"/>
    <n v="0.5"/>
    <n v="3000"/>
    <n v="1500"/>
    <n v="525"/>
    <n v="0.35"/>
  </r>
  <r>
    <x v="0"/>
    <n v="1185732"/>
    <x v="130"/>
    <x v="6"/>
    <x v="2"/>
    <x v="1"/>
    <x v="0"/>
    <x v="14"/>
    <x v="16"/>
    <x v="2"/>
    <n v="35"/>
    <x v="3"/>
    <n v="0.45"/>
    <n v="2250"/>
    <n v="1012.5"/>
    <n v="404.99999999999994"/>
    <n v="0.39999999999999997"/>
  </r>
  <r>
    <x v="0"/>
    <n v="1185732"/>
    <x v="130"/>
    <x v="6"/>
    <x v="2"/>
    <x v="1"/>
    <x v="0"/>
    <x v="14"/>
    <x v="16"/>
    <x v="3"/>
    <n v="16"/>
    <x v="2"/>
    <n v="0.45"/>
    <n v="1750"/>
    <n v="787.5"/>
    <n v="236.25"/>
    <n v="0.3"/>
  </r>
  <r>
    <x v="0"/>
    <n v="1185732"/>
    <x v="130"/>
    <x v="6"/>
    <x v="2"/>
    <x v="1"/>
    <x v="0"/>
    <x v="14"/>
    <x v="16"/>
    <x v="4"/>
    <n v="42"/>
    <x v="3"/>
    <n v="0.54999999999999993"/>
    <n v="2000"/>
    <n v="1099.9999999999998"/>
    <n v="274.99999999999994"/>
    <n v="0.25"/>
  </r>
  <r>
    <x v="0"/>
    <n v="1185732"/>
    <x v="130"/>
    <x v="6"/>
    <x v="2"/>
    <x v="1"/>
    <x v="0"/>
    <x v="14"/>
    <x v="16"/>
    <x v="5"/>
    <n v="17"/>
    <x v="3"/>
    <n v="0.6"/>
    <n v="3750"/>
    <n v="2250"/>
    <n v="900"/>
    <n v="0.4"/>
  </r>
  <r>
    <x v="0"/>
    <n v="1185732"/>
    <x v="131"/>
    <x v="7"/>
    <x v="2"/>
    <x v="1"/>
    <x v="0"/>
    <x v="14"/>
    <x v="16"/>
    <x v="0"/>
    <n v="40"/>
    <x v="2"/>
    <n v="0.54999999999999993"/>
    <n v="5250"/>
    <n v="2887.4999999999995"/>
    <n v="1010.6249999999998"/>
    <n v="0.35"/>
  </r>
  <r>
    <x v="0"/>
    <n v="1185732"/>
    <x v="131"/>
    <x v="7"/>
    <x v="2"/>
    <x v="1"/>
    <x v="0"/>
    <x v="14"/>
    <x v="16"/>
    <x v="1"/>
    <n v="25"/>
    <x v="0"/>
    <n v="0.5"/>
    <n v="3000"/>
    <n v="1500"/>
    <n v="525"/>
    <n v="0.35"/>
  </r>
  <r>
    <x v="0"/>
    <n v="1185732"/>
    <x v="131"/>
    <x v="7"/>
    <x v="2"/>
    <x v="1"/>
    <x v="0"/>
    <x v="14"/>
    <x v="16"/>
    <x v="2"/>
    <n v="16"/>
    <x v="3"/>
    <n v="0.45"/>
    <n v="2250"/>
    <n v="1012.5"/>
    <n v="404.99999999999994"/>
    <n v="0.39999999999999997"/>
  </r>
  <r>
    <x v="0"/>
    <n v="1185732"/>
    <x v="131"/>
    <x v="7"/>
    <x v="2"/>
    <x v="1"/>
    <x v="0"/>
    <x v="14"/>
    <x v="16"/>
    <x v="3"/>
    <n v="27"/>
    <x v="1"/>
    <n v="0.45"/>
    <n v="1750"/>
    <n v="787.5"/>
    <n v="236.25"/>
    <n v="0.3"/>
  </r>
  <r>
    <x v="0"/>
    <n v="1185732"/>
    <x v="131"/>
    <x v="7"/>
    <x v="2"/>
    <x v="1"/>
    <x v="0"/>
    <x v="14"/>
    <x v="16"/>
    <x v="4"/>
    <n v="41"/>
    <x v="1"/>
    <n v="0.54999999999999993"/>
    <n v="1500"/>
    <n v="824.99999999999989"/>
    <n v="206.24999999999997"/>
    <n v="0.25"/>
  </r>
  <r>
    <x v="0"/>
    <n v="1185732"/>
    <x v="131"/>
    <x v="7"/>
    <x v="2"/>
    <x v="1"/>
    <x v="0"/>
    <x v="14"/>
    <x v="16"/>
    <x v="5"/>
    <n v="27"/>
    <x v="1"/>
    <n v="0.6"/>
    <n v="3250"/>
    <n v="1950"/>
    <n v="780"/>
    <n v="0.4"/>
  </r>
  <r>
    <x v="0"/>
    <n v="1185732"/>
    <x v="132"/>
    <x v="8"/>
    <x v="2"/>
    <x v="1"/>
    <x v="0"/>
    <x v="14"/>
    <x v="16"/>
    <x v="0"/>
    <n v="42"/>
    <x v="0"/>
    <n v="0.54999999999999993"/>
    <n v="4500"/>
    <n v="2474.9999999999995"/>
    <n v="866.24999999999977"/>
    <n v="0.35"/>
  </r>
  <r>
    <x v="0"/>
    <n v="1185732"/>
    <x v="132"/>
    <x v="8"/>
    <x v="2"/>
    <x v="1"/>
    <x v="0"/>
    <x v="14"/>
    <x v="16"/>
    <x v="1"/>
    <n v="54"/>
    <x v="3"/>
    <n v="0.5"/>
    <n v="2500"/>
    <n v="1250"/>
    <n v="437.5"/>
    <n v="0.35"/>
  </r>
  <r>
    <x v="0"/>
    <n v="1185732"/>
    <x v="132"/>
    <x v="8"/>
    <x v="2"/>
    <x v="1"/>
    <x v="0"/>
    <x v="14"/>
    <x v="16"/>
    <x v="2"/>
    <n v="19"/>
    <x v="1"/>
    <n v="0.45"/>
    <n v="1500"/>
    <n v="675"/>
    <n v="270"/>
    <n v="0.39999999999999997"/>
  </r>
  <r>
    <x v="0"/>
    <n v="1185732"/>
    <x v="132"/>
    <x v="8"/>
    <x v="2"/>
    <x v="1"/>
    <x v="0"/>
    <x v="14"/>
    <x v="16"/>
    <x v="3"/>
    <n v="47"/>
    <x v="3"/>
    <n v="0.45"/>
    <n v="1250"/>
    <n v="562.5"/>
    <n v="168.75"/>
    <n v="0.3"/>
  </r>
  <r>
    <x v="0"/>
    <n v="1185732"/>
    <x v="132"/>
    <x v="8"/>
    <x v="2"/>
    <x v="1"/>
    <x v="0"/>
    <x v="14"/>
    <x v="16"/>
    <x v="4"/>
    <n v="33"/>
    <x v="0"/>
    <n v="0.54999999999999993"/>
    <n v="1250"/>
    <n v="687.49999999999989"/>
    <n v="171.87499999999997"/>
    <n v="0.25"/>
  </r>
  <r>
    <x v="0"/>
    <n v="1185732"/>
    <x v="132"/>
    <x v="8"/>
    <x v="2"/>
    <x v="1"/>
    <x v="0"/>
    <x v="14"/>
    <x v="16"/>
    <x v="5"/>
    <n v="38"/>
    <x v="3"/>
    <n v="0.6"/>
    <n v="2250"/>
    <n v="1350"/>
    <n v="540"/>
    <n v="0.4"/>
  </r>
  <r>
    <x v="0"/>
    <n v="1185732"/>
    <x v="133"/>
    <x v="9"/>
    <x v="3"/>
    <x v="1"/>
    <x v="0"/>
    <x v="14"/>
    <x v="16"/>
    <x v="0"/>
    <n v="44"/>
    <x v="1"/>
    <n v="0.6"/>
    <n v="4000"/>
    <n v="2400"/>
    <n v="840"/>
    <n v="0.35"/>
  </r>
  <r>
    <x v="0"/>
    <n v="1185732"/>
    <x v="133"/>
    <x v="9"/>
    <x v="3"/>
    <x v="1"/>
    <x v="0"/>
    <x v="14"/>
    <x v="16"/>
    <x v="1"/>
    <n v="44"/>
    <x v="0"/>
    <n v="0.55000000000000004"/>
    <n v="2250"/>
    <n v="1237.5"/>
    <n v="433.125"/>
    <n v="0.35"/>
  </r>
  <r>
    <x v="0"/>
    <n v="1185732"/>
    <x v="133"/>
    <x v="9"/>
    <x v="3"/>
    <x v="1"/>
    <x v="0"/>
    <x v="14"/>
    <x v="16"/>
    <x v="2"/>
    <n v="18"/>
    <x v="3"/>
    <n v="0.55000000000000004"/>
    <n v="1250"/>
    <n v="687.5"/>
    <n v="275"/>
    <n v="0.39999999999999997"/>
  </r>
  <r>
    <x v="0"/>
    <n v="1185732"/>
    <x v="133"/>
    <x v="9"/>
    <x v="3"/>
    <x v="1"/>
    <x v="0"/>
    <x v="14"/>
    <x v="16"/>
    <x v="3"/>
    <n v="56"/>
    <x v="2"/>
    <n v="0.55000000000000004"/>
    <n v="1000"/>
    <n v="550"/>
    <n v="165"/>
    <n v="0.3"/>
  </r>
  <r>
    <x v="0"/>
    <n v="1185732"/>
    <x v="133"/>
    <x v="9"/>
    <x v="3"/>
    <x v="1"/>
    <x v="0"/>
    <x v="14"/>
    <x v="16"/>
    <x v="4"/>
    <n v="22"/>
    <x v="3"/>
    <n v="0.65"/>
    <n v="1000"/>
    <n v="650"/>
    <n v="162.5"/>
    <n v="0.25"/>
  </r>
  <r>
    <x v="0"/>
    <n v="1185732"/>
    <x v="133"/>
    <x v="9"/>
    <x v="3"/>
    <x v="1"/>
    <x v="0"/>
    <x v="14"/>
    <x v="16"/>
    <x v="5"/>
    <n v="30"/>
    <x v="0"/>
    <n v="0.7"/>
    <n v="2250"/>
    <n v="1575"/>
    <n v="630"/>
    <n v="0.4"/>
  </r>
  <r>
    <x v="0"/>
    <n v="1185732"/>
    <x v="134"/>
    <x v="10"/>
    <x v="3"/>
    <x v="1"/>
    <x v="0"/>
    <x v="14"/>
    <x v="16"/>
    <x v="0"/>
    <n v="23"/>
    <x v="3"/>
    <n v="0.65"/>
    <n v="3750"/>
    <n v="2437.5"/>
    <n v="853.125"/>
    <n v="0.35"/>
  </r>
  <r>
    <x v="0"/>
    <n v="1185732"/>
    <x v="134"/>
    <x v="10"/>
    <x v="3"/>
    <x v="1"/>
    <x v="0"/>
    <x v="14"/>
    <x v="16"/>
    <x v="1"/>
    <n v="54"/>
    <x v="2"/>
    <n v="0.55000000000000004"/>
    <n v="2000"/>
    <n v="1100"/>
    <n v="385"/>
    <n v="0.35"/>
  </r>
  <r>
    <x v="0"/>
    <n v="1185732"/>
    <x v="134"/>
    <x v="10"/>
    <x v="3"/>
    <x v="1"/>
    <x v="0"/>
    <x v="14"/>
    <x v="16"/>
    <x v="2"/>
    <n v="39"/>
    <x v="1"/>
    <n v="0.55000000000000004"/>
    <n v="1950"/>
    <n v="1072.5"/>
    <n v="428.99999999999994"/>
    <n v="0.39999999999999997"/>
  </r>
  <r>
    <x v="0"/>
    <n v="1185732"/>
    <x v="134"/>
    <x v="10"/>
    <x v="3"/>
    <x v="1"/>
    <x v="0"/>
    <x v="14"/>
    <x v="16"/>
    <x v="3"/>
    <n v="53"/>
    <x v="3"/>
    <n v="0.55000000000000004"/>
    <n v="1750"/>
    <n v="962.50000000000011"/>
    <n v="288.75"/>
    <n v="0.3"/>
  </r>
  <r>
    <x v="0"/>
    <n v="1185732"/>
    <x v="134"/>
    <x v="10"/>
    <x v="3"/>
    <x v="1"/>
    <x v="0"/>
    <x v="14"/>
    <x v="16"/>
    <x v="4"/>
    <n v="58"/>
    <x v="0"/>
    <n v="0.65"/>
    <n v="1500"/>
    <n v="975"/>
    <n v="243.75"/>
    <n v="0.25"/>
  </r>
  <r>
    <x v="0"/>
    <n v="1185732"/>
    <x v="134"/>
    <x v="10"/>
    <x v="3"/>
    <x v="1"/>
    <x v="0"/>
    <x v="14"/>
    <x v="16"/>
    <x v="5"/>
    <n v="38"/>
    <x v="0"/>
    <n v="0.7"/>
    <n v="2500"/>
    <n v="1750"/>
    <n v="700"/>
    <n v="0.4"/>
  </r>
  <r>
    <x v="0"/>
    <n v="1185732"/>
    <x v="135"/>
    <x v="11"/>
    <x v="3"/>
    <x v="1"/>
    <x v="0"/>
    <x v="14"/>
    <x v="16"/>
    <x v="0"/>
    <n v="55"/>
    <x v="1"/>
    <n v="0.65"/>
    <n v="4750"/>
    <n v="3087.5"/>
    <n v="1080.625"/>
    <n v="0.35"/>
  </r>
  <r>
    <x v="0"/>
    <n v="1185732"/>
    <x v="135"/>
    <x v="11"/>
    <x v="3"/>
    <x v="1"/>
    <x v="0"/>
    <x v="14"/>
    <x v="16"/>
    <x v="1"/>
    <n v="32"/>
    <x v="3"/>
    <n v="0.55000000000000004"/>
    <n v="2750"/>
    <n v="1512.5000000000002"/>
    <n v="529.375"/>
    <n v="0.35"/>
  </r>
  <r>
    <x v="0"/>
    <n v="1185732"/>
    <x v="135"/>
    <x v="11"/>
    <x v="3"/>
    <x v="1"/>
    <x v="0"/>
    <x v="14"/>
    <x v="16"/>
    <x v="2"/>
    <n v="34"/>
    <x v="0"/>
    <n v="0.55000000000000004"/>
    <n v="2500"/>
    <n v="1375"/>
    <n v="550"/>
    <n v="0.39999999999999997"/>
  </r>
  <r>
    <x v="0"/>
    <n v="1185732"/>
    <x v="135"/>
    <x v="11"/>
    <x v="3"/>
    <x v="1"/>
    <x v="0"/>
    <x v="14"/>
    <x v="16"/>
    <x v="3"/>
    <n v="41"/>
    <x v="3"/>
    <n v="0.55000000000000004"/>
    <n v="2000"/>
    <n v="1100"/>
    <n v="330"/>
    <n v="0.3"/>
  </r>
  <r>
    <x v="0"/>
    <n v="1185732"/>
    <x v="135"/>
    <x v="11"/>
    <x v="3"/>
    <x v="1"/>
    <x v="0"/>
    <x v="14"/>
    <x v="16"/>
    <x v="4"/>
    <n v="55"/>
    <x v="0"/>
    <n v="0.65"/>
    <n v="2000"/>
    <n v="1300"/>
    <n v="325"/>
    <n v="0.25"/>
  </r>
  <r>
    <x v="0"/>
    <n v="1185732"/>
    <x v="135"/>
    <x v="11"/>
    <x v="3"/>
    <x v="1"/>
    <x v="0"/>
    <x v="14"/>
    <x v="16"/>
    <x v="5"/>
    <n v="17"/>
    <x v="2"/>
    <n v="0.7"/>
    <n v="3000"/>
    <n v="2100"/>
    <n v="840"/>
    <n v="0.4"/>
  </r>
  <r>
    <x v="0"/>
    <n v="1185732"/>
    <x v="78"/>
    <x v="0"/>
    <x v="0"/>
    <x v="0"/>
    <x v="4"/>
    <x v="8"/>
    <x v="17"/>
    <x v="0"/>
    <n v="32"/>
    <x v="0"/>
    <n v="0.45"/>
    <n v="8500"/>
    <n v="3825"/>
    <n v="1721.25"/>
    <n v="0.45"/>
  </r>
  <r>
    <x v="0"/>
    <n v="1185732"/>
    <x v="78"/>
    <x v="0"/>
    <x v="0"/>
    <x v="0"/>
    <x v="4"/>
    <x v="8"/>
    <x v="17"/>
    <x v="1"/>
    <n v="21"/>
    <x v="1"/>
    <n v="0.45"/>
    <n v="6500"/>
    <n v="2925"/>
    <n v="1023.7499999999999"/>
    <n v="0.35"/>
  </r>
  <r>
    <x v="0"/>
    <n v="1185732"/>
    <x v="78"/>
    <x v="0"/>
    <x v="0"/>
    <x v="0"/>
    <x v="4"/>
    <x v="8"/>
    <x v="17"/>
    <x v="2"/>
    <n v="37"/>
    <x v="0"/>
    <n v="0.35000000000000003"/>
    <n v="6500"/>
    <n v="2275"/>
    <n v="568.75"/>
    <n v="0.25"/>
  </r>
  <r>
    <x v="0"/>
    <n v="1185732"/>
    <x v="78"/>
    <x v="0"/>
    <x v="0"/>
    <x v="0"/>
    <x v="4"/>
    <x v="8"/>
    <x v="17"/>
    <x v="3"/>
    <n v="21"/>
    <x v="1"/>
    <n v="0.39999999999999997"/>
    <n v="5000"/>
    <n v="1999.9999999999998"/>
    <n v="599.99999999999989"/>
    <n v="0.3"/>
  </r>
  <r>
    <x v="0"/>
    <n v="1185732"/>
    <x v="78"/>
    <x v="0"/>
    <x v="0"/>
    <x v="0"/>
    <x v="4"/>
    <x v="8"/>
    <x v="17"/>
    <x v="4"/>
    <n v="21"/>
    <x v="1"/>
    <n v="0.55000000000000004"/>
    <n v="5500"/>
    <n v="3025.0000000000005"/>
    <n v="1058.75"/>
    <n v="0.35"/>
  </r>
  <r>
    <x v="0"/>
    <n v="1185732"/>
    <x v="78"/>
    <x v="0"/>
    <x v="0"/>
    <x v="0"/>
    <x v="4"/>
    <x v="8"/>
    <x v="17"/>
    <x v="5"/>
    <n v="26"/>
    <x v="2"/>
    <n v="0.45"/>
    <n v="6500"/>
    <n v="2925"/>
    <n v="1462.5"/>
    <n v="0.5"/>
  </r>
  <r>
    <x v="0"/>
    <n v="1185732"/>
    <x v="79"/>
    <x v="1"/>
    <x v="0"/>
    <x v="0"/>
    <x v="4"/>
    <x v="8"/>
    <x v="17"/>
    <x v="0"/>
    <n v="24"/>
    <x v="2"/>
    <n v="0.45"/>
    <n v="9000"/>
    <n v="4050"/>
    <n v="1822.5"/>
    <n v="0.45"/>
  </r>
  <r>
    <x v="0"/>
    <n v="1185732"/>
    <x v="79"/>
    <x v="1"/>
    <x v="0"/>
    <x v="0"/>
    <x v="4"/>
    <x v="8"/>
    <x v="17"/>
    <x v="1"/>
    <n v="54"/>
    <x v="3"/>
    <n v="0.45"/>
    <n v="5500"/>
    <n v="2475"/>
    <n v="866.25"/>
    <n v="0.35"/>
  </r>
  <r>
    <x v="0"/>
    <n v="1185732"/>
    <x v="79"/>
    <x v="1"/>
    <x v="0"/>
    <x v="0"/>
    <x v="4"/>
    <x v="8"/>
    <x v="17"/>
    <x v="2"/>
    <n v="34"/>
    <x v="0"/>
    <n v="0.35000000000000003"/>
    <n v="6000"/>
    <n v="2100"/>
    <n v="525"/>
    <n v="0.25"/>
  </r>
  <r>
    <x v="0"/>
    <n v="1185732"/>
    <x v="79"/>
    <x v="1"/>
    <x v="0"/>
    <x v="0"/>
    <x v="4"/>
    <x v="8"/>
    <x v="17"/>
    <x v="3"/>
    <n v="51"/>
    <x v="1"/>
    <n v="0.39999999999999997"/>
    <n v="4750"/>
    <n v="1899.9999999999998"/>
    <n v="569.99999999999989"/>
    <n v="0.3"/>
  </r>
  <r>
    <x v="0"/>
    <n v="1185732"/>
    <x v="79"/>
    <x v="1"/>
    <x v="0"/>
    <x v="0"/>
    <x v="4"/>
    <x v="8"/>
    <x v="17"/>
    <x v="4"/>
    <n v="54"/>
    <x v="2"/>
    <n v="0.55000000000000004"/>
    <n v="5500"/>
    <n v="3025.0000000000005"/>
    <n v="1058.75"/>
    <n v="0.35"/>
  </r>
  <r>
    <x v="0"/>
    <n v="1185732"/>
    <x v="79"/>
    <x v="1"/>
    <x v="0"/>
    <x v="0"/>
    <x v="4"/>
    <x v="8"/>
    <x v="17"/>
    <x v="5"/>
    <n v="36"/>
    <x v="2"/>
    <n v="0.45"/>
    <n v="6500"/>
    <n v="2925"/>
    <n v="1462.5"/>
    <n v="0.5"/>
  </r>
  <r>
    <x v="0"/>
    <n v="1185732"/>
    <x v="80"/>
    <x v="2"/>
    <x v="0"/>
    <x v="0"/>
    <x v="4"/>
    <x v="8"/>
    <x v="17"/>
    <x v="0"/>
    <n v="28"/>
    <x v="2"/>
    <n v="0.45"/>
    <n v="8700"/>
    <n v="3915"/>
    <n v="1761.75"/>
    <n v="0.45"/>
  </r>
  <r>
    <x v="0"/>
    <n v="1185732"/>
    <x v="80"/>
    <x v="2"/>
    <x v="0"/>
    <x v="0"/>
    <x v="4"/>
    <x v="8"/>
    <x v="17"/>
    <x v="1"/>
    <n v="45"/>
    <x v="0"/>
    <n v="0.45"/>
    <n v="5500"/>
    <n v="2475"/>
    <n v="866.25"/>
    <n v="0.35"/>
  </r>
  <r>
    <x v="0"/>
    <n v="1185732"/>
    <x v="80"/>
    <x v="2"/>
    <x v="0"/>
    <x v="0"/>
    <x v="4"/>
    <x v="8"/>
    <x v="17"/>
    <x v="2"/>
    <n v="56"/>
    <x v="2"/>
    <n v="0.35000000000000003"/>
    <n v="5750"/>
    <n v="2012.5000000000002"/>
    <n v="503.12500000000006"/>
    <n v="0.25"/>
  </r>
  <r>
    <x v="0"/>
    <n v="1185732"/>
    <x v="80"/>
    <x v="2"/>
    <x v="0"/>
    <x v="0"/>
    <x v="4"/>
    <x v="8"/>
    <x v="17"/>
    <x v="3"/>
    <n v="57"/>
    <x v="2"/>
    <n v="0.39999999999999997"/>
    <n v="4250"/>
    <n v="1699.9999999999998"/>
    <n v="509.99999999999989"/>
    <n v="0.3"/>
  </r>
  <r>
    <x v="0"/>
    <n v="1185732"/>
    <x v="80"/>
    <x v="2"/>
    <x v="0"/>
    <x v="0"/>
    <x v="4"/>
    <x v="8"/>
    <x v="17"/>
    <x v="4"/>
    <n v="34"/>
    <x v="0"/>
    <n v="0.55000000000000004"/>
    <n v="4750"/>
    <n v="2612.5"/>
    <n v="914.37499999999989"/>
    <n v="0.35"/>
  </r>
  <r>
    <x v="0"/>
    <n v="1185732"/>
    <x v="80"/>
    <x v="2"/>
    <x v="0"/>
    <x v="0"/>
    <x v="4"/>
    <x v="8"/>
    <x v="17"/>
    <x v="5"/>
    <n v="28"/>
    <x v="2"/>
    <n v="0.45"/>
    <n v="5750"/>
    <n v="2587.5"/>
    <n v="1293.75"/>
    <n v="0.5"/>
  </r>
  <r>
    <x v="0"/>
    <n v="1185732"/>
    <x v="81"/>
    <x v="3"/>
    <x v="1"/>
    <x v="0"/>
    <x v="4"/>
    <x v="8"/>
    <x v="17"/>
    <x v="0"/>
    <n v="20"/>
    <x v="0"/>
    <n v="0.45"/>
    <n v="8250"/>
    <n v="3712.5"/>
    <n v="1670.625"/>
    <n v="0.45"/>
  </r>
  <r>
    <x v="0"/>
    <n v="1185732"/>
    <x v="81"/>
    <x v="3"/>
    <x v="1"/>
    <x v="0"/>
    <x v="4"/>
    <x v="8"/>
    <x v="17"/>
    <x v="1"/>
    <n v="57"/>
    <x v="2"/>
    <n v="0.45"/>
    <n v="5250"/>
    <n v="2362.5"/>
    <n v="826.875"/>
    <n v="0.35"/>
  </r>
  <r>
    <x v="0"/>
    <n v="1185732"/>
    <x v="81"/>
    <x v="3"/>
    <x v="1"/>
    <x v="0"/>
    <x v="4"/>
    <x v="8"/>
    <x v="17"/>
    <x v="2"/>
    <n v="17"/>
    <x v="0"/>
    <n v="0.35000000000000003"/>
    <n v="5250"/>
    <n v="1837.5000000000002"/>
    <n v="459.37500000000006"/>
    <n v="0.25"/>
  </r>
  <r>
    <x v="0"/>
    <n v="1185732"/>
    <x v="81"/>
    <x v="3"/>
    <x v="1"/>
    <x v="0"/>
    <x v="4"/>
    <x v="8"/>
    <x v="17"/>
    <x v="3"/>
    <n v="49"/>
    <x v="0"/>
    <n v="0.39999999999999997"/>
    <n v="4500"/>
    <n v="1799.9999999999998"/>
    <n v="539.99999999999989"/>
    <n v="0.3"/>
  </r>
  <r>
    <x v="0"/>
    <n v="1185732"/>
    <x v="81"/>
    <x v="3"/>
    <x v="1"/>
    <x v="0"/>
    <x v="4"/>
    <x v="8"/>
    <x v="17"/>
    <x v="4"/>
    <n v="17"/>
    <x v="2"/>
    <n v="0.55000000000000004"/>
    <n v="4750"/>
    <n v="2612.5"/>
    <n v="914.37499999999989"/>
    <n v="0.35"/>
  </r>
  <r>
    <x v="0"/>
    <n v="1185732"/>
    <x v="81"/>
    <x v="3"/>
    <x v="1"/>
    <x v="0"/>
    <x v="4"/>
    <x v="8"/>
    <x v="17"/>
    <x v="5"/>
    <n v="33"/>
    <x v="3"/>
    <n v="0.45"/>
    <n v="6000"/>
    <n v="2700"/>
    <n v="1350"/>
    <n v="0.5"/>
  </r>
  <r>
    <x v="0"/>
    <n v="1185732"/>
    <x v="82"/>
    <x v="4"/>
    <x v="1"/>
    <x v="0"/>
    <x v="4"/>
    <x v="8"/>
    <x v="17"/>
    <x v="0"/>
    <n v="53"/>
    <x v="2"/>
    <n v="0.55000000000000004"/>
    <n v="8700"/>
    <n v="4785"/>
    <n v="2153.25"/>
    <n v="0.45"/>
  </r>
  <r>
    <x v="0"/>
    <n v="1185732"/>
    <x v="82"/>
    <x v="4"/>
    <x v="1"/>
    <x v="0"/>
    <x v="4"/>
    <x v="8"/>
    <x v="17"/>
    <x v="1"/>
    <n v="23"/>
    <x v="3"/>
    <n v="0.55000000000000004"/>
    <n v="5750"/>
    <n v="3162.5000000000005"/>
    <n v="1106.875"/>
    <n v="0.35"/>
  </r>
  <r>
    <x v="0"/>
    <n v="1185732"/>
    <x v="82"/>
    <x v="4"/>
    <x v="1"/>
    <x v="0"/>
    <x v="4"/>
    <x v="8"/>
    <x v="17"/>
    <x v="2"/>
    <n v="39"/>
    <x v="3"/>
    <n v="0.5"/>
    <n v="5500"/>
    <n v="2750"/>
    <n v="687.5"/>
    <n v="0.25"/>
  </r>
  <r>
    <x v="0"/>
    <n v="1185732"/>
    <x v="82"/>
    <x v="4"/>
    <x v="1"/>
    <x v="0"/>
    <x v="4"/>
    <x v="8"/>
    <x v="17"/>
    <x v="3"/>
    <n v="25"/>
    <x v="1"/>
    <n v="0.5"/>
    <n v="5000"/>
    <n v="2500"/>
    <n v="750"/>
    <n v="0.3"/>
  </r>
  <r>
    <x v="0"/>
    <n v="1185732"/>
    <x v="82"/>
    <x v="4"/>
    <x v="1"/>
    <x v="0"/>
    <x v="4"/>
    <x v="8"/>
    <x v="17"/>
    <x v="4"/>
    <n v="53"/>
    <x v="0"/>
    <n v="0.6"/>
    <n v="5250"/>
    <n v="3150"/>
    <n v="1102.5"/>
    <n v="0.35"/>
  </r>
  <r>
    <x v="0"/>
    <n v="1185732"/>
    <x v="82"/>
    <x v="4"/>
    <x v="1"/>
    <x v="0"/>
    <x v="4"/>
    <x v="8"/>
    <x v="17"/>
    <x v="5"/>
    <n v="44"/>
    <x v="2"/>
    <n v="0.65"/>
    <n v="6250"/>
    <n v="4062.5"/>
    <n v="2031.25"/>
    <n v="0.5"/>
  </r>
  <r>
    <x v="0"/>
    <n v="1185732"/>
    <x v="83"/>
    <x v="5"/>
    <x v="1"/>
    <x v="0"/>
    <x v="4"/>
    <x v="8"/>
    <x v="17"/>
    <x v="0"/>
    <n v="59"/>
    <x v="1"/>
    <n v="0.6"/>
    <n v="8750"/>
    <n v="5250"/>
    <n v="2362.5"/>
    <n v="0.45"/>
  </r>
  <r>
    <x v="0"/>
    <n v="1185732"/>
    <x v="83"/>
    <x v="5"/>
    <x v="1"/>
    <x v="0"/>
    <x v="4"/>
    <x v="8"/>
    <x v="17"/>
    <x v="1"/>
    <n v="42"/>
    <x v="3"/>
    <n v="0.55000000000000004"/>
    <n v="6250"/>
    <n v="3437.5000000000005"/>
    <n v="1203.125"/>
    <n v="0.35"/>
  </r>
  <r>
    <x v="0"/>
    <n v="1185732"/>
    <x v="83"/>
    <x v="5"/>
    <x v="1"/>
    <x v="0"/>
    <x v="4"/>
    <x v="8"/>
    <x v="17"/>
    <x v="2"/>
    <n v="27"/>
    <x v="1"/>
    <n v="0.5"/>
    <n v="6000"/>
    <n v="3000"/>
    <n v="750"/>
    <n v="0.25"/>
  </r>
  <r>
    <x v="0"/>
    <n v="1185732"/>
    <x v="83"/>
    <x v="5"/>
    <x v="1"/>
    <x v="0"/>
    <x v="4"/>
    <x v="8"/>
    <x v="17"/>
    <x v="3"/>
    <n v="33"/>
    <x v="1"/>
    <n v="0.5"/>
    <n v="5750"/>
    <n v="2875"/>
    <n v="862.5"/>
    <n v="0.3"/>
  </r>
  <r>
    <x v="0"/>
    <n v="1185732"/>
    <x v="83"/>
    <x v="5"/>
    <x v="1"/>
    <x v="0"/>
    <x v="4"/>
    <x v="8"/>
    <x v="17"/>
    <x v="4"/>
    <n v="55"/>
    <x v="3"/>
    <n v="0.65"/>
    <n v="5750"/>
    <n v="3737.5"/>
    <n v="1308.125"/>
    <n v="0.35"/>
  </r>
  <r>
    <x v="0"/>
    <n v="1185732"/>
    <x v="83"/>
    <x v="5"/>
    <x v="1"/>
    <x v="0"/>
    <x v="4"/>
    <x v="8"/>
    <x v="17"/>
    <x v="5"/>
    <n v="25"/>
    <x v="2"/>
    <n v="0.70000000000000007"/>
    <n v="7250"/>
    <n v="5075.0000000000009"/>
    <n v="2537.5000000000005"/>
    <n v="0.5"/>
  </r>
  <r>
    <x v="0"/>
    <n v="1185732"/>
    <x v="84"/>
    <x v="6"/>
    <x v="2"/>
    <x v="1"/>
    <x v="4"/>
    <x v="8"/>
    <x v="17"/>
    <x v="0"/>
    <n v="57"/>
    <x v="3"/>
    <n v="0.65"/>
    <n v="9500"/>
    <n v="6175"/>
    <n v="2778.75"/>
    <n v="0.45"/>
  </r>
  <r>
    <x v="0"/>
    <n v="1185732"/>
    <x v="84"/>
    <x v="6"/>
    <x v="2"/>
    <x v="1"/>
    <x v="4"/>
    <x v="8"/>
    <x v="17"/>
    <x v="1"/>
    <n v="17"/>
    <x v="1"/>
    <n v="0.60000000000000009"/>
    <n v="7000"/>
    <n v="4200.0000000000009"/>
    <n v="1470.0000000000002"/>
    <n v="0.35"/>
  </r>
  <r>
    <x v="0"/>
    <n v="1185732"/>
    <x v="84"/>
    <x v="6"/>
    <x v="2"/>
    <x v="1"/>
    <x v="4"/>
    <x v="8"/>
    <x v="17"/>
    <x v="2"/>
    <n v="24"/>
    <x v="2"/>
    <n v="0.55000000000000004"/>
    <n v="6250"/>
    <n v="3437.5000000000005"/>
    <n v="859.37500000000011"/>
    <n v="0.25"/>
  </r>
  <r>
    <x v="0"/>
    <n v="1185732"/>
    <x v="84"/>
    <x v="6"/>
    <x v="2"/>
    <x v="1"/>
    <x v="4"/>
    <x v="8"/>
    <x v="17"/>
    <x v="3"/>
    <n v="37"/>
    <x v="1"/>
    <n v="0.55000000000000004"/>
    <n v="5750"/>
    <n v="3162.5000000000005"/>
    <n v="948.75000000000011"/>
    <n v="0.3"/>
  </r>
  <r>
    <x v="0"/>
    <n v="1185732"/>
    <x v="84"/>
    <x v="6"/>
    <x v="2"/>
    <x v="1"/>
    <x v="4"/>
    <x v="8"/>
    <x v="17"/>
    <x v="4"/>
    <n v="26"/>
    <x v="2"/>
    <n v="0.65"/>
    <n v="6000"/>
    <n v="3900"/>
    <n v="1365"/>
    <n v="0.35"/>
  </r>
  <r>
    <x v="0"/>
    <n v="1185732"/>
    <x v="84"/>
    <x v="6"/>
    <x v="2"/>
    <x v="1"/>
    <x v="4"/>
    <x v="8"/>
    <x v="17"/>
    <x v="5"/>
    <n v="15"/>
    <x v="3"/>
    <n v="0.70000000000000007"/>
    <n v="7750"/>
    <n v="5425.0000000000009"/>
    <n v="2712.5000000000005"/>
    <n v="0.5"/>
  </r>
  <r>
    <x v="0"/>
    <n v="1185732"/>
    <x v="85"/>
    <x v="7"/>
    <x v="2"/>
    <x v="1"/>
    <x v="4"/>
    <x v="8"/>
    <x v="17"/>
    <x v="0"/>
    <n v="23"/>
    <x v="0"/>
    <n v="0.65"/>
    <n v="9250"/>
    <n v="6012.5"/>
    <n v="2705.625"/>
    <n v="0.45"/>
  </r>
  <r>
    <x v="0"/>
    <n v="1185732"/>
    <x v="85"/>
    <x v="7"/>
    <x v="2"/>
    <x v="1"/>
    <x v="4"/>
    <x v="8"/>
    <x v="17"/>
    <x v="1"/>
    <n v="57"/>
    <x v="1"/>
    <n v="0.60000000000000009"/>
    <n v="7000"/>
    <n v="4200.0000000000009"/>
    <n v="1470.0000000000002"/>
    <n v="0.35"/>
  </r>
  <r>
    <x v="0"/>
    <n v="1185732"/>
    <x v="85"/>
    <x v="7"/>
    <x v="2"/>
    <x v="1"/>
    <x v="4"/>
    <x v="8"/>
    <x v="17"/>
    <x v="2"/>
    <n v="47"/>
    <x v="0"/>
    <n v="0.55000000000000004"/>
    <n v="6250"/>
    <n v="3437.5000000000005"/>
    <n v="859.37500000000011"/>
    <n v="0.25"/>
  </r>
  <r>
    <x v="0"/>
    <n v="1185732"/>
    <x v="85"/>
    <x v="7"/>
    <x v="2"/>
    <x v="1"/>
    <x v="4"/>
    <x v="8"/>
    <x v="17"/>
    <x v="3"/>
    <n v="33"/>
    <x v="1"/>
    <n v="0.45"/>
    <n v="5750"/>
    <n v="2587.5"/>
    <n v="776.25"/>
    <n v="0.3"/>
  </r>
  <r>
    <x v="0"/>
    <n v="1185732"/>
    <x v="85"/>
    <x v="7"/>
    <x v="2"/>
    <x v="1"/>
    <x v="4"/>
    <x v="8"/>
    <x v="17"/>
    <x v="4"/>
    <n v="58"/>
    <x v="2"/>
    <n v="0.55000000000000004"/>
    <n v="5500"/>
    <n v="3025.0000000000005"/>
    <n v="1058.75"/>
    <n v="0.35"/>
  </r>
  <r>
    <x v="0"/>
    <n v="1185732"/>
    <x v="85"/>
    <x v="7"/>
    <x v="2"/>
    <x v="1"/>
    <x v="4"/>
    <x v="8"/>
    <x v="17"/>
    <x v="5"/>
    <n v="19"/>
    <x v="0"/>
    <n v="0.60000000000000009"/>
    <n v="7250"/>
    <n v="4350.0000000000009"/>
    <n v="2175.0000000000005"/>
    <n v="0.5"/>
  </r>
  <r>
    <x v="0"/>
    <n v="1185732"/>
    <x v="86"/>
    <x v="8"/>
    <x v="2"/>
    <x v="1"/>
    <x v="4"/>
    <x v="8"/>
    <x v="17"/>
    <x v="0"/>
    <n v="31"/>
    <x v="3"/>
    <n v="0.55000000000000004"/>
    <n v="8500"/>
    <n v="4675"/>
    <n v="2103.75"/>
    <n v="0.45"/>
  </r>
  <r>
    <x v="0"/>
    <n v="1185732"/>
    <x v="86"/>
    <x v="8"/>
    <x v="2"/>
    <x v="1"/>
    <x v="4"/>
    <x v="8"/>
    <x v="17"/>
    <x v="1"/>
    <n v="44"/>
    <x v="1"/>
    <n v="0.50000000000000011"/>
    <n v="6500"/>
    <n v="3250.0000000000009"/>
    <n v="1137.5000000000002"/>
    <n v="0.35"/>
  </r>
  <r>
    <x v="0"/>
    <n v="1185732"/>
    <x v="86"/>
    <x v="8"/>
    <x v="2"/>
    <x v="1"/>
    <x v="4"/>
    <x v="8"/>
    <x v="17"/>
    <x v="2"/>
    <n v="49"/>
    <x v="0"/>
    <n v="0.45"/>
    <n v="5500"/>
    <n v="2475"/>
    <n v="618.75"/>
    <n v="0.25"/>
  </r>
  <r>
    <x v="0"/>
    <n v="1185732"/>
    <x v="86"/>
    <x v="8"/>
    <x v="2"/>
    <x v="1"/>
    <x v="4"/>
    <x v="8"/>
    <x v="17"/>
    <x v="3"/>
    <n v="50"/>
    <x v="0"/>
    <n v="0.45"/>
    <n v="5250"/>
    <n v="2362.5"/>
    <n v="708.75"/>
    <n v="0.3"/>
  </r>
  <r>
    <x v="0"/>
    <n v="1185732"/>
    <x v="86"/>
    <x v="8"/>
    <x v="2"/>
    <x v="1"/>
    <x v="4"/>
    <x v="8"/>
    <x v="17"/>
    <x v="4"/>
    <n v="59"/>
    <x v="3"/>
    <n v="0.55000000000000004"/>
    <n v="5250"/>
    <n v="2887.5000000000005"/>
    <n v="1010.6250000000001"/>
    <n v="0.35"/>
  </r>
  <r>
    <x v="0"/>
    <n v="1185732"/>
    <x v="86"/>
    <x v="8"/>
    <x v="2"/>
    <x v="1"/>
    <x v="4"/>
    <x v="8"/>
    <x v="17"/>
    <x v="5"/>
    <n v="27"/>
    <x v="2"/>
    <n v="0.60000000000000009"/>
    <n v="6250"/>
    <n v="3750.0000000000005"/>
    <n v="1875.0000000000002"/>
    <n v="0.5"/>
  </r>
  <r>
    <x v="0"/>
    <n v="1185732"/>
    <x v="87"/>
    <x v="9"/>
    <x v="3"/>
    <x v="1"/>
    <x v="4"/>
    <x v="8"/>
    <x v="17"/>
    <x v="0"/>
    <n v="35"/>
    <x v="2"/>
    <n v="0.60000000000000009"/>
    <n v="8000"/>
    <n v="4800.0000000000009"/>
    <n v="2160.0000000000005"/>
    <n v="0.45"/>
  </r>
  <r>
    <x v="0"/>
    <n v="1185732"/>
    <x v="87"/>
    <x v="9"/>
    <x v="3"/>
    <x v="1"/>
    <x v="4"/>
    <x v="8"/>
    <x v="17"/>
    <x v="1"/>
    <n v="18"/>
    <x v="2"/>
    <n v="0.50000000000000011"/>
    <n v="6250"/>
    <n v="3125.0000000000009"/>
    <n v="1093.7500000000002"/>
    <n v="0.35"/>
  </r>
  <r>
    <x v="0"/>
    <n v="1185732"/>
    <x v="87"/>
    <x v="9"/>
    <x v="3"/>
    <x v="1"/>
    <x v="4"/>
    <x v="8"/>
    <x v="17"/>
    <x v="2"/>
    <n v="37"/>
    <x v="1"/>
    <n v="0.50000000000000011"/>
    <n v="5250"/>
    <n v="2625.0000000000005"/>
    <n v="656.25000000000011"/>
    <n v="0.25"/>
  </r>
  <r>
    <x v="0"/>
    <n v="1185732"/>
    <x v="87"/>
    <x v="9"/>
    <x v="3"/>
    <x v="1"/>
    <x v="4"/>
    <x v="8"/>
    <x v="17"/>
    <x v="3"/>
    <n v="43"/>
    <x v="1"/>
    <n v="0.50000000000000011"/>
    <n v="5000"/>
    <n v="2500.0000000000005"/>
    <n v="750.00000000000011"/>
    <n v="0.3"/>
  </r>
  <r>
    <x v="0"/>
    <n v="1185732"/>
    <x v="87"/>
    <x v="9"/>
    <x v="3"/>
    <x v="1"/>
    <x v="4"/>
    <x v="8"/>
    <x v="17"/>
    <x v="4"/>
    <n v="46"/>
    <x v="2"/>
    <n v="0.60000000000000009"/>
    <n v="5000"/>
    <n v="3000.0000000000005"/>
    <n v="1050"/>
    <n v="0.35"/>
  </r>
  <r>
    <x v="0"/>
    <n v="1185732"/>
    <x v="87"/>
    <x v="9"/>
    <x v="3"/>
    <x v="1"/>
    <x v="4"/>
    <x v="8"/>
    <x v="17"/>
    <x v="5"/>
    <n v="33"/>
    <x v="1"/>
    <n v="0.65"/>
    <n v="6250"/>
    <n v="4062.5"/>
    <n v="2031.25"/>
    <n v="0.5"/>
  </r>
  <r>
    <x v="0"/>
    <n v="1185732"/>
    <x v="88"/>
    <x v="10"/>
    <x v="3"/>
    <x v="1"/>
    <x v="4"/>
    <x v="8"/>
    <x v="17"/>
    <x v="0"/>
    <n v="38"/>
    <x v="1"/>
    <n v="0.60000000000000009"/>
    <n v="7750"/>
    <n v="4650.0000000000009"/>
    <n v="2092.5000000000005"/>
    <n v="0.45"/>
  </r>
  <r>
    <x v="0"/>
    <n v="1185732"/>
    <x v="88"/>
    <x v="10"/>
    <x v="3"/>
    <x v="1"/>
    <x v="4"/>
    <x v="8"/>
    <x v="17"/>
    <x v="1"/>
    <n v="55"/>
    <x v="1"/>
    <n v="0.50000000000000011"/>
    <n v="6000"/>
    <n v="3000.0000000000005"/>
    <n v="1050"/>
    <n v="0.35"/>
  </r>
  <r>
    <x v="0"/>
    <n v="1185732"/>
    <x v="88"/>
    <x v="10"/>
    <x v="3"/>
    <x v="1"/>
    <x v="4"/>
    <x v="8"/>
    <x v="17"/>
    <x v="2"/>
    <n v="51"/>
    <x v="0"/>
    <n v="0.50000000000000011"/>
    <n v="5450"/>
    <n v="2725.0000000000005"/>
    <n v="681.25000000000011"/>
    <n v="0.25"/>
  </r>
  <r>
    <x v="0"/>
    <n v="1185732"/>
    <x v="88"/>
    <x v="10"/>
    <x v="3"/>
    <x v="1"/>
    <x v="4"/>
    <x v="8"/>
    <x v="17"/>
    <x v="3"/>
    <n v="15"/>
    <x v="1"/>
    <n v="0.50000000000000011"/>
    <n v="5750"/>
    <n v="2875.0000000000005"/>
    <n v="862.50000000000011"/>
    <n v="0.3"/>
  </r>
  <r>
    <x v="0"/>
    <n v="1185732"/>
    <x v="88"/>
    <x v="10"/>
    <x v="3"/>
    <x v="1"/>
    <x v="4"/>
    <x v="8"/>
    <x v="17"/>
    <x v="4"/>
    <n v="52"/>
    <x v="2"/>
    <n v="0.65"/>
    <n v="5500"/>
    <n v="3575"/>
    <n v="1251.25"/>
    <n v="0.35"/>
  </r>
  <r>
    <x v="0"/>
    <n v="1185732"/>
    <x v="88"/>
    <x v="10"/>
    <x v="3"/>
    <x v="1"/>
    <x v="4"/>
    <x v="8"/>
    <x v="17"/>
    <x v="5"/>
    <n v="21"/>
    <x v="2"/>
    <n v="0.7"/>
    <n v="6500"/>
    <n v="4550"/>
    <n v="2275"/>
    <n v="0.5"/>
  </r>
  <r>
    <x v="0"/>
    <n v="1185732"/>
    <x v="89"/>
    <x v="11"/>
    <x v="3"/>
    <x v="1"/>
    <x v="4"/>
    <x v="8"/>
    <x v="17"/>
    <x v="0"/>
    <n v="42"/>
    <x v="0"/>
    <n v="0.65"/>
    <n v="8750"/>
    <n v="5687.5"/>
    <n v="2559.375"/>
    <n v="0.45"/>
  </r>
  <r>
    <x v="0"/>
    <n v="1185732"/>
    <x v="89"/>
    <x v="11"/>
    <x v="3"/>
    <x v="1"/>
    <x v="4"/>
    <x v="8"/>
    <x v="17"/>
    <x v="1"/>
    <n v="55"/>
    <x v="1"/>
    <n v="0.55000000000000004"/>
    <n v="6750"/>
    <n v="3712.5000000000005"/>
    <n v="1299.375"/>
    <n v="0.35"/>
  </r>
  <r>
    <x v="0"/>
    <n v="1185732"/>
    <x v="89"/>
    <x v="11"/>
    <x v="3"/>
    <x v="1"/>
    <x v="4"/>
    <x v="8"/>
    <x v="17"/>
    <x v="2"/>
    <n v="28"/>
    <x v="2"/>
    <n v="0.55000000000000004"/>
    <n v="6250"/>
    <n v="3437.5000000000005"/>
    <n v="859.37500000000011"/>
    <n v="0.25"/>
  </r>
  <r>
    <x v="0"/>
    <n v="1185732"/>
    <x v="89"/>
    <x v="11"/>
    <x v="3"/>
    <x v="1"/>
    <x v="4"/>
    <x v="8"/>
    <x v="17"/>
    <x v="3"/>
    <n v="15"/>
    <x v="2"/>
    <n v="0.55000000000000004"/>
    <n v="5750"/>
    <n v="3162.5000000000005"/>
    <n v="948.75000000000011"/>
    <n v="0.3"/>
  </r>
  <r>
    <x v="0"/>
    <n v="1185732"/>
    <x v="89"/>
    <x v="11"/>
    <x v="3"/>
    <x v="1"/>
    <x v="4"/>
    <x v="8"/>
    <x v="17"/>
    <x v="4"/>
    <n v="56"/>
    <x v="3"/>
    <n v="0.65"/>
    <n v="5750"/>
    <n v="3737.5"/>
    <n v="1308.125"/>
    <n v="0.35"/>
  </r>
  <r>
    <x v="0"/>
    <n v="1185732"/>
    <x v="89"/>
    <x v="11"/>
    <x v="3"/>
    <x v="1"/>
    <x v="4"/>
    <x v="8"/>
    <x v="17"/>
    <x v="5"/>
    <n v="27"/>
    <x v="3"/>
    <n v="0.7"/>
    <n v="6750"/>
    <n v="4725"/>
    <n v="2362.5"/>
    <n v="0.5"/>
  </r>
  <r>
    <x v="0"/>
    <n v="1185732"/>
    <x v="0"/>
    <x v="0"/>
    <x v="0"/>
    <x v="0"/>
    <x v="0"/>
    <x v="0"/>
    <x v="18"/>
    <x v="0"/>
    <n v="57"/>
    <x v="3"/>
    <n v="0.4"/>
    <n v="8000"/>
    <n v="3200"/>
    <n v="1600"/>
    <n v="0.5"/>
  </r>
  <r>
    <x v="0"/>
    <n v="1185732"/>
    <x v="0"/>
    <x v="0"/>
    <x v="0"/>
    <x v="0"/>
    <x v="0"/>
    <x v="0"/>
    <x v="18"/>
    <x v="1"/>
    <n v="35"/>
    <x v="0"/>
    <n v="0.4"/>
    <n v="6000"/>
    <n v="2400"/>
    <n v="720"/>
    <n v="0.3"/>
  </r>
  <r>
    <x v="0"/>
    <n v="1185732"/>
    <x v="0"/>
    <x v="0"/>
    <x v="0"/>
    <x v="0"/>
    <x v="0"/>
    <x v="0"/>
    <x v="18"/>
    <x v="2"/>
    <n v="42"/>
    <x v="1"/>
    <n v="0.30000000000000004"/>
    <n v="6000"/>
    <n v="1800.0000000000002"/>
    <n v="630"/>
    <n v="0.35"/>
  </r>
  <r>
    <x v="0"/>
    <n v="1185732"/>
    <x v="0"/>
    <x v="0"/>
    <x v="0"/>
    <x v="0"/>
    <x v="0"/>
    <x v="0"/>
    <x v="18"/>
    <x v="3"/>
    <n v="36"/>
    <x v="3"/>
    <n v="0.35"/>
    <n v="4500"/>
    <n v="1575"/>
    <n v="551.25"/>
    <n v="0.35"/>
  </r>
  <r>
    <x v="0"/>
    <n v="1185732"/>
    <x v="0"/>
    <x v="0"/>
    <x v="0"/>
    <x v="0"/>
    <x v="0"/>
    <x v="0"/>
    <x v="18"/>
    <x v="4"/>
    <n v="46"/>
    <x v="0"/>
    <n v="0.5"/>
    <n v="5000"/>
    <n v="2500"/>
    <n v="750"/>
    <n v="0.3"/>
  </r>
  <r>
    <x v="0"/>
    <n v="1185732"/>
    <x v="0"/>
    <x v="0"/>
    <x v="0"/>
    <x v="0"/>
    <x v="0"/>
    <x v="0"/>
    <x v="18"/>
    <x v="5"/>
    <n v="34"/>
    <x v="2"/>
    <n v="0.4"/>
    <n v="6000"/>
    <n v="2400"/>
    <n v="600"/>
    <n v="0.25"/>
  </r>
  <r>
    <x v="0"/>
    <n v="1185732"/>
    <x v="1"/>
    <x v="1"/>
    <x v="0"/>
    <x v="0"/>
    <x v="0"/>
    <x v="0"/>
    <x v="18"/>
    <x v="0"/>
    <n v="44"/>
    <x v="3"/>
    <n v="0.4"/>
    <n v="8500"/>
    <n v="3400"/>
    <n v="1700"/>
    <n v="0.5"/>
  </r>
  <r>
    <x v="0"/>
    <n v="1185732"/>
    <x v="1"/>
    <x v="1"/>
    <x v="0"/>
    <x v="0"/>
    <x v="0"/>
    <x v="0"/>
    <x v="18"/>
    <x v="1"/>
    <n v="41"/>
    <x v="1"/>
    <n v="0.4"/>
    <n v="5000"/>
    <n v="2000"/>
    <n v="600"/>
    <n v="0.3"/>
  </r>
  <r>
    <x v="0"/>
    <n v="1185732"/>
    <x v="1"/>
    <x v="1"/>
    <x v="0"/>
    <x v="0"/>
    <x v="0"/>
    <x v="0"/>
    <x v="18"/>
    <x v="2"/>
    <n v="50"/>
    <x v="1"/>
    <n v="0.30000000000000004"/>
    <n v="5500"/>
    <n v="1650.0000000000002"/>
    <n v="577.5"/>
    <n v="0.35"/>
  </r>
  <r>
    <x v="0"/>
    <n v="1185732"/>
    <x v="1"/>
    <x v="1"/>
    <x v="0"/>
    <x v="0"/>
    <x v="0"/>
    <x v="0"/>
    <x v="18"/>
    <x v="3"/>
    <n v="32"/>
    <x v="0"/>
    <n v="0.35"/>
    <n v="4250"/>
    <n v="1487.5"/>
    <n v="520.625"/>
    <n v="0.35"/>
  </r>
  <r>
    <x v="0"/>
    <n v="1185732"/>
    <x v="1"/>
    <x v="1"/>
    <x v="0"/>
    <x v="0"/>
    <x v="0"/>
    <x v="0"/>
    <x v="18"/>
    <x v="4"/>
    <n v="34"/>
    <x v="2"/>
    <n v="0.5"/>
    <n v="5000"/>
    <n v="2500"/>
    <n v="750"/>
    <n v="0.3"/>
  </r>
  <r>
    <x v="0"/>
    <n v="1185732"/>
    <x v="1"/>
    <x v="1"/>
    <x v="0"/>
    <x v="0"/>
    <x v="0"/>
    <x v="0"/>
    <x v="18"/>
    <x v="5"/>
    <n v="46"/>
    <x v="0"/>
    <n v="0.4"/>
    <n v="6000"/>
    <n v="2400"/>
    <n v="600"/>
    <n v="0.25"/>
  </r>
  <r>
    <x v="0"/>
    <n v="1185732"/>
    <x v="2"/>
    <x v="2"/>
    <x v="0"/>
    <x v="0"/>
    <x v="0"/>
    <x v="0"/>
    <x v="18"/>
    <x v="0"/>
    <n v="44"/>
    <x v="2"/>
    <n v="0.4"/>
    <n v="8200"/>
    <n v="3280"/>
    <n v="1640"/>
    <n v="0.5"/>
  </r>
  <r>
    <x v="0"/>
    <n v="1185732"/>
    <x v="2"/>
    <x v="2"/>
    <x v="0"/>
    <x v="0"/>
    <x v="0"/>
    <x v="0"/>
    <x v="18"/>
    <x v="1"/>
    <n v="23"/>
    <x v="3"/>
    <n v="0.4"/>
    <n v="5250"/>
    <n v="2100"/>
    <n v="630"/>
    <n v="0.3"/>
  </r>
  <r>
    <x v="0"/>
    <n v="1185732"/>
    <x v="2"/>
    <x v="2"/>
    <x v="0"/>
    <x v="0"/>
    <x v="0"/>
    <x v="0"/>
    <x v="18"/>
    <x v="2"/>
    <n v="39"/>
    <x v="0"/>
    <n v="0.30000000000000004"/>
    <n v="5500"/>
    <n v="1650.0000000000002"/>
    <n v="577.5"/>
    <n v="0.35"/>
  </r>
  <r>
    <x v="0"/>
    <n v="1185732"/>
    <x v="2"/>
    <x v="2"/>
    <x v="0"/>
    <x v="0"/>
    <x v="0"/>
    <x v="0"/>
    <x v="18"/>
    <x v="3"/>
    <n v="21"/>
    <x v="2"/>
    <n v="0.35"/>
    <n v="4000"/>
    <n v="1400"/>
    <n v="489.99999999999994"/>
    <n v="0.35"/>
  </r>
  <r>
    <x v="0"/>
    <n v="1185732"/>
    <x v="2"/>
    <x v="2"/>
    <x v="0"/>
    <x v="0"/>
    <x v="0"/>
    <x v="0"/>
    <x v="18"/>
    <x v="4"/>
    <n v="23"/>
    <x v="2"/>
    <n v="0.5"/>
    <n v="4500"/>
    <n v="2250"/>
    <n v="675"/>
    <n v="0.3"/>
  </r>
  <r>
    <x v="0"/>
    <n v="1185732"/>
    <x v="2"/>
    <x v="2"/>
    <x v="0"/>
    <x v="0"/>
    <x v="0"/>
    <x v="0"/>
    <x v="18"/>
    <x v="5"/>
    <n v="42"/>
    <x v="2"/>
    <n v="0.4"/>
    <n v="5500"/>
    <n v="2200"/>
    <n v="550"/>
    <n v="0.25"/>
  </r>
  <r>
    <x v="0"/>
    <n v="1185732"/>
    <x v="3"/>
    <x v="3"/>
    <x v="1"/>
    <x v="0"/>
    <x v="0"/>
    <x v="0"/>
    <x v="18"/>
    <x v="0"/>
    <n v="41"/>
    <x v="3"/>
    <n v="0.4"/>
    <n v="8000"/>
    <n v="3200"/>
    <n v="1600"/>
    <n v="0.5"/>
  </r>
  <r>
    <x v="0"/>
    <n v="1185732"/>
    <x v="3"/>
    <x v="3"/>
    <x v="1"/>
    <x v="0"/>
    <x v="0"/>
    <x v="0"/>
    <x v="18"/>
    <x v="1"/>
    <n v="47"/>
    <x v="3"/>
    <n v="0.4"/>
    <n v="5000"/>
    <n v="2000"/>
    <n v="600"/>
    <n v="0.3"/>
  </r>
  <r>
    <x v="0"/>
    <n v="1185732"/>
    <x v="3"/>
    <x v="3"/>
    <x v="1"/>
    <x v="0"/>
    <x v="0"/>
    <x v="0"/>
    <x v="18"/>
    <x v="2"/>
    <n v="34"/>
    <x v="3"/>
    <n v="0.30000000000000004"/>
    <n v="5000"/>
    <n v="1500.0000000000002"/>
    <n v="525"/>
    <n v="0.35"/>
  </r>
  <r>
    <x v="0"/>
    <n v="1185732"/>
    <x v="3"/>
    <x v="3"/>
    <x v="1"/>
    <x v="0"/>
    <x v="0"/>
    <x v="0"/>
    <x v="18"/>
    <x v="3"/>
    <n v="19"/>
    <x v="1"/>
    <n v="0.35"/>
    <n v="4250"/>
    <n v="1487.5"/>
    <n v="520.625"/>
    <n v="0.35"/>
  </r>
  <r>
    <x v="0"/>
    <n v="1185732"/>
    <x v="3"/>
    <x v="3"/>
    <x v="1"/>
    <x v="0"/>
    <x v="0"/>
    <x v="0"/>
    <x v="18"/>
    <x v="4"/>
    <n v="16"/>
    <x v="0"/>
    <n v="0.5"/>
    <n v="4250"/>
    <n v="2125"/>
    <n v="637.5"/>
    <n v="0.3"/>
  </r>
  <r>
    <x v="0"/>
    <n v="1185732"/>
    <x v="3"/>
    <x v="3"/>
    <x v="1"/>
    <x v="0"/>
    <x v="0"/>
    <x v="0"/>
    <x v="18"/>
    <x v="5"/>
    <n v="33"/>
    <x v="1"/>
    <n v="0.4"/>
    <n v="5500"/>
    <n v="2200"/>
    <n v="550"/>
    <n v="0.25"/>
  </r>
  <r>
    <x v="0"/>
    <n v="1185732"/>
    <x v="4"/>
    <x v="4"/>
    <x v="1"/>
    <x v="0"/>
    <x v="0"/>
    <x v="0"/>
    <x v="18"/>
    <x v="0"/>
    <n v="43"/>
    <x v="2"/>
    <n v="0.5"/>
    <n v="8200"/>
    <n v="4100"/>
    <n v="2050"/>
    <n v="0.5"/>
  </r>
  <r>
    <x v="0"/>
    <n v="1185732"/>
    <x v="4"/>
    <x v="4"/>
    <x v="1"/>
    <x v="0"/>
    <x v="0"/>
    <x v="0"/>
    <x v="18"/>
    <x v="1"/>
    <n v="20"/>
    <x v="3"/>
    <n v="0.45000000000000007"/>
    <n v="5250"/>
    <n v="2362.5000000000005"/>
    <n v="708.75000000000011"/>
    <n v="0.3"/>
  </r>
  <r>
    <x v="0"/>
    <n v="1185732"/>
    <x v="4"/>
    <x v="4"/>
    <x v="1"/>
    <x v="0"/>
    <x v="0"/>
    <x v="0"/>
    <x v="18"/>
    <x v="2"/>
    <n v="60"/>
    <x v="0"/>
    <n v="0.4"/>
    <n v="5000"/>
    <n v="2000"/>
    <n v="700"/>
    <n v="0.35"/>
  </r>
  <r>
    <x v="0"/>
    <n v="1185732"/>
    <x v="4"/>
    <x v="4"/>
    <x v="1"/>
    <x v="0"/>
    <x v="0"/>
    <x v="0"/>
    <x v="18"/>
    <x v="3"/>
    <n v="49"/>
    <x v="3"/>
    <n v="0.4"/>
    <n v="4500"/>
    <n v="1800"/>
    <n v="630"/>
    <n v="0.35"/>
  </r>
  <r>
    <x v="0"/>
    <n v="1185732"/>
    <x v="4"/>
    <x v="4"/>
    <x v="1"/>
    <x v="0"/>
    <x v="0"/>
    <x v="0"/>
    <x v="18"/>
    <x v="4"/>
    <n v="23"/>
    <x v="3"/>
    <n v="0.5"/>
    <n v="4750"/>
    <n v="2375"/>
    <n v="712.5"/>
    <n v="0.3"/>
  </r>
  <r>
    <x v="0"/>
    <n v="1185732"/>
    <x v="4"/>
    <x v="4"/>
    <x v="1"/>
    <x v="0"/>
    <x v="0"/>
    <x v="0"/>
    <x v="18"/>
    <x v="5"/>
    <n v="15"/>
    <x v="1"/>
    <n v="0.55000000000000004"/>
    <n v="6000"/>
    <n v="3300.0000000000005"/>
    <n v="825.00000000000011"/>
    <n v="0.25"/>
  </r>
  <r>
    <x v="0"/>
    <n v="1185732"/>
    <x v="5"/>
    <x v="5"/>
    <x v="1"/>
    <x v="0"/>
    <x v="0"/>
    <x v="0"/>
    <x v="18"/>
    <x v="0"/>
    <n v="29"/>
    <x v="0"/>
    <n v="0.5"/>
    <n v="8500"/>
    <n v="4250"/>
    <n v="2125"/>
    <n v="0.5"/>
  </r>
  <r>
    <x v="0"/>
    <n v="1185732"/>
    <x v="5"/>
    <x v="5"/>
    <x v="1"/>
    <x v="0"/>
    <x v="0"/>
    <x v="0"/>
    <x v="18"/>
    <x v="1"/>
    <n v="39"/>
    <x v="0"/>
    <n v="0.45000000000000007"/>
    <n v="6000"/>
    <n v="2700.0000000000005"/>
    <n v="810.00000000000011"/>
    <n v="0.3"/>
  </r>
  <r>
    <x v="0"/>
    <n v="1185732"/>
    <x v="5"/>
    <x v="5"/>
    <x v="1"/>
    <x v="0"/>
    <x v="0"/>
    <x v="0"/>
    <x v="18"/>
    <x v="2"/>
    <n v="30"/>
    <x v="1"/>
    <n v="0.4"/>
    <n v="5250"/>
    <n v="2100"/>
    <n v="735"/>
    <n v="0.35"/>
  </r>
  <r>
    <x v="0"/>
    <n v="1185732"/>
    <x v="5"/>
    <x v="5"/>
    <x v="1"/>
    <x v="0"/>
    <x v="0"/>
    <x v="0"/>
    <x v="18"/>
    <x v="3"/>
    <n v="28"/>
    <x v="0"/>
    <n v="0.4"/>
    <n v="5000"/>
    <n v="2000"/>
    <n v="700"/>
    <n v="0.35"/>
  </r>
  <r>
    <x v="0"/>
    <n v="1185732"/>
    <x v="5"/>
    <x v="5"/>
    <x v="1"/>
    <x v="0"/>
    <x v="0"/>
    <x v="0"/>
    <x v="18"/>
    <x v="4"/>
    <n v="20"/>
    <x v="0"/>
    <n v="0.5"/>
    <n v="5000"/>
    <n v="2500"/>
    <n v="750"/>
    <n v="0.3"/>
  </r>
  <r>
    <x v="0"/>
    <n v="1185732"/>
    <x v="5"/>
    <x v="5"/>
    <x v="1"/>
    <x v="0"/>
    <x v="0"/>
    <x v="0"/>
    <x v="18"/>
    <x v="5"/>
    <n v="50"/>
    <x v="1"/>
    <n v="0.55000000000000004"/>
    <n v="6500"/>
    <n v="3575.0000000000005"/>
    <n v="893.75000000000011"/>
    <n v="0.25"/>
  </r>
  <r>
    <x v="0"/>
    <n v="1185732"/>
    <x v="6"/>
    <x v="6"/>
    <x v="2"/>
    <x v="1"/>
    <x v="0"/>
    <x v="0"/>
    <x v="18"/>
    <x v="0"/>
    <n v="34"/>
    <x v="1"/>
    <n v="0.5"/>
    <n v="8750"/>
    <n v="4375"/>
    <n v="2187.5"/>
    <n v="0.5"/>
  </r>
  <r>
    <x v="0"/>
    <n v="1185732"/>
    <x v="6"/>
    <x v="6"/>
    <x v="2"/>
    <x v="1"/>
    <x v="0"/>
    <x v="0"/>
    <x v="18"/>
    <x v="1"/>
    <n v="21"/>
    <x v="3"/>
    <n v="0.45000000000000007"/>
    <n v="6250"/>
    <n v="2812.5000000000005"/>
    <n v="843.75000000000011"/>
    <n v="0.3"/>
  </r>
  <r>
    <x v="0"/>
    <n v="1185732"/>
    <x v="6"/>
    <x v="6"/>
    <x v="2"/>
    <x v="1"/>
    <x v="0"/>
    <x v="0"/>
    <x v="18"/>
    <x v="2"/>
    <n v="22"/>
    <x v="1"/>
    <n v="0.4"/>
    <n v="5500"/>
    <n v="2200"/>
    <n v="770"/>
    <n v="0.35"/>
  </r>
  <r>
    <x v="0"/>
    <n v="1185732"/>
    <x v="6"/>
    <x v="6"/>
    <x v="2"/>
    <x v="1"/>
    <x v="0"/>
    <x v="0"/>
    <x v="18"/>
    <x v="3"/>
    <n v="35"/>
    <x v="3"/>
    <n v="0.4"/>
    <n v="5000"/>
    <n v="2000"/>
    <n v="700"/>
    <n v="0.35"/>
  </r>
  <r>
    <x v="0"/>
    <n v="1185732"/>
    <x v="6"/>
    <x v="6"/>
    <x v="2"/>
    <x v="1"/>
    <x v="0"/>
    <x v="0"/>
    <x v="18"/>
    <x v="4"/>
    <n v="52"/>
    <x v="2"/>
    <n v="0.5"/>
    <n v="5250"/>
    <n v="2625"/>
    <n v="787.5"/>
    <n v="0.3"/>
  </r>
  <r>
    <x v="0"/>
    <n v="1185732"/>
    <x v="6"/>
    <x v="6"/>
    <x v="2"/>
    <x v="1"/>
    <x v="0"/>
    <x v="0"/>
    <x v="18"/>
    <x v="5"/>
    <n v="42"/>
    <x v="0"/>
    <n v="0.55000000000000004"/>
    <n v="7000"/>
    <n v="3850.0000000000005"/>
    <n v="962.50000000000011"/>
    <n v="0.25"/>
  </r>
  <r>
    <x v="0"/>
    <n v="1185732"/>
    <x v="7"/>
    <x v="7"/>
    <x v="2"/>
    <x v="1"/>
    <x v="0"/>
    <x v="0"/>
    <x v="18"/>
    <x v="0"/>
    <n v="36"/>
    <x v="0"/>
    <n v="0.5"/>
    <n v="8500"/>
    <n v="4250"/>
    <n v="2125"/>
    <n v="0.5"/>
  </r>
  <r>
    <x v="0"/>
    <n v="1185732"/>
    <x v="7"/>
    <x v="7"/>
    <x v="2"/>
    <x v="1"/>
    <x v="0"/>
    <x v="0"/>
    <x v="18"/>
    <x v="1"/>
    <n v="27"/>
    <x v="2"/>
    <n v="0.45000000000000007"/>
    <n v="6250"/>
    <n v="2812.5000000000005"/>
    <n v="843.75000000000011"/>
    <n v="0.3"/>
  </r>
  <r>
    <x v="0"/>
    <n v="1185732"/>
    <x v="7"/>
    <x v="7"/>
    <x v="2"/>
    <x v="1"/>
    <x v="0"/>
    <x v="0"/>
    <x v="18"/>
    <x v="2"/>
    <n v="26"/>
    <x v="1"/>
    <n v="0.4"/>
    <n v="5500"/>
    <n v="2200"/>
    <n v="770"/>
    <n v="0.35"/>
  </r>
  <r>
    <x v="0"/>
    <n v="1185732"/>
    <x v="7"/>
    <x v="7"/>
    <x v="2"/>
    <x v="1"/>
    <x v="0"/>
    <x v="0"/>
    <x v="18"/>
    <x v="3"/>
    <n v="18"/>
    <x v="0"/>
    <n v="0.4"/>
    <n v="5250"/>
    <n v="2100"/>
    <n v="735"/>
    <n v="0.35"/>
  </r>
  <r>
    <x v="0"/>
    <n v="1185732"/>
    <x v="7"/>
    <x v="7"/>
    <x v="2"/>
    <x v="1"/>
    <x v="0"/>
    <x v="0"/>
    <x v="18"/>
    <x v="4"/>
    <n v="42"/>
    <x v="1"/>
    <n v="0.5"/>
    <n v="5000"/>
    <n v="2500"/>
    <n v="750"/>
    <n v="0.3"/>
  </r>
  <r>
    <x v="0"/>
    <n v="1185732"/>
    <x v="7"/>
    <x v="7"/>
    <x v="2"/>
    <x v="1"/>
    <x v="0"/>
    <x v="0"/>
    <x v="18"/>
    <x v="5"/>
    <n v="34"/>
    <x v="2"/>
    <n v="0.55000000000000004"/>
    <n v="6750"/>
    <n v="3712.5000000000005"/>
    <n v="928.12500000000011"/>
    <n v="0.25"/>
  </r>
  <r>
    <x v="0"/>
    <n v="1185732"/>
    <x v="8"/>
    <x v="8"/>
    <x v="2"/>
    <x v="1"/>
    <x v="0"/>
    <x v="0"/>
    <x v="18"/>
    <x v="0"/>
    <n v="30"/>
    <x v="0"/>
    <n v="0.5"/>
    <n v="8000"/>
    <n v="4000"/>
    <n v="2000"/>
    <n v="0.5"/>
  </r>
  <r>
    <x v="0"/>
    <n v="1185732"/>
    <x v="8"/>
    <x v="8"/>
    <x v="2"/>
    <x v="1"/>
    <x v="0"/>
    <x v="0"/>
    <x v="18"/>
    <x v="1"/>
    <n v="49"/>
    <x v="2"/>
    <n v="0.45000000000000007"/>
    <n v="6000"/>
    <n v="2700.0000000000005"/>
    <n v="810.00000000000011"/>
    <n v="0.3"/>
  </r>
  <r>
    <x v="0"/>
    <n v="1185732"/>
    <x v="8"/>
    <x v="8"/>
    <x v="2"/>
    <x v="1"/>
    <x v="0"/>
    <x v="0"/>
    <x v="18"/>
    <x v="2"/>
    <n v="40"/>
    <x v="2"/>
    <n v="0.4"/>
    <n v="5250"/>
    <n v="2100"/>
    <n v="735"/>
    <n v="0.35"/>
  </r>
  <r>
    <x v="0"/>
    <n v="1185732"/>
    <x v="8"/>
    <x v="8"/>
    <x v="2"/>
    <x v="1"/>
    <x v="0"/>
    <x v="0"/>
    <x v="18"/>
    <x v="3"/>
    <n v="38"/>
    <x v="3"/>
    <n v="0.4"/>
    <n v="5000"/>
    <n v="2000"/>
    <n v="700"/>
    <n v="0.35"/>
  </r>
  <r>
    <x v="0"/>
    <n v="1185732"/>
    <x v="8"/>
    <x v="8"/>
    <x v="2"/>
    <x v="1"/>
    <x v="0"/>
    <x v="0"/>
    <x v="18"/>
    <x v="4"/>
    <n v="34"/>
    <x v="0"/>
    <n v="0.5"/>
    <n v="5000"/>
    <n v="2500"/>
    <n v="750"/>
    <n v="0.3"/>
  </r>
  <r>
    <x v="0"/>
    <n v="1185732"/>
    <x v="8"/>
    <x v="8"/>
    <x v="2"/>
    <x v="1"/>
    <x v="0"/>
    <x v="0"/>
    <x v="18"/>
    <x v="5"/>
    <n v="20"/>
    <x v="2"/>
    <n v="0.55000000000000004"/>
    <n v="6000"/>
    <n v="3300.0000000000005"/>
    <n v="825.00000000000011"/>
    <n v="0.25"/>
  </r>
  <r>
    <x v="0"/>
    <n v="1185732"/>
    <x v="9"/>
    <x v="9"/>
    <x v="3"/>
    <x v="1"/>
    <x v="0"/>
    <x v="0"/>
    <x v="18"/>
    <x v="0"/>
    <n v="44"/>
    <x v="2"/>
    <n v="0.55000000000000004"/>
    <n v="7750"/>
    <n v="4262.5"/>
    <n v="2131.25"/>
    <n v="0.5"/>
  </r>
  <r>
    <x v="0"/>
    <n v="1185732"/>
    <x v="9"/>
    <x v="9"/>
    <x v="3"/>
    <x v="1"/>
    <x v="0"/>
    <x v="0"/>
    <x v="18"/>
    <x v="1"/>
    <n v="58"/>
    <x v="3"/>
    <n v="0.45000000000000007"/>
    <n v="6000"/>
    <n v="2700.0000000000005"/>
    <n v="810.00000000000011"/>
    <n v="0.3"/>
  </r>
  <r>
    <x v="0"/>
    <n v="1185732"/>
    <x v="9"/>
    <x v="9"/>
    <x v="3"/>
    <x v="1"/>
    <x v="0"/>
    <x v="0"/>
    <x v="18"/>
    <x v="2"/>
    <n v="15"/>
    <x v="1"/>
    <n v="0.45000000000000007"/>
    <n v="5000"/>
    <n v="2250.0000000000005"/>
    <n v="787.50000000000011"/>
    <n v="0.35"/>
  </r>
  <r>
    <x v="0"/>
    <n v="1185732"/>
    <x v="9"/>
    <x v="9"/>
    <x v="3"/>
    <x v="1"/>
    <x v="0"/>
    <x v="0"/>
    <x v="18"/>
    <x v="3"/>
    <n v="32"/>
    <x v="3"/>
    <n v="0.45000000000000007"/>
    <n v="4750"/>
    <n v="2137.5000000000005"/>
    <n v="748.12500000000011"/>
    <n v="0.35"/>
  </r>
  <r>
    <x v="0"/>
    <n v="1185732"/>
    <x v="9"/>
    <x v="9"/>
    <x v="3"/>
    <x v="1"/>
    <x v="0"/>
    <x v="0"/>
    <x v="18"/>
    <x v="4"/>
    <n v="52"/>
    <x v="1"/>
    <n v="0.55000000000000004"/>
    <n v="4750"/>
    <n v="2612.5"/>
    <n v="783.75"/>
    <n v="0.3"/>
  </r>
  <r>
    <x v="0"/>
    <n v="1185732"/>
    <x v="9"/>
    <x v="9"/>
    <x v="3"/>
    <x v="1"/>
    <x v="0"/>
    <x v="0"/>
    <x v="18"/>
    <x v="5"/>
    <n v="27"/>
    <x v="2"/>
    <n v="0.6"/>
    <n v="6000"/>
    <n v="3600"/>
    <n v="900"/>
    <n v="0.25"/>
  </r>
  <r>
    <x v="0"/>
    <n v="1185732"/>
    <x v="10"/>
    <x v="10"/>
    <x v="3"/>
    <x v="1"/>
    <x v="0"/>
    <x v="0"/>
    <x v="18"/>
    <x v="0"/>
    <n v="44"/>
    <x v="0"/>
    <n v="0.55000000000000004"/>
    <n v="7500"/>
    <n v="4125"/>
    <n v="2062.5"/>
    <n v="0.5"/>
  </r>
  <r>
    <x v="0"/>
    <n v="1185732"/>
    <x v="10"/>
    <x v="10"/>
    <x v="3"/>
    <x v="1"/>
    <x v="0"/>
    <x v="0"/>
    <x v="18"/>
    <x v="1"/>
    <n v="27"/>
    <x v="0"/>
    <n v="0.45000000000000007"/>
    <n v="5750"/>
    <n v="2587.5000000000005"/>
    <n v="776.25000000000011"/>
    <n v="0.3"/>
  </r>
  <r>
    <x v="0"/>
    <n v="1185732"/>
    <x v="10"/>
    <x v="10"/>
    <x v="3"/>
    <x v="1"/>
    <x v="0"/>
    <x v="0"/>
    <x v="18"/>
    <x v="2"/>
    <n v="41"/>
    <x v="2"/>
    <n v="0.45000000000000007"/>
    <n v="5200"/>
    <n v="2340.0000000000005"/>
    <n v="819.00000000000011"/>
    <n v="0.35"/>
  </r>
  <r>
    <x v="0"/>
    <n v="1185732"/>
    <x v="10"/>
    <x v="10"/>
    <x v="3"/>
    <x v="1"/>
    <x v="0"/>
    <x v="0"/>
    <x v="18"/>
    <x v="3"/>
    <n v="15"/>
    <x v="2"/>
    <n v="0.45000000000000007"/>
    <n v="5000"/>
    <n v="2250.0000000000005"/>
    <n v="787.50000000000011"/>
    <n v="0.35"/>
  </r>
  <r>
    <x v="0"/>
    <n v="1185732"/>
    <x v="10"/>
    <x v="10"/>
    <x v="3"/>
    <x v="1"/>
    <x v="0"/>
    <x v="0"/>
    <x v="18"/>
    <x v="4"/>
    <n v="37"/>
    <x v="0"/>
    <n v="0.55000000000000004"/>
    <n v="4750"/>
    <n v="2612.5"/>
    <n v="783.75"/>
    <n v="0.3"/>
  </r>
  <r>
    <x v="0"/>
    <n v="1185732"/>
    <x v="10"/>
    <x v="10"/>
    <x v="3"/>
    <x v="1"/>
    <x v="0"/>
    <x v="0"/>
    <x v="18"/>
    <x v="5"/>
    <n v="36"/>
    <x v="0"/>
    <n v="0.6"/>
    <n v="5750"/>
    <n v="3450"/>
    <n v="862.5"/>
    <n v="0.25"/>
  </r>
  <r>
    <x v="0"/>
    <n v="1185732"/>
    <x v="11"/>
    <x v="11"/>
    <x v="3"/>
    <x v="1"/>
    <x v="0"/>
    <x v="0"/>
    <x v="18"/>
    <x v="0"/>
    <n v="28"/>
    <x v="2"/>
    <n v="0.55000000000000004"/>
    <n v="8000"/>
    <n v="4400"/>
    <n v="2200"/>
    <n v="0.5"/>
  </r>
  <r>
    <x v="0"/>
    <n v="1185732"/>
    <x v="11"/>
    <x v="11"/>
    <x v="3"/>
    <x v="1"/>
    <x v="0"/>
    <x v="0"/>
    <x v="18"/>
    <x v="1"/>
    <n v="27"/>
    <x v="3"/>
    <n v="0.45000000000000007"/>
    <n v="6000"/>
    <n v="2700.0000000000005"/>
    <n v="810.00000000000011"/>
    <n v="0.3"/>
  </r>
  <r>
    <x v="0"/>
    <n v="1185732"/>
    <x v="11"/>
    <x v="11"/>
    <x v="3"/>
    <x v="1"/>
    <x v="0"/>
    <x v="0"/>
    <x v="18"/>
    <x v="2"/>
    <n v="16"/>
    <x v="1"/>
    <n v="0.45000000000000007"/>
    <n v="5500"/>
    <n v="2475.0000000000005"/>
    <n v="866.25000000000011"/>
    <n v="0.35"/>
  </r>
  <r>
    <x v="0"/>
    <n v="1185732"/>
    <x v="11"/>
    <x v="11"/>
    <x v="3"/>
    <x v="1"/>
    <x v="0"/>
    <x v="0"/>
    <x v="18"/>
    <x v="3"/>
    <n v="44"/>
    <x v="0"/>
    <n v="0.45000000000000007"/>
    <n v="5000"/>
    <n v="2250.0000000000005"/>
    <n v="787.50000000000011"/>
    <n v="0.35"/>
  </r>
  <r>
    <x v="0"/>
    <n v="1185732"/>
    <x v="11"/>
    <x v="11"/>
    <x v="3"/>
    <x v="1"/>
    <x v="0"/>
    <x v="0"/>
    <x v="18"/>
    <x v="4"/>
    <n v="54"/>
    <x v="1"/>
    <n v="0.55000000000000004"/>
    <n v="5000"/>
    <n v="2750"/>
    <n v="825"/>
    <n v="0.3"/>
  </r>
  <r>
    <x v="0"/>
    <n v="1185732"/>
    <x v="11"/>
    <x v="11"/>
    <x v="3"/>
    <x v="1"/>
    <x v="0"/>
    <x v="0"/>
    <x v="18"/>
    <x v="5"/>
    <n v="55"/>
    <x v="2"/>
    <n v="0.6"/>
    <n v="6000"/>
    <n v="3600"/>
    <n v="900"/>
    <n v="0.25"/>
  </r>
  <r>
    <x v="2"/>
    <n v="1128299"/>
    <x v="136"/>
    <x v="0"/>
    <x v="0"/>
    <x v="0"/>
    <x v="2"/>
    <x v="15"/>
    <x v="19"/>
    <x v="0"/>
    <n v="19"/>
    <x v="0"/>
    <n v="0.30000000000000004"/>
    <n v="3500"/>
    <n v="1050.0000000000002"/>
    <n v="367.50000000000006"/>
    <n v="0.35"/>
  </r>
  <r>
    <x v="2"/>
    <n v="1128299"/>
    <x v="136"/>
    <x v="0"/>
    <x v="0"/>
    <x v="0"/>
    <x v="2"/>
    <x v="15"/>
    <x v="19"/>
    <x v="1"/>
    <n v="54"/>
    <x v="2"/>
    <n v="0.4"/>
    <n v="3500"/>
    <n v="1400"/>
    <n v="489.99999999999994"/>
    <n v="0.35"/>
  </r>
  <r>
    <x v="2"/>
    <n v="1128299"/>
    <x v="136"/>
    <x v="0"/>
    <x v="0"/>
    <x v="0"/>
    <x v="2"/>
    <x v="15"/>
    <x v="19"/>
    <x v="2"/>
    <n v="32"/>
    <x v="3"/>
    <n v="0.4"/>
    <n v="3500"/>
    <n v="1400"/>
    <n v="489.99999999999994"/>
    <n v="0.35"/>
  </r>
  <r>
    <x v="2"/>
    <n v="1128299"/>
    <x v="136"/>
    <x v="0"/>
    <x v="0"/>
    <x v="0"/>
    <x v="2"/>
    <x v="15"/>
    <x v="19"/>
    <x v="3"/>
    <n v="48"/>
    <x v="2"/>
    <n v="0.4"/>
    <n v="2000"/>
    <n v="800"/>
    <n v="280"/>
    <n v="0.35"/>
  </r>
  <r>
    <x v="2"/>
    <n v="1128299"/>
    <x v="136"/>
    <x v="0"/>
    <x v="0"/>
    <x v="0"/>
    <x v="2"/>
    <x v="15"/>
    <x v="19"/>
    <x v="4"/>
    <n v="40"/>
    <x v="3"/>
    <n v="0.45000000000000007"/>
    <n v="1500"/>
    <n v="675.00000000000011"/>
    <n v="270.00000000000006"/>
    <n v="0.4"/>
  </r>
  <r>
    <x v="2"/>
    <n v="1128299"/>
    <x v="136"/>
    <x v="0"/>
    <x v="0"/>
    <x v="0"/>
    <x v="2"/>
    <x v="15"/>
    <x v="19"/>
    <x v="5"/>
    <n v="29"/>
    <x v="0"/>
    <n v="0.4"/>
    <n v="4000"/>
    <n v="1600"/>
    <n v="480"/>
    <n v="0.3"/>
  </r>
  <r>
    <x v="2"/>
    <n v="1128299"/>
    <x v="137"/>
    <x v="1"/>
    <x v="0"/>
    <x v="0"/>
    <x v="2"/>
    <x v="15"/>
    <x v="19"/>
    <x v="0"/>
    <n v="56"/>
    <x v="3"/>
    <n v="0.30000000000000004"/>
    <n v="4500"/>
    <n v="1350.0000000000002"/>
    <n v="472.50000000000006"/>
    <n v="0.35"/>
  </r>
  <r>
    <x v="2"/>
    <n v="1128299"/>
    <x v="137"/>
    <x v="1"/>
    <x v="0"/>
    <x v="0"/>
    <x v="2"/>
    <x v="15"/>
    <x v="19"/>
    <x v="1"/>
    <n v="52"/>
    <x v="0"/>
    <n v="0.4"/>
    <n v="3500"/>
    <n v="1400"/>
    <n v="489.99999999999994"/>
    <n v="0.35"/>
  </r>
  <r>
    <x v="2"/>
    <n v="1128299"/>
    <x v="137"/>
    <x v="1"/>
    <x v="0"/>
    <x v="0"/>
    <x v="2"/>
    <x v="15"/>
    <x v="19"/>
    <x v="2"/>
    <n v="51"/>
    <x v="0"/>
    <n v="0.4"/>
    <n v="3500"/>
    <n v="1400"/>
    <n v="489.99999999999994"/>
    <n v="0.35"/>
  </r>
  <r>
    <x v="2"/>
    <n v="1128299"/>
    <x v="137"/>
    <x v="1"/>
    <x v="0"/>
    <x v="0"/>
    <x v="2"/>
    <x v="15"/>
    <x v="19"/>
    <x v="3"/>
    <n v="52"/>
    <x v="1"/>
    <n v="0.4"/>
    <n v="2000"/>
    <n v="800"/>
    <n v="280"/>
    <n v="0.35"/>
  </r>
  <r>
    <x v="2"/>
    <n v="1128299"/>
    <x v="137"/>
    <x v="1"/>
    <x v="0"/>
    <x v="0"/>
    <x v="2"/>
    <x v="15"/>
    <x v="19"/>
    <x v="4"/>
    <n v="20"/>
    <x v="0"/>
    <n v="0.45000000000000007"/>
    <n v="1250"/>
    <n v="562.50000000000011"/>
    <n v="225.00000000000006"/>
    <n v="0.4"/>
  </r>
  <r>
    <x v="2"/>
    <n v="1128299"/>
    <x v="137"/>
    <x v="1"/>
    <x v="0"/>
    <x v="0"/>
    <x v="2"/>
    <x v="15"/>
    <x v="19"/>
    <x v="5"/>
    <n v="34"/>
    <x v="2"/>
    <n v="0.4"/>
    <n v="3250"/>
    <n v="1300"/>
    <n v="390"/>
    <n v="0.3"/>
  </r>
  <r>
    <x v="2"/>
    <n v="1128299"/>
    <x v="138"/>
    <x v="2"/>
    <x v="0"/>
    <x v="0"/>
    <x v="2"/>
    <x v="15"/>
    <x v="19"/>
    <x v="0"/>
    <n v="46"/>
    <x v="1"/>
    <n v="0.4"/>
    <n v="4750"/>
    <n v="1900"/>
    <n v="665"/>
    <n v="0.35"/>
  </r>
  <r>
    <x v="2"/>
    <n v="1128299"/>
    <x v="138"/>
    <x v="2"/>
    <x v="0"/>
    <x v="0"/>
    <x v="2"/>
    <x v="15"/>
    <x v="19"/>
    <x v="1"/>
    <n v="59"/>
    <x v="2"/>
    <n v="0.5"/>
    <n v="3250"/>
    <n v="1625"/>
    <n v="568.75"/>
    <n v="0.35"/>
  </r>
  <r>
    <x v="2"/>
    <n v="1128299"/>
    <x v="138"/>
    <x v="2"/>
    <x v="0"/>
    <x v="0"/>
    <x v="2"/>
    <x v="15"/>
    <x v="19"/>
    <x v="2"/>
    <n v="32"/>
    <x v="3"/>
    <n v="0.54999999999999993"/>
    <n v="3500"/>
    <n v="1924.9999999999998"/>
    <n v="673.74999999999989"/>
    <n v="0.35"/>
  </r>
  <r>
    <x v="2"/>
    <n v="1128299"/>
    <x v="138"/>
    <x v="2"/>
    <x v="0"/>
    <x v="0"/>
    <x v="2"/>
    <x v="15"/>
    <x v="19"/>
    <x v="3"/>
    <n v="46"/>
    <x v="2"/>
    <n v="0.5"/>
    <n v="2500"/>
    <n v="1250"/>
    <n v="437.5"/>
    <n v="0.35"/>
  </r>
  <r>
    <x v="2"/>
    <n v="1128299"/>
    <x v="138"/>
    <x v="2"/>
    <x v="0"/>
    <x v="0"/>
    <x v="2"/>
    <x v="15"/>
    <x v="19"/>
    <x v="4"/>
    <n v="56"/>
    <x v="3"/>
    <n v="0.55000000000000004"/>
    <n v="1000"/>
    <n v="550"/>
    <n v="220"/>
    <n v="0.4"/>
  </r>
  <r>
    <x v="2"/>
    <n v="1128299"/>
    <x v="138"/>
    <x v="2"/>
    <x v="0"/>
    <x v="0"/>
    <x v="2"/>
    <x v="15"/>
    <x v="19"/>
    <x v="5"/>
    <n v="33"/>
    <x v="0"/>
    <n v="0.5"/>
    <n v="3000"/>
    <n v="1500"/>
    <n v="450"/>
    <n v="0.3"/>
  </r>
  <r>
    <x v="2"/>
    <n v="1128299"/>
    <x v="139"/>
    <x v="3"/>
    <x v="1"/>
    <x v="0"/>
    <x v="2"/>
    <x v="15"/>
    <x v="19"/>
    <x v="0"/>
    <n v="39"/>
    <x v="0"/>
    <n v="0.55000000000000004"/>
    <n v="4750"/>
    <n v="2612.5"/>
    <n v="914.37499999999989"/>
    <n v="0.35"/>
  </r>
  <r>
    <x v="2"/>
    <n v="1128299"/>
    <x v="139"/>
    <x v="3"/>
    <x v="1"/>
    <x v="0"/>
    <x v="2"/>
    <x v="15"/>
    <x v="19"/>
    <x v="1"/>
    <n v="36"/>
    <x v="2"/>
    <n v="0.60000000000000009"/>
    <n v="2750"/>
    <n v="1650.0000000000002"/>
    <n v="577.5"/>
    <n v="0.35"/>
  </r>
  <r>
    <x v="2"/>
    <n v="1128299"/>
    <x v="139"/>
    <x v="3"/>
    <x v="1"/>
    <x v="0"/>
    <x v="2"/>
    <x v="15"/>
    <x v="19"/>
    <x v="2"/>
    <n v="21"/>
    <x v="2"/>
    <n v="0.60000000000000009"/>
    <n v="3250"/>
    <n v="1950.0000000000002"/>
    <n v="682.5"/>
    <n v="0.35"/>
  </r>
  <r>
    <x v="2"/>
    <n v="1128299"/>
    <x v="139"/>
    <x v="3"/>
    <x v="1"/>
    <x v="0"/>
    <x v="2"/>
    <x v="15"/>
    <x v="19"/>
    <x v="3"/>
    <n v="23"/>
    <x v="0"/>
    <n v="0.45000000000000007"/>
    <n v="2250"/>
    <n v="1012.5000000000001"/>
    <n v="354.375"/>
    <n v="0.35"/>
  </r>
  <r>
    <x v="2"/>
    <n v="1128299"/>
    <x v="139"/>
    <x v="3"/>
    <x v="1"/>
    <x v="0"/>
    <x v="2"/>
    <x v="15"/>
    <x v="19"/>
    <x v="4"/>
    <n v="18"/>
    <x v="3"/>
    <n v="0.50000000000000011"/>
    <n v="1250"/>
    <n v="625.00000000000011"/>
    <n v="250.00000000000006"/>
    <n v="0.4"/>
  </r>
  <r>
    <x v="2"/>
    <n v="1128299"/>
    <x v="139"/>
    <x v="3"/>
    <x v="1"/>
    <x v="0"/>
    <x v="2"/>
    <x v="15"/>
    <x v="19"/>
    <x v="5"/>
    <n v="32"/>
    <x v="1"/>
    <n v="0.65000000000000013"/>
    <n v="3000"/>
    <n v="1950.0000000000005"/>
    <n v="585.00000000000011"/>
    <n v="0.3"/>
  </r>
  <r>
    <x v="2"/>
    <n v="1128299"/>
    <x v="140"/>
    <x v="4"/>
    <x v="1"/>
    <x v="0"/>
    <x v="2"/>
    <x v="15"/>
    <x v="19"/>
    <x v="0"/>
    <n v="20"/>
    <x v="0"/>
    <n v="0.5"/>
    <n v="5000"/>
    <n v="2500"/>
    <n v="875"/>
    <n v="0.35"/>
  </r>
  <r>
    <x v="2"/>
    <n v="1128299"/>
    <x v="140"/>
    <x v="4"/>
    <x v="1"/>
    <x v="0"/>
    <x v="2"/>
    <x v="15"/>
    <x v="19"/>
    <x v="1"/>
    <n v="58"/>
    <x v="0"/>
    <n v="0.55000000000000004"/>
    <n v="3500"/>
    <n v="1925.0000000000002"/>
    <n v="673.75"/>
    <n v="0.35"/>
  </r>
  <r>
    <x v="2"/>
    <n v="1128299"/>
    <x v="140"/>
    <x v="4"/>
    <x v="1"/>
    <x v="0"/>
    <x v="2"/>
    <x v="15"/>
    <x v="19"/>
    <x v="2"/>
    <n v="57"/>
    <x v="2"/>
    <n v="0.55000000000000004"/>
    <n v="3500"/>
    <n v="1925.0000000000002"/>
    <n v="673.75"/>
    <n v="0.35"/>
  </r>
  <r>
    <x v="2"/>
    <n v="1128299"/>
    <x v="140"/>
    <x v="4"/>
    <x v="1"/>
    <x v="0"/>
    <x v="2"/>
    <x v="15"/>
    <x v="19"/>
    <x v="3"/>
    <n v="17"/>
    <x v="0"/>
    <n v="0.5"/>
    <n v="2750"/>
    <n v="1375"/>
    <n v="481.24999999999994"/>
    <n v="0.35"/>
  </r>
  <r>
    <x v="2"/>
    <n v="1128299"/>
    <x v="140"/>
    <x v="4"/>
    <x v="1"/>
    <x v="0"/>
    <x v="2"/>
    <x v="15"/>
    <x v="19"/>
    <x v="4"/>
    <n v="36"/>
    <x v="0"/>
    <n v="0.44999999999999996"/>
    <n v="1750"/>
    <n v="787.49999999999989"/>
    <n v="315"/>
    <n v="0.4"/>
  </r>
  <r>
    <x v="2"/>
    <n v="1128299"/>
    <x v="140"/>
    <x v="4"/>
    <x v="1"/>
    <x v="0"/>
    <x v="2"/>
    <x v="15"/>
    <x v="19"/>
    <x v="5"/>
    <n v="33"/>
    <x v="3"/>
    <n v="0.6"/>
    <n v="5250"/>
    <n v="3150"/>
    <n v="945"/>
    <n v="0.3"/>
  </r>
  <r>
    <x v="2"/>
    <n v="1128299"/>
    <x v="141"/>
    <x v="5"/>
    <x v="1"/>
    <x v="0"/>
    <x v="2"/>
    <x v="15"/>
    <x v="19"/>
    <x v="0"/>
    <n v="35"/>
    <x v="1"/>
    <n v="0.54999999999999993"/>
    <n v="7750"/>
    <n v="4262.4999999999991"/>
    <n v="1491.8749999999995"/>
    <n v="0.35"/>
  </r>
  <r>
    <x v="2"/>
    <n v="1128299"/>
    <x v="141"/>
    <x v="5"/>
    <x v="1"/>
    <x v="0"/>
    <x v="2"/>
    <x v="15"/>
    <x v="19"/>
    <x v="1"/>
    <n v="38"/>
    <x v="2"/>
    <n v="0.64999999999999991"/>
    <n v="6500"/>
    <n v="4224.9999999999991"/>
    <n v="1478.7499999999995"/>
    <n v="0.35"/>
  </r>
  <r>
    <x v="2"/>
    <n v="1128299"/>
    <x v="141"/>
    <x v="5"/>
    <x v="1"/>
    <x v="0"/>
    <x v="2"/>
    <x v="15"/>
    <x v="19"/>
    <x v="2"/>
    <n v="20"/>
    <x v="2"/>
    <n v="0.79999999999999993"/>
    <n v="6500"/>
    <n v="5200"/>
    <n v="1819.9999999999998"/>
    <n v="0.35"/>
  </r>
  <r>
    <x v="2"/>
    <n v="1128299"/>
    <x v="141"/>
    <x v="5"/>
    <x v="1"/>
    <x v="0"/>
    <x v="2"/>
    <x v="15"/>
    <x v="19"/>
    <x v="3"/>
    <n v="54"/>
    <x v="3"/>
    <n v="0.79999999999999993"/>
    <n v="5250"/>
    <n v="4200"/>
    <n v="1470"/>
    <n v="0.35"/>
  </r>
  <r>
    <x v="2"/>
    <n v="1128299"/>
    <x v="141"/>
    <x v="5"/>
    <x v="1"/>
    <x v="0"/>
    <x v="2"/>
    <x v="15"/>
    <x v="19"/>
    <x v="4"/>
    <n v="20"/>
    <x v="2"/>
    <n v="0.9"/>
    <n v="4000"/>
    <n v="3600"/>
    <n v="1440"/>
    <n v="0.4"/>
  </r>
  <r>
    <x v="2"/>
    <n v="1128299"/>
    <x v="141"/>
    <x v="5"/>
    <x v="1"/>
    <x v="0"/>
    <x v="2"/>
    <x v="15"/>
    <x v="19"/>
    <x v="5"/>
    <n v="45"/>
    <x v="0"/>
    <n v="1.05"/>
    <n v="7000"/>
    <n v="7350"/>
    <n v="2205"/>
    <n v="0.3"/>
  </r>
  <r>
    <x v="2"/>
    <n v="1128299"/>
    <x v="142"/>
    <x v="6"/>
    <x v="2"/>
    <x v="1"/>
    <x v="2"/>
    <x v="15"/>
    <x v="19"/>
    <x v="0"/>
    <n v="46"/>
    <x v="3"/>
    <n v="0.85"/>
    <n v="8500"/>
    <n v="7225"/>
    <n v="2528.75"/>
    <n v="0.35"/>
  </r>
  <r>
    <x v="2"/>
    <n v="1128299"/>
    <x v="142"/>
    <x v="6"/>
    <x v="2"/>
    <x v="1"/>
    <x v="2"/>
    <x v="15"/>
    <x v="19"/>
    <x v="1"/>
    <n v="32"/>
    <x v="3"/>
    <n v="0.9"/>
    <n v="7000"/>
    <n v="6300"/>
    <n v="2205"/>
    <n v="0.35"/>
  </r>
  <r>
    <x v="2"/>
    <n v="1128299"/>
    <x v="142"/>
    <x v="6"/>
    <x v="2"/>
    <x v="1"/>
    <x v="2"/>
    <x v="15"/>
    <x v="19"/>
    <x v="2"/>
    <n v="16"/>
    <x v="0"/>
    <n v="0.9"/>
    <n v="6500"/>
    <n v="5850"/>
    <n v="2047.4999999999998"/>
    <n v="0.35"/>
  </r>
  <r>
    <x v="2"/>
    <n v="1128299"/>
    <x v="142"/>
    <x v="6"/>
    <x v="2"/>
    <x v="1"/>
    <x v="2"/>
    <x v="15"/>
    <x v="19"/>
    <x v="3"/>
    <n v="44"/>
    <x v="3"/>
    <n v="0.85"/>
    <n v="5500"/>
    <n v="4675"/>
    <n v="1636.25"/>
    <n v="0.35"/>
  </r>
  <r>
    <x v="2"/>
    <n v="1128299"/>
    <x v="142"/>
    <x v="6"/>
    <x v="2"/>
    <x v="1"/>
    <x v="2"/>
    <x v="15"/>
    <x v="19"/>
    <x v="4"/>
    <n v="15"/>
    <x v="1"/>
    <n v="0.9"/>
    <n v="6000"/>
    <n v="5400"/>
    <n v="2160"/>
    <n v="0.4"/>
  </r>
  <r>
    <x v="2"/>
    <n v="1128299"/>
    <x v="142"/>
    <x v="6"/>
    <x v="2"/>
    <x v="1"/>
    <x v="2"/>
    <x v="15"/>
    <x v="19"/>
    <x v="5"/>
    <n v="50"/>
    <x v="3"/>
    <n v="1.05"/>
    <n v="6000"/>
    <n v="6300"/>
    <n v="1890"/>
    <n v="0.3"/>
  </r>
  <r>
    <x v="2"/>
    <n v="1128299"/>
    <x v="143"/>
    <x v="7"/>
    <x v="2"/>
    <x v="1"/>
    <x v="2"/>
    <x v="15"/>
    <x v="19"/>
    <x v="0"/>
    <n v="26"/>
    <x v="0"/>
    <n v="0.9"/>
    <n v="8000"/>
    <n v="7200"/>
    <n v="2520"/>
    <n v="0.35"/>
  </r>
  <r>
    <x v="2"/>
    <n v="1128299"/>
    <x v="143"/>
    <x v="7"/>
    <x v="2"/>
    <x v="1"/>
    <x v="2"/>
    <x v="15"/>
    <x v="19"/>
    <x v="1"/>
    <n v="46"/>
    <x v="0"/>
    <n v="0.8"/>
    <n v="7750"/>
    <n v="6200"/>
    <n v="2170"/>
    <n v="0.35"/>
  </r>
  <r>
    <x v="2"/>
    <n v="1128299"/>
    <x v="143"/>
    <x v="7"/>
    <x v="2"/>
    <x v="1"/>
    <x v="2"/>
    <x v="15"/>
    <x v="19"/>
    <x v="2"/>
    <n v="29"/>
    <x v="1"/>
    <n v="0.70000000000000007"/>
    <n v="6500"/>
    <n v="4550"/>
    <n v="1592.5"/>
    <n v="0.35"/>
  </r>
  <r>
    <x v="2"/>
    <n v="1128299"/>
    <x v="143"/>
    <x v="7"/>
    <x v="2"/>
    <x v="1"/>
    <x v="2"/>
    <x v="15"/>
    <x v="19"/>
    <x v="3"/>
    <n v="43"/>
    <x v="0"/>
    <n v="0.70000000000000007"/>
    <n v="4250"/>
    <n v="2975.0000000000005"/>
    <n v="1041.25"/>
    <n v="0.35"/>
  </r>
  <r>
    <x v="2"/>
    <n v="1128299"/>
    <x v="143"/>
    <x v="7"/>
    <x v="2"/>
    <x v="1"/>
    <x v="2"/>
    <x v="15"/>
    <x v="19"/>
    <x v="4"/>
    <n v="24"/>
    <x v="2"/>
    <n v="0.7"/>
    <n v="4250"/>
    <n v="2975"/>
    <n v="1190"/>
    <n v="0.4"/>
  </r>
  <r>
    <x v="2"/>
    <n v="1128299"/>
    <x v="143"/>
    <x v="7"/>
    <x v="2"/>
    <x v="1"/>
    <x v="2"/>
    <x v="15"/>
    <x v="19"/>
    <x v="5"/>
    <n v="34"/>
    <x v="1"/>
    <n v="0.75"/>
    <n v="2500"/>
    <n v="1875"/>
    <n v="562.5"/>
    <n v="0.3"/>
  </r>
  <r>
    <x v="2"/>
    <n v="1128299"/>
    <x v="144"/>
    <x v="8"/>
    <x v="2"/>
    <x v="1"/>
    <x v="2"/>
    <x v="15"/>
    <x v="19"/>
    <x v="0"/>
    <n v="38"/>
    <x v="1"/>
    <n v="0.50000000000000011"/>
    <n v="4500"/>
    <n v="2250.0000000000005"/>
    <n v="787.50000000000011"/>
    <n v="0.35"/>
  </r>
  <r>
    <x v="2"/>
    <n v="1128299"/>
    <x v="144"/>
    <x v="8"/>
    <x v="2"/>
    <x v="1"/>
    <x v="2"/>
    <x v="15"/>
    <x v="19"/>
    <x v="1"/>
    <n v="60"/>
    <x v="0"/>
    <n v="0.55000000000000016"/>
    <n v="4500"/>
    <n v="2475.0000000000009"/>
    <n v="866.25000000000023"/>
    <n v="0.35"/>
  </r>
  <r>
    <x v="2"/>
    <n v="1128299"/>
    <x v="144"/>
    <x v="8"/>
    <x v="2"/>
    <x v="1"/>
    <x v="2"/>
    <x v="15"/>
    <x v="19"/>
    <x v="2"/>
    <n v="42"/>
    <x v="0"/>
    <n v="0.50000000000000011"/>
    <n v="2500"/>
    <n v="1250.0000000000002"/>
    <n v="437.50000000000006"/>
    <n v="0.35"/>
  </r>
  <r>
    <x v="2"/>
    <n v="1128299"/>
    <x v="144"/>
    <x v="8"/>
    <x v="2"/>
    <x v="1"/>
    <x v="2"/>
    <x v="15"/>
    <x v="19"/>
    <x v="3"/>
    <n v="39"/>
    <x v="0"/>
    <n v="0.50000000000000011"/>
    <n v="2000"/>
    <n v="1000.0000000000002"/>
    <n v="350.00000000000006"/>
    <n v="0.35"/>
  </r>
  <r>
    <x v="2"/>
    <n v="1128299"/>
    <x v="144"/>
    <x v="8"/>
    <x v="2"/>
    <x v="1"/>
    <x v="2"/>
    <x v="15"/>
    <x v="19"/>
    <x v="4"/>
    <n v="49"/>
    <x v="3"/>
    <n v="0.60000000000000009"/>
    <n v="2250"/>
    <n v="1350.0000000000002"/>
    <n v="540.00000000000011"/>
    <n v="0.4"/>
  </r>
  <r>
    <x v="2"/>
    <n v="1128299"/>
    <x v="144"/>
    <x v="8"/>
    <x v="2"/>
    <x v="1"/>
    <x v="2"/>
    <x v="15"/>
    <x v="19"/>
    <x v="5"/>
    <n v="54"/>
    <x v="2"/>
    <n v="0.44999999999999996"/>
    <n v="2500"/>
    <n v="1125"/>
    <n v="337.5"/>
    <n v="0.3"/>
  </r>
  <r>
    <x v="2"/>
    <n v="1128299"/>
    <x v="145"/>
    <x v="9"/>
    <x v="3"/>
    <x v="1"/>
    <x v="2"/>
    <x v="15"/>
    <x v="19"/>
    <x v="0"/>
    <n v="58"/>
    <x v="1"/>
    <n v="0.4"/>
    <n v="3500"/>
    <n v="1400"/>
    <n v="489.99999999999994"/>
    <n v="0.35"/>
  </r>
  <r>
    <x v="2"/>
    <n v="1128299"/>
    <x v="145"/>
    <x v="9"/>
    <x v="3"/>
    <x v="1"/>
    <x v="2"/>
    <x v="15"/>
    <x v="19"/>
    <x v="1"/>
    <n v="33"/>
    <x v="3"/>
    <n v="0.55000000000000016"/>
    <n v="5250"/>
    <n v="2887.5000000000009"/>
    <n v="1010.6250000000002"/>
    <n v="0.35"/>
  </r>
  <r>
    <x v="2"/>
    <n v="1128299"/>
    <x v="145"/>
    <x v="9"/>
    <x v="3"/>
    <x v="1"/>
    <x v="2"/>
    <x v="15"/>
    <x v="19"/>
    <x v="2"/>
    <n v="36"/>
    <x v="0"/>
    <n v="0.50000000000000011"/>
    <n v="3500"/>
    <n v="1750.0000000000005"/>
    <n v="612.50000000000011"/>
    <n v="0.35"/>
  </r>
  <r>
    <x v="2"/>
    <n v="1128299"/>
    <x v="145"/>
    <x v="9"/>
    <x v="3"/>
    <x v="1"/>
    <x v="2"/>
    <x v="15"/>
    <x v="19"/>
    <x v="3"/>
    <n v="44"/>
    <x v="2"/>
    <n v="0.45000000000000007"/>
    <n v="3250"/>
    <n v="1462.5000000000002"/>
    <n v="511.87500000000006"/>
    <n v="0.35"/>
  </r>
  <r>
    <x v="2"/>
    <n v="1128299"/>
    <x v="145"/>
    <x v="9"/>
    <x v="3"/>
    <x v="1"/>
    <x v="2"/>
    <x v="15"/>
    <x v="19"/>
    <x v="4"/>
    <n v="18"/>
    <x v="0"/>
    <n v="0.55000000000000004"/>
    <n v="3000"/>
    <n v="1650.0000000000002"/>
    <n v="660.00000000000011"/>
    <n v="0.4"/>
  </r>
  <r>
    <x v="2"/>
    <n v="1128299"/>
    <x v="145"/>
    <x v="9"/>
    <x v="3"/>
    <x v="1"/>
    <x v="2"/>
    <x v="15"/>
    <x v="19"/>
    <x v="5"/>
    <n v="59"/>
    <x v="1"/>
    <n v="0.60000000000000009"/>
    <n v="3500"/>
    <n v="2100.0000000000005"/>
    <n v="630.00000000000011"/>
    <n v="0.3"/>
  </r>
  <r>
    <x v="2"/>
    <n v="1128299"/>
    <x v="146"/>
    <x v="10"/>
    <x v="3"/>
    <x v="1"/>
    <x v="2"/>
    <x v="15"/>
    <x v="19"/>
    <x v="0"/>
    <n v="17"/>
    <x v="0"/>
    <n v="0.45000000000000007"/>
    <n v="5750"/>
    <n v="2587.5000000000005"/>
    <n v="905.62500000000011"/>
    <n v="0.35"/>
  </r>
  <r>
    <x v="2"/>
    <n v="1128299"/>
    <x v="146"/>
    <x v="10"/>
    <x v="3"/>
    <x v="1"/>
    <x v="2"/>
    <x v="15"/>
    <x v="19"/>
    <x v="1"/>
    <n v="34"/>
    <x v="1"/>
    <n v="0.50000000000000011"/>
    <n v="6500"/>
    <n v="3250.0000000000009"/>
    <n v="1137.5000000000002"/>
    <n v="0.35"/>
  </r>
  <r>
    <x v="2"/>
    <n v="1128299"/>
    <x v="146"/>
    <x v="10"/>
    <x v="3"/>
    <x v="1"/>
    <x v="2"/>
    <x v="15"/>
    <x v="19"/>
    <x v="2"/>
    <n v="51"/>
    <x v="0"/>
    <n v="0.45000000000000007"/>
    <n v="4750"/>
    <n v="2137.5000000000005"/>
    <n v="748.12500000000011"/>
    <n v="0.35"/>
  </r>
  <r>
    <x v="2"/>
    <n v="1128299"/>
    <x v="146"/>
    <x v="10"/>
    <x v="3"/>
    <x v="1"/>
    <x v="2"/>
    <x v="15"/>
    <x v="19"/>
    <x v="3"/>
    <n v="56"/>
    <x v="1"/>
    <n v="0.55000000000000016"/>
    <n v="4500"/>
    <n v="2475.0000000000009"/>
    <n v="866.25000000000023"/>
    <n v="0.35"/>
  </r>
  <r>
    <x v="2"/>
    <n v="1128299"/>
    <x v="146"/>
    <x v="10"/>
    <x v="3"/>
    <x v="1"/>
    <x v="2"/>
    <x v="15"/>
    <x v="19"/>
    <x v="4"/>
    <n v="25"/>
    <x v="2"/>
    <n v="0.75000000000000011"/>
    <n v="4250"/>
    <n v="3187.5000000000005"/>
    <n v="1275.0000000000002"/>
    <n v="0.4"/>
  </r>
  <r>
    <x v="2"/>
    <n v="1128299"/>
    <x v="146"/>
    <x v="10"/>
    <x v="3"/>
    <x v="1"/>
    <x v="2"/>
    <x v="15"/>
    <x v="19"/>
    <x v="5"/>
    <n v="59"/>
    <x v="1"/>
    <n v="0.80000000000000016"/>
    <n v="5500"/>
    <n v="4400.0000000000009"/>
    <n v="1320.0000000000002"/>
    <n v="0.3"/>
  </r>
  <r>
    <x v="2"/>
    <n v="1128299"/>
    <x v="147"/>
    <x v="11"/>
    <x v="3"/>
    <x v="1"/>
    <x v="2"/>
    <x v="15"/>
    <x v="19"/>
    <x v="0"/>
    <n v="57"/>
    <x v="3"/>
    <n v="0.65000000000000013"/>
    <n v="7500"/>
    <n v="4875.0000000000009"/>
    <n v="1706.2500000000002"/>
    <n v="0.35"/>
  </r>
  <r>
    <x v="2"/>
    <n v="1128299"/>
    <x v="147"/>
    <x v="11"/>
    <x v="3"/>
    <x v="1"/>
    <x v="2"/>
    <x v="15"/>
    <x v="19"/>
    <x v="1"/>
    <n v="59"/>
    <x v="0"/>
    <n v="0.75000000000000022"/>
    <n v="7500"/>
    <n v="5625.0000000000018"/>
    <n v="1968.7500000000005"/>
    <n v="0.35"/>
  </r>
  <r>
    <x v="2"/>
    <n v="1128299"/>
    <x v="147"/>
    <x v="11"/>
    <x v="3"/>
    <x v="1"/>
    <x v="2"/>
    <x v="15"/>
    <x v="19"/>
    <x v="2"/>
    <n v="48"/>
    <x v="1"/>
    <n v="0.70000000000000018"/>
    <n v="5500"/>
    <n v="3850.0000000000009"/>
    <n v="1347.5000000000002"/>
    <n v="0.35"/>
  </r>
  <r>
    <x v="2"/>
    <n v="1128299"/>
    <x v="147"/>
    <x v="11"/>
    <x v="3"/>
    <x v="1"/>
    <x v="2"/>
    <x v="15"/>
    <x v="19"/>
    <x v="3"/>
    <n v="46"/>
    <x v="0"/>
    <n v="0.70000000000000018"/>
    <n v="5500"/>
    <n v="3850.0000000000009"/>
    <n v="1347.5000000000002"/>
    <n v="0.35"/>
  </r>
  <r>
    <x v="2"/>
    <n v="1128299"/>
    <x v="147"/>
    <x v="11"/>
    <x v="3"/>
    <x v="1"/>
    <x v="2"/>
    <x v="15"/>
    <x v="19"/>
    <x v="4"/>
    <n v="52"/>
    <x v="3"/>
    <n v="0.80000000000000016"/>
    <n v="4750"/>
    <n v="3800.0000000000009"/>
    <n v="1520.0000000000005"/>
    <n v="0.4"/>
  </r>
  <r>
    <x v="2"/>
    <n v="1128299"/>
    <x v="147"/>
    <x v="11"/>
    <x v="3"/>
    <x v="1"/>
    <x v="2"/>
    <x v="15"/>
    <x v="19"/>
    <x v="5"/>
    <n v="27"/>
    <x v="0"/>
    <n v="0.8500000000000002"/>
    <n v="5750"/>
    <n v="4887.5000000000009"/>
    <n v="1466.2500000000002"/>
    <n v="0.3"/>
  </r>
  <r>
    <x v="0"/>
    <n v="1185732"/>
    <x v="148"/>
    <x v="0"/>
    <x v="0"/>
    <x v="0"/>
    <x v="4"/>
    <x v="16"/>
    <x v="20"/>
    <x v="0"/>
    <n v="39"/>
    <x v="1"/>
    <n v="0.35"/>
    <n v="7500"/>
    <n v="2625"/>
    <n v="1312.5"/>
    <n v="0.5"/>
  </r>
  <r>
    <x v="0"/>
    <n v="1185732"/>
    <x v="148"/>
    <x v="0"/>
    <x v="0"/>
    <x v="0"/>
    <x v="4"/>
    <x v="16"/>
    <x v="20"/>
    <x v="1"/>
    <n v="50"/>
    <x v="1"/>
    <n v="0.35"/>
    <n v="5500"/>
    <n v="1924.9999999999998"/>
    <n v="769.99999999999989"/>
    <n v="0.39999999999999997"/>
  </r>
  <r>
    <x v="0"/>
    <n v="1185732"/>
    <x v="148"/>
    <x v="0"/>
    <x v="0"/>
    <x v="0"/>
    <x v="4"/>
    <x v="16"/>
    <x v="20"/>
    <x v="2"/>
    <n v="18"/>
    <x v="1"/>
    <n v="0.25"/>
    <n v="5500"/>
    <n v="1375"/>
    <n v="412.5"/>
    <n v="0.3"/>
  </r>
  <r>
    <x v="0"/>
    <n v="1185732"/>
    <x v="148"/>
    <x v="0"/>
    <x v="0"/>
    <x v="0"/>
    <x v="4"/>
    <x v="16"/>
    <x v="20"/>
    <x v="3"/>
    <n v="52"/>
    <x v="1"/>
    <n v="0.29999999999999993"/>
    <n v="4000"/>
    <n v="1199.9999999999998"/>
    <n v="419.99999999999989"/>
    <n v="0.35"/>
  </r>
  <r>
    <x v="0"/>
    <n v="1185732"/>
    <x v="148"/>
    <x v="0"/>
    <x v="0"/>
    <x v="0"/>
    <x v="4"/>
    <x v="16"/>
    <x v="20"/>
    <x v="4"/>
    <n v="27"/>
    <x v="2"/>
    <n v="0.45000000000000007"/>
    <n v="4500"/>
    <n v="2025.0000000000002"/>
    <n v="810"/>
    <n v="0.39999999999999997"/>
  </r>
  <r>
    <x v="0"/>
    <n v="1185732"/>
    <x v="148"/>
    <x v="0"/>
    <x v="0"/>
    <x v="0"/>
    <x v="4"/>
    <x v="16"/>
    <x v="20"/>
    <x v="5"/>
    <n v="15"/>
    <x v="0"/>
    <n v="0.35"/>
    <n v="5500"/>
    <n v="1924.9999999999998"/>
    <n v="1058.75"/>
    <n v="0.55000000000000004"/>
  </r>
  <r>
    <x v="0"/>
    <n v="1185732"/>
    <x v="103"/>
    <x v="1"/>
    <x v="0"/>
    <x v="0"/>
    <x v="4"/>
    <x v="16"/>
    <x v="20"/>
    <x v="0"/>
    <n v="48"/>
    <x v="3"/>
    <n v="0.35"/>
    <n v="8000"/>
    <n v="2800"/>
    <n v="1400"/>
    <n v="0.5"/>
  </r>
  <r>
    <x v="0"/>
    <n v="1185732"/>
    <x v="103"/>
    <x v="1"/>
    <x v="0"/>
    <x v="0"/>
    <x v="4"/>
    <x v="16"/>
    <x v="20"/>
    <x v="1"/>
    <n v="17"/>
    <x v="3"/>
    <n v="0.35"/>
    <n v="4500"/>
    <n v="1575"/>
    <n v="630"/>
    <n v="0.39999999999999997"/>
  </r>
  <r>
    <x v="0"/>
    <n v="1185732"/>
    <x v="103"/>
    <x v="1"/>
    <x v="0"/>
    <x v="0"/>
    <x v="4"/>
    <x v="16"/>
    <x v="20"/>
    <x v="2"/>
    <n v="47"/>
    <x v="0"/>
    <n v="0.25"/>
    <n v="5000"/>
    <n v="1250"/>
    <n v="375"/>
    <n v="0.3"/>
  </r>
  <r>
    <x v="0"/>
    <n v="1185732"/>
    <x v="103"/>
    <x v="1"/>
    <x v="0"/>
    <x v="0"/>
    <x v="4"/>
    <x v="16"/>
    <x v="20"/>
    <x v="3"/>
    <n v="52"/>
    <x v="2"/>
    <n v="0.29999999999999993"/>
    <n v="3750"/>
    <n v="1124.9999999999998"/>
    <n v="393.74999999999989"/>
    <n v="0.35"/>
  </r>
  <r>
    <x v="0"/>
    <n v="1185732"/>
    <x v="103"/>
    <x v="1"/>
    <x v="0"/>
    <x v="0"/>
    <x v="4"/>
    <x v="16"/>
    <x v="20"/>
    <x v="4"/>
    <n v="41"/>
    <x v="2"/>
    <n v="0.45000000000000007"/>
    <n v="4500"/>
    <n v="2025.0000000000002"/>
    <n v="810"/>
    <n v="0.39999999999999997"/>
  </r>
  <r>
    <x v="0"/>
    <n v="1185732"/>
    <x v="103"/>
    <x v="1"/>
    <x v="0"/>
    <x v="0"/>
    <x v="4"/>
    <x v="16"/>
    <x v="20"/>
    <x v="5"/>
    <n v="53"/>
    <x v="0"/>
    <n v="0.35"/>
    <n v="5500"/>
    <n v="1924.9999999999998"/>
    <n v="1058.75"/>
    <n v="0.55000000000000004"/>
  </r>
  <r>
    <x v="0"/>
    <n v="1185732"/>
    <x v="149"/>
    <x v="2"/>
    <x v="0"/>
    <x v="0"/>
    <x v="4"/>
    <x v="16"/>
    <x v="20"/>
    <x v="0"/>
    <n v="16"/>
    <x v="2"/>
    <n v="0.35"/>
    <n v="7700"/>
    <n v="2695"/>
    <n v="1347.5"/>
    <n v="0.5"/>
  </r>
  <r>
    <x v="0"/>
    <n v="1185732"/>
    <x v="149"/>
    <x v="2"/>
    <x v="0"/>
    <x v="0"/>
    <x v="4"/>
    <x v="16"/>
    <x v="20"/>
    <x v="1"/>
    <n v="43"/>
    <x v="3"/>
    <n v="0.35"/>
    <n v="4500"/>
    <n v="1575"/>
    <n v="630"/>
    <n v="0.39999999999999997"/>
  </r>
  <r>
    <x v="0"/>
    <n v="1185732"/>
    <x v="149"/>
    <x v="2"/>
    <x v="0"/>
    <x v="0"/>
    <x v="4"/>
    <x v="16"/>
    <x v="20"/>
    <x v="2"/>
    <n v="52"/>
    <x v="2"/>
    <n v="0.25"/>
    <n v="4750"/>
    <n v="1187.5"/>
    <n v="356.25"/>
    <n v="0.3"/>
  </r>
  <r>
    <x v="0"/>
    <n v="1185732"/>
    <x v="149"/>
    <x v="2"/>
    <x v="0"/>
    <x v="0"/>
    <x v="4"/>
    <x v="16"/>
    <x v="20"/>
    <x v="3"/>
    <n v="46"/>
    <x v="2"/>
    <n v="0.29999999999999993"/>
    <n v="3250"/>
    <n v="974.99999999999977"/>
    <n v="341.24999999999989"/>
    <n v="0.35"/>
  </r>
  <r>
    <x v="0"/>
    <n v="1185732"/>
    <x v="149"/>
    <x v="2"/>
    <x v="0"/>
    <x v="0"/>
    <x v="4"/>
    <x v="16"/>
    <x v="20"/>
    <x v="4"/>
    <n v="30"/>
    <x v="0"/>
    <n v="0.45000000000000007"/>
    <n v="3750"/>
    <n v="1687.5000000000002"/>
    <n v="675"/>
    <n v="0.39999999999999997"/>
  </r>
  <r>
    <x v="0"/>
    <n v="1185732"/>
    <x v="149"/>
    <x v="2"/>
    <x v="0"/>
    <x v="0"/>
    <x v="4"/>
    <x v="16"/>
    <x v="20"/>
    <x v="5"/>
    <n v="57"/>
    <x v="3"/>
    <n v="0.35"/>
    <n v="4750"/>
    <n v="1662.5"/>
    <n v="914.37500000000011"/>
    <n v="0.55000000000000004"/>
  </r>
  <r>
    <x v="0"/>
    <n v="1185732"/>
    <x v="150"/>
    <x v="3"/>
    <x v="1"/>
    <x v="0"/>
    <x v="4"/>
    <x v="16"/>
    <x v="20"/>
    <x v="0"/>
    <n v="53"/>
    <x v="3"/>
    <n v="0.35"/>
    <n v="7250"/>
    <n v="2537.5"/>
    <n v="1268.75"/>
    <n v="0.5"/>
  </r>
  <r>
    <x v="0"/>
    <n v="1185732"/>
    <x v="150"/>
    <x v="3"/>
    <x v="1"/>
    <x v="0"/>
    <x v="4"/>
    <x v="16"/>
    <x v="20"/>
    <x v="1"/>
    <n v="50"/>
    <x v="3"/>
    <n v="0.4"/>
    <n v="4250"/>
    <n v="1700"/>
    <n v="680"/>
    <n v="0.39999999999999997"/>
  </r>
  <r>
    <x v="0"/>
    <n v="1185732"/>
    <x v="150"/>
    <x v="3"/>
    <x v="1"/>
    <x v="0"/>
    <x v="4"/>
    <x v="16"/>
    <x v="20"/>
    <x v="2"/>
    <n v="43"/>
    <x v="3"/>
    <n v="0.30000000000000004"/>
    <n v="4500"/>
    <n v="1350.0000000000002"/>
    <n v="405.00000000000006"/>
    <n v="0.3"/>
  </r>
  <r>
    <x v="0"/>
    <n v="1185732"/>
    <x v="150"/>
    <x v="3"/>
    <x v="1"/>
    <x v="0"/>
    <x v="4"/>
    <x v="16"/>
    <x v="20"/>
    <x v="3"/>
    <n v="17"/>
    <x v="2"/>
    <n v="0.35"/>
    <n v="3750"/>
    <n v="1312.5"/>
    <n v="459.37499999999994"/>
    <n v="0.35"/>
  </r>
  <r>
    <x v="0"/>
    <n v="1185732"/>
    <x v="150"/>
    <x v="3"/>
    <x v="1"/>
    <x v="0"/>
    <x v="4"/>
    <x v="16"/>
    <x v="20"/>
    <x v="4"/>
    <n v="54"/>
    <x v="0"/>
    <n v="0.5"/>
    <n v="4000"/>
    <n v="2000"/>
    <n v="799.99999999999989"/>
    <n v="0.39999999999999997"/>
  </r>
  <r>
    <x v="0"/>
    <n v="1185732"/>
    <x v="150"/>
    <x v="3"/>
    <x v="1"/>
    <x v="0"/>
    <x v="4"/>
    <x v="16"/>
    <x v="20"/>
    <x v="5"/>
    <n v="19"/>
    <x v="3"/>
    <n v="0.4"/>
    <n v="5250"/>
    <n v="2100"/>
    <n v="1155"/>
    <n v="0.55000000000000004"/>
  </r>
  <r>
    <x v="0"/>
    <n v="1185732"/>
    <x v="151"/>
    <x v="4"/>
    <x v="1"/>
    <x v="0"/>
    <x v="4"/>
    <x v="16"/>
    <x v="20"/>
    <x v="0"/>
    <n v="35"/>
    <x v="1"/>
    <n v="0.5"/>
    <n v="7950"/>
    <n v="3975"/>
    <n v="1987.5"/>
    <n v="0.5"/>
  </r>
  <r>
    <x v="0"/>
    <n v="1185732"/>
    <x v="151"/>
    <x v="4"/>
    <x v="1"/>
    <x v="0"/>
    <x v="4"/>
    <x v="16"/>
    <x v="20"/>
    <x v="1"/>
    <n v="17"/>
    <x v="2"/>
    <n v="0.5"/>
    <n v="5000"/>
    <n v="2500"/>
    <n v="999.99999999999989"/>
    <n v="0.39999999999999997"/>
  </r>
  <r>
    <x v="0"/>
    <n v="1185732"/>
    <x v="151"/>
    <x v="4"/>
    <x v="1"/>
    <x v="0"/>
    <x v="4"/>
    <x v="16"/>
    <x v="20"/>
    <x v="2"/>
    <n v="26"/>
    <x v="3"/>
    <n v="0.45"/>
    <n v="4750"/>
    <n v="2137.5"/>
    <n v="641.25"/>
    <n v="0.3"/>
  </r>
  <r>
    <x v="0"/>
    <n v="1185732"/>
    <x v="151"/>
    <x v="4"/>
    <x v="1"/>
    <x v="0"/>
    <x v="4"/>
    <x v="16"/>
    <x v="20"/>
    <x v="3"/>
    <n v="16"/>
    <x v="0"/>
    <n v="0.45"/>
    <n v="4500"/>
    <n v="2025"/>
    <n v="708.75"/>
    <n v="0.35"/>
  </r>
  <r>
    <x v="0"/>
    <n v="1185732"/>
    <x v="151"/>
    <x v="4"/>
    <x v="1"/>
    <x v="0"/>
    <x v="4"/>
    <x v="16"/>
    <x v="20"/>
    <x v="4"/>
    <n v="56"/>
    <x v="3"/>
    <n v="0.54999999999999993"/>
    <n v="4750"/>
    <n v="2612.4999999999995"/>
    <n v="1044.9999999999998"/>
    <n v="0.39999999999999997"/>
  </r>
  <r>
    <x v="0"/>
    <n v="1185732"/>
    <x v="151"/>
    <x v="4"/>
    <x v="1"/>
    <x v="0"/>
    <x v="4"/>
    <x v="16"/>
    <x v="20"/>
    <x v="5"/>
    <n v="49"/>
    <x v="2"/>
    <n v="0.6"/>
    <n v="5750"/>
    <n v="3450"/>
    <n v="1897.5000000000002"/>
    <n v="0.55000000000000004"/>
  </r>
  <r>
    <x v="0"/>
    <n v="1185732"/>
    <x v="107"/>
    <x v="5"/>
    <x v="1"/>
    <x v="0"/>
    <x v="4"/>
    <x v="16"/>
    <x v="20"/>
    <x v="0"/>
    <n v="40"/>
    <x v="0"/>
    <n v="0.54999999999999993"/>
    <n v="8250"/>
    <n v="4537.4999999999991"/>
    <n v="2268.7499999999995"/>
    <n v="0.5"/>
  </r>
  <r>
    <x v="0"/>
    <n v="1185732"/>
    <x v="107"/>
    <x v="5"/>
    <x v="1"/>
    <x v="0"/>
    <x v="4"/>
    <x v="16"/>
    <x v="20"/>
    <x v="1"/>
    <n v="19"/>
    <x v="2"/>
    <n v="0.5"/>
    <n v="5750"/>
    <n v="2875"/>
    <n v="1150"/>
    <n v="0.39999999999999997"/>
  </r>
  <r>
    <x v="0"/>
    <n v="1185732"/>
    <x v="107"/>
    <x v="5"/>
    <x v="1"/>
    <x v="0"/>
    <x v="4"/>
    <x v="16"/>
    <x v="20"/>
    <x v="2"/>
    <n v="60"/>
    <x v="0"/>
    <n v="0.45"/>
    <n v="5500"/>
    <n v="2475"/>
    <n v="742.5"/>
    <n v="0.3"/>
  </r>
  <r>
    <x v="0"/>
    <n v="1185732"/>
    <x v="107"/>
    <x v="5"/>
    <x v="1"/>
    <x v="0"/>
    <x v="4"/>
    <x v="16"/>
    <x v="20"/>
    <x v="3"/>
    <n v="28"/>
    <x v="3"/>
    <n v="0.45"/>
    <n v="5250"/>
    <n v="2362.5"/>
    <n v="826.875"/>
    <n v="0.35"/>
  </r>
  <r>
    <x v="0"/>
    <n v="1185732"/>
    <x v="107"/>
    <x v="5"/>
    <x v="1"/>
    <x v="0"/>
    <x v="4"/>
    <x v="16"/>
    <x v="20"/>
    <x v="4"/>
    <n v="23"/>
    <x v="3"/>
    <n v="0.6"/>
    <n v="5250"/>
    <n v="3150"/>
    <n v="1260"/>
    <n v="0.39999999999999997"/>
  </r>
  <r>
    <x v="0"/>
    <n v="1185732"/>
    <x v="107"/>
    <x v="5"/>
    <x v="1"/>
    <x v="0"/>
    <x v="4"/>
    <x v="16"/>
    <x v="20"/>
    <x v="5"/>
    <n v="31"/>
    <x v="2"/>
    <n v="0.65"/>
    <n v="6750"/>
    <n v="4387.5"/>
    <n v="2413.125"/>
    <n v="0.55000000000000004"/>
  </r>
  <r>
    <x v="0"/>
    <n v="1185732"/>
    <x v="152"/>
    <x v="6"/>
    <x v="2"/>
    <x v="1"/>
    <x v="4"/>
    <x v="16"/>
    <x v="20"/>
    <x v="0"/>
    <n v="26"/>
    <x v="3"/>
    <n v="0.6"/>
    <n v="9000"/>
    <n v="5400"/>
    <n v="2700"/>
    <n v="0.5"/>
  </r>
  <r>
    <x v="0"/>
    <n v="1185732"/>
    <x v="152"/>
    <x v="6"/>
    <x v="2"/>
    <x v="1"/>
    <x v="4"/>
    <x v="16"/>
    <x v="20"/>
    <x v="1"/>
    <n v="45"/>
    <x v="1"/>
    <n v="0.55000000000000004"/>
    <n v="6500"/>
    <n v="3575.0000000000005"/>
    <n v="1430"/>
    <n v="0.39999999999999997"/>
  </r>
  <r>
    <x v="0"/>
    <n v="1185732"/>
    <x v="152"/>
    <x v="6"/>
    <x v="2"/>
    <x v="1"/>
    <x v="4"/>
    <x v="16"/>
    <x v="20"/>
    <x v="2"/>
    <n v="22"/>
    <x v="2"/>
    <n v="0.5"/>
    <n v="5750"/>
    <n v="2875"/>
    <n v="862.5"/>
    <n v="0.3"/>
  </r>
  <r>
    <x v="0"/>
    <n v="1185732"/>
    <x v="152"/>
    <x v="6"/>
    <x v="2"/>
    <x v="1"/>
    <x v="4"/>
    <x v="16"/>
    <x v="20"/>
    <x v="3"/>
    <n v="35"/>
    <x v="1"/>
    <n v="0.5"/>
    <n v="5250"/>
    <n v="2625"/>
    <n v="918.74999999999989"/>
    <n v="0.35"/>
  </r>
  <r>
    <x v="0"/>
    <n v="1185732"/>
    <x v="152"/>
    <x v="6"/>
    <x v="2"/>
    <x v="1"/>
    <x v="4"/>
    <x v="16"/>
    <x v="20"/>
    <x v="4"/>
    <n v="28"/>
    <x v="2"/>
    <n v="0.6"/>
    <n v="5500"/>
    <n v="3300"/>
    <n v="1320"/>
    <n v="0.39999999999999997"/>
  </r>
  <r>
    <x v="0"/>
    <n v="1185732"/>
    <x v="152"/>
    <x v="6"/>
    <x v="2"/>
    <x v="1"/>
    <x v="4"/>
    <x v="16"/>
    <x v="20"/>
    <x v="5"/>
    <n v="41"/>
    <x v="3"/>
    <n v="0.65"/>
    <n v="7250"/>
    <n v="4712.5"/>
    <n v="2591.875"/>
    <n v="0.55000000000000004"/>
  </r>
  <r>
    <x v="0"/>
    <n v="1185732"/>
    <x v="153"/>
    <x v="7"/>
    <x v="2"/>
    <x v="1"/>
    <x v="4"/>
    <x v="16"/>
    <x v="20"/>
    <x v="0"/>
    <n v="59"/>
    <x v="0"/>
    <n v="0.6"/>
    <n v="8750"/>
    <n v="5250"/>
    <n v="2625"/>
    <n v="0.5"/>
  </r>
  <r>
    <x v="0"/>
    <n v="1185732"/>
    <x v="153"/>
    <x v="7"/>
    <x v="2"/>
    <x v="1"/>
    <x v="4"/>
    <x v="16"/>
    <x v="20"/>
    <x v="1"/>
    <n v="17"/>
    <x v="3"/>
    <n v="0.55000000000000004"/>
    <n v="6500"/>
    <n v="3575.0000000000005"/>
    <n v="1430"/>
    <n v="0.39999999999999997"/>
  </r>
  <r>
    <x v="0"/>
    <n v="1185732"/>
    <x v="153"/>
    <x v="7"/>
    <x v="2"/>
    <x v="1"/>
    <x v="4"/>
    <x v="16"/>
    <x v="20"/>
    <x v="2"/>
    <n v="41"/>
    <x v="1"/>
    <n v="0.45000000000000007"/>
    <n v="5750"/>
    <n v="2587.5000000000005"/>
    <n v="776.25000000000011"/>
    <n v="0.3"/>
  </r>
  <r>
    <x v="0"/>
    <n v="1185732"/>
    <x v="153"/>
    <x v="7"/>
    <x v="2"/>
    <x v="1"/>
    <x v="4"/>
    <x v="16"/>
    <x v="20"/>
    <x v="3"/>
    <n v="40"/>
    <x v="2"/>
    <n v="0.35"/>
    <n v="5250"/>
    <n v="1837.4999999999998"/>
    <n v="643.12499999999989"/>
    <n v="0.35"/>
  </r>
  <r>
    <x v="0"/>
    <n v="1185732"/>
    <x v="153"/>
    <x v="7"/>
    <x v="2"/>
    <x v="1"/>
    <x v="4"/>
    <x v="16"/>
    <x v="20"/>
    <x v="4"/>
    <n v="28"/>
    <x v="3"/>
    <n v="0.45000000000000007"/>
    <n v="5000"/>
    <n v="2250.0000000000005"/>
    <n v="900.00000000000011"/>
    <n v="0.39999999999999997"/>
  </r>
  <r>
    <x v="0"/>
    <n v="1185732"/>
    <x v="153"/>
    <x v="7"/>
    <x v="2"/>
    <x v="1"/>
    <x v="4"/>
    <x v="16"/>
    <x v="20"/>
    <x v="5"/>
    <n v="27"/>
    <x v="0"/>
    <n v="0.50000000000000011"/>
    <n v="6750"/>
    <n v="3375.0000000000009"/>
    <n v="1856.2500000000007"/>
    <n v="0.55000000000000004"/>
  </r>
  <r>
    <x v="0"/>
    <n v="1185732"/>
    <x v="154"/>
    <x v="8"/>
    <x v="2"/>
    <x v="1"/>
    <x v="4"/>
    <x v="16"/>
    <x v="20"/>
    <x v="0"/>
    <n v="47"/>
    <x v="3"/>
    <n v="0.45000000000000007"/>
    <n v="8000"/>
    <n v="3600.0000000000005"/>
    <n v="1800.0000000000002"/>
    <n v="0.5"/>
  </r>
  <r>
    <x v="0"/>
    <n v="1185732"/>
    <x v="154"/>
    <x v="8"/>
    <x v="2"/>
    <x v="1"/>
    <x v="4"/>
    <x v="16"/>
    <x v="20"/>
    <x v="1"/>
    <n v="35"/>
    <x v="3"/>
    <n v="0.40000000000000013"/>
    <n v="6000"/>
    <n v="2400.0000000000009"/>
    <n v="960.00000000000023"/>
    <n v="0.39999999999999997"/>
  </r>
  <r>
    <x v="0"/>
    <n v="1185732"/>
    <x v="154"/>
    <x v="8"/>
    <x v="2"/>
    <x v="1"/>
    <x v="4"/>
    <x v="16"/>
    <x v="20"/>
    <x v="2"/>
    <n v="32"/>
    <x v="3"/>
    <n v="0.35"/>
    <n v="5000"/>
    <n v="1750"/>
    <n v="525"/>
    <n v="0.3"/>
  </r>
  <r>
    <x v="0"/>
    <n v="1185732"/>
    <x v="154"/>
    <x v="8"/>
    <x v="2"/>
    <x v="1"/>
    <x v="4"/>
    <x v="16"/>
    <x v="20"/>
    <x v="3"/>
    <n v="38"/>
    <x v="2"/>
    <n v="0.35"/>
    <n v="4750"/>
    <n v="1662.5"/>
    <n v="581.875"/>
    <n v="0.35"/>
  </r>
  <r>
    <x v="0"/>
    <n v="1185732"/>
    <x v="154"/>
    <x v="8"/>
    <x v="2"/>
    <x v="1"/>
    <x v="4"/>
    <x v="16"/>
    <x v="20"/>
    <x v="4"/>
    <n v="33"/>
    <x v="1"/>
    <n v="0.45000000000000007"/>
    <n v="4750"/>
    <n v="2137.5000000000005"/>
    <n v="855.00000000000011"/>
    <n v="0.39999999999999997"/>
  </r>
  <r>
    <x v="0"/>
    <n v="1185732"/>
    <x v="154"/>
    <x v="8"/>
    <x v="2"/>
    <x v="1"/>
    <x v="4"/>
    <x v="16"/>
    <x v="20"/>
    <x v="5"/>
    <n v="37"/>
    <x v="3"/>
    <n v="0.50000000000000011"/>
    <n v="5750"/>
    <n v="2875.0000000000005"/>
    <n v="1581.2500000000005"/>
    <n v="0.55000000000000004"/>
  </r>
  <r>
    <x v="0"/>
    <n v="1185732"/>
    <x v="111"/>
    <x v="9"/>
    <x v="3"/>
    <x v="1"/>
    <x v="4"/>
    <x v="16"/>
    <x v="20"/>
    <x v="0"/>
    <n v="53"/>
    <x v="0"/>
    <n v="0.50000000000000011"/>
    <n v="7500"/>
    <n v="3750.0000000000009"/>
    <n v="1875.0000000000005"/>
    <n v="0.5"/>
  </r>
  <r>
    <x v="0"/>
    <n v="1185732"/>
    <x v="111"/>
    <x v="9"/>
    <x v="3"/>
    <x v="1"/>
    <x v="4"/>
    <x v="16"/>
    <x v="20"/>
    <x v="1"/>
    <n v="22"/>
    <x v="2"/>
    <n v="0.40000000000000013"/>
    <n v="5750"/>
    <n v="2300.0000000000009"/>
    <n v="920.00000000000034"/>
    <n v="0.39999999999999997"/>
  </r>
  <r>
    <x v="0"/>
    <n v="1185732"/>
    <x v="111"/>
    <x v="9"/>
    <x v="3"/>
    <x v="1"/>
    <x v="4"/>
    <x v="16"/>
    <x v="20"/>
    <x v="2"/>
    <n v="52"/>
    <x v="2"/>
    <n v="0.40000000000000013"/>
    <n v="4250"/>
    <n v="1700.0000000000005"/>
    <n v="510.00000000000011"/>
    <n v="0.3"/>
  </r>
  <r>
    <x v="0"/>
    <n v="1185732"/>
    <x v="111"/>
    <x v="9"/>
    <x v="3"/>
    <x v="1"/>
    <x v="4"/>
    <x v="16"/>
    <x v="20"/>
    <x v="3"/>
    <n v="38"/>
    <x v="3"/>
    <n v="0.40000000000000013"/>
    <n v="4000"/>
    <n v="1600.0000000000005"/>
    <n v="560.00000000000011"/>
    <n v="0.35"/>
  </r>
  <r>
    <x v="0"/>
    <n v="1185732"/>
    <x v="111"/>
    <x v="9"/>
    <x v="3"/>
    <x v="1"/>
    <x v="4"/>
    <x v="16"/>
    <x v="20"/>
    <x v="4"/>
    <n v="59"/>
    <x v="1"/>
    <n v="0.50000000000000011"/>
    <n v="4000"/>
    <n v="2000.0000000000005"/>
    <n v="800.00000000000011"/>
    <n v="0.39999999999999997"/>
  </r>
  <r>
    <x v="0"/>
    <n v="1185732"/>
    <x v="111"/>
    <x v="9"/>
    <x v="3"/>
    <x v="1"/>
    <x v="4"/>
    <x v="16"/>
    <x v="20"/>
    <x v="5"/>
    <n v="38"/>
    <x v="3"/>
    <n v="0.55000000000000004"/>
    <n v="5250"/>
    <n v="2887.5000000000005"/>
    <n v="1588.1250000000005"/>
    <n v="0.55000000000000004"/>
  </r>
  <r>
    <x v="0"/>
    <n v="1185732"/>
    <x v="155"/>
    <x v="10"/>
    <x v="3"/>
    <x v="1"/>
    <x v="4"/>
    <x v="16"/>
    <x v="20"/>
    <x v="0"/>
    <n v="15"/>
    <x v="1"/>
    <n v="0.50000000000000011"/>
    <n v="6750"/>
    <n v="3375.0000000000009"/>
    <n v="1687.5000000000005"/>
    <n v="0.5"/>
  </r>
  <r>
    <x v="0"/>
    <n v="1185732"/>
    <x v="155"/>
    <x v="10"/>
    <x v="3"/>
    <x v="1"/>
    <x v="4"/>
    <x v="16"/>
    <x v="20"/>
    <x v="1"/>
    <n v="19"/>
    <x v="1"/>
    <n v="0.45000000000000012"/>
    <n v="5000"/>
    <n v="2250.0000000000005"/>
    <n v="900.00000000000011"/>
    <n v="0.39999999999999997"/>
  </r>
  <r>
    <x v="0"/>
    <n v="1185732"/>
    <x v="155"/>
    <x v="10"/>
    <x v="3"/>
    <x v="1"/>
    <x v="4"/>
    <x v="16"/>
    <x v="20"/>
    <x v="2"/>
    <n v="17"/>
    <x v="0"/>
    <n v="0.45000000000000012"/>
    <n v="4450"/>
    <n v="2002.5000000000005"/>
    <n v="600.75000000000011"/>
    <n v="0.3"/>
  </r>
  <r>
    <x v="0"/>
    <n v="1185732"/>
    <x v="155"/>
    <x v="10"/>
    <x v="3"/>
    <x v="1"/>
    <x v="4"/>
    <x v="16"/>
    <x v="20"/>
    <x v="3"/>
    <n v="50"/>
    <x v="0"/>
    <n v="0.45000000000000012"/>
    <n v="4750"/>
    <n v="2137.5000000000005"/>
    <n v="748.12500000000011"/>
    <n v="0.35"/>
  </r>
  <r>
    <x v="0"/>
    <n v="1185732"/>
    <x v="155"/>
    <x v="10"/>
    <x v="3"/>
    <x v="1"/>
    <x v="4"/>
    <x v="16"/>
    <x v="20"/>
    <x v="4"/>
    <n v="24"/>
    <x v="1"/>
    <n v="0.6"/>
    <n v="4500"/>
    <n v="2700"/>
    <n v="1080"/>
    <n v="0.39999999999999997"/>
  </r>
  <r>
    <x v="0"/>
    <n v="1185732"/>
    <x v="155"/>
    <x v="10"/>
    <x v="3"/>
    <x v="1"/>
    <x v="4"/>
    <x v="16"/>
    <x v="20"/>
    <x v="5"/>
    <n v="22"/>
    <x v="1"/>
    <n v="0.64999999999999991"/>
    <n v="6250"/>
    <n v="4062.4999999999995"/>
    <n v="2234.375"/>
    <n v="0.55000000000000004"/>
  </r>
  <r>
    <x v="0"/>
    <n v="1185732"/>
    <x v="156"/>
    <x v="11"/>
    <x v="3"/>
    <x v="1"/>
    <x v="4"/>
    <x v="16"/>
    <x v="20"/>
    <x v="0"/>
    <n v="36"/>
    <x v="0"/>
    <n v="0.6"/>
    <n v="8500"/>
    <n v="5100"/>
    <n v="2550"/>
    <n v="0.5"/>
  </r>
  <r>
    <x v="0"/>
    <n v="1185732"/>
    <x v="156"/>
    <x v="11"/>
    <x v="3"/>
    <x v="1"/>
    <x v="4"/>
    <x v="16"/>
    <x v="20"/>
    <x v="1"/>
    <n v="54"/>
    <x v="2"/>
    <n v="0.5"/>
    <n v="6500"/>
    <n v="3250"/>
    <n v="1300"/>
    <n v="0.39999999999999997"/>
  </r>
  <r>
    <x v="0"/>
    <n v="1185732"/>
    <x v="156"/>
    <x v="11"/>
    <x v="3"/>
    <x v="1"/>
    <x v="4"/>
    <x v="16"/>
    <x v="20"/>
    <x v="2"/>
    <n v="19"/>
    <x v="1"/>
    <n v="0.5"/>
    <n v="6000"/>
    <n v="3000"/>
    <n v="900"/>
    <n v="0.3"/>
  </r>
  <r>
    <x v="0"/>
    <n v="1185732"/>
    <x v="156"/>
    <x v="11"/>
    <x v="3"/>
    <x v="1"/>
    <x v="4"/>
    <x v="16"/>
    <x v="20"/>
    <x v="3"/>
    <n v="34"/>
    <x v="3"/>
    <n v="0.5"/>
    <n v="5500"/>
    <n v="2750"/>
    <n v="962.49999999999989"/>
    <n v="0.35"/>
  </r>
  <r>
    <x v="0"/>
    <n v="1185732"/>
    <x v="156"/>
    <x v="11"/>
    <x v="3"/>
    <x v="1"/>
    <x v="4"/>
    <x v="16"/>
    <x v="20"/>
    <x v="4"/>
    <n v="27"/>
    <x v="2"/>
    <n v="0.6"/>
    <n v="5500"/>
    <n v="3300"/>
    <n v="1320"/>
    <n v="0.39999999999999997"/>
  </r>
  <r>
    <x v="0"/>
    <n v="1185732"/>
    <x v="156"/>
    <x v="11"/>
    <x v="3"/>
    <x v="1"/>
    <x v="4"/>
    <x v="16"/>
    <x v="20"/>
    <x v="5"/>
    <n v="46"/>
    <x v="1"/>
    <n v="0.64999999999999991"/>
    <n v="6500"/>
    <n v="4224.9999999999991"/>
    <n v="2323.7499999999995"/>
    <n v="0.55000000000000004"/>
  </r>
  <r>
    <x v="0"/>
    <n v="1185732"/>
    <x v="157"/>
    <x v="0"/>
    <x v="0"/>
    <x v="0"/>
    <x v="3"/>
    <x v="17"/>
    <x v="21"/>
    <x v="0"/>
    <n v="20"/>
    <x v="0"/>
    <n v="0.3"/>
    <n v="6250"/>
    <n v="1875"/>
    <n v="750"/>
    <n v="0.4"/>
  </r>
  <r>
    <x v="0"/>
    <n v="1185732"/>
    <x v="157"/>
    <x v="0"/>
    <x v="0"/>
    <x v="0"/>
    <x v="3"/>
    <x v="17"/>
    <x v="21"/>
    <x v="1"/>
    <n v="44"/>
    <x v="1"/>
    <n v="0.3"/>
    <n v="4250"/>
    <n v="1275"/>
    <n v="446.25"/>
    <n v="0.35"/>
  </r>
  <r>
    <x v="0"/>
    <n v="1185732"/>
    <x v="157"/>
    <x v="0"/>
    <x v="0"/>
    <x v="0"/>
    <x v="3"/>
    <x v="17"/>
    <x v="21"/>
    <x v="2"/>
    <n v="33"/>
    <x v="1"/>
    <n v="0.2"/>
    <n v="4250"/>
    <n v="850"/>
    <n v="297.5"/>
    <n v="0.35"/>
  </r>
  <r>
    <x v="0"/>
    <n v="1185732"/>
    <x v="157"/>
    <x v="0"/>
    <x v="0"/>
    <x v="0"/>
    <x v="3"/>
    <x v="17"/>
    <x v="21"/>
    <x v="3"/>
    <n v="27"/>
    <x v="3"/>
    <n v="0.25000000000000006"/>
    <n v="2750"/>
    <n v="687.50000000000011"/>
    <n v="275.00000000000006"/>
    <n v="0.4"/>
  </r>
  <r>
    <x v="0"/>
    <n v="1185732"/>
    <x v="157"/>
    <x v="0"/>
    <x v="0"/>
    <x v="0"/>
    <x v="3"/>
    <x v="17"/>
    <x v="21"/>
    <x v="4"/>
    <n v="24"/>
    <x v="1"/>
    <n v="0.39999999999999997"/>
    <n v="3250"/>
    <n v="1300"/>
    <n v="454.99999999999994"/>
    <n v="0.35"/>
  </r>
  <r>
    <x v="0"/>
    <n v="1185732"/>
    <x v="157"/>
    <x v="0"/>
    <x v="0"/>
    <x v="0"/>
    <x v="3"/>
    <x v="17"/>
    <x v="21"/>
    <x v="5"/>
    <n v="53"/>
    <x v="0"/>
    <n v="0.3"/>
    <n v="4250"/>
    <n v="1275"/>
    <n v="637.5"/>
    <n v="0.5"/>
  </r>
  <r>
    <x v="0"/>
    <n v="1185732"/>
    <x v="158"/>
    <x v="1"/>
    <x v="0"/>
    <x v="0"/>
    <x v="3"/>
    <x v="17"/>
    <x v="21"/>
    <x v="0"/>
    <n v="54"/>
    <x v="1"/>
    <n v="0.3"/>
    <n v="6750"/>
    <n v="2025"/>
    <n v="810"/>
    <n v="0.4"/>
  </r>
  <r>
    <x v="0"/>
    <n v="1185732"/>
    <x v="158"/>
    <x v="1"/>
    <x v="0"/>
    <x v="0"/>
    <x v="3"/>
    <x v="17"/>
    <x v="21"/>
    <x v="1"/>
    <n v="35"/>
    <x v="1"/>
    <n v="0.3"/>
    <n v="3250"/>
    <n v="975"/>
    <n v="341.25"/>
    <n v="0.35"/>
  </r>
  <r>
    <x v="0"/>
    <n v="1185732"/>
    <x v="158"/>
    <x v="1"/>
    <x v="0"/>
    <x v="0"/>
    <x v="3"/>
    <x v="17"/>
    <x v="21"/>
    <x v="2"/>
    <n v="46"/>
    <x v="0"/>
    <n v="0.2"/>
    <n v="3750"/>
    <n v="750"/>
    <n v="262.5"/>
    <n v="0.35"/>
  </r>
  <r>
    <x v="0"/>
    <n v="1185732"/>
    <x v="158"/>
    <x v="1"/>
    <x v="0"/>
    <x v="0"/>
    <x v="3"/>
    <x v="17"/>
    <x v="21"/>
    <x v="3"/>
    <n v="24"/>
    <x v="2"/>
    <n v="0.25000000000000006"/>
    <n v="2500"/>
    <n v="625.00000000000011"/>
    <n v="250.00000000000006"/>
    <n v="0.4"/>
  </r>
  <r>
    <x v="0"/>
    <n v="1185732"/>
    <x v="158"/>
    <x v="1"/>
    <x v="0"/>
    <x v="0"/>
    <x v="3"/>
    <x v="17"/>
    <x v="21"/>
    <x v="4"/>
    <n v="58"/>
    <x v="1"/>
    <n v="0.39999999999999997"/>
    <n v="3250"/>
    <n v="1300"/>
    <n v="454.99999999999994"/>
    <n v="0.35"/>
  </r>
  <r>
    <x v="0"/>
    <n v="1185732"/>
    <x v="158"/>
    <x v="1"/>
    <x v="0"/>
    <x v="0"/>
    <x v="3"/>
    <x v="17"/>
    <x v="21"/>
    <x v="5"/>
    <n v="56"/>
    <x v="1"/>
    <n v="0.3"/>
    <n v="4000"/>
    <n v="1200"/>
    <n v="600"/>
    <n v="0.5"/>
  </r>
  <r>
    <x v="0"/>
    <n v="1185732"/>
    <x v="126"/>
    <x v="2"/>
    <x v="0"/>
    <x v="0"/>
    <x v="3"/>
    <x v="17"/>
    <x v="21"/>
    <x v="0"/>
    <n v="36"/>
    <x v="2"/>
    <n v="0.35000000000000003"/>
    <n v="6200"/>
    <n v="2170"/>
    <n v="868"/>
    <n v="0.4"/>
  </r>
  <r>
    <x v="0"/>
    <n v="1185732"/>
    <x v="126"/>
    <x v="2"/>
    <x v="0"/>
    <x v="0"/>
    <x v="3"/>
    <x v="17"/>
    <x v="21"/>
    <x v="1"/>
    <n v="20"/>
    <x v="2"/>
    <n v="0.35000000000000003"/>
    <n v="3000"/>
    <n v="1050"/>
    <n v="367.5"/>
    <n v="0.35"/>
  </r>
  <r>
    <x v="0"/>
    <n v="1185732"/>
    <x v="126"/>
    <x v="2"/>
    <x v="0"/>
    <x v="0"/>
    <x v="3"/>
    <x v="17"/>
    <x v="21"/>
    <x v="2"/>
    <n v="32"/>
    <x v="3"/>
    <n v="0.25000000000000006"/>
    <n v="3500"/>
    <n v="875.00000000000023"/>
    <n v="306.25000000000006"/>
    <n v="0.35"/>
  </r>
  <r>
    <x v="0"/>
    <n v="1185732"/>
    <x v="126"/>
    <x v="2"/>
    <x v="0"/>
    <x v="0"/>
    <x v="3"/>
    <x v="17"/>
    <x v="21"/>
    <x v="3"/>
    <n v="36"/>
    <x v="3"/>
    <n v="0.3"/>
    <n v="2000"/>
    <n v="600"/>
    <n v="240"/>
    <n v="0.4"/>
  </r>
  <r>
    <x v="0"/>
    <n v="1185732"/>
    <x v="126"/>
    <x v="2"/>
    <x v="0"/>
    <x v="0"/>
    <x v="3"/>
    <x v="17"/>
    <x v="21"/>
    <x v="4"/>
    <n v="36"/>
    <x v="2"/>
    <n v="0.45"/>
    <n v="2500"/>
    <n v="1125"/>
    <n v="393.75"/>
    <n v="0.35"/>
  </r>
  <r>
    <x v="0"/>
    <n v="1185732"/>
    <x v="126"/>
    <x v="2"/>
    <x v="0"/>
    <x v="0"/>
    <x v="3"/>
    <x v="17"/>
    <x v="21"/>
    <x v="5"/>
    <n v="30"/>
    <x v="2"/>
    <n v="0.35000000000000003"/>
    <n v="3500"/>
    <n v="1225.0000000000002"/>
    <n v="612.50000000000011"/>
    <n v="0.5"/>
  </r>
  <r>
    <x v="0"/>
    <n v="1185732"/>
    <x v="127"/>
    <x v="3"/>
    <x v="1"/>
    <x v="0"/>
    <x v="3"/>
    <x v="17"/>
    <x v="21"/>
    <x v="0"/>
    <n v="59"/>
    <x v="3"/>
    <n v="0.35000000000000003"/>
    <n v="5750"/>
    <n v="2012.5000000000002"/>
    <n v="805.00000000000011"/>
    <n v="0.4"/>
  </r>
  <r>
    <x v="0"/>
    <n v="1185732"/>
    <x v="127"/>
    <x v="3"/>
    <x v="1"/>
    <x v="0"/>
    <x v="3"/>
    <x v="17"/>
    <x v="21"/>
    <x v="1"/>
    <n v="33"/>
    <x v="0"/>
    <n v="0.30000000000000004"/>
    <n v="2750"/>
    <n v="825.00000000000011"/>
    <n v="288.75"/>
    <n v="0.35"/>
  </r>
  <r>
    <x v="0"/>
    <n v="1185732"/>
    <x v="127"/>
    <x v="3"/>
    <x v="1"/>
    <x v="0"/>
    <x v="3"/>
    <x v="17"/>
    <x v="21"/>
    <x v="2"/>
    <n v="24"/>
    <x v="1"/>
    <n v="0.20000000000000007"/>
    <n v="2750"/>
    <n v="550.00000000000023"/>
    <n v="192.50000000000006"/>
    <n v="0.35"/>
  </r>
  <r>
    <x v="0"/>
    <n v="1185732"/>
    <x v="127"/>
    <x v="3"/>
    <x v="1"/>
    <x v="0"/>
    <x v="3"/>
    <x v="17"/>
    <x v="21"/>
    <x v="3"/>
    <n v="15"/>
    <x v="3"/>
    <n v="0.25"/>
    <n v="2000"/>
    <n v="500"/>
    <n v="200"/>
    <n v="0.4"/>
  </r>
  <r>
    <x v="0"/>
    <n v="1185732"/>
    <x v="127"/>
    <x v="3"/>
    <x v="1"/>
    <x v="0"/>
    <x v="3"/>
    <x v="17"/>
    <x v="21"/>
    <x v="4"/>
    <n v="30"/>
    <x v="3"/>
    <n v="0.4"/>
    <n v="2250"/>
    <n v="900"/>
    <n v="315"/>
    <n v="0.35"/>
  </r>
  <r>
    <x v="0"/>
    <n v="1185732"/>
    <x v="127"/>
    <x v="3"/>
    <x v="1"/>
    <x v="0"/>
    <x v="3"/>
    <x v="17"/>
    <x v="21"/>
    <x v="5"/>
    <n v="23"/>
    <x v="1"/>
    <n v="0.30000000000000004"/>
    <n v="3500"/>
    <n v="1050.0000000000002"/>
    <n v="525.00000000000011"/>
    <n v="0.5"/>
  </r>
  <r>
    <x v="0"/>
    <n v="1185732"/>
    <x v="159"/>
    <x v="4"/>
    <x v="1"/>
    <x v="0"/>
    <x v="3"/>
    <x v="17"/>
    <x v="21"/>
    <x v="0"/>
    <n v="21"/>
    <x v="0"/>
    <n v="0.4"/>
    <n v="6200"/>
    <n v="2480"/>
    <n v="992"/>
    <n v="0.4"/>
  </r>
  <r>
    <x v="0"/>
    <n v="1185732"/>
    <x v="159"/>
    <x v="4"/>
    <x v="1"/>
    <x v="0"/>
    <x v="3"/>
    <x v="17"/>
    <x v="21"/>
    <x v="1"/>
    <n v="41"/>
    <x v="0"/>
    <n v="0.35000000000000009"/>
    <n v="3250"/>
    <n v="1137.5000000000002"/>
    <n v="398.12500000000006"/>
    <n v="0.35"/>
  </r>
  <r>
    <x v="0"/>
    <n v="1185732"/>
    <x v="159"/>
    <x v="4"/>
    <x v="1"/>
    <x v="0"/>
    <x v="3"/>
    <x v="17"/>
    <x v="21"/>
    <x v="2"/>
    <n v="50"/>
    <x v="3"/>
    <n v="0.30000000000000004"/>
    <n v="3000"/>
    <n v="900.00000000000011"/>
    <n v="315"/>
    <n v="0.35"/>
  </r>
  <r>
    <x v="0"/>
    <n v="1185732"/>
    <x v="159"/>
    <x v="4"/>
    <x v="1"/>
    <x v="0"/>
    <x v="3"/>
    <x v="17"/>
    <x v="21"/>
    <x v="3"/>
    <n v="43"/>
    <x v="3"/>
    <n v="0.30000000000000004"/>
    <n v="2250"/>
    <n v="675.00000000000011"/>
    <n v="270.00000000000006"/>
    <n v="0.4"/>
  </r>
  <r>
    <x v="0"/>
    <n v="1185732"/>
    <x v="159"/>
    <x v="4"/>
    <x v="1"/>
    <x v="0"/>
    <x v="3"/>
    <x v="17"/>
    <x v="21"/>
    <x v="4"/>
    <n v="27"/>
    <x v="0"/>
    <n v="0.44999999999999996"/>
    <n v="2500"/>
    <n v="1125"/>
    <n v="393.75"/>
    <n v="0.35"/>
  </r>
  <r>
    <x v="0"/>
    <n v="1185732"/>
    <x v="159"/>
    <x v="4"/>
    <x v="1"/>
    <x v="0"/>
    <x v="3"/>
    <x v="17"/>
    <x v="21"/>
    <x v="5"/>
    <n v="38"/>
    <x v="3"/>
    <n v="0.49999999999999994"/>
    <n v="3500"/>
    <n v="1749.9999999999998"/>
    <n v="874.99999999999989"/>
    <n v="0.5"/>
  </r>
  <r>
    <x v="0"/>
    <n v="1185732"/>
    <x v="160"/>
    <x v="5"/>
    <x v="1"/>
    <x v="0"/>
    <x v="3"/>
    <x v="17"/>
    <x v="21"/>
    <x v="0"/>
    <n v="57"/>
    <x v="2"/>
    <n v="0.35000000000000003"/>
    <n v="6000"/>
    <n v="2100"/>
    <n v="840"/>
    <n v="0.4"/>
  </r>
  <r>
    <x v="0"/>
    <n v="1185732"/>
    <x v="160"/>
    <x v="5"/>
    <x v="1"/>
    <x v="0"/>
    <x v="3"/>
    <x v="17"/>
    <x v="21"/>
    <x v="1"/>
    <n v="18"/>
    <x v="1"/>
    <n v="0.3000000000000001"/>
    <n v="3500"/>
    <n v="1050.0000000000005"/>
    <n v="367.50000000000011"/>
    <n v="0.35"/>
  </r>
  <r>
    <x v="0"/>
    <n v="1185732"/>
    <x v="160"/>
    <x v="5"/>
    <x v="1"/>
    <x v="0"/>
    <x v="3"/>
    <x v="17"/>
    <x v="21"/>
    <x v="2"/>
    <n v="23"/>
    <x v="1"/>
    <n v="0.25000000000000006"/>
    <n v="3750"/>
    <n v="937.50000000000023"/>
    <n v="328.12500000000006"/>
    <n v="0.35"/>
  </r>
  <r>
    <x v="0"/>
    <n v="1185732"/>
    <x v="160"/>
    <x v="5"/>
    <x v="1"/>
    <x v="0"/>
    <x v="3"/>
    <x v="17"/>
    <x v="21"/>
    <x v="3"/>
    <n v="52"/>
    <x v="2"/>
    <n v="0.25000000000000006"/>
    <n v="3500"/>
    <n v="875.00000000000023"/>
    <n v="350.00000000000011"/>
    <n v="0.4"/>
  </r>
  <r>
    <x v="0"/>
    <n v="1185732"/>
    <x v="160"/>
    <x v="5"/>
    <x v="1"/>
    <x v="0"/>
    <x v="3"/>
    <x v="17"/>
    <x v="21"/>
    <x v="4"/>
    <n v="44"/>
    <x v="1"/>
    <n v="0.4"/>
    <n v="3500"/>
    <n v="1400"/>
    <n v="489.99999999999994"/>
    <n v="0.35"/>
  </r>
  <r>
    <x v="0"/>
    <n v="1185732"/>
    <x v="160"/>
    <x v="5"/>
    <x v="1"/>
    <x v="0"/>
    <x v="3"/>
    <x v="17"/>
    <x v="21"/>
    <x v="5"/>
    <n v="51"/>
    <x v="1"/>
    <n v="0.45"/>
    <n v="5250"/>
    <n v="2362.5"/>
    <n v="1181.25"/>
    <n v="0.5"/>
  </r>
  <r>
    <x v="0"/>
    <n v="1185732"/>
    <x v="130"/>
    <x v="6"/>
    <x v="2"/>
    <x v="1"/>
    <x v="3"/>
    <x v="17"/>
    <x v="21"/>
    <x v="0"/>
    <n v="52"/>
    <x v="0"/>
    <n v="0.4"/>
    <n v="7500"/>
    <n v="3000"/>
    <n v="1200"/>
    <n v="0.4"/>
  </r>
  <r>
    <x v="0"/>
    <n v="1185732"/>
    <x v="130"/>
    <x v="6"/>
    <x v="2"/>
    <x v="1"/>
    <x v="3"/>
    <x v="17"/>
    <x v="21"/>
    <x v="1"/>
    <n v="34"/>
    <x v="2"/>
    <n v="0.35000000000000009"/>
    <n v="5000"/>
    <n v="1750.0000000000005"/>
    <n v="612.50000000000011"/>
    <n v="0.35"/>
  </r>
  <r>
    <x v="0"/>
    <n v="1185732"/>
    <x v="130"/>
    <x v="6"/>
    <x v="2"/>
    <x v="1"/>
    <x v="3"/>
    <x v="17"/>
    <x v="21"/>
    <x v="2"/>
    <n v="40"/>
    <x v="2"/>
    <n v="0.30000000000000004"/>
    <n v="4250"/>
    <n v="1275.0000000000002"/>
    <n v="446.25000000000006"/>
    <n v="0.35"/>
  </r>
  <r>
    <x v="0"/>
    <n v="1185732"/>
    <x v="130"/>
    <x v="6"/>
    <x v="2"/>
    <x v="1"/>
    <x v="3"/>
    <x v="17"/>
    <x v="21"/>
    <x v="3"/>
    <n v="32"/>
    <x v="1"/>
    <n v="0.30000000000000004"/>
    <n v="3750"/>
    <n v="1125.0000000000002"/>
    <n v="450.00000000000011"/>
    <n v="0.4"/>
  </r>
  <r>
    <x v="0"/>
    <n v="1185732"/>
    <x v="130"/>
    <x v="6"/>
    <x v="2"/>
    <x v="1"/>
    <x v="3"/>
    <x v="17"/>
    <x v="21"/>
    <x v="4"/>
    <n v="43"/>
    <x v="3"/>
    <n v="0.4"/>
    <n v="3750"/>
    <n v="1500"/>
    <n v="525"/>
    <n v="0.35"/>
  </r>
  <r>
    <x v="0"/>
    <n v="1185732"/>
    <x v="130"/>
    <x v="6"/>
    <x v="2"/>
    <x v="1"/>
    <x v="3"/>
    <x v="17"/>
    <x v="21"/>
    <x v="5"/>
    <n v="16"/>
    <x v="0"/>
    <n v="0.45"/>
    <n v="5500"/>
    <n v="2475"/>
    <n v="1237.5"/>
    <n v="0.5"/>
  </r>
  <r>
    <x v="0"/>
    <n v="1185732"/>
    <x v="131"/>
    <x v="7"/>
    <x v="2"/>
    <x v="1"/>
    <x v="3"/>
    <x v="17"/>
    <x v="21"/>
    <x v="0"/>
    <n v="36"/>
    <x v="0"/>
    <n v="0.4"/>
    <n v="7000"/>
    <n v="2800"/>
    <n v="1120"/>
    <n v="0.4"/>
  </r>
  <r>
    <x v="0"/>
    <n v="1185732"/>
    <x v="131"/>
    <x v="7"/>
    <x v="2"/>
    <x v="1"/>
    <x v="3"/>
    <x v="17"/>
    <x v="21"/>
    <x v="1"/>
    <n v="33"/>
    <x v="1"/>
    <n v="0.40000000000000008"/>
    <n v="4750"/>
    <n v="1900.0000000000005"/>
    <n v="665.00000000000011"/>
    <n v="0.35"/>
  </r>
  <r>
    <x v="0"/>
    <n v="1185732"/>
    <x v="131"/>
    <x v="7"/>
    <x v="2"/>
    <x v="1"/>
    <x v="3"/>
    <x v="17"/>
    <x v="21"/>
    <x v="2"/>
    <n v="31"/>
    <x v="1"/>
    <n v="0.35000000000000003"/>
    <n v="4000"/>
    <n v="1400.0000000000002"/>
    <n v="490.00000000000006"/>
    <n v="0.35"/>
  </r>
  <r>
    <x v="0"/>
    <n v="1185732"/>
    <x v="131"/>
    <x v="7"/>
    <x v="2"/>
    <x v="1"/>
    <x v="3"/>
    <x v="17"/>
    <x v="21"/>
    <x v="3"/>
    <n v="47"/>
    <x v="0"/>
    <n v="0.25000000000000006"/>
    <n v="3250"/>
    <n v="812.50000000000023"/>
    <n v="325.00000000000011"/>
    <n v="0.4"/>
  </r>
  <r>
    <x v="0"/>
    <n v="1185732"/>
    <x v="131"/>
    <x v="7"/>
    <x v="2"/>
    <x v="1"/>
    <x v="3"/>
    <x v="17"/>
    <x v="21"/>
    <x v="4"/>
    <n v="32"/>
    <x v="3"/>
    <n v="0.35000000000000003"/>
    <n v="3000"/>
    <n v="1050"/>
    <n v="367.5"/>
    <n v="0.35"/>
  </r>
  <r>
    <x v="0"/>
    <n v="1185732"/>
    <x v="131"/>
    <x v="7"/>
    <x v="2"/>
    <x v="1"/>
    <x v="3"/>
    <x v="17"/>
    <x v="21"/>
    <x v="5"/>
    <n v="21"/>
    <x v="2"/>
    <n v="0.4"/>
    <n v="4750"/>
    <n v="1900"/>
    <n v="950"/>
    <n v="0.5"/>
  </r>
  <r>
    <x v="0"/>
    <n v="1185732"/>
    <x v="161"/>
    <x v="8"/>
    <x v="2"/>
    <x v="1"/>
    <x v="3"/>
    <x v="17"/>
    <x v="21"/>
    <x v="0"/>
    <n v="59"/>
    <x v="1"/>
    <n v="0.35000000000000003"/>
    <n v="6000"/>
    <n v="2100"/>
    <n v="840"/>
    <n v="0.4"/>
  </r>
  <r>
    <x v="0"/>
    <n v="1185732"/>
    <x v="161"/>
    <x v="8"/>
    <x v="2"/>
    <x v="1"/>
    <x v="3"/>
    <x v="17"/>
    <x v="21"/>
    <x v="1"/>
    <n v="36"/>
    <x v="1"/>
    <n v="0.3000000000000001"/>
    <n v="4000"/>
    <n v="1200.0000000000005"/>
    <n v="420.00000000000011"/>
    <n v="0.35"/>
  </r>
  <r>
    <x v="0"/>
    <n v="1185732"/>
    <x v="161"/>
    <x v="8"/>
    <x v="2"/>
    <x v="1"/>
    <x v="3"/>
    <x v="17"/>
    <x v="21"/>
    <x v="2"/>
    <n v="39"/>
    <x v="0"/>
    <n v="0.15000000000000002"/>
    <n v="3000"/>
    <n v="450.00000000000006"/>
    <n v="157.5"/>
    <n v="0.35"/>
  </r>
  <r>
    <x v="0"/>
    <n v="1185732"/>
    <x v="161"/>
    <x v="8"/>
    <x v="2"/>
    <x v="1"/>
    <x v="3"/>
    <x v="17"/>
    <x v="21"/>
    <x v="3"/>
    <n v="17"/>
    <x v="3"/>
    <n v="0.15000000000000002"/>
    <n v="2750"/>
    <n v="412.50000000000006"/>
    <n v="165.00000000000003"/>
    <n v="0.4"/>
  </r>
  <r>
    <x v="0"/>
    <n v="1185732"/>
    <x v="161"/>
    <x v="8"/>
    <x v="2"/>
    <x v="1"/>
    <x v="3"/>
    <x v="17"/>
    <x v="21"/>
    <x v="4"/>
    <n v="42"/>
    <x v="2"/>
    <n v="0.25"/>
    <n v="2750"/>
    <n v="687.5"/>
    <n v="240.62499999999997"/>
    <n v="0.35"/>
  </r>
  <r>
    <x v="0"/>
    <n v="1185732"/>
    <x v="161"/>
    <x v="8"/>
    <x v="2"/>
    <x v="1"/>
    <x v="3"/>
    <x v="17"/>
    <x v="21"/>
    <x v="5"/>
    <n v="23"/>
    <x v="1"/>
    <n v="0.30000000000000004"/>
    <n v="3500"/>
    <n v="1050.0000000000002"/>
    <n v="525.00000000000011"/>
    <n v="0.5"/>
  </r>
  <r>
    <x v="0"/>
    <n v="1185732"/>
    <x v="162"/>
    <x v="9"/>
    <x v="3"/>
    <x v="1"/>
    <x v="3"/>
    <x v="17"/>
    <x v="21"/>
    <x v="0"/>
    <n v="47"/>
    <x v="1"/>
    <n v="0.35"/>
    <n v="5250"/>
    <n v="1837.4999999999998"/>
    <n v="735"/>
    <n v="0.4"/>
  </r>
  <r>
    <x v="0"/>
    <n v="1185732"/>
    <x v="162"/>
    <x v="9"/>
    <x v="3"/>
    <x v="1"/>
    <x v="3"/>
    <x v="17"/>
    <x v="21"/>
    <x v="1"/>
    <n v="22"/>
    <x v="0"/>
    <n v="0.25"/>
    <n v="3500"/>
    <n v="875"/>
    <n v="306.25"/>
    <n v="0.35"/>
  </r>
  <r>
    <x v="0"/>
    <n v="1185732"/>
    <x v="162"/>
    <x v="9"/>
    <x v="3"/>
    <x v="1"/>
    <x v="3"/>
    <x v="17"/>
    <x v="21"/>
    <x v="2"/>
    <n v="59"/>
    <x v="2"/>
    <n v="0.25"/>
    <n v="2500"/>
    <n v="625"/>
    <n v="218.75"/>
    <n v="0.35"/>
  </r>
  <r>
    <x v="0"/>
    <n v="1185732"/>
    <x v="162"/>
    <x v="9"/>
    <x v="3"/>
    <x v="1"/>
    <x v="3"/>
    <x v="17"/>
    <x v="21"/>
    <x v="3"/>
    <n v="60"/>
    <x v="1"/>
    <n v="0.25"/>
    <n v="2250"/>
    <n v="562.5"/>
    <n v="225"/>
    <n v="0.4"/>
  </r>
  <r>
    <x v="0"/>
    <n v="1185732"/>
    <x v="162"/>
    <x v="9"/>
    <x v="3"/>
    <x v="1"/>
    <x v="3"/>
    <x v="17"/>
    <x v="21"/>
    <x v="4"/>
    <n v="30"/>
    <x v="1"/>
    <n v="0.35"/>
    <n v="2250"/>
    <n v="787.5"/>
    <n v="275.625"/>
    <n v="0.35"/>
  </r>
  <r>
    <x v="0"/>
    <n v="1185732"/>
    <x v="162"/>
    <x v="9"/>
    <x v="3"/>
    <x v="1"/>
    <x v="3"/>
    <x v="17"/>
    <x v="21"/>
    <x v="5"/>
    <n v="52"/>
    <x v="0"/>
    <n v="0.39999999999999991"/>
    <n v="3500"/>
    <n v="1399.9999999999998"/>
    <n v="699.99999999999989"/>
    <n v="0.5"/>
  </r>
  <r>
    <x v="0"/>
    <n v="1185732"/>
    <x v="134"/>
    <x v="10"/>
    <x v="3"/>
    <x v="1"/>
    <x v="3"/>
    <x v="17"/>
    <x v="21"/>
    <x v="0"/>
    <n v="55"/>
    <x v="3"/>
    <n v="0.35000000000000003"/>
    <n v="5000"/>
    <n v="1750.0000000000002"/>
    <n v="700.00000000000011"/>
    <n v="0.4"/>
  </r>
  <r>
    <x v="0"/>
    <n v="1185732"/>
    <x v="134"/>
    <x v="10"/>
    <x v="3"/>
    <x v="1"/>
    <x v="3"/>
    <x v="17"/>
    <x v="21"/>
    <x v="1"/>
    <n v="29"/>
    <x v="1"/>
    <n v="0.25000000000000006"/>
    <n v="3500"/>
    <n v="875.00000000000023"/>
    <n v="306.25000000000006"/>
    <n v="0.35"/>
  </r>
  <r>
    <x v="0"/>
    <n v="1185732"/>
    <x v="134"/>
    <x v="10"/>
    <x v="3"/>
    <x v="1"/>
    <x v="3"/>
    <x v="17"/>
    <x v="21"/>
    <x v="2"/>
    <n v="53"/>
    <x v="1"/>
    <n v="0.25000000000000006"/>
    <n v="2950"/>
    <n v="737.50000000000011"/>
    <n v="258.125"/>
    <n v="0.35"/>
  </r>
  <r>
    <x v="0"/>
    <n v="1185732"/>
    <x v="134"/>
    <x v="10"/>
    <x v="3"/>
    <x v="1"/>
    <x v="3"/>
    <x v="17"/>
    <x v="21"/>
    <x v="3"/>
    <n v="60"/>
    <x v="2"/>
    <n v="0.25000000000000006"/>
    <n v="3250"/>
    <n v="812.50000000000023"/>
    <n v="325.00000000000011"/>
    <n v="0.4"/>
  </r>
  <r>
    <x v="0"/>
    <n v="1185732"/>
    <x v="134"/>
    <x v="10"/>
    <x v="3"/>
    <x v="1"/>
    <x v="3"/>
    <x v="17"/>
    <x v="21"/>
    <x v="4"/>
    <n v="49"/>
    <x v="1"/>
    <n v="0.44999999999999996"/>
    <n v="3000"/>
    <n v="1349.9999999999998"/>
    <n v="472.49999999999989"/>
    <n v="0.35"/>
  </r>
  <r>
    <x v="0"/>
    <n v="1185732"/>
    <x v="134"/>
    <x v="10"/>
    <x v="3"/>
    <x v="1"/>
    <x v="3"/>
    <x v="17"/>
    <x v="21"/>
    <x v="5"/>
    <n v="47"/>
    <x v="2"/>
    <n v="0.49999999999999983"/>
    <n v="4000"/>
    <n v="1999.9999999999993"/>
    <n v="999.99999999999966"/>
    <n v="0.5"/>
  </r>
  <r>
    <x v="0"/>
    <n v="1185732"/>
    <x v="135"/>
    <x v="11"/>
    <x v="3"/>
    <x v="1"/>
    <x v="3"/>
    <x v="17"/>
    <x v="21"/>
    <x v="0"/>
    <n v="24"/>
    <x v="2"/>
    <n v="0.44999999999999996"/>
    <n v="6500"/>
    <n v="2924.9999999999995"/>
    <n v="1169.9999999999998"/>
    <n v="0.4"/>
  </r>
  <r>
    <x v="0"/>
    <n v="1185732"/>
    <x v="135"/>
    <x v="11"/>
    <x v="3"/>
    <x v="1"/>
    <x v="3"/>
    <x v="17"/>
    <x v="21"/>
    <x v="1"/>
    <n v="29"/>
    <x v="1"/>
    <n v="0.35000000000000003"/>
    <n v="4500"/>
    <n v="1575.0000000000002"/>
    <n v="551.25"/>
    <n v="0.35"/>
  </r>
  <r>
    <x v="0"/>
    <n v="1185732"/>
    <x v="135"/>
    <x v="11"/>
    <x v="3"/>
    <x v="1"/>
    <x v="3"/>
    <x v="17"/>
    <x v="21"/>
    <x v="2"/>
    <n v="57"/>
    <x v="0"/>
    <n v="0.35000000000000003"/>
    <n v="4000"/>
    <n v="1400.0000000000002"/>
    <n v="490.00000000000006"/>
    <n v="0.35"/>
  </r>
  <r>
    <x v="0"/>
    <n v="1185732"/>
    <x v="135"/>
    <x v="11"/>
    <x v="3"/>
    <x v="1"/>
    <x v="3"/>
    <x v="17"/>
    <x v="21"/>
    <x v="3"/>
    <n v="36"/>
    <x v="1"/>
    <n v="0.35000000000000003"/>
    <n v="3500"/>
    <n v="1225.0000000000002"/>
    <n v="490.00000000000011"/>
    <n v="0.4"/>
  </r>
  <r>
    <x v="0"/>
    <n v="1185732"/>
    <x v="135"/>
    <x v="11"/>
    <x v="3"/>
    <x v="1"/>
    <x v="3"/>
    <x v="17"/>
    <x v="21"/>
    <x v="4"/>
    <n v="48"/>
    <x v="2"/>
    <n v="0.44999999999999996"/>
    <n v="3500"/>
    <n v="1574.9999999999998"/>
    <n v="551.24999999999989"/>
    <n v="0.35"/>
  </r>
  <r>
    <x v="0"/>
    <n v="1185732"/>
    <x v="135"/>
    <x v="11"/>
    <x v="3"/>
    <x v="1"/>
    <x v="3"/>
    <x v="17"/>
    <x v="21"/>
    <x v="5"/>
    <n v="38"/>
    <x v="0"/>
    <n v="0.49999999999999983"/>
    <n v="4500"/>
    <n v="2249.9999999999991"/>
    <n v="1124.9999999999995"/>
    <n v="0.5"/>
  </r>
  <r>
    <x v="0"/>
    <n v="1185732"/>
    <x v="118"/>
    <x v="0"/>
    <x v="0"/>
    <x v="0"/>
    <x v="3"/>
    <x v="18"/>
    <x v="22"/>
    <x v="0"/>
    <n v="33"/>
    <x v="0"/>
    <n v="0.25"/>
    <n v="6750"/>
    <n v="1687.5"/>
    <n v="675"/>
    <n v="0.4"/>
  </r>
  <r>
    <x v="0"/>
    <n v="1185732"/>
    <x v="118"/>
    <x v="0"/>
    <x v="0"/>
    <x v="0"/>
    <x v="3"/>
    <x v="18"/>
    <x v="22"/>
    <x v="1"/>
    <n v="40"/>
    <x v="0"/>
    <n v="0.25"/>
    <n v="4750"/>
    <n v="1187.5"/>
    <n v="415.625"/>
    <n v="0.35"/>
  </r>
  <r>
    <x v="0"/>
    <n v="1185732"/>
    <x v="118"/>
    <x v="0"/>
    <x v="0"/>
    <x v="0"/>
    <x v="3"/>
    <x v="18"/>
    <x v="22"/>
    <x v="2"/>
    <n v="57"/>
    <x v="1"/>
    <n v="0.15000000000000002"/>
    <n v="4750"/>
    <n v="712.50000000000011"/>
    <n v="249.37500000000003"/>
    <n v="0.35"/>
  </r>
  <r>
    <x v="0"/>
    <n v="1185732"/>
    <x v="118"/>
    <x v="0"/>
    <x v="0"/>
    <x v="0"/>
    <x v="3"/>
    <x v="18"/>
    <x v="22"/>
    <x v="3"/>
    <n v="43"/>
    <x v="0"/>
    <n v="0.20000000000000007"/>
    <n v="3250"/>
    <n v="650.00000000000023"/>
    <n v="260.00000000000011"/>
    <n v="0.4"/>
  </r>
  <r>
    <x v="0"/>
    <n v="1185732"/>
    <x v="118"/>
    <x v="0"/>
    <x v="0"/>
    <x v="0"/>
    <x v="3"/>
    <x v="18"/>
    <x v="22"/>
    <x v="4"/>
    <n v="35"/>
    <x v="0"/>
    <n v="0.35"/>
    <n v="3750"/>
    <n v="1312.5"/>
    <n v="459.37499999999994"/>
    <n v="0.35"/>
  </r>
  <r>
    <x v="0"/>
    <n v="1185732"/>
    <x v="118"/>
    <x v="0"/>
    <x v="0"/>
    <x v="0"/>
    <x v="3"/>
    <x v="18"/>
    <x v="22"/>
    <x v="5"/>
    <n v="50"/>
    <x v="2"/>
    <n v="0.25"/>
    <n v="4750"/>
    <n v="1187.5"/>
    <n v="593.75"/>
    <n v="0.5"/>
  </r>
  <r>
    <x v="0"/>
    <n v="1185732"/>
    <x v="119"/>
    <x v="1"/>
    <x v="0"/>
    <x v="0"/>
    <x v="3"/>
    <x v="18"/>
    <x v="22"/>
    <x v="0"/>
    <n v="27"/>
    <x v="3"/>
    <n v="0.25"/>
    <n v="7250"/>
    <n v="1812.5"/>
    <n v="725"/>
    <n v="0.4"/>
  </r>
  <r>
    <x v="0"/>
    <n v="1185732"/>
    <x v="119"/>
    <x v="1"/>
    <x v="0"/>
    <x v="0"/>
    <x v="3"/>
    <x v="18"/>
    <x v="22"/>
    <x v="1"/>
    <n v="17"/>
    <x v="3"/>
    <n v="0.25"/>
    <n v="3750"/>
    <n v="937.5"/>
    <n v="328.125"/>
    <n v="0.35"/>
  </r>
  <r>
    <x v="0"/>
    <n v="1185732"/>
    <x v="119"/>
    <x v="1"/>
    <x v="0"/>
    <x v="0"/>
    <x v="3"/>
    <x v="18"/>
    <x v="22"/>
    <x v="2"/>
    <n v="53"/>
    <x v="1"/>
    <n v="0.15000000000000002"/>
    <n v="4250"/>
    <n v="637.50000000000011"/>
    <n v="223.12500000000003"/>
    <n v="0.35"/>
  </r>
  <r>
    <x v="0"/>
    <n v="1185732"/>
    <x v="119"/>
    <x v="1"/>
    <x v="0"/>
    <x v="0"/>
    <x v="3"/>
    <x v="18"/>
    <x v="22"/>
    <x v="3"/>
    <n v="18"/>
    <x v="2"/>
    <n v="0.20000000000000007"/>
    <n v="3000"/>
    <n v="600.00000000000023"/>
    <n v="240.00000000000011"/>
    <n v="0.4"/>
  </r>
  <r>
    <x v="0"/>
    <n v="1185732"/>
    <x v="119"/>
    <x v="1"/>
    <x v="0"/>
    <x v="0"/>
    <x v="3"/>
    <x v="18"/>
    <x v="22"/>
    <x v="4"/>
    <n v="31"/>
    <x v="2"/>
    <n v="0.35"/>
    <n v="3750"/>
    <n v="1312.5"/>
    <n v="459.37499999999994"/>
    <n v="0.35"/>
  </r>
  <r>
    <x v="0"/>
    <n v="1185732"/>
    <x v="119"/>
    <x v="1"/>
    <x v="0"/>
    <x v="0"/>
    <x v="3"/>
    <x v="18"/>
    <x v="22"/>
    <x v="5"/>
    <n v="33"/>
    <x v="3"/>
    <n v="0.25"/>
    <n v="4500"/>
    <n v="1125"/>
    <n v="562.5"/>
    <n v="0.5"/>
  </r>
  <r>
    <x v="0"/>
    <n v="1185732"/>
    <x v="2"/>
    <x v="2"/>
    <x v="0"/>
    <x v="0"/>
    <x v="3"/>
    <x v="18"/>
    <x v="22"/>
    <x v="0"/>
    <n v="50"/>
    <x v="1"/>
    <n v="0.30000000000000004"/>
    <n v="6700"/>
    <n v="2010.0000000000002"/>
    <n v="804.00000000000011"/>
    <n v="0.4"/>
  </r>
  <r>
    <x v="0"/>
    <n v="1185732"/>
    <x v="2"/>
    <x v="2"/>
    <x v="0"/>
    <x v="0"/>
    <x v="3"/>
    <x v="18"/>
    <x v="22"/>
    <x v="1"/>
    <n v="18"/>
    <x v="0"/>
    <n v="0.30000000000000004"/>
    <n v="3500"/>
    <n v="1050.0000000000002"/>
    <n v="367.50000000000006"/>
    <n v="0.35"/>
  </r>
  <r>
    <x v="0"/>
    <n v="1185732"/>
    <x v="2"/>
    <x v="2"/>
    <x v="0"/>
    <x v="0"/>
    <x v="3"/>
    <x v="18"/>
    <x v="22"/>
    <x v="2"/>
    <n v="42"/>
    <x v="3"/>
    <n v="0.20000000000000007"/>
    <n v="4000"/>
    <n v="800.00000000000023"/>
    <n v="280.00000000000006"/>
    <n v="0.35"/>
  </r>
  <r>
    <x v="0"/>
    <n v="1185732"/>
    <x v="2"/>
    <x v="2"/>
    <x v="0"/>
    <x v="0"/>
    <x v="3"/>
    <x v="18"/>
    <x v="22"/>
    <x v="3"/>
    <n v="35"/>
    <x v="2"/>
    <n v="0.25"/>
    <n v="2500"/>
    <n v="625"/>
    <n v="250"/>
    <n v="0.4"/>
  </r>
  <r>
    <x v="0"/>
    <n v="1185732"/>
    <x v="2"/>
    <x v="2"/>
    <x v="0"/>
    <x v="0"/>
    <x v="3"/>
    <x v="18"/>
    <x v="22"/>
    <x v="4"/>
    <n v="15"/>
    <x v="2"/>
    <n v="0.4"/>
    <n v="3000"/>
    <n v="1200"/>
    <n v="420"/>
    <n v="0.35"/>
  </r>
  <r>
    <x v="0"/>
    <n v="1185732"/>
    <x v="2"/>
    <x v="2"/>
    <x v="0"/>
    <x v="0"/>
    <x v="3"/>
    <x v="18"/>
    <x v="22"/>
    <x v="5"/>
    <n v="60"/>
    <x v="1"/>
    <n v="0.30000000000000004"/>
    <n v="4000"/>
    <n v="1200.0000000000002"/>
    <n v="600.00000000000011"/>
    <n v="0.5"/>
  </r>
  <r>
    <x v="0"/>
    <n v="1185732"/>
    <x v="3"/>
    <x v="3"/>
    <x v="1"/>
    <x v="0"/>
    <x v="3"/>
    <x v="18"/>
    <x v="22"/>
    <x v="0"/>
    <n v="36"/>
    <x v="3"/>
    <n v="0.30000000000000004"/>
    <n v="6250"/>
    <n v="1875.0000000000002"/>
    <n v="750.00000000000011"/>
    <n v="0.4"/>
  </r>
  <r>
    <x v="0"/>
    <n v="1185732"/>
    <x v="3"/>
    <x v="3"/>
    <x v="1"/>
    <x v="0"/>
    <x v="3"/>
    <x v="18"/>
    <x v="22"/>
    <x v="1"/>
    <n v="38"/>
    <x v="3"/>
    <n v="0.25000000000000006"/>
    <n v="3250"/>
    <n v="812.50000000000023"/>
    <n v="284.37500000000006"/>
    <n v="0.35"/>
  </r>
  <r>
    <x v="0"/>
    <n v="1185732"/>
    <x v="3"/>
    <x v="3"/>
    <x v="1"/>
    <x v="0"/>
    <x v="3"/>
    <x v="18"/>
    <x v="22"/>
    <x v="2"/>
    <n v="56"/>
    <x v="2"/>
    <n v="0.15000000000000008"/>
    <n v="3250"/>
    <n v="487.50000000000023"/>
    <n v="170.62500000000006"/>
    <n v="0.35"/>
  </r>
  <r>
    <x v="0"/>
    <n v="1185732"/>
    <x v="3"/>
    <x v="3"/>
    <x v="1"/>
    <x v="0"/>
    <x v="3"/>
    <x v="18"/>
    <x v="22"/>
    <x v="3"/>
    <n v="41"/>
    <x v="3"/>
    <n v="0.2"/>
    <n v="2500"/>
    <n v="500"/>
    <n v="200"/>
    <n v="0.4"/>
  </r>
  <r>
    <x v="0"/>
    <n v="1185732"/>
    <x v="3"/>
    <x v="3"/>
    <x v="1"/>
    <x v="0"/>
    <x v="3"/>
    <x v="18"/>
    <x v="22"/>
    <x v="4"/>
    <n v="26"/>
    <x v="3"/>
    <n v="0.35000000000000003"/>
    <n v="2750"/>
    <n v="962.50000000000011"/>
    <n v="336.875"/>
    <n v="0.35"/>
  </r>
  <r>
    <x v="0"/>
    <n v="1185732"/>
    <x v="3"/>
    <x v="3"/>
    <x v="1"/>
    <x v="0"/>
    <x v="3"/>
    <x v="18"/>
    <x v="22"/>
    <x v="5"/>
    <n v="51"/>
    <x v="2"/>
    <n v="0.25000000000000006"/>
    <n v="4000"/>
    <n v="1000.0000000000002"/>
    <n v="500.00000000000011"/>
    <n v="0.5"/>
  </r>
  <r>
    <x v="0"/>
    <n v="1185732"/>
    <x v="120"/>
    <x v="4"/>
    <x v="1"/>
    <x v="0"/>
    <x v="3"/>
    <x v="18"/>
    <x v="22"/>
    <x v="0"/>
    <n v="34"/>
    <x v="1"/>
    <n v="0.35000000000000003"/>
    <n v="6700"/>
    <n v="2345"/>
    <n v="938"/>
    <n v="0.4"/>
  </r>
  <r>
    <x v="0"/>
    <n v="1185732"/>
    <x v="120"/>
    <x v="4"/>
    <x v="1"/>
    <x v="0"/>
    <x v="3"/>
    <x v="18"/>
    <x v="22"/>
    <x v="1"/>
    <n v="39"/>
    <x v="2"/>
    <n v="0.3000000000000001"/>
    <n v="3750"/>
    <n v="1125.0000000000005"/>
    <n v="393.75000000000011"/>
    <n v="0.35"/>
  </r>
  <r>
    <x v="0"/>
    <n v="1185732"/>
    <x v="120"/>
    <x v="4"/>
    <x v="1"/>
    <x v="0"/>
    <x v="3"/>
    <x v="18"/>
    <x v="22"/>
    <x v="2"/>
    <n v="22"/>
    <x v="0"/>
    <n v="0.25000000000000006"/>
    <n v="3500"/>
    <n v="875.00000000000023"/>
    <n v="306.25000000000006"/>
    <n v="0.35"/>
  </r>
  <r>
    <x v="0"/>
    <n v="1185732"/>
    <x v="120"/>
    <x v="4"/>
    <x v="1"/>
    <x v="0"/>
    <x v="3"/>
    <x v="18"/>
    <x v="22"/>
    <x v="3"/>
    <n v="15"/>
    <x v="3"/>
    <n v="0.25000000000000006"/>
    <n v="2750"/>
    <n v="687.50000000000011"/>
    <n v="275.00000000000006"/>
    <n v="0.4"/>
  </r>
  <r>
    <x v="0"/>
    <n v="1185732"/>
    <x v="120"/>
    <x v="4"/>
    <x v="1"/>
    <x v="0"/>
    <x v="3"/>
    <x v="18"/>
    <x v="22"/>
    <x v="4"/>
    <n v="35"/>
    <x v="3"/>
    <n v="0.39999999999999997"/>
    <n v="3000"/>
    <n v="1200"/>
    <n v="420"/>
    <n v="0.35"/>
  </r>
  <r>
    <x v="0"/>
    <n v="1185732"/>
    <x v="120"/>
    <x v="4"/>
    <x v="1"/>
    <x v="0"/>
    <x v="3"/>
    <x v="18"/>
    <x v="22"/>
    <x v="5"/>
    <n v="21"/>
    <x v="0"/>
    <n v="0.44999999999999996"/>
    <n v="4000"/>
    <n v="1799.9999999999998"/>
    <n v="899.99999999999989"/>
    <n v="0.5"/>
  </r>
  <r>
    <x v="0"/>
    <n v="1185732"/>
    <x v="121"/>
    <x v="5"/>
    <x v="1"/>
    <x v="0"/>
    <x v="3"/>
    <x v="18"/>
    <x v="22"/>
    <x v="0"/>
    <n v="53"/>
    <x v="0"/>
    <n v="0.30000000000000004"/>
    <n v="6500"/>
    <n v="1950.0000000000002"/>
    <n v="780.00000000000011"/>
    <n v="0.4"/>
  </r>
  <r>
    <x v="0"/>
    <n v="1185732"/>
    <x v="121"/>
    <x v="5"/>
    <x v="1"/>
    <x v="0"/>
    <x v="3"/>
    <x v="18"/>
    <x v="22"/>
    <x v="1"/>
    <n v="43"/>
    <x v="1"/>
    <n v="0.25000000000000011"/>
    <n v="4000"/>
    <n v="1000.0000000000005"/>
    <n v="350.00000000000011"/>
    <n v="0.35"/>
  </r>
  <r>
    <x v="0"/>
    <n v="1185732"/>
    <x v="121"/>
    <x v="5"/>
    <x v="1"/>
    <x v="0"/>
    <x v="3"/>
    <x v="18"/>
    <x v="22"/>
    <x v="2"/>
    <n v="58"/>
    <x v="0"/>
    <n v="0.20000000000000007"/>
    <n v="4250"/>
    <n v="850.00000000000023"/>
    <n v="297.50000000000006"/>
    <n v="0.35"/>
  </r>
  <r>
    <x v="0"/>
    <n v="1185732"/>
    <x v="121"/>
    <x v="5"/>
    <x v="1"/>
    <x v="0"/>
    <x v="3"/>
    <x v="18"/>
    <x v="22"/>
    <x v="3"/>
    <n v="59"/>
    <x v="0"/>
    <n v="0.20000000000000007"/>
    <n v="4000"/>
    <n v="800.00000000000023"/>
    <n v="320.00000000000011"/>
    <n v="0.4"/>
  </r>
  <r>
    <x v="0"/>
    <n v="1185732"/>
    <x v="121"/>
    <x v="5"/>
    <x v="1"/>
    <x v="0"/>
    <x v="3"/>
    <x v="18"/>
    <x v="22"/>
    <x v="4"/>
    <n v="32"/>
    <x v="3"/>
    <n v="0.35000000000000003"/>
    <n v="4000"/>
    <n v="1400.0000000000002"/>
    <n v="490.00000000000006"/>
    <n v="0.35"/>
  </r>
  <r>
    <x v="0"/>
    <n v="1185732"/>
    <x v="121"/>
    <x v="5"/>
    <x v="1"/>
    <x v="0"/>
    <x v="3"/>
    <x v="18"/>
    <x v="22"/>
    <x v="5"/>
    <n v="35"/>
    <x v="3"/>
    <n v="0.4"/>
    <n v="5750"/>
    <n v="2300"/>
    <n v="1150"/>
    <n v="0.5"/>
  </r>
  <r>
    <x v="0"/>
    <n v="1185732"/>
    <x v="6"/>
    <x v="6"/>
    <x v="2"/>
    <x v="1"/>
    <x v="3"/>
    <x v="18"/>
    <x v="22"/>
    <x v="0"/>
    <n v="60"/>
    <x v="0"/>
    <n v="0.35000000000000003"/>
    <n v="8000"/>
    <n v="2800.0000000000005"/>
    <n v="1120.0000000000002"/>
    <n v="0.4"/>
  </r>
  <r>
    <x v="0"/>
    <n v="1185732"/>
    <x v="6"/>
    <x v="6"/>
    <x v="2"/>
    <x v="1"/>
    <x v="3"/>
    <x v="18"/>
    <x v="22"/>
    <x v="1"/>
    <n v="32"/>
    <x v="3"/>
    <n v="0.3000000000000001"/>
    <n v="5500"/>
    <n v="1650.0000000000005"/>
    <n v="577.50000000000011"/>
    <n v="0.35"/>
  </r>
  <r>
    <x v="0"/>
    <n v="1185732"/>
    <x v="6"/>
    <x v="6"/>
    <x v="2"/>
    <x v="1"/>
    <x v="3"/>
    <x v="18"/>
    <x v="22"/>
    <x v="2"/>
    <n v="23"/>
    <x v="2"/>
    <n v="0.25000000000000006"/>
    <n v="4750"/>
    <n v="1187.5000000000002"/>
    <n v="415.62500000000006"/>
    <n v="0.35"/>
  </r>
  <r>
    <x v="0"/>
    <n v="1185732"/>
    <x v="6"/>
    <x v="6"/>
    <x v="2"/>
    <x v="1"/>
    <x v="3"/>
    <x v="18"/>
    <x v="22"/>
    <x v="3"/>
    <n v="16"/>
    <x v="0"/>
    <n v="0.25000000000000006"/>
    <n v="4250"/>
    <n v="1062.5000000000002"/>
    <n v="425.00000000000011"/>
    <n v="0.4"/>
  </r>
  <r>
    <x v="0"/>
    <n v="1185732"/>
    <x v="6"/>
    <x v="6"/>
    <x v="2"/>
    <x v="1"/>
    <x v="3"/>
    <x v="18"/>
    <x v="22"/>
    <x v="4"/>
    <n v="33"/>
    <x v="2"/>
    <n v="0.35000000000000003"/>
    <n v="4250"/>
    <n v="1487.5000000000002"/>
    <n v="520.625"/>
    <n v="0.35"/>
  </r>
  <r>
    <x v="0"/>
    <n v="1185732"/>
    <x v="6"/>
    <x v="6"/>
    <x v="2"/>
    <x v="1"/>
    <x v="3"/>
    <x v="18"/>
    <x v="22"/>
    <x v="5"/>
    <n v="60"/>
    <x v="0"/>
    <n v="0.4"/>
    <n v="6000"/>
    <n v="2400"/>
    <n v="1200"/>
    <n v="0.5"/>
  </r>
  <r>
    <x v="0"/>
    <n v="1185732"/>
    <x v="7"/>
    <x v="7"/>
    <x v="2"/>
    <x v="1"/>
    <x v="3"/>
    <x v="18"/>
    <x v="22"/>
    <x v="0"/>
    <n v="55"/>
    <x v="3"/>
    <n v="0.35000000000000003"/>
    <n v="7500"/>
    <n v="2625.0000000000005"/>
    <n v="1050.0000000000002"/>
    <n v="0.4"/>
  </r>
  <r>
    <x v="0"/>
    <n v="1185732"/>
    <x v="7"/>
    <x v="7"/>
    <x v="2"/>
    <x v="1"/>
    <x v="3"/>
    <x v="18"/>
    <x v="22"/>
    <x v="1"/>
    <n v="24"/>
    <x v="0"/>
    <n v="0.35000000000000009"/>
    <n v="5250"/>
    <n v="1837.5000000000005"/>
    <n v="643.12500000000011"/>
    <n v="0.35"/>
  </r>
  <r>
    <x v="0"/>
    <n v="1185732"/>
    <x v="7"/>
    <x v="7"/>
    <x v="2"/>
    <x v="1"/>
    <x v="3"/>
    <x v="18"/>
    <x v="22"/>
    <x v="2"/>
    <n v="15"/>
    <x v="3"/>
    <n v="0.30000000000000004"/>
    <n v="4500"/>
    <n v="1350.0000000000002"/>
    <n v="472.50000000000006"/>
    <n v="0.35"/>
  </r>
  <r>
    <x v="0"/>
    <n v="1185732"/>
    <x v="7"/>
    <x v="7"/>
    <x v="2"/>
    <x v="1"/>
    <x v="3"/>
    <x v="18"/>
    <x v="22"/>
    <x v="3"/>
    <n v="45"/>
    <x v="0"/>
    <n v="0.20000000000000007"/>
    <n v="3750"/>
    <n v="750.00000000000023"/>
    <n v="300.00000000000011"/>
    <n v="0.4"/>
  </r>
  <r>
    <x v="0"/>
    <n v="1185732"/>
    <x v="7"/>
    <x v="7"/>
    <x v="2"/>
    <x v="1"/>
    <x v="3"/>
    <x v="18"/>
    <x v="22"/>
    <x v="4"/>
    <n v="20"/>
    <x v="0"/>
    <n v="0.30000000000000004"/>
    <n v="3500"/>
    <n v="1050.0000000000002"/>
    <n v="367.50000000000006"/>
    <n v="0.35"/>
  </r>
  <r>
    <x v="0"/>
    <n v="1185732"/>
    <x v="7"/>
    <x v="7"/>
    <x v="2"/>
    <x v="1"/>
    <x v="3"/>
    <x v="18"/>
    <x v="22"/>
    <x v="5"/>
    <n v="33"/>
    <x v="3"/>
    <n v="0.35000000000000003"/>
    <n v="5250"/>
    <n v="1837.5000000000002"/>
    <n v="918.75000000000011"/>
    <n v="0.5"/>
  </r>
  <r>
    <x v="0"/>
    <n v="1185732"/>
    <x v="122"/>
    <x v="8"/>
    <x v="2"/>
    <x v="1"/>
    <x v="3"/>
    <x v="18"/>
    <x v="22"/>
    <x v="0"/>
    <n v="32"/>
    <x v="2"/>
    <n v="0.30000000000000004"/>
    <n v="6500"/>
    <n v="1950.0000000000002"/>
    <n v="780.00000000000011"/>
    <n v="0.4"/>
  </r>
  <r>
    <x v="0"/>
    <n v="1185732"/>
    <x v="122"/>
    <x v="8"/>
    <x v="2"/>
    <x v="1"/>
    <x v="3"/>
    <x v="18"/>
    <x v="22"/>
    <x v="1"/>
    <n v="46"/>
    <x v="0"/>
    <n v="0.25000000000000011"/>
    <n v="4500"/>
    <n v="1125.0000000000005"/>
    <n v="393.75000000000011"/>
    <n v="0.35"/>
  </r>
  <r>
    <x v="0"/>
    <n v="1185732"/>
    <x v="122"/>
    <x v="8"/>
    <x v="2"/>
    <x v="1"/>
    <x v="3"/>
    <x v="18"/>
    <x v="22"/>
    <x v="2"/>
    <n v="27"/>
    <x v="0"/>
    <n v="0.10000000000000002"/>
    <n v="3500"/>
    <n v="350.00000000000006"/>
    <n v="122.50000000000001"/>
    <n v="0.35"/>
  </r>
  <r>
    <x v="0"/>
    <n v="1185732"/>
    <x v="122"/>
    <x v="8"/>
    <x v="2"/>
    <x v="1"/>
    <x v="3"/>
    <x v="18"/>
    <x v="22"/>
    <x v="3"/>
    <n v="57"/>
    <x v="3"/>
    <n v="0.10000000000000002"/>
    <n v="3250"/>
    <n v="325.00000000000006"/>
    <n v="130.00000000000003"/>
    <n v="0.4"/>
  </r>
  <r>
    <x v="0"/>
    <n v="1185732"/>
    <x v="122"/>
    <x v="8"/>
    <x v="2"/>
    <x v="1"/>
    <x v="3"/>
    <x v="18"/>
    <x v="22"/>
    <x v="4"/>
    <n v="46"/>
    <x v="3"/>
    <n v="0.2"/>
    <n v="3250"/>
    <n v="650"/>
    <n v="227.49999999999997"/>
    <n v="0.35"/>
  </r>
  <r>
    <x v="0"/>
    <n v="1185732"/>
    <x v="122"/>
    <x v="8"/>
    <x v="2"/>
    <x v="1"/>
    <x v="3"/>
    <x v="18"/>
    <x v="22"/>
    <x v="5"/>
    <n v="54"/>
    <x v="3"/>
    <n v="0.25000000000000006"/>
    <n v="4000"/>
    <n v="1000.0000000000002"/>
    <n v="500.00000000000011"/>
    <n v="0.5"/>
  </r>
  <r>
    <x v="0"/>
    <n v="1185732"/>
    <x v="123"/>
    <x v="9"/>
    <x v="3"/>
    <x v="1"/>
    <x v="3"/>
    <x v="18"/>
    <x v="22"/>
    <x v="0"/>
    <n v="46"/>
    <x v="1"/>
    <n v="0.3"/>
    <n v="5750"/>
    <n v="1725"/>
    <n v="690"/>
    <n v="0.4"/>
  </r>
  <r>
    <x v="0"/>
    <n v="1185732"/>
    <x v="123"/>
    <x v="9"/>
    <x v="3"/>
    <x v="1"/>
    <x v="3"/>
    <x v="18"/>
    <x v="22"/>
    <x v="1"/>
    <n v="56"/>
    <x v="0"/>
    <n v="0.2"/>
    <n v="4000"/>
    <n v="800"/>
    <n v="280"/>
    <n v="0.35"/>
  </r>
  <r>
    <x v="0"/>
    <n v="1185732"/>
    <x v="123"/>
    <x v="9"/>
    <x v="3"/>
    <x v="1"/>
    <x v="3"/>
    <x v="18"/>
    <x v="22"/>
    <x v="2"/>
    <n v="60"/>
    <x v="2"/>
    <n v="0.2"/>
    <n v="3000"/>
    <n v="600"/>
    <n v="210"/>
    <n v="0.35"/>
  </r>
  <r>
    <x v="0"/>
    <n v="1185732"/>
    <x v="123"/>
    <x v="9"/>
    <x v="3"/>
    <x v="1"/>
    <x v="3"/>
    <x v="18"/>
    <x v="22"/>
    <x v="3"/>
    <n v="38"/>
    <x v="1"/>
    <n v="0.2"/>
    <n v="2750"/>
    <n v="550"/>
    <n v="220"/>
    <n v="0.4"/>
  </r>
  <r>
    <x v="0"/>
    <n v="1185732"/>
    <x v="123"/>
    <x v="9"/>
    <x v="3"/>
    <x v="1"/>
    <x v="3"/>
    <x v="18"/>
    <x v="22"/>
    <x v="4"/>
    <n v="45"/>
    <x v="1"/>
    <n v="0.3"/>
    <n v="2750"/>
    <n v="825"/>
    <n v="288.75"/>
    <n v="0.35"/>
  </r>
  <r>
    <x v="0"/>
    <n v="1185732"/>
    <x v="123"/>
    <x v="9"/>
    <x v="3"/>
    <x v="1"/>
    <x v="3"/>
    <x v="18"/>
    <x v="22"/>
    <x v="5"/>
    <n v="56"/>
    <x v="0"/>
    <n v="0.34999999999999992"/>
    <n v="4000"/>
    <n v="1399.9999999999998"/>
    <n v="699.99999999999989"/>
    <n v="0.5"/>
  </r>
  <r>
    <x v="0"/>
    <n v="1185732"/>
    <x v="10"/>
    <x v="10"/>
    <x v="3"/>
    <x v="1"/>
    <x v="3"/>
    <x v="18"/>
    <x v="22"/>
    <x v="0"/>
    <n v="55"/>
    <x v="3"/>
    <n v="0.30000000000000004"/>
    <n v="5500"/>
    <n v="1650.0000000000002"/>
    <n v="660.00000000000011"/>
    <n v="0.4"/>
  </r>
  <r>
    <x v="0"/>
    <n v="1185732"/>
    <x v="10"/>
    <x v="10"/>
    <x v="3"/>
    <x v="1"/>
    <x v="3"/>
    <x v="18"/>
    <x v="22"/>
    <x v="1"/>
    <n v="57"/>
    <x v="0"/>
    <n v="0.20000000000000007"/>
    <n v="4000"/>
    <n v="800.00000000000023"/>
    <n v="280.00000000000006"/>
    <n v="0.35"/>
  </r>
  <r>
    <x v="0"/>
    <n v="1185732"/>
    <x v="10"/>
    <x v="10"/>
    <x v="3"/>
    <x v="1"/>
    <x v="3"/>
    <x v="18"/>
    <x v="22"/>
    <x v="2"/>
    <n v="60"/>
    <x v="1"/>
    <n v="0.20000000000000007"/>
    <n v="3450"/>
    <n v="690.00000000000023"/>
    <n v="241.50000000000006"/>
    <n v="0.35"/>
  </r>
  <r>
    <x v="0"/>
    <n v="1185732"/>
    <x v="10"/>
    <x v="10"/>
    <x v="3"/>
    <x v="1"/>
    <x v="3"/>
    <x v="18"/>
    <x v="22"/>
    <x v="3"/>
    <n v="55"/>
    <x v="2"/>
    <n v="0.20000000000000007"/>
    <n v="3750"/>
    <n v="750.00000000000023"/>
    <n v="300.00000000000011"/>
    <n v="0.4"/>
  </r>
  <r>
    <x v="0"/>
    <n v="1185732"/>
    <x v="10"/>
    <x v="10"/>
    <x v="3"/>
    <x v="1"/>
    <x v="3"/>
    <x v="18"/>
    <x v="22"/>
    <x v="4"/>
    <n v="34"/>
    <x v="2"/>
    <n v="0.39999999999999997"/>
    <n v="3500"/>
    <n v="1399.9999999999998"/>
    <n v="489.99999999999989"/>
    <n v="0.35"/>
  </r>
  <r>
    <x v="0"/>
    <n v="1185732"/>
    <x v="10"/>
    <x v="10"/>
    <x v="3"/>
    <x v="1"/>
    <x v="3"/>
    <x v="18"/>
    <x v="22"/>
    <x v="5"/>
    <n v="33"/>
    <x v="3"/>
    <n v="0.44999999999999984"/>
    <n v="4500"/>
    <n v="2024.9999999999993"/>
    <n v="1012.4999999999997"/>
    <n v="0.5"/>
  </r>
  <r>
    <x v="0"/>
    <n v="1185732"/>
    <x v="11"/>
    <x v="11"/>
    <x v="3"/>
    <x v="1"/>
    <x v="3"/>
    <x v="18"/>
    <x v="22"/>
    <x v="0"/>
    <n v="28"/>
    <x v="3"/>
    <n v="0.39999999999999997"/>
    <n v="7000"/>
    <n v="2799.9999999999995"/>
    <n v="1119.9999999999998"/>
    <n v="0.4"/>
  </r>
  <r>
    <x v="0"/>
    <n v="1185732"/>
    <x v="11"/>
    <x v="11"/>
    <x v="3"/>
    <x v="1"/>
    <x v="3"/>
    <x v="18"/>
    <x v="22"/>
    <x v="1"/>
    <n v="19"/>
    <x v="2"/>
    <n v="0.30000000000000004"/>
    <n v="5000"/>
    <n v="1500.0000000000002"/>
    <n v="525"/>
    <n v="0.35"/>
  </r>
  <r>
    <x v="0"/>
    <n v="1185732"/>
    <x v="11"/>
    <x v="11"/>
    <x v="3"/>
    <x v="1"/>
    <x v="3"/>
    <x v="18"/>
    <x v="22"/>
    <x v="2"/>
    <n v="17"/>
    <x v="3"/>
    <n v="0.30000000000000004"/>
    <n v="4500"/>
    <n v="1350.0000000000002"/>
    <n v="472.50000000000006"/>
    <n v="0.35"/>
  </r>
  <r>
    <x v="0"/>
    <n v="1185732"/>
    <x v="11"/>
    <x v="11"/>
    <x v="3"/>
    <x v="1"/>
    <x v="3"/>
    <x v="18"/>
    <x v="22"/>
    <x v="3"/>
    <n v="52"/>
    <x v="3"/>
    <n v="0.30000000000000004"/>
    <n v="4000"/>
    <n v="1200.0000000000002"/>
    <n v="480.00000000000011"/>
    <n v="0.4"/>
  </r>
  <r>
    <x v="0"/>
    <n v="1185732"/>
    <x v="11"/>
    <x v="11"/>
    <x v="3"/>
    <x v="1"/>
    <x v="3"/>
    <x v="18"/>
    <x v="22"/>
    <x v="4"/>
    <n v="37"/>
    <x v="2"/>
    <n v="0.39999999999999997"/>
    <n v="4000"/>
    <n v="1599.9999999999998"/>
    <n v="559.99999999999989"/>
    <n v="0.35"/>
  </r>
  <r>
    <x v="0"/>
    <n v="1185732"/>
    <x v="11"/>
    <x v="11"/>
    <x v="3"/>
    <x v="1"/>
    <x v="3"/>
    <x v="18"/>
    <x v="22"/>
    <x v="5"/>
    <n v="44"/>
    <x v="3"/>
    <n v="0.44999999999999984"/>
    <n v="5000"/>
    <n v="2249.9999999999991"/>
    <n v="1124.9999999999995"/>
    <n v="0.5"/>
  </r>
  <r>
    <x v="2"/>
    <n v="1128299"/>
    <x v="136"/>
    <x v="0"/>
    <x v="0"/>
    <x v="0"/>
    <x v="2"/>
    <x v="19"/>
    <x v="23"/>
    <x v="0"/>
    <n v="45"/>
    <x v="3"/>
    <n v="0.30000000000000004"/>
    <n v="3500"/>
    <n v="1050.0000000000002"/>
    <n v="367.50000000000006"/>
    <n v="0.35"/>
  </r>
  <r>
    <x v="2"/>
    <n v="1128299"/>
    <x v="136"/>
    <x v="0"/>
    <x v="0"/>
    <x v="0"/>
    <x v="2"/>
    <x v="19"/>
    <x v="23"/>
    <x v="1"/>
    <n v="27"/>
    <x v="1"/>
    <n v="0.4"/>
    <n v="3500"/>
    <n v="1400"/>
    <n v="489.99999999999994"/>
    <n v="0.35"/>
  </r>
  <r>
    <x v="2"/>
    <n v="1128299"/>
    <x v="136"/>
    <x v="0"/>
    <x v="0"/>
    <x v="0"/>
    <x v="2"/>
    <x v="19"/>
    <x v="23"/>
    <x v="2"/>
    <n v="45"/>
    <x v="2"/>
    <n v="0.4"/>
    <n v="3500"/>
    <n v="1400"/>
    <n v="489.99999999999994"/>
    <n v="0.35"/>
  </r>
  <r>
    <x v="2"/>
    <n v="1128299"/>
    <x v="136"/>
    <x v="0"/>
    <x v="0"/>
    <x v="0"/>
    <x v="2"/>
    <x v="19"/>
    <x v="23"/>
    <x v="3"/>
    <n v="43"/>
    <x v="2"/>
    <n v="0.4"/>
    <n v="2000"/>
    <n v="800"/>
    <n v="280"/>
    <n v="0.35"/>
  </r>
  <r>
    <x v="2"/>
    <n v="1128299"/>
    <x v="136"/>
    <x v="0"/>
    <x v="0"/>
    <x v="0"/>
    <x v="2"/>
    <x v="19"/>
    <x v="23"/>
    <x v="4"/>
    <n v="41"/>
    <x v="3"/>
    <n v="0.45000000000000007"/>
    <n v="1500"/>
    <n v="675.00000000000011"/>
    <n v="270.00000000000006"/>
    <n v="0.4"/>
  </r>
  <r>
    <x v="2"/>
    <n v="1128299"/>
    <x v="136"/>
    <x v="0"/>
    <x v="0"/>
    <x v="0"/>
    <x v="2"/>
    <x v="19"/>
    <x v="23"/>
    <x v="5"/>
    <n v="43"/>
    <x v="0"/>
    <n v="0.4"/>
    <n v="4000"/>
    <n v="1600"/>
    <n v="480"/>
    <n v="0.3"/>
  </r>
  <r>
    <x v="2"/>
    <n v="1128299"/>
    <x v="137"/>
    <x v="1"/>
    <x v="0"/>
    <x v="0"/>
    <x v="2"/>
    <x v="19"/>
    <x v="23"/>
    <x v="0"/>
    <n v="30"/>
    <x v="3"/>
    <n v="0.30000000000000004"/>
    <n v="4500"/>
    <n v="1350.0000000000002"/>
    <n v="472.50000000000006"/>
    <n v="0.35"/>
  </r>
  <r>
    <x v="2"/>
    <n v="1128299"/>
    <x v="137"/>
    <x v="1"/>
    <x v="0"/>
    <x v="0"/>
    <x v="2"/>
    <x v="19"/>
    <x v="23"/>
    <x v="1"/>
    <n v="35"/>
    <x v="3"/>
    <n v="0.4"/>
    <n v="3500"/>
    <n v="1400"/>
    <n v="489.99999999999994"/>
    <n v="0.35"/>
  </r>
  <r>
    <x v="2"/>
    <n v="1128299"/>
    <x v="137"/>
    <x v="1"/>
    <x v="0"/>
    <x v="0"/>
    <x v="2"/>
    <x v="19"/>
    <x v="23"/>
    <x v="2"/>
    <n v="34"/>
    <x v="3"/>
    <n v="0.4"/>
    <n v="3500"/>
    <n v="1400"/>
    <n v="489.99999999999994"/>
    <n v="0.35"/>
  </r>
  <r>
    <x v="2"/>
    <n v="1128299"/>
    <x v="137"/>
    <x v="1"/>
    <x v="0"/>
    <x v="0"/>
    <x v="2"/>
    <x v="19"/>
    <x v="23"/>
    <x v="3"/>
    <n v="39"/>
    <x v="1"/>
    <n v="0.4"/>
    <n v="2000"/>
    <n v="800"/>
    <n v="280"/>
    <n v="0.35"/>
  </r>
  <r>
    <x v="2"/>
    <n v="1128299"/>
    <x v="137"/>
    <x v="1"/>
    <x v="0"/>
    <x v="0"/>
    <x v="2"/>
    <x v="19"/>
    <x v="23"/>
    <x v="4"/>
    <n v="24"/>
    <x v="3"/>
    <n v="0.45000000000000007"/>
    <n v="1250"/>
    <n v="562.50000000000011"/>
    <n v="225.00000000000006"/>
    <n v="0.4"/>
  </r>
  <r>
    <x v="2"/>
    <n v="1128299"/>
    <x v="137"/>
    <x v="1"/>
    <x v="0"/>
    <x v="0"/>
    <x v="2"/>
    <x v="19"/>
    <x v="23"/>
    <x v="5"/>
    <n v="19"/>
    <x v="0"/>
    <n v="0.4"/>
    <n v="3250"/>
    <n v="1300"/>
    <n v="390"/>
    <n v="0.3"/>
  </r>
  <r>
    <x v="2"/>
    <n v="1128299"/>
    <x v="138"/>
    <x v="2"/>
    <x v="0"/>
    <x v="0"/>
    <x v="2"/>
    <x v="19"/>
    <x v="23"/>
    <x v="0"/>
    <n v="43"/>
    <x v="0"/>
    <n v="0.4"/>
    <n v="4750"/>
    <n v="1900"/>
    <n v="665"/>
    <n v="0.35"/>
  </r>
  <r>
    <x v="2"/>
    <n v="1128299"/>
    <x v="138"/>
    <x v="2"/>
    <x v="0"/>
    <x v="0"/>
    <x v="2"/>
    <x v="19"/>
    <x v="23"/>
    <x v="1"/>
    <n v="50"/>
    <x v="3"/>
    <n v="0.5"/>
    <n v="3250"/>
    <n v="1625"/>
    <n v="568.75"/>
    <n v="0.35"/>
  </r>
  <r>
    <x v="2"/>
    <n v="1128299"/>
    <x v="138"/>
    <x v="2"/>
    <x v="0"/>
    <x v="0"/>
    <x v="2"/>
    <x v="19"/>
    <x v="23"/>
    <x v="2"/>
    <n v="20"/>
    <x v="1"/>
    <n v="0.54999999999999993"/>
    <n v="3500"/>
    <n v="1924.9999999999998"/>
    <n v="673.74999999999989"/>
    <n v="0.35"/>
  </r>
  <r>
    <x v="2"/>
    <n v="1128299"/>
    <x v="138"/>
    <x v="2"/>
    <x v="0"/>
    <x v="0"/>
    <x v="2"/>
    <x v="19"/>
    <x v="23"/>
    <x v="3"/>
    <n v="52"/>
    <x v="0"/>
    <n v="0.5"/>
    <n v="2500"/>
    <n v="1250"/>
    <n v="437.5"/>
    <n v="0.35"/>
  </r>
  <r>
    <x v="2"/>
    <n v="1128299"/>
    <x v="138"/>
    <x v="2"/>
    <x v="0"/>
    <x v="0"/>
    <x v="2"/>
    <x v="19"/>
    <x v="23"/>
    <x v="4"/>
    <n v="37"/>
    <x v="3"/>
    <n v="0.55000000000000004"/>
    <n v="1000"/>
    <n v="550"/>
    <n v="220"/>
    <n v="0.4"/>
  </r>
  <r>
    <x v="2"/>
    <n v="1128299"/>
    <x v="138"/>
    <x v="2"/>
    <x v="0"/>
    <x v="0"/>
    <x v="2"/>
    <x v="19"/>
    <x v="23"/>
    <x v="5"/>
    <n v="15"/>
    <x v="0"/>
    <n v="0.5"/>
    <n v="3000"/>
    <n v="1500"/>
    <n v="450"/>
    <n v="0.3"/>
  </r>
  <r>
    <x v="2"/>
    <n v="1128299"/>
    <x v="139"/>
    <x v="3"/>
    <x v="1"/>
    <x v="0"/>
    <x v="2"/>
    <x v="19"/>
    <x v="23"/>
    <x v="0"/>
    <n v="52"/>
    <x v="1"/>
    <n v="0.55000000000000004"/>
    <n v="4750"/>
    <n v="2612.5"/>
    <n v="914.37499999999989"/>
    <n v="0.35"/>
  </r>
  <r>
    <x v="2"/>
    <n v="1128299"/>
    <x v="139"/>
    <x v="3"/>
    <x v="1"/>
    <x v="0"/>
    <x v="2"/>
    <x v="19"/>
    <x v="23"/>
    <x v="1"/>
    <n v="18"/>
    <x v="0"/>
    <n v="0.60000000000000009"/>
    <n v="2750"/>
    <n v="1650.0000000000002"/>
    <n v="577.5"/>
    <n v="0.35"/>
  </r>
  <r>
    <x v="2"/>
    <n v="1128299"/>
    <x v="139"/>
    <x v="3"/>
    <x v="1"/>
    <x v="0"/>
    <x v="2"/>
    <x v="19"/>
    <x v="23"/>
    <x v="2"/>
    <n v="33"/>
    <x v="0"/>
    <n v="0.60000000000000009"/>
    <n v="3250"/>
    <n v="1950.0000000000002"/>
    <n v="682.5"/>
    <n v="0.35"/>
  </r>
  <r>
    <x v="2"/>
    <n v="1128299"/>
    <x v="139"/>
    <x v="3"/>
    <x v="1"/>
    <x v="0"/>
    <x v="2"/>
    <x v="19"/>
    <x v="23"/>
    <x v="3"/>
    <n v="16"/>
    <x v="3"/>
    <n v="0.45000000000000007"/>
    <n v="2250"/>
    <n v="1012.5000000000001"/>
    <n v="354.375"/>
    <n v="0.35"/>
  </r>
  <r>
    <x v="2"/>
    <n v="1128299"/>
    <x v="139"/>
    <x v="3"/>
    <x v="1"/>
    <x v="0"/>
    <x v="2"/>
    <x v="19"/>
    <x v="23"/>
    <x v="4"/>
    <n v="32"/>
    <x v="3"/>
    <n v="0.50000000000000011"/>
    <n v="1250"/>
    <n v="625.00000000000011"/>
    <n v="250.00000000000006"/>
    <n v="0.4"/>
  </r>
  <r>
    <x v="2"/>
    <n v="1128299"/>
    <x v="139"/>
    <x v="3"/>
    <x v="1"/>
    <x v="0"/>
    <x v="2"/>
    <x v="19"/>
    <x v="23"/>
    <x v="5"/>
    <n v="49"/>
    <x v="3"/>
    <n v="0.65000000000000013"/>
    <n v="3000"/>
    <n v="1950.0000000000005"/>
    <n v="585.00000000000011"/>
    <n v="0.3"/>
  </r>
  <r>
    <x v="2"/>
    <n v="1128299"/>
    <x v="140"/>
    <x v="4"/>
    <x v="1"/>
    <x v="0"/>
    <x v="2"/>
    <x v="19"/>
    <x v="23"/>
    <x v="0"/>
    <n v="58"/>
    <x v="1"/>
    <n v="0.5"/>
    <n v="5000"/>
    <n v="2500"/>
    <n v="875"/>
    <n v="0.35"/>
  </r>
  <r>
    <x v="2"/>
    <n v="1128299"/>
    <x v="140"/>
    <x v="4"/>
    <x v="1"/>
    <x v="0"/>
    <x v="2"/>
    <x v="19"/>
    <x v="23"/>
    <x v="1"/>
    <n v="49"/>
    <x v="3"/>
    <n v="0.55000000000000004"/>
    <n v="3500"/>
    <n v="1925.0000000000002"/>
    <n v="673.75"/>
    <n v="0.35"/>
  </r>
  <r>
    <x v="2"/>
    <n v="1128299"/>
    <x v="140"/>
    <x v="4"/>
    <x v="1"/>
    <x v="0"/>
    <x v="2"/>
    <x v="19"/>
    <x v="23"/>
    <x v="2"/>
    <n v="29"/>
    <x v="3"/>
    <n v="0.55000000000000004"/>
    <n v="3500"/>
    <n v="1925.0000000000002"/>
    <n v="673.75"/>
    <n v="0.35"/>
  </r>
  <r>
    <x v="2"/>
    <n v="1128299"/>
    <x v="140"/>
    <x v="4"/>
    <x v="1"/>
    <x v="0"/>
    <x v="2"/>
    <x v="19"/>
    <x v="23"/>
    <x v="3"/>
    <n v="28"/>
    <x v="1"/>
    <n v="0.5"/>
    <n v="2750"/>
    <n v="1375"/>
    <n v="481.24999999999994"/>
    <n v="0.35"/>
  </r>
  <r>
    <x v="2"/>
    <n v="1128299"/>
    <x v="140"/>
    <x v="4"/>
    <x v="1"/>
    <x v="0"/>
    <x v="2"/>
    <x v="19"/>
    <x v="23"/>
    <x v="4"/>
    <n v="45"/>
    <x v="0"/>
    <n v="0.44999999999999996"/>
    <n v="1750"/>
    <n v="787.49999999999989"/>
    <n v="315"/>
    <n v="0.4"/>
  </r>
  <r>
    <x v="2"/>
    <n v="1128299"/>
    <x v="140"/>
    <x v="4"/>
    <x v="1"/>
    <x v="0"/>
    <x v="2"/>
    <x v="19"/>
    <x v="23"/>
    <x v="5"/>
    <n v="23"/>
    <x v="0"/>
    <n v="0.6"/>
    <n v="5250"/>
    <n v="3150"/>
    <n v="945"/>
    <n v="0.3"/>
  </r>
  <r>
    <x v="2"/>
    <n v="1128299"/>
    <x v="141"/>
    <x v="5"/>
    <x v="1"/>
    <x v="0"/>
    <x v="2"/>
    <x v="19"/>
    <x v="23"/>
    <x v="0"/>
    <n v="38"/>
    <x v="3"/>
    <n v="0.54999999999999993"/>
    <n v="7750"/>
    <n v="4262.4999999999991"/>
    <n v="1491.8749999999995"/>
    <n v="0.35"/>
  </r>
  <r>
    <x v="2"/>
    <n v="1128299"/>
    <x v="141"/>
    <x v="5"/>
    <x v="1"/>
    <x v="0"/>
    <x v="2"/>
    <x v="19"/>
    <x v="23"/>
    <x v="1"/>
    <n v="45"/>
    <x v="2"/>
    <n v="0.64999999999999991"/>
    <n v="6500"/>
    <n v="4224.9999999999991"/>
    <n v="1478.7499999999995"/>
    <n v="0.35"/>
  </r>
  <r>
    <x v="2"/>
    <n v="1128299"/>
    <x v="141"/>
    <x v="5"/>
    <x v="1"/>
    <x v="0"/>
    <x v="2"/>
    <x v="19"/>
    <x v="23"/>
    <x v="2"/>
    <n v="55"/>
    <x v="0"/>
    <n v="0.79999999999999993"/>
    <n v="6500"/>
    <n v="5200"/>
    <n v="1819.9999999999998"/>
    <n v="0.35"/>
  </r>
  <r>
    <x v="2"/>
    <n v="1128299"/>
    <x v="141"/>
    <x v="5"/>
    <x v="1"/>
    <x v="0"/>
    <x v="2"/>
    <x v="19"/>
    <x v="23"/>
    <x v="3"/>
    <n v="34"/>
    <x v="2"/>
    <n v="0.79999999999999993"/>
    <n v="5250"/>
    <n v="4200"/>
    <n v="1470"/>
    <n v="0.35"/>
  </r>
  <r>
    <x v="2"/>
    <n v="1128299"/>
    <x v="141"/>
    <x v="5"/>
    <x v="1"/>
    <x v="0"/>
    <x v="2"/>
    <x v="19"/>
    <x v="23"/>
    <x v="4"/>
    <n v="32"/>
    <x v="0"/>
    <n v="0.9"/>
    <n v="4000"/>
    <n v="3600"/>
    <n v="1440"/>
    <n v="0.4"/>
  </r>
  <r>
    <x v="2"/>
    <n v="1128299"/>
    <x v="141"/>
    <x v="5"/>
    <x v="1"/>
    <x v="0"/>
    <x v="2"/>
    <x v="19"/>
    <x v="23"/>
    <x v="5"/>
    <n v="49"/>
    <x v="3"/>
    <n v="1.05"/>
    <n v="7000"/>
    <n v="7350"/>
    <n v="2205"/>
    <n v="0.3"/>
  </r>
  <r>
    <x v="2"/>
    <n v="1128299"/>
    <x v="142"/>
    <x v="6"/>
    <x v="2"/>
    <x v="1"/>
    <x v="2"/>
    <x v="19"/>
    <x v="23"/>
    <x v="0"/>
    <n v="55"/>
    <x v="3"/>
    <n v="0.85"/>
    <n v="8500"/>
    <n v="7225"/>
    <n v="2528.75"/>
    <n v="0.35"/>
  </r>
  <r>
    <x v="2"/>
    <n v="1128299"/>
    <x v="142"/>
    <x v="6"/>
    <x v="2"/>
    <x v="1"/>
    <x v="2"/>
    <x v="19"/>
    <x v="23"/>
    <x v="1"/>
    <n v="27"/>
    <x v="1"/>
    <n v="0.9"/>
    <n v="7000"/>
    <n v="6300"/>
    <n v="2205"/>
    <n v="0.35"/>
  </r>
  <r>
    <x v="2"/>
    <n v="1128299"/>
    <x v="142"/>
    <x v="6"/>
    <x v="2"/>
    <x v="1"/>
    <x v="2"/>
    <x v="19"/>
    <x v="23"/>
    <x v="2"/>
    <n v="46"/>
    <x v="3"/>
    <n v="0.9"/>
    <n v="6500"/>
    <n v="5850"/>
    <n v="2047.4999999999998"/>
    <n v="0.35"/>
  </r>
  <r>
    <x v="2"/>
    <n v="1128299"/>
    <x v="142"/>
    <x v="6"/>
    <x v="2"/>
    <x v="1"/>
    <x v="2"/>
    <x v="19"/>
    <x v="23"/>
    <x v="3"/>
    <n v="46"/>
    <x v="1"/>
    <n v="0.85"/>
    <n v="5500"/>
    <n v="4675"/>
    <n v="1636.25"/>
    <n v="0.35"/>
  </r>
  <r>
    <x v="2"/>
    <n v="1128299"/>
    <x v="142"/>
    <x v="6"/>
    <x v="2"/>
    <x v="1"/>
    <x v="2"/>
    <x v="19"/>
    <x v="23"/>
    <x v="4"/>
    <n v="25"/>
    <x v="1"/>
    <n v="0.9"/>
    <n v="6000"/>
    <n v="5400"/>
    <n v="2160"/>
    <n v="0.4"/>
  </r>
  <r>
    <x v="2"/>
    <n v="1128299"/>
    <x v="142"/>
    <x v="6"/>
    <x v="2"/>
    <x v="1"/>
    <x v="2"/>
    <x v="19"/>
    <x v="23"/>
    <x v="5"/>
    <n v="24"/>
    <x v="3"/>
    <n v="1.05"/>
    <n v="6000"/>
    <n v="6300"/>
    <n v="1890"/>
    <n v="0.3"/>
  </r>
  <r>
    <x v="2"/>
    <n v="1128299"/>
    <x v="143"/>
    <x v="7"/>
    <x v="2"/>
    <x v="1"/>
    <x v="2"/>
    <x v="19"/>
    <x v="23"/>
    <x v="0"/>
    <n v="18"/>
    <x v="0"/>
    <n v="0.9"/>
    <n v="8000"/>
    <n v="7200"/>
    <n v="2520"/>
    <n v="0.35"/>
  </r>
  <r>
    <x v="2"/>
    <n v="1128299"/>
    <x v="143"/>
    <x v="7"/>
    <x v="2"/>
    <x v="1"/>
    <x v="2"/>
    <x v="19"/>
    <x v="23"/>
    <x v="1"/>
    <n v="28"/>
    <x v="0"/>
    <n v="0.8"/>
    <n v="7750"/>
    <n v="6200"/>
    <n v="2170"/>
    <n v="0.35"/>
  </r>
  <r>
    <x v="2"/>
    <n v="1128299"/>
    <x v="143"/>
    <x v="7"/>
    <x v="2"/>
    <x v="1"/>
    <x v="2"/>
    <x v="19"/>
    <x v="23"/>
    <x v="2"/>
    <n v="35"/>
    <x v="0"/>
    <n v="0.70000000000000007"/>
    <n v="6500"/>
    <n v="4550"/>
    <n v="1592.5"/>
    <n v="0.35"/>
  </r>
  <r>
    <x v="2"/>
    <n v="1128299"/>
    <x v="143"/>
    <x v="7"/>
    <x v="2"/>
    <x v="1"/>
    <x v="2"/>
    <x v="19"/>
    <x v="23"/>
    <x v="3"/>
    <n v="31"/>
    <x v="3"/>
    <n v="0.70000000000000007"/>
    <n v="4250"/>
    <n v="2975.0000000000005"/>
    <n v="1041.25"/>
    <n v="0.35"/>
  </r>
  <r>
    <x v="2"/>
    <n v="1128299"/>
    <x v="143"/>
    <x v="7"/>
    <x v="2"/>
    <x v="1"/>
    <x v="2"/>
    <x v="19"/>
    <x v="23"/>
    <x v="4"/>
    <n v="51"/>
    <x v="2"/>
    <n v="0.7"/>
    <n v="4250"/>
    <n v="2975"/>
    <n v="1190"/>
    <n v="0.4"/>
  </r>
  <r>
    <x v="2"/>
    <n v="1128299"/>
    <x v="143"/>
    <x v="7"/>
    <x v="2"/>
    <x v="1"/>
    <x v="2"/>
    <x v="19"/>
    <x v="23"/>
    <x v="5"/>
    <n v="21"/>
    <x v="3"/>
    <n v="0.75"/>
    <n v="2500"/>
    <n v="1875"/>
    <n v="562.5"/>
    <n v="0.3"/>
  </r>
  <r>
    <x v="2"/>
    <n v="1128299"/>
    <x v="144"/>
    <x v="8"/>
    <x v="2"/>
    <x v="1"/>
    <x v="2"/>
    <x v="19"/>
    <x v="23"/>
    <x v="0"/>
    <n v="25"/>
    <x v="0"/>
    <n v="0.50000000000000011"/>
    <n v="4500"/>
    <n v="2250.0000000000005"/>
    <n v="787.50000000000011"/>
    <n v="0.35"/>
  </r>
  <r>
    <x v="2"/>
    <n v="1128299"/>
    <x v="144"/>
    <x v="8"/>
    <x v="2"/>
    <x v="1"/>
    <x v="2"/>
    <x v="19"/>
    <x v="23"/>
    <x v="1"/>
    <n v="42"/>
    <x v="1"/>
    <n v="0.55000000000000016"/>
    <n v="4500"/>
    <n v="2475.0000000000009"/>
    <n v="866.25000000000023"/>
    <n v="0.35"/>
  </r>
  <r>
    <x v="2"/>
    <n v="1128299"/>
    <x v="144"/>
    <x v="8"/>
    <x v="2"/>
    <x v="1"/>
    <x v="2"/>
    <x v="19"/>
    <x v="23"/>
    <x v="2"/>
    <n v="41"/>
    <x v="2"/>
    <n v="0.50000000000000011"/>
    <n v="2500"/>
    <n v="1250.0000000000002"/>
    <n v="437.50000000000006"/>
    <n v="0.35"/>
  </r>
  <r>
    <x v="2"/>
    <n v="1128299"/>
    <x v="144"/>
    <x v="8"/>
    <x v="2"/>
    <x v="1"/>
    <x v="2"/>
    <x v="19"/>
    <x v="23"/>
    <x v="3"/>
    <n v="31"/>
    <x v="0"/>
    <n v="0.50000000000000011"/>
    <n v="2000"/>
    <n v="1000.0000000000002"/>
    <n v="350.00000000000006"/>
    <n v="0.35"/>
  </r>
  <r>
    <x v="2"/>
    <n v="1128299"/>
    <x v="144"/>
    <x v="8"/>
    <x v="2"/>
    <x v="1"/>
    <x v="2"/>
    <x v="19"/>
    <x v="23"/>
    <x v="4"/>
    <n v="17"/>
    <x v="3"/>
    <n v="0.60000000000000009"/>
    <n v="2250"/>
    <n v="1350.0000000000002"/>
    <n v="540.00000000000011"/>
    <n v="0.4"/>
  </r>
  <r>
    <x v="2"/>
    <n v="1128299"/>
    <x v="144"/>
    <x v="8"/>
    <x v="2"/>
    <x v="1"/>
    <x v="2"/>
    <x v="19"/>
    <x v="23"/>
    <x v="5"/>
    <n v="36"/>
    <x v="3"/>
    <n v="0.44999999999999996"/>
    <n v="2500"/>
    <n v="1125"/>
    <n v="337.5"/>
    <n v="0.3"/>
  </r>
  <r>
    <x v="2"/>
    <n v="1128299"/>
    <x v="145"/>
    <x v="9"/>
    <x v="3"/>
    <x v="1"/>
    <x v="2"/>
    <x v="19"/>
    <x v="23"/>
    <x v="0"/>
    <n v="22"/>
    <x v="1"/>
    <n v="0.4"/>
    <n v="3500"/>
    <n v="1400"/>
    <n v="489.99999999999994"/>
    <n v="0.35"/>
  </r>
  <r>
    <x v="2"/>
    <n v="1128299"/>
    <x v="145"/>
    <x v="9"/>
    <x v="3"/>
    <x v="1"/>
    <x v="2"/>
    <x v="19"/>
    <x v="23"/>
    <x v="1"/>
    <n v="27"/>
    <x v="1"/>
    <n v="0.55000000000000016"/>
    <n v="5250"/>
    <n v="2887.5000000000009"/>
    <n v="1010.6250000000002"/>
    <n v="0.35"/>
  </r>
  <r>
    <x v="2"/>
    <n v="1128299"/>
    <x v="145"/>
    <x v="9"/>
    <x v="3"/>
    <x v="1"/>
    <x v="2"/>
    <x v="19"/>
    <x v="23"/>
    <x v="2"/>
    <n v="47"/>
    <x v="3"/>
    <n v="0.50000000000000011"/>
    <n v="3500"/>
    <n v="1750.0000000000005"/>
    <n v="612.50000000000011"/>
    <n v="0.35"/>
  </r>
  <r>
    <x v="2"/>
    <n v="1128299"/>
    <x v="145"/>
    <x v="9"/>
    <x v="3"/>
    <x v="1"/>
    <x v="2"/>
    <x v="19"/>
    <x v="23"/>
    <x v="3"/>
    <n v="36"/>
    <x v="3"/>
    <n v="0.45000000000000007"/>
    <n v="3250"/>
    <n v="1462.5000000000002"/>
    <n v="511.87500000000006"/>
    <n v="0.35"/>
  </r>
  <r>
    <x v="2"/>
    <n v="1128299"/>
    <x v="145"/>
    <x v="9"/>
    <x v="3"/>
    <x v="1"/>
    <x v="2"/>
    <x v="19"/>
    <x v="23"/>
    <x v="4"/>
    <n v="35"/>
    <x v="2"/>
    <n v="0.55000000000000004"/>
    <n v="3000"/>
    <n v="1650.0000000000002"/>
    <n v="660.00000000000011"/>
    <n v="0.4"/>
  </r>
  <r>
    <x v="2"/>
    <n v="1128299"/>
    <x v="145"/>
    <x v="9"/>
    <x v="3"/>
    <x v="1"/>
    <x v="2"/>
    <x v="19"/>
    <x v="23"/>
    <x v="5"/>
    <n v="30"/>
    <x v="1"/>
    <n v="0.60000000000000009"/>
    <n v="3500"/>
    <n v="2100.0000000000005"/>
    <n v="630.00000000000011"/>
    <n v="0.3"/>
  </r>
  <r>
    <x v="2"/>
    <n v="1128299"/>
    <x v="146"/>
    <x v="10"/>
    <x v="3"/>
    <x v="1"/>
    <x v="2"/>
    <x v="19"/>
    <x v="23"/>
    <x v="0"/>
    <n v="23"/>
    <x v="2"/>
    <n v="0.45000000000000007"/>
    <n v="5750"/>
    <n v="2587.5000000000005"/>
    <n v="905.62500000000011"/>
    <n v="0.35"/>
  </r>
  <r>
    <x v="2"/>
    <n v="1128299"/>
    <x v="146"/>
    <x v="10"/>
    <x v="3"/>
    <x v="1"/>
    <x v="2"/>
    <x v="19"/>
    <x v="23"/>
    <x v="1"/>
    <n v="30"/>
    <x v="3"/>
    <n v="0.50000000000000011"/>
    <n v="6500"/>
    <n v="3250.0000000000009"/>
    <n v="1137.5000000000002"/>
    <n v="0.35"/>
  </r>
  <r>
    <x v="2"/>
    <n v="1128299"/>
    <x v="146"/>
    <x v="10"/>
    <x v="3"/>
    <x v="1"/>
    <x v="2"/>
    <x v="19"/>
    <x v="23"/>
    <x v="2"/>
    <n v="59"/>
    <x v="3"/>
    <n v="0.45000000000000007"/>
    <n v="4750"/>
    <n v="2137.5000000000005"/>
    <n v="748.12500000000011"/>
    <n v="0.35"/>
  </r>
  <r>
    <x v="2"/>
    <n v="1128299"/>
    <x v="146"/>
    <x v="10"/>
    <x v="3"/>
    <x v="1"/>
    <x v="2"/>
    <x v="19"/>
    <x v="23"/>
    <x v="3"/>
    <n v="22"/>
    <x v="1"/>
    <n v="0.55000000000000016"/>
    <n v="4500"/>
    <n v="2475.0000000000009"/>
    <n v="866.25000000000023"/>
    <n v="0.35"/>
  </r>
  <r>
    <x v="2"/>
    <n v="1128299"/>
    <x v="146"/>
    <x v="10"/>
    <x v="3"/>
    <x v="1"/>
    <x v="2"/>
    <x v="19"/>
    <x v="23"/>
    <x v="4"/>
    <n v="52"/>
    <x v="0"/>
    <n v="0.75000000000000011"/>
    <n v="4250"/>
    <n v="3187.5000000000005"/>
    <n v="1275.0000000000002"/>
    <n v="0.4"/>
  </r>
  <r>
    <x v="2"/>
    <n v="1128299"/>
    <x v="146"/>
    <x v="10"/>
    <x v="3"/>
    <x v="1"/>
    <x v="2"/>
    <x v="19"/>
    <x v="23"/>
    <x v="5"/>
    <n v="17"/>
    <x v="0"/>
    <n v="0.80000000000000016"/>
    <n v="5500"/>
    <n v="4400.0000000000009"/>
    <n v="1320.0000000000002"/>
    <n v="0.3"/>
  </r>
  <r>
    <x v="2"/>
    <n v="1128299"/>
    <x v="147"/>
    <x v="11"/>
    <x v="3"/>
    <x v="1"/>
    <x v="2"/>
    <x v="19"/>
    <x v="23"/>
    <x v="0"/>
    <n v="58"/>
    <x v="1"/>
    <n v="0.65000000000000013"/>
    <n v="7500"/>
    <n v="4875.0000000000009"/>
    <n v="1706.2500000000002"/>
    <n v="0.35"/>
  </r>
  <r>
    <x v="2"/>
    <n v="1128299"/>
    <x v="147"/>
    <x v="11"/>
    <x v="3"/>
    <x v="1"/>
    <x v="2"/>
    <x v="19"/>
    <x v="23"/>
    <x v="1"/>
    <n v="56"/>
    <x v="0"/>
    <n v="0.75000000000000022"/>
    <n v="7500"/>
    <n v="5625.0000000000018"/>
    <n v="1968.7500000000005"/>
    <n v="0.35"/>
  </r>
  <r>
    <x v="2"/>
    <n v="1128299"/>
    <x v="147"/>
    <x v="11"/>
    <x v="3"/>
    <x v="1"/>
    <x v="2"/>
    <x v="19"/>
    <x v="23"/>
    <x v="2"/>
    <n v="41"/>
    <x v="3"/>
    <n v="0.70000000000000018"/>
    <n v="5500"/>
    <n v="3850.0000000000009"/>
    <n v="1347.5000000000002"/>
    <n v="0.35"/>
  </r>
  <r>
    <x v="2"/>
    <n v="1128299"/>
    <x v="147"/>
    <x v="11"/>
    <x v="3"/>
    <x v="1"/>
    <x v="2"/>
    <x v="19"/>
    <x v="23"/>
    <x v="3"/>
    <n v="33"/>
    <x v="1"/>
    <n v="0.70000000000000018"/>
    <n v="5500"/>
    <n v="3850.0000000000009"/>
    <n v="1347.5000000000002"/>
    <n v="0.35"/>
  </r>
  <r>
    <x v="2"/>
    <n v="1128299"/>
    <x v="147"/>
    <x v="11"/>
    <x v="3"/>
    <x v="1"/>
    <x v="2"/>
    <x v="19"/>
    <x v="23"/>
    <x v="4"/>
    <n v="59"/>
    <x v="1"/>
    <n v="0.80000000000000016"/>
    <n v="4750"/>
    <n v="3800.0000000000009"/>
    <n v="1520.0000000000005"/>
    <n v="0.4"/>
  </r>
  <r>
    <x v="2"/>
    <n v="1128299"/>
    <x v="147"/>
    <x v="11"/>
    <x v="3"/>
    <x v="1"/>
    <x v="2"/>
    <x v="19"/>
    <x v="23"/>
    <x v="5"/>
    <n v="60"/>
    <x v="1"/>
    <n v="0.8500000000000002"/>
    <n v="5750"/>
    <n v="4887.5000000000009"/>
    <n v="1466.2500000000002"/>
    <n v="0.3"/>
  </r>
  <r>
    <x v="2"/>
    <n v="1128299"/>
    <x v="102"/>
    <x v="0"/>
    <x v="0"/>
    <x v="0"/>
    <x v="2"/>
    <x v="20"/>
    <x v="16"/>
    <x v="0"/>
    <n v="15"/>
    <x v="0"/>
    <n v="0.35000000000000003"/>
    <n v="4000"/>
    <n v="1400.0000000000002"/>
    <n v="560"/>
    <n v="0.39999999999999997"/>
  </r>
  <r>
    <x v="2"/>
    <n v="1128299"/>
    <x v="102"/>
    <x v="0"/>
    <x v="0"/>
    <x v="0"/>
    <x v="2"/>
    <x v="20"/>
    <x v="16"/>
    <x v="1"/>
    <n v="56"/>
    <x v="3"/>
    <n v="0.45"/>
    <n v="4000"/>
    <n v="1800"/>
    <n v="719.99999999999989"/>
    <n v="0.39999999999999997"/>
  </r>
  <r>
    <x v="2"/>
    <n v="1128299"/>
    <x v="102"/>
    <x v="0"/>
    <x v="0"/>
    <x v="0"/>
    <x v="2"/>
    <x v="20"/>
    <x v="16"/>
    <x v="2"/>
    <n v="22"/>
    <x v="2"/>
    <n v="0.45"/>
    <n v="4000"/>
    <n v="1800"/>
    <n v="719.99999999999989"/>
    <n v="0.39999999999999997"/>
  </r>
  <r>
    <x v="2"/>
    <n v="1128299"/>
    <x v="102"/>
    <x v="0"/>
    <x v="0"/>
    <x v="0"/>
    <x v="2"/>
    <x v="20"/>
    <x v="16"/>
    <x v="3"/>
    <n v="43"/>
    <x v="0"/>
    <n v="0.45"/>
    <n v="2500"/>
    <n v="1125"/>
    <n v="449.99999999999994"/>
    <n v="0.39999999999999997"/>
  </r>
  <r>
    <x v="2"/>
    <n v="1128299"/>
    <x v="102"/>
    <x v="0"/>
    <x v="0"/>
    <x v="0"/>
    <x v="2"/>
    <x v="20"/>
    <x v="16"/>
    <x v="4"/>
    <n v="51"/>
    <x v="0"/>
    <n v="0.50000000000000011"/>
    <n v="2000"/>
    <n v="1000.0000000000002"/>
    <n v="450.00000000000011"/>
    <n v="0.45"/>
  </r>
  <r>
    <x v="2"/>
    <n v="1128299"/>
    <x v="102"/>
    <x v="0"/>
    <x v="0"/>
    <x v="0"/>
    <x v="2"/>
    <x v="20"/>
    <x v="16"/>
    <x v="5"/>
    <n v="57"/>
    <x v="1"/>
    <n v="0.45"/>
    <n v="4500"/>
    <n v="2025"/>
    <n v="708.75"/>
    <n v="0.35"/>
  </r>
  <r>
    <x v="2"/>
    <n v="1128299"/>
    <x v="103"/>
    <x v="1"/>
    <x v="0"/>
    <x v="0"/>
    <x v="2"/>
    <x v="20"/>
    <x v="16"/>
    <x v="0"/>
    <n v="19"/>
    <x v="2"/>
    <n v="0.35000000000000003"/>
    <n v="5000"/>
    <n v="1750.0000000000002"/>
    <n v="700"/>
    <n v="0.39999999999999997"/>
  </r>
  <r>
    <x v="2"/>
    <n v="1128299"/>
    <x v="103"/>
    <x v="1"/>
    <x v="0"/>
    <x v="0"/>
    <x v="2"/>
    <x v="20"/>
    <x v="16"/>
    <x v="1"/>
    <n v="35"/>
    <x v="2"/>
    <n v="0.45"/>
    <n v="4000"/>
    <n v="1800"/>
    <n v="719.99999999999989"/>
    <n v="0.39999999999999997"/>
  </r>
  <r>
    <x v="2"/>
    <n v="1128299"/>
    <x v="103"/>
    <x v="1"/>
    <x v="0"/>
    <x v="0"/>
    <x v="2"/>
    <x v="20"/>
    <x v="16"/>
    <x v="2"/>
    <n v="19"/>
    <x v="2"/>
    <n v="0.45"/>
    <n v="4000"/>
    <n v="1800"/>
    <n v="719.99999999999989"/>
    <n v="0.39999999999999997"/>
  </r>
  <r>
    <x v="2"/>
    <n v="1128299"/>
    <x v="103"/>
    <x v="1"/>
    <x v="0"/>
    <x v="0"/>
    <x v="2"/>
    <x v="20"/>
    <x v="16"/>
    <x v="3"/>
    <n v="37"/>
    <x v="1"/>
    <n v="0.45"/>
    <n v="2500"/>
    <n v="1125"/>
    <n v="449.99999999999994"/>
    <n v="0.39999999999999997"/>
  </r>
  <r>
    <x v="2"/>
    <n v="1128299"/>
    <x v="103"/>
    <x v="1"/>
    <x v="0"/>
    <x v="0"/>
    <x v="2"/>
    <x v="20"/>
    <x v="16"/>
    <x v="4"/>
    <n v="50"/>
    <x v="3"/>
    <n v="0.50000000000000011"/>
    <n v="1750"/>
    <n v="875.00000000000023"/>
    <n v="393.75000000000011"/>
    <n v="0.45"/>
  </r>
  <r>
    <x v="2"/>
    <n v="1128299"/>
    <x v="103"/>
    <x v="1"/>
    <x v="0"/>
    <x v="0"/>
    <x v="2"/>
    <x v="20"/>
    <x v="16"/>
    <x v="5"/>
    <n v="40"/>
    <x v="2"/>
    <n v="0.45"/>
    <n v="3750"/>
    <n v="1687.5"/>
    <n v="590.625"/>
    <n v="0.35"/>
  </r>
  <r>
    <x v="2"/>
    <n v="1128299"/>
    <x v="104"/>
    <x v="2"/>
    <x v="0"/>
    <x v="0"/>
    <x v="2"/>
    <x v="20"/>
    <x v="16"/>
    <x v="0"/>
    <n v="37"/>
    <x v="2"/>
    <n v="0.45"/>
    <n v="5250"/>
    <n v="2362.5"/>
    <n v="944.99999999999989"/>
    <n v="0.39999999999999997"/>
  </r>
  <r>
    <x v="2"/>
    <n v="1128299"/>
    <x v="104"/>
    <x v="2"/>
    <x v="0"/>
    <x v="0"/>
    <x v="2"/>
    <x v="20"/>
    <x v="16"/>
    <x v="1"/>
    <n v="36"/>
    <x v="0"/>
    <n v="0.55000000000000004"/>
    <n v="3750"/>
    <n v="2062.5"/>
    <n v="824.99999999999989"/>
    <n v="0.39999999999999997"/>
  </r>
  <r>
    <x v="2"/>
    <n v="1128299"/>
    <x v="104"/>
    <x v="2"/>
    <x v="0"/>
    <x v="0"/>
    <x v="2"/>
    <x v="20"/>
    <x v="16"/>
    <x v="2"/>
    <n v="57"/>
    <x v="3"/>
    <n v="0.6"/>
    <n v="4000"/>
    <n v="2400"/>
    <n v="959.99999999999989"/>
    <n v="0.39999999999999997"/>
  </r>
  <r>
    <x v="2"/>
    <n v="1128299"/>
    <x v="104"/>
    <x v="2"/>
    <x v="0"/>
    <x v="0"/>
    <x v="2"/>
    <x v="20"/>
    <x v="16"/>
    <x v="3"/>
    <n v="24"/>
    <x v="3"/>
    <n v="0.55000000000000004"/>
    <n v="3000"/>
    <n v="1650.0000000000002"/>
    <n v="660"/>
    <n v="0.39999999999999997"/>
  </r>
  <r>
    <x v="2"/>
    <n v="1128299"/>
    <x v="104"/>
    <x v="2"/>
    <x v="0"/>
    <x v="0"/>
    <x v="2"/>
    <x v="20"/>
    <x v="16"/>
    <x v="4"/>
    <n v="33"/>
    <x v="1"/>
    <n v="0.60000000000000009"/>
    <n v="1500"/>
    <n v="900.00000000000011"/>
    <n v="405.00000000000006"/>
    <n v="0.45"/>
  </r>
  <r>
    <x v="2"/>
    <n v="1128299"/>
    <x v="104"/>
    <x v="2"/>
    <x v="0"/>
    <x v="0"/>
    <x v="2"/>
    <x v="20"/>
    <x v="16"/>
    <x v="5"/>
    <n v="21"/>
    <x v="2"/>
    <n v="0.45"/>
    <n v="3500"/>
    <n v="1575"/>
    <n v="551.25"/>
    <n v="0.35"/>
  </r>
  <r>
    <x v="2"/>
    <n v="1128299"/>
    <x v="105"/>
    <x v="3"/>
    <x v="1"/>
    <x v="0"/>
    <x v="2"/>
    <x v="20"/>
    <x v="16"/>
    <x v="0"/>
    <n v="35"/>
    <x v="3"/>
    <n v="0.5"/>
    <n v="5250"/>
    <n v="2625"/>
    <n v="1050"/>
    <n v="0.39999999999999997"/>
  </r>
  <r>
    <x v="2"/>
    <n v="1128299"/>
    <x v="105"/>
    <x v="3"/>
    <x v="1"/>
    <x v="0"/>
    <x v="2"/>
    <x v="20"/>
    <x v="16"/>
    <x v="1"/>
    <n v="59"/>
    <x v="3"/>
    <n v="0.55000000000000004"/>
    <n v="3250"/>
    <n v="1787.5000000000002"/>
    <n v="715"/>
    <n v="0.39999999999999997"/>
  </r>
  <r>
    <x v="2"/>
    <n v="1128299"/>
    <x v="105"/>
    <x v="3"/>
    <x v="1"/>
    <x v="0"/>
    <x v="2"/>
    <x v="20"/>
    <x v="16"/>
    <x v="2"/>
    <n v="22"/>
    <x v="3"/>
    <n v="0.55000000000000004"/>
    <n v="3750"/>
    <n v="2062.5"/>
    <n v="824.99999999999989"/>
    <n v="0.39999999999999997"/>
  </r>
  <r>
    <x v="2"/>
    <n v="1128299"/>
    <x v="105"/>
    <x v="3"/>
    <x v="1"/>
    <x v="0"/>
    <x v="2"/>
    <x v="20"/>
    <x v="16"/>
    <x v="3"/>
    <n v="56"/>
    <x v="1"/>
    <n v="0.40000000000000008"/>
    <n v="2750"/>
    <n v="1100.0000000000002"/>
    <n v="440.00000000000006"/>
    <n v="0.39999999999999997"/>
  </r>
  <r>
    <x v="2"/>
    <n v="1128299"/>
    <x v="105"/>
    <x v="3"/>
    <x v="1"/>
    <x v="0"/>
    <x v="2"/>
    <x v="20"/>
    <x v="16"/>
    <x v="4"/>
    <n v="60"/>
    <x v="1"/>
    <n v="0.45000000000000012"/>
    <n v="1750"/>
    <n v="787.50000000000023"/>
    <n v="354.37500000000011"/>
    <n v="0.45"/>
  </r>
  <r>
    <x v="2"/>
    <n v="1128299"/>
    <x v="105"/>
    <x v="3"/>
    <x v="1"/>
    <x v="0"/>
    <x v="2"/>
    <x v="20"/>
    <x v="16"/>
    <x v="5"/>
    <n v="51"/>
    <x v="2"/>
    <n v="0.60000000000000009"/>
    <n v="3500"/>
    <n v="2100.0000000000005"/>
    <n v="735.00000000000011"/>
    <n v="0.35"/>
  </r>
  <r>
    <x v="2"/>
    <n v="1128299"/>
    <x v="106"/>
    <x v="4"/>
    <x v="1"/>
    <x v="0"/>
    <x v="2"/>
    <x v="20"/>
    <x v="16"/>
    <x v="0"/>
    <n v="42"/>
    <x v="2"/>
    <n v="0.45"/>
    <n v="5500"/>
    <n v="2475"/>
    <n v="989.99999999999989"/>
    <n v="0.39999999999999997"/>
  </r>
  <r>
    <x v="2"/>
    <n v="1128299"/>
    <x v="106"/>
    <x v="4"/>
    <x v="1"/>
    <x v="0"/>
    <x v="2"/>
    <x v="20"/>
    <x v="16"/>
    <x v="1"/>
    <n v="57"/>
    <x v="1"/>
    <n v="0.5"/>
    <n v="4000"/>
    <n v="2000"/>
    <n v="799.99999999999989"/>
    <n v="0.39999999999999997"/>
  </r>
  <r>
    <x v="2"/>
    <n v="1128299"/>
    <x v="106"/>
    <x v="4"/>
    <x v="1"/>
    <x v="0"/>
    <x v="2"/>
    <x v="20"/>
    <x v="16"/>
    <x v="2"/>
    <n v="18"/>
    <x v="0"/>
    <n v="0.5"/>
    <n v="4000"/>
    <n v="2000"/>
    <n v="799.99999999999989"/>
    <n v="0.39999999999999997"/>
  </r>
  <r>
    <x v="2"/>
    <n v="1128299"/>
    <x v="106"/>
    <x v="4"/>
    <x v="1"/>
    <x v="0"/>
    <x v="2"/>
    <x v="20"/>
    <x v="16"/>
    <x v="3"/>
    <n v="51"/>
    <x v="1"/>
    <n v="0.45"/>
    <n v="3250"/>
    <n v="1462.5"/>
    <n v="585"/>
    <n v="0.39999999999999997"/>
  </r>
  <r>
    <x v="2"/>
    <n v="1128299"/>
    <x v="106"/>
    <x v="4"/>
    <x v="1"/>
    <x v="0"/>
    <x v="2"/>
    <x v="20"/>
    <x v="16"/>
    <x v="4"/>
    <n v="38"/>
    <x v="2"/>
    <n v="0.39999999999999997"/>
    <n v="2250"/>
    <n v="899.99999999999989"/>
    <n v="404.99999999999994"/>
    <n v="0.45"/>
  </r>
  <r>
    <x v="2"/>
    <n v="1128299"/>
    <x v="106"/>
    <x v="4"/>
    <x v="1"/>
    <x v="0"/>
    <x v="2"/>
    <x v="20"/>
    <x v="16"/>
    <x v="5"/>
    <n v="36"/>
    <x v="0"/>
    <n v="0.65"/>
    <n v="5750"/>
    <n v="3737.5"/>
    <n v="1308.125"/>
    <n v="0.35"/>
  </r>
  <r>
    <x v="2"/>
    <n v="1128299"/>
    <x v="107"/>
    <x v="5"/>
    <x v="1"/>
    <x v="0"/>
    <x v="2"/>
    <x v="20"/>
    <x v="16"/>
    <x v="0"/>
    <n v="43"/>
    <x v="0"/>
    <n v="0.6"/>
    <n v="8250"/>
    <n v="4950"/>
    <n v="1979.9999999999998"/>
    <n v="0.39999999999999997"/>
  </r>
  <r>
    <x v="2"/>
    <n v="1128299"/>
    <x v="107"/>
    <x v="5"/>
    <x v="1"/>
    <x v="0"/>
    <x v="2"/>
    <x v="20"/>
    <x v="16"/>
    <x v="1"/>
    <n v="38"/>
    <x v="0"/>
    <n v="0.7"/>
    <n v="7000"/>
    <n v="4900"/>
    <n v="1959.9999999999998"/>
    <n v="0.39999999999999997"/>
  </r>
  <r>
    <x v="2"/>
    <n v="1128299"/>
    <x v="107"/>
    <x v="5"/>
    <x v="1"/>
    <x v="0"/>
    <x v="2"/>
    <x v="20"/>
    <x v="16"/>
    <x v="2"/>
    <n v="51"/>
    <x v="2"/>
    <n v="0.85"/>
    <n v="7000"/>
    <n v="5950"/>
    <n v="2380"/>
    <n v="0.39999999999999997"/>
  </r>
  <r>
    <x v="2"/>
    <n v="1128299"/>
    <x v="107"/>
    <x v="5"/>
    <x v="1"/>
    <x v="0"/>
    <x v="2"/>
    <x v="20"/>
    <x v="16"/>
    <x v="3"/>
    <n v="50"/>
    <x v="3"/>
    <n v="0.85"/>
    <n v="5750"/>
    <n v="4887.5"/>
    <n v="1954.9999999999998"/>
    <n v="0.39999999999999997"/>
  </r>
  <r>
    <x v="2"/>
    <n v="1128299"/>
    <x v="107"/>
    <x v="5"/>
    <x v="1"/>
    <x v="0"/>
    <x v="2"/>
    <x v="20"/>
    <x v="16"/>
    <x v="4"/>
    <n v="45"/>
    <x v="1"/>
    <n v="0.95000000000000007"/>
    <n v="4500"/>
    <n v="4275"/>
    <n v="1923.75"/>
    <n v="0.45"/>
  </r>
  <r>
    <x v="2"/>
    <n v="1128299"/>
    <x v="107"/>
    <x v="5"/>
    <x v="1"/>
    <x v="0"/>
    <x v="2"/>
    <x v="20"/>
    <x v="16"/>
    <x v="5"/>
    <n v="50"/>
    <x v="1"/>
    <n v="1.1000000000000001"/>
    <n v="7500"/>
    <n v="8250"/>
    <n v="2887.5"/>
    <n v="0.35"/>
  </r>
  <r>
    <x v="2"/>
    <n v="1128299"/>
    <x v="108"/>
    <x v="6"/>
    <x v="2"/>
    <x v="1"/>
    <x v="2"/>
    <x v="20"/>
    <x v="16"/>
    <x v="0"/>
    <n v="36"/>
    <x v="2"/>
    <n v="0.9"/>
    <n v="9000"/>
    <n v="8100"/>
    <n v="3239.9999999999995"/>
    <n v="0.39999999999999997"/>
  </r>
  <r>
    <x v="2"/>
    <n v="1128299"/>
    <x v="108"/>
    <x v="6"/>
    <x v="2"/>
    <x v="1"/>
    <x v="2"/>
    <x v="20"/>
    <x v="16"/>
    <x v="1"/>
    <n v="30"/>
    <x v="0"/>
    <n v="0.95000000000000007"/>
    <n v="7500"/>
    <n v="7125.0000000000009"/>
    <n v="2850"/>
    <n v="0.39999999999999997"/>
  </r>
  <r>
    <x v="2"/>
    <n v="1128299"/>
    <x v="108"/>
    <x v="6"/>
    <x v="2"/>
    <x v="1"/>
    <x v="2"/>
    <x v="20"/>
    <x v="16"/>
    <x v="2"/>
    <n v="34"/>
    <x v="2"/>
    <n v="0.95000000000000007"/>
    <n v="7000"/>
    <n v="6650.0000000000009"/>
    <n v="2660"/>
    <n v="0.39999999999999997"/>
  </r>
  <r>
    <x v="2"/>
    <n v="1128299"/>
    <x v="108"/>
    <x v="6"/>
    <x v="2"/>
    <x v="1"/>
    <x v="2"/>
    <x v="20"/>
    <x v="16"/>
    <x v="3"/>
    <n v="52"/>
    <x v="3"/>
    <n v="0.9"/>
    <n v="6000"/>
    <n v="5400"/>
    <n v="2160"/>
    <n v="0.39999999999999997"/>
  </r>
  <r>
    <x v="2"/>
    <n v="1128299"/>
    <x v="108"/>
    <x v="6"/>
    <x v="2"/>
    <x v="1"/>
    <x v="2"/>
    <x v="20"/>
    <x v="16"/>
    <x v="4"/>
    <n v="20"/>
    <x v="0"/>
    <n v="0.95000000000000007"/>
    <n v="6500"/>
    <n v="6175"/>
    <n v="2778.75"/>
    <n v="0.45"/>
  </r>
  <r>
    <x v="2"/>
    <n v="1128299"/>
    <x v="108"/>
    <x v="6"/>
    <x v="2"/>
    <x v="1"/>
    <x v="2"/>
    <x v="20"/>
    <x v="16"/>
    <x v="5"/>
    <n v="39"/>
    <x v="3"/>
    <n v="1.1000000000000001"/>
    <n v="6500"/>
    <n v="7150.0000000000009"/>
    <n v="2502.5"/>
    <n v="0.35"/>
  </r>
  <r>
    <x v="2"/>
    <n v="1128299"/>
    <x v="109"/>
    <x v="7"/>
    <x v="2"/>
    <x v="1"/>
    <x v="2"/>
    <x v="20"/>
    <x v="16"/>
    <x v="0"/>
    <n v="52"/>
    <x v="3"/>
    <n v="0.95000000000000007"/>
    <n v="8500"/>
    <n v="8075.0000000000009"/>
    <n v="3230"/>
    <n v="0.39999999999999997"/>
  </r>
  <r>
    <x v="2"/>
    <n v="1128299"/>
    <x v="109"/>
    <x v="7"/>
    <x v="2"/>
    <x v="1"/>
    <x v="2"/>
    <x v="20"/>
    <x v="16"/>
    <x v="1"/>
    <n v="18"/>
    <x v="3"/>
    <n v="0.85000000000000009"/>
    <n v="8250"/>
    <n v="7012.5000000000009"/>
    <n v="2805"/>
    <n v="0.39999999999999997"/>
  </r>
  <r>
    <x v="2"/>
    <n v="1128299"/>
    <x v="109"/>
    <x v="7"/>
    <x v="2"/>
    <x v="1"/>
    <x v="2"/>
    <x v="20"/>
    <x v="16"/>
    <x v="2"/>
    <n v="24"/>
    <x v="0"/>
    <n v="0.75000000000000011"/>
    <n v="7000"/>
    <n v="5250.0000000000009"/>
    <n v="2100"/>
    <n v="0.39999999999999997"/>
  </r>
  <r>
    <x v="2"/>
    <n v="1128299"/>
    <x v="109"/>
    <x v="7"/>
    <x v="2"/>
    <x v="1"/>
    <x v="2"/>
    <x v="20"/>
    <x v="16"/>
    <x v="3"/>
    <n v="49"/>
    <x v="3"/>
    <n v="0.75000000000000011"/>
    <n v="4750"/>
    <n v="3562.5000000000005"/>
    <n v="1425"/>
    <n v="0.39999999999999997"/>
  </r>
  <r>
    <x v="2"/>
    <n v="1128299"/>
    <x v="109"/>
    <x v="7"/>
    <x v="2"/>
    <x v="1"/>
    <x v="2"/>
    <x v="20"/>
    <x v="16"/>
    <x v="4"/>
    <n v="50"/>
    <x v="2"/>
    <n v="0.64999999999999991"/>
    <n v="4750"/>
    <n v="3087.4999999999995"/>
    <n v="1389.3749999999998"/>
    <n v="0.45"/>
  </r>
  <r>
    <x v="2"/>
    <n v="1128299"/>
    <x v="109"/>
    <x v="7"/>
    <x v="2"/>
    <x v="1"/>
    <x v="2"/>
    <x v="20"/>
    <x v="16"/>
    <x v="5"/>
    <n v="25"/>
    <x v="0"/>
    <n v="0.7"/>
    <n v="3000"/>
    <n v="2100"/>
    <n v="735"/>
    <n v="0.35"/>
  </r>
  <r>
    <x v="2"/>
    <n v="1128299"/>
    <x v="110"/>
    <x v="8"/>
    <x v="2"/>
    <x v="1"/>
    <x v="2"/>
    <x v="20"/>
    <x v="16"/>
    <x v="0"/>
    <n v="54"/>
    <x v="0"/>
    <n v="0.45000000000000012"/>
    <n v="5000"/>
    <n v="2250.0000000000005"/>
    <n v="900.00000000000011"/>
    <n v="0.39999999999999997"/>
  </r>
  <r>
    <x v="2"/>
    <n v="1128299"/>
    <x v="110"/>
    <x v="8"/>
    <x v="2"/>
    <x v="1"/>
    <x v="2"/>
    <x v="20"/>
    <x v="16"/>
    <x v="1"/>
    <n v="39"/>
    <x v="2"/>
    <n v="0.50000000000000011"/>
    <n v="5000"/>
    <n v="2500.0000000000005"/>
    <n v="1000.0000000000001"/>
    <n v="0.39999999999999997"/>
  </r>
  <r>
    <x v="2"/>
    <n v="1128299"/>
    <x v="110"/>
    <x v="8"/>
    <x v="2"/>
    <x v="1"/>
    <x v="2"/>
    <x v="20"/>
    <x v="16"/>
    <x v="2"/>
    <n v="53"/>
    <x v="2"/>
    <n v="0.45000000000000012"/>
    <n v="3000"/>
    <n v="1350.0000000000005"/>
    <n v="540.00000000000011"/>
    <n v="0.39999999999999997"/>
  </r>
  <r>
    <x v="2"/>
    <n v="1128299"/>
    <x v="110"/>
    <x v="8"/>
    <x v="2"/>
    <x v="1"/>
    <x v="2"/>
    <x v="20"/>
    <x v="16"/>
    <x v="3"/>
    <n v="38"/>
    <x v="0"/>
    <n v="0.45000000000000012"/>
    <n v="2500"/>
    <n v="1125.0000000000002"/>
    <n v="450.00000000000006"/>
    <n v="0.39999999999999997"/>
  </r>
  <r>
    <x v="2"/>
    <n v="1128299"/>
    <x v="110"/>
    <x v="8"/>
    <x v="2"/>
    <x v="1"/>
    <x v="2"/>
    <x v="20"/>
    <x v="16"/>
    <x v="4"/>
    <n v="36"/>
    <x v="1"/>
    <n v="0.55000000000000004"/>
    <n v="2750"/>
    <n v="1512.5000000000002"/>
    <n v="680.62500000000011"/>
    <n v="0.45"/>
  </r>
  <r>
    <x v="2"/>
    <n v="1128299"/>
    <x v="110"/>
    <x v="8"/>
    <x v="2"/>
    <x v="1"/>
    <x v="2"/>
    <x v="20"/>
    <x v="16"/>
    <x v="5"/>
    <n v="42"/>
    <x v="0"/>
    <n v="0.39999999999999997"/>
    <n v="3000"/>
    <n v="1200"/>
    <n v="420"/>
    <n v="0.35"/>
  </r>
  <r>
    <x v="2"/>
    <n v="1128299"/>
    <x v="111"/>
    <x v="9"/>
    <x v="3"/>
    <x v="1"/>
    <x v="2"/>
    <x v="20"/>
    <x v="16"/>
    <x v="0"/>
    <n v="51"/>
    <x v="2"/>
    <n v="0.35000000000000003"/>
    <n v="4000"/>
    <n v="1400.0000000000002"/>
    <n v="560"/>
    <n v="0.39999999999999997"/>
  </r>
  <r>
    <x v="2"/>
    <n v="1128299"/>
    <x v="111"/>
    <x v="9"/>
    <x v="3"/>
    <x v="1"/>
    <x v="2"/>
    <x v="20"/>
    <x v="16"/>
    <x v="1"/>
    <n v="59"/>
    <x v="3"/>
    <n v="0.50000000000000011"/>
    <n v="5750"/>
    <n v="2875.0000000000005"/>
    <n v="1150"/>
    <n v="0.39999999999999997"/>
  </r>
  <r>
    <x v="2"/>
    <n v="1128299"/>
    <x v="111"/>
    <x v="9"/>
    <x v="3"/>
    <x v="1"/>
    <x v="2"/>
    <x v="20"/>
    <x v="16"/>
    <x v="2"/>
    <n v="30"/>
    <x v="3"/>
    <n v="0.45000000000000012"/>
    <n v="4000"/>
    <n v="1800.0000000000005"/>
    <n v="720.00000000000011"/>
    <n v="0.39999999999999997"/>
  </r>
  <r>
    <x v="2"/>
    <n v="1128299"/>
    <x v="111"/>
    <x v="9"/>
    <x v="3"/>
    <x v="1"/>
    <x v="2"/>
    <x v="20"/>
    <x v="16"/>
    <x v="3"/>
    <n v="28"/>
    <x v="3"/>
    <n v="0.40000000000000008"/>
    <n v="3750"/>
    <n v="1500.0000000000002"/>
    <n v="600"/>
    <n v="0.39999999999999997"/>
  </r>
  <r>
    <x v="2"/>
    <n v="1128299"/>
    <x v="111"/>
    <x v="9"/>
    <x v="3"/>
    <x v="1"/>
    <x v="2"/>
    <x v="20"/>
    <x v="16"/>
    <x v="4"/>
    <n v="36"/>
    <x v="0"/>
    <n v="0.5"/>
    <n v="3500"/>
    <n v="1750"/>
    <n v="787.5"/>
    <n v="0.45"/>
  </r>
  <r>
    <x v="2"/>
    <n v="1128299"/>
    <x v="111"/>
    <x v="9"/>
    <x v="3"/>
    <x v="1"/>
    <x v="2"/>
    <x v="20"/>
    <x v="16"/>
    <x v="5"/>
    <n v="46"/>
    <x v="2"/>
    <n v="0.55000000000000004"/>
    <n v="4000"/>
    <n v="2200"/>
    <n v="770"/>
    <n v="0.35"/>
  </r>
  <r>
    <x v="2"/>
    <n v="1128299"/>
    <x v="112"/>
    <x v="10"/>
    <x v="3"/>
    <x v="1"/>
    <x v="2"/>
    <x v="20"/>
    <x v="16"/>
    <x v="0"/>
    <n v="15"/>
    <x v="0"/>
    <n v="0.40000000000000008"/>
    <n v="6250"/>
    <n v="2500.0000000000005"/>
    <n v="1000.0000000000001"/>
    <n v="0.39999999999999997"/>
  </r>
  <r>
    <x v="2"/>
    <n v="1128299"/>
    <x v="112"/>
    <x v="10"/>
    <x v="3"/>
    <x v="1"/>
    <x v="2"/>
    <x v="20"/>
    <x v="16"/>
    <x v="1"/>
    <n v="30"/>
    <x v="1"/>
    <n v="0.45000000000000012"/>
    <n v="7000"/>
    <n v="3150.0000000000009"/>
    <n v="1260.0000000000002"/>
    <n v="0.39999999999999997"/>
  </r>
  <r>
    <x v="2"/>
    <n v="1128299"/>
    <x v="112"/>
    <x v="10"/>
    <x v="3"/>
    <x v="1"/>
    <x v="2"/>
    <x v="20"/>
    <x v="16"/>
    <x v="2"/>
    <n v="17"/>
    <x v="1"/>
    <n v="0.40000000000000008"/>
    <n v="5250"/>
    <n v="2100.0000000000005"/>
    <n v="840.00000000000011"/>
    <n v="0.39999999999999997"/>
  </r>
  <r>
    <x v="2"/>
    <n v="1128299"/>
    <x v="112"/>
    <x v="10"/>
    <x v="3"/>
    <x v="1"/>
    <x v="2"/>
    <x v="20"/>
    <x v="16"/>
    <x v="3"/>
    <n v="54"/>
    <x v="1"/>
    <n v="0.50000000000000011"/>
    <n v="5000"/>
    <n v="2500.0000000000005"/>
    <n v="1000.0000000000001"/>
    <n v="0.39999999999999997"/>
  </r>
  <r>
    <x v="2"/>
    <n v="1128299"/>
    <x v="112"/>
    <x v="10"/>
    <x v="3"/>
    <x v="1"/>
    <x v="2"/>
    <x v="20"/>
    <x v="16"/>
    <x v="4"/>
    <n v="51"/>
    <x v="2"/>
    <n v="0.70000000000000007"/>
    <n v="4750"/>
    <n v="3325.0000000000005"/>
    <n v="1496.2500000000002"/>
    <n v="0.45"/>
  </r>
  <r>
    <x v="2"/>
    <n v="1128299"/>
    <x v="112"/>
    <x v="10"/>
    <x v="3"/>
    <x v="1"/>
    <x v="2"/>
    <x v="20"/>
    <x v="16"/>
    <x v="5"/>
    <n v="15"/>
    <x v="3"/>
    <n v="0.8500000000000002"/>
    <n v="6000"/>
    <n v="5100.0000000000009"/>
    <n v="1785.0000000000002"/>
    <n v="0.35"/>
  </r>
  <r>
    <x v="2"/>
    <n v="1128299"/>
    <x v="113"/>
    <x v="11"/>
    <x v="3"/>
    <x v="1"/>
    <x v="2"/>
    <x v="20"/>
    <x v="16"/>
    <x v="0"/>
    <n v="57"/>
    <x v="0"/>
    <n v="0.70000000000000018"/>
    <n v="8000"/>
    <n v="5600.0000000000018"/>
    <n v="2240.0000000000005"/>
    <n v="0.39999999999999997"/>
  </r>
  <r>
    <x v="2"/>
    <n v="1128299"/>
    <x v="113"/>
    <x v="11"/>
    <x v="3"/>
    <x v="1"/>
    <x v="2"/>
    <x v="20"/>
    <x v="16"/>
    <x v="1"/>
    <n v="51"/>
    <x v="2"/>
    <n v="0.80000000000000027"/>
    <n v="8000"/>
    <n v="6400.0000000000018"/>
    <n v="2560.0000000000005"/>
    <n v="0.39999999999999997"/>
  </r>
  <r>
    <x v="2"/>
    <n v="1128299"/>
    <x v="113"/>
    <x v="11"/>
    <x v="3"/>
    <x v="1"/>
    <x v="2"/>
    <x v="20"/>
    <x v="16"/>
    <x v="2"/>
    <n v="15"/>
    <x v="0"/>
    <n v="0.75000000000000022"/>
    <n v="6000"/>
    <n v="4500.0000000000009"/>
    <n v="1800.0000000000002"/>
    <n v="0.39999999999999997"/>
  </r>
  <r>
    <x v="2"/>
    <n v="1128299"/>
    <x v="113"/>
    <x v="11"/>
    <x v="3"/>
    <x v="1"/>
    <x v="2"/>
    <x v="20"/>
    <x v="16"/>
    <x v="3"/>
    <n v="19"/>
    <x v="2"/>
    <n v="0.75000000000000022"/>
    <n v="6000"/>
    <n v="4500.0000000000009"/>
    <n v="1800.0000000000002"/>
    <n v="0.39999999999999997"/>
  </r>
  <r>
    <x v="2"/>
    <n v="1128299"/>
    <x v="113"/>
    <x v="11"/>
    <x v="3"/>
    <x v="1"/>
    <x v="2"/>
    <x v="20"/>
    <x v="16"/>
    <x v="4"/>
    <n v="49"/>
    <x v="1"/>
    <n v="0.8500000000000002"/>
    <n v="5250"/>
    <n v="4462.5000000000009"/>
    <n v="2008.1250000000005"/>
    <n v="0.45"/>
  </r>
  <r>
    <x v="2"/>
    <n v="1128299"/>
    <x v="113"/>
    <x v="11"/>
    <x v="3"/>
    <x v="1"/>
    <x v="2"/>
    <x v="20"/>
    <x v="16"/>
    <x v="5"/>
    <n v="38"/>
    <x v="3"/>
    <n v="0.90000000000000024"/>
    <n v="6250"/>
    <n v="5625.0000000000018"/>
    <n v="1968.7500000000005"/>
    <n v="0.35"/>
  </r>
  <r>
    <x v="1"/>
    <n v="1197831"/>
    <x v="58"/>
    <x v="0"/>
    <x v="0"/>
    <x v="0"/>
    <x v="1"/>
    <x v="21"/>
    <x v="24"/>
    <x v="0"/>
    <n v="33"/>
    <x v="1"/>
    <n v="0.2"/>
    <n v="6750"/>
    <n v="1350"/>
    <n v="405"/>
    <n v="0.3"/>
  </r>
  <r>
    <x v="1"/>
    <n v="1197831"/>
    <x v="58"/>
    <x v="0"/>
    <x v="0"/>
    <x v="0"/>
    <x v="1"/>
    <x v="21"/>
    <x v="24"/>
    <x v="1"/>
    <n v="16"/>
    <x v="2"/>
    <n v="0.3"/>
    <n v="6750"/>
    <n v="2025"/>
    <n v="607.5"/>
    <n v="0.3"/>
  </r>
  <r>
    <x v="1"/>
    <n v="1197831"/>
    <x v="58"/>
    <x v="0"/>
    <x v="0"/>
    <x v="0"/>
    <x v="1"/>
    <x v="21"/>
    <x v="24"/>
    <x v="2"/>
    <n v="54"/>
    <x v="0"/>
    <n v="0.3"/>
    <n v="4750"/>
    <n v="1425"/>
    <n v="427.5"/>
    <n v="0.3"/>
  </r>
  <r>
    <x v="1"/>
    <n v="1197831"/>
    <x v="58"/>
    <x v="0"/>
    <x v="0"/>
    <x v="0"/>
    <x v="1"/>
    <x v="21"/>
    <x v="24"/>
    <x v="3"/>
    <n v="35"/>
    <x v="3"/>
    <n v="0.35"/>
    <n v="4750"/>
    <n v="1662.5"/>
    <n v="665"/>
    <n v="0.4"/>
  </r>
  <r>
    <x v="1"/>
    <n v="1197831"/>
    <x v="58"/>
    <x v="0"/>
    <x v="0"/>
    <x v="0"/>
    <x v="1"/>
    <x v="21"/>
    <x v="24"/>
    <x v="4"/>
    <n v="56"/>
    <x v="3"/>
    <n v="0.4"/>
    <n v="3250"/>
    <n v="1300"/>
    <n v="325"/>
    <n v="0.25"/>
  </r>
  <r>
    <x v="1"/>
    <n v="1197831"/>
    <x v="58"/>
    <x v="0"/>
    <x v="0"/>
    <x v="0"/>
    <x v="1"/>
    <x v="21"/>
    <x v="24"/>
    <x v="5"/>
    <n v="40"/>
    <x v="3"/>
    <n v="0.35"/>
    <n v="4750"/>
    <n v="1662.5"/>
    <n v="748.125"/>
    <n v="0.45"/>
  </r>
  <r>
    <x v="1"/>
    <n v="1197831"/>
    <x v="163"/>
    <x v="1"/>
    <x v="0"/>
    <x v="0"/>
    <x v="1"/>
    <x v="21"/>
    <x v="24"/>
    <x v="0"/>
    <n v="50"/>
    <x v="2"/>
    <n v="0.25"/>
    <n v="6250"/>
    <n v="1562.5"/>
    <n v="468.75"/>
    <n v="0.3"/>
  </r>
  <r>
    <x v="1"/>
    <n v="1197831"/>
    <x v="163"/>
    <x v="1"/>
    <x v="0"/>
    <x v="0"/>
    <x v="1"/>
    <x v="21"/>
    <x v="24"/>
    <x v="1"/>
    <n v="57"/>
    <x v="0"/>
    <n v="0.35"/>
    <n v="6000"/>
    <n v="2100"/>
    <n v="630"/>
    <n v="0.3"/>
  </r>
  <r>
    <x v="1"/>
    <n v="1197831"/>
    <x v="163"/>
    <x v="1"/>
    <x v="0"/>
    <x v="0"/>
    <x v="1"/>
    <x v="21"/>
    <x v="24"/>
    <x v="2"/>
    <n v="49"/>
    <x v="2"/>
    <n v="0.35"/>
    <n v="4250"/>
    <n v="1487.5"/>
    <n v="446.25"/>
    <n v="0.3"/>
  </r>
  <r>
    <x v="1"/>
    <n v="1197831"/>
    <x v="163"/>
    <x v="1"/>
    <x v="0"/>
    <x v="0"/>
    <x v="1"/>
    <x v="21"/>
    <x v="24"/>
    <x v="3"/>
    <n v="16"/>
    <x v="2"/>
    <n v="0.35"/>
    <n v="3750"/>
    <n v="1312.5"/>
    <n v="525"/>
    <n v="0.4"/>
  </r>
  <r>
    <x v="1"/>
    <n v="1197831"/>
    <x v="163"/>
    <x v="1"/>
    <x v="0"/>
    <x v="0"/>
    <x v="1"/>
    <x v="21"/>
    <x v="24"/>
    <x v="4"/>
    <n v="38"/>
    <x v="0"/>
    <n v="0.4"/>
    <n v="2500"/>
    <n v="1000"/>
    <n v="250"/>
    <n v="0.25"/>
  </r>
  <r>
    <x v="1"/>
    <n v="1197831"/>
    <x v="163"/>
    <x v="1"/>
    <x v="0"/>
    <x v="0"/>
    <x v="1"/>
    <x v="21"/>
    <x v="24"/>
    <x v="5"/>
    <n v="57"/>
    <x v="1"/>
    <n v="0.35"/>
    <n v="4500"/>
    <n v="1575"/>
    <n v="708.75"/>
    <n v="0.45"/>
  </r>
  <r>
    <x v="1"/>
    <n v="1197831"/>
    <x v="164"/>
    <x v="2"/>
    <x v="0"/>
    <x v="0"/>
    <x v="1"/>
    <x v="21"/>
    <x v="24"/>
    <x v="0"/>
    <n v="48"/>
    <x v="2"/>
    <n v="0.3"/>
    <n v="6250"/>
    <n v="1875"/>
    <n v="656.25"/>
    <n v="0.35"/>
  </r>
  <r>
    <x v="1"/>
    <n v="1197831"/>
    <x v="164"/>
    <x v="2"/>
    <x v="0"/>
    <x v="0"/>
    <x v="1"/>
    <x v="21"/>
    <x v="24"/>
    <x v="1"/>
    <n v="16"/>
    <x v="2"/>
    <n v="0.4"/>
    <n v="6250"/>
    <n v="2500"/>
    <n v="875"/>
    <n v="0.35"/>
  </r>
  <r>
    <x v="1"/>
    <n v="1197831"/>
    <x v="164"/>
    <x v="2"/>
    <x v="0"/>
    <x v="0"/>
    <x v="1"/>
    <x v="21"/>
    <x v="24"/>
    <x v="2"/>
    <n v="29"/>
    <x v="3"/>
    <n v="0.3"/>
    <n v="4500"/>
    <n v="1350"/>
    <n v="472.49999999999994"/>
    <n v="0.35"/>
  </r>
  <r>
    <x v="1"/>
    <n v="1197831"/>
    <x v="164"/>
    <x v="2"/>
    <x v="0"/>
    <x v="0"/>
    <x v="1"/>
    <x v="21"/>
    <x v="24"/>
    <x v="3"/>
    <n v="31"/>
    <x v="0"/>
    <n v="0.35000000000000003"/>
    <n v="3500"/>
    <n v="1225.0000000000002"/>
    <n v="551.25000000000011"/>
    <n v="0.45"/>
  </r>
  <r>
    <x v="1"/>
    <n v="1197831"/>
    <x v="164"/>
    <x v="2"/>
    <x v="0"/>
    <x v="0"/>
    <x v="1"/>
    <x v="21"/>
    <x v="24"/>
    <x v="4"/>
    <n v="45"/>
    <x v="0"/>
    <n v="0.4"/>
    <n v="2500"/>
    <n v="1000"/>
    <n v="300"/>
    <n v="0.3"/>
  </r>
  <r>
    <x v="1"/>
    <n v="1197831"/>
    <x v="164"/>
    <x v="2"/>
    <x v="0"/>
    <x v="0"/>
    <x v="1"/>
    <x v="21"/>
    <x v="24"/>
    <x v="5"/>
    <n v="45"/>
    <x v="2"/>
    <n v="0.35000000000000003"/>
    <n v="4000"/>
    <n v="1400.0000000000002"/>
    <n v="700.00000000000011"/>
    <n v="0.5"/>
  </r>
  <r>
    <x v="1"/>
    <n v="1197831"/>
    <x v="60"/>
    <x v="3"/>
    <x v="1"/>
    <x v="0"/>
    <x v="1"/>
    <x v="21"/>
    <x v="24"/>
    <x v="0"/>
    <n v="23"/>
    <x v="1"/>
    <n v="0.19999999999999998"/>
    <n v="6500"/>
    <n v="1300"/>
    <n v="454.99999999999994"/>
    <n v="0.35"/>
  </r>
  <r>
    <x v="1"/>
    <n v="1197831"/>
    <x v="60"/>
    <x v="3"/>
    <x v="1"/>
    <x v="0"/>
    <x v="1"/>
    <x v="21"/>
    <x v="24"/>
    <x v="1"/>
    <n v="55"/>
    <x v="3"/>
    <n v="0.30000000000000004"/>
    <n v="6500"/>
    <n v="1950.0000000000002"/>
    <n v="682.5"/>
    <n v="0.35"/>
  </r>
  <r>
    <x v="1"/>
    <n v="1197831"/>
    <x v="60"/>
    <x v="3"/>
    <x v="1"/>
    <x v="0"/>
    <x v="1"/>
    <x v="21"/>
    <x v="24"/>
    <x v="2"/>
    <n v="40"/>
    <x v="3"/>
    <n v="0.24999999999999997"/>
    <n v="4750"/>
    <n v="1187.4999999999998"/>
    <n v="415.62499999999989"/>
    <n v="0.35"/>
  </r>
  <r>
    <x v="1"/>
    <n v="1197831"/>
    <x v="60"/>
    <x v="3"/>
    <x v="1"/>
    <x v="0"/>
    <x v="1"/>
    <x v="21"/>
    <x v="24"/>
    <x v="3"/>
    <n v="60"/>
    <x v="2"/>
    <n v="0.30000000000000004"/>
    <n v="3750"/>
    <n v="1125.0000000000002"/>
    <n v="506.25000000000011"/>
    <n v="0.45"/>
  </r>
  <r>
    <x v="1"/>
    <n v="1197831"/>
    <x v="60"/>
    <x v="3"/>
    <x v="1"/>
    <x v="0"/>
    <x v="1"/>
    <x v="21"/>
    <x v="24"/>
    <x v="4"/>
    <n v="42"/>
    <x v="2"/>
    <n v="0.35"/>
    <n v="2750"/>
    <n v="962.49999999999989"/>
    <n v="288.74999999999994"/>
    <n v="0.3"/>
  </r>
  <r>
    <x v="1"/>
    <n v="1197831"/>
    <x v="60"/>
    <x v="3"/>
    <x v="1"/>
    <x v="0"/>
    <x v="1"/>
    <x v="21"/>
    <x v="24"/>
    <x v="5"/>
    <n v="38"/>
    <x v="3"/>
    <n v="0.30000000000000004"/>
    <n v="5500"/>
    <n v="1650.0000000000002"/>
    <n v="825.00000000000011"/>
    <n v="0.5"/>
  </r>
  <r>
    <x v="1"/>
    <n v="1197831"/>
    <x v="165"/>
    <x v="4"/>
    <x v="1"/>
    <x v="0"/>
    <x v="1"/>
    <x v="21"/>
    <x v="24"/>
    <x v="0"/>
    <n v="40"/>
    <x v="0"/>
    <n v="0.19999999999999998"/>
    <n v="7000"/>
    <n v="1399.9999999999998"/>
    <n v="489.99999999999989"/>
    <n v="0.35"/>
  </r>
  <r>
    <x v="1"/>
    <n v="1197831"/>
    <x v="165"/>
    <x v="4"/>
    <x v="1"/>
    <x v="0"/>
    <x v="1"/>
    <x v="21"/>
    <x v="24"/>
    <x v="1"/>
    <n v="42"/>
    <x v="2"/>
    <n v="0.30000000000000004"/>
    <n v="7250"/>
    <n v="2175.0000000000005"/>
    <n v="761.25000000000011"/>
    <n v="0.35"/>
  </r>
  <r>
    <x v="1"/>
    <n v="1197831"/>
    <x v="165"/>
    <x v="4"/>
    <x v="1"/>
    <x v="0"/>
    <x v="1"/>
    <x v="21"/>
    <x v="24"/>
    <x v="2"/>
    <n v="15"/>
    <x v="3"/>
    <n v="0.24999999999999997"/>
    <n v="5750"/>
    <n v="1437.4999999999998"/>
    <n v="503.12499999999989"/>
    <n v="0.35"/>
  </r>
  <r>
    <x v="1"/>
    <n v="1197831"/>
    <x v="165"/>
    <x v="4"/>
    <x v="1"/>
    <x v="0"/>
    <x v="1"/>
    <x v="21"/>
    <x v="24"/>
    <x v="3"/>
    <n v="53"/>
    <x v="3"/>
    <n v="0.35000000000000003"/>
    <n v="5000"/>
    <n v="1750.0000000000002"/>
    <n v="787.50000000000011"/>
    <n v="0.45"/>
  </r>
  <r>
    <x v="1"/>
    <n v="1197831"/>
    <x v="165"/>
    <x v="4"/>
    <x v="1"/>
    <x v="0"/>
    <x v="1"/>
    <x v="21"/>
    <x v="24"/>
    <x v="4"/>
    <n v="36"/>
    <x v="3"/>
    <n v="0.5"/>
    <n v="4000"/>
    <n v="2000"/>
    <n v="600"/>
    <n v="0.3"/>
  </r>
  <r>
    <x v="1"/>
    <n v="1197831"/>
    <x v="165"/>
    <x v="4"/>
    <x v="1"/>
    <x v="0"/>
    <x v="1"/>
    <x v="21"/>
    <x v="24"/>
    <x v="5"/>
    <n v="49"/>
    <x v="3"/>
    <n v="0.45"/>
    <n v="7500"/>
    <n v="3375"/>
    <n v="1687.5"/>
    <n v="0.5"/>
  </r>
  <r>
    <x v="1"/>
    <n v="1197831"/>
    <x v="166"/>
    <x v="5"/>
    <x v="1"/>
    <x v="0"/>
    <x v="1"/>
    <x v="21"/>
    <x v="24"/>
    <x v="0"/>
    <n v="27"/>
    <x v="0"/>
    <n v="0.45"/>
    <n v="7500"/>
    <n v="3375"/>
    <n v="1181.25"/>
    <n v="0.35"/>
  </r>
  <r>
    <x v="1"/>
    <n v="1197831"/>
    <x v="166"/>
    <x v="5"/>
    <x v="1"/>
    <x v="0"/>
    <x v="1"/>
    <x v="21"/>
    <x v="24"/>
    <x v="1"/>
    <n v="46"/>
    <x v="2"/>
    <n v="0.5"/>
    <n v="7500"/>
    <n v="3750"/>
    <n v="1312.5"/>
    <n v="0.35"/>
  </r>
  <r>
    <x v="1"/>
    <n v="1197831"/>
    <x v="166"/>
    <x v="5"/>
    <x v="1"/>
    <x v="0"/>
    <x v="1"/>
    <x v="21"/>
    <x v="24"/>
    <x v="2"/>
    <n v="52"/>
    <x v="2"/>
    <n v="0.5"/>
    <n v="6000"/>
    <n v="3000"/>
    <n v="1050"/>
    <n v="0.35"/>
  </r>
  <r>
    <x v="1"/>
    <n v="1197831"/>
    <x v="166"/>
    <x v="5"/>
    <x v="1"/>
    <x v="0"/>
    <x v="1"/>
    <x v="21"/>
    <x v="24"/>
    <x v="3"/>
    <n v="57"/>
    <x v="0"/>
    <n v="0.5"/>
    <n v="5500"/>
    <n v="2750"/>
    <n v="1237.5"/>
    <n v="0.45"/>
  </r>
  <r>
    <x v="1"/>
    <n v="1197831"/>
    <x v="166"/>
    <x v="5"/>
    <x v="1"/>
    <x v="0"/>
    <x v="1"/>
    <x v="21"/>
    <x v="24"/>
    <x v="4"/>
    <n v="33"/>
    <x v="1"/>
    <n v="0.55000000000000004"/>
    <n v="4500"/>
    <n v="2475"/>
    <n v="742.5"/>
    <n v="0.3"/>
  </r>
  <r>
    <x v="1"/>
    <n v="1197831"/>
    <x v="166"/>
    <x v="5"/>
    <x v="1"/>
    <x v="0"/>
    <x v="1"/>
    <x v="21"/>
    <x v="24"/>
    <x v="5"/>
    <n v="20"/>
    <x v="0"/>
    <n v="0.60000000000000009"/>
    <n v="8250"/>
    <n v="4950.0000000000009"/>
    <n v="2475.0000000000005"/>
    <n v="0.5"/>
  </r>
  <r>
    <x v="1"/>
    <n v="1197831"/>
    <x v="167"/>
    <x v="6"/>
    <x v="2"/>
    <x v="1"/>
    <x v="1"/>
    <x v="21"/>
    <x v="24"/>
    <x v="0"/>
    <n v="19"/>
    <x v="1"/>
    <n v="0.5"/>
    <n v="7750"/>
    <n v="3875"/>
    <n v="1549.9999999999998"/>
    <n v="0.39999999999999997"/>
  </r>
  <r>
    <x v="1"/>
    <n v="1197831"/>
    <x v="167"/>
    <x v="6"/>
    <x v="2"/>
    <x v="1"/>
    <x v="1"/>
    <x v="21"/>
    <x v="24"/>
    <x v="1"/>
    <n v="23"/>
    <x v="3"/>
    <n v="0.55000000000000004"/>
    <n v="7750"/>
    <n v="4262.5"/>
    <n v="1704.9999999999998"/>
    <n v="0.39999999999999997"/>
  </r>
  <r>
    <x v="1"/>
    <n v="1197831"/>
    <x v="167"/>
    <x v="6"/>
    <x v="2"/>
    <x v="1"/>
    <x v="1"/>
    <x v="21"/>
    <x v="24"/>
    <x v="2"/>
    <n v="56"/>
    <x v="2"/>
    <n v="0.5"/>
    <n v="9250"/>
    <n v="4625"/>
    <n v="1849.9999999999998"/>
    <n v="0.39999999999999997"/>
  </r>
  <r>
    <x v="1"/>
    <n v="1197831"/>
    <x v="167"/>
    <x v="6"/>
    <x v="2"/>
    <x v="1"/>
    <x v="1"/>
    <x v="21"/>
    <x v="24"/>
    <x v="3"/>
    <n v="55"/>
    <x v="0"/>
    <n v="0.5"/>
    <n v="5250"/>
    <n v="2625"/>
    <n v="1312.5"/>
    <n v="0.5"/>
  </r>
  <r>
    <x v="1"/>
    <n v="1197831"/>
    <x v="167"/>
    <x v="6"/>
    <x v="2"/>
    <x v="1"/>
    <x v="1"/>
    <x v="21"/>
    <x v="24"/>
    <x v="4"/>
    <n v="51"/>
    <x v="0"/>
    <n v="0.55000000000000004"/>
    <n v="5250"/>
    <n v="2887.5000000000005"/>
    <n v="1010.6250000000001"/>
    <n v="0.35"/>
  </r>
  <r>
    <x v="1"/>
    <n v="1197831"/>
    <x v="167"/>
    <x v="6"/>
    <x v="2"/>
    <x v="1"/>
    <x v="1"/>
    <x v="21"/>
    <x v="24"/>
    <x v="5"/>
    <n v="17"/>
    <x v="1"/>
    <n v="0.65"/>
    <n v="8000"/>
    <n v="5200"/>
    <n v="2860.0000000000005"/>
    <n v="0.55000000000000004"/>
  </r>
  <r>
    <x v="1"/>
    <n v="1197831"/>
    <x v="168"/>
    <x v="7"/>
    <x v="2"/>
    <x v="1"/>
    <x v="1"/>
    <x v="21"/>
    <x v="24"/>
    <x v="0"/>
    <n v="26"/>
    <x v="3"/>
    <n v="0.5"/>
    <n v="7500"/>
    <n v="3750"/>
    <n v="1499.9999999999998"/>
    <n v="0.39999999999999997"/>
  </r>
  <r>
    <x v="1"/>
    <n v="1197831"/>
    <x v="168"/>
    <x v="7"/>
    <x v="2"/>
    <x v="1"/>
    <x v="1"/>
    <x v="21"/>
    <x v="24"/>
    <x v="1"/>
    <n v="32"/>
    <x v="3"/>
    <n v="0.55000000000000004"/>
    <n v="7500"/>
    <n v="4125"/>
    <n v="1649.9999999999998"/>
    <n v="0.39999999999999997"/>
  </r>
  <r>
    <x v="1"/>
    <n v="1197831"/>
    <x v="168"/>
    <x v="7"/>
    <x v="2"/>
    <x v="1"/>
    <x v="1"/>
    <x v="21"/>
    <x v="24"/>
    <x v="2"/>
    <n v="34"/>
    <x v="0"/>
    <n v="0.5"/>
    <n v="9250"/>
    <n v="4625"/>
    <n v="1849.9999999999998"/>
    <n v="0.39999999999999997"/>
  </r>
  <r>
    <x v="1"/>
    <n v="1197831"/>
    <x v="168"/>
    <x v="7"/>
    <x v="2"/>
    <x v="1"/>
    <x v="1"/>
    <x v="21"/>
    <x v="24"/>
    <x v="3"/>
    <n v="52"/>
    <x v="1"/>
    <n v="0.5"/>
    <n v="4750"/>
    <n v="2375"/>
    <n v="1187.5"/>
    <n v="0.5"/>
  </r>
  <r>
    <x v="1"/>
    <n v="1197831"/>
    <x v="168"/>
    <x v="7"/>
    <x v="2"/>
    <x v="1"/>
    <x v="1"/>
    <x v="21"/>
    <x v="24"/>
    <x v="4"/>
    <n v="39"/>
    <x v="2"/>
    <n v="0.55000000000000004"/>
    <n v="4750"/>
    <n v="2612.5"/>
    <n v="914.37499999999989"/>
    <n v="0.35"/>
  </r>
  <r>
    <x v="1"/>
    <n v="1197831"/>
    <x v="168"/>
    <x v="7"/>
    <x v="2"/>
    <x v="1"/>
    <x v="1"/>
    <x v="21"/>
    <x v="24"/>
    <x v="5"/>
    <n v="23"/>
    <x v="1"/>
    <n v="0.6"/>
    <n v="7250"/>
    <n v="4350"/>
    <n v="2392.5"/>
    <n v="0.55000000000000004"/>
  </r>
  <r>
    <x v="1"/>
    <n v="1197831"/>
    <x v="169"/>
    <x v="8"/>
    <x v="2"/>
    <x v="1"/>
    <x v="1"/>
    <x v="21"/>
    <x v="24"/>
    <x v="0"/>
    <n v="28"/>
    <x v="2"/>
    <n v="0.55000000000000004"/>
    <n v="6750"/>
    <n v="3712.5000000000005"/>
    <n v="1485"/>
    <n v="0.39999999999999997"/>
  </r>
  <r>
    <x v="1"/>
    <n v="1197831"/>
    <x v="169"/>
    <x v="8"/>
    <x v="2"/>
    <x v="1"/>
    <x v="1"/>
    <x v="21"/>
    <x v="24"/>
    <x v="1"/>
    <n v="46"/>
    <x v="1"/>
    <n v="0.55000000000000004"/>
    <n v="6250"/>
    <n v="3437.5000000000005"/>
    <n v="1375"/>
    <n v="0.39999999999999997"/>
  </r>
  <r>
    <x v="1"/>
    <n v="1197831"/>
    <x v="169"/>
    <x v="8"/>
    <x v="2"/>
    <x v="1"/>
    <x v="1"/>
    <x v="21"/>
    <x v="24"/>
    <x v="2"/>
    <n v="40"/>
    <x v="3"/>
    <n v="0.6"/>
    <n v="6750"/>
    <n v="4050"/>
    <n v="1619.9999999999998"/>
    <n v="0.39999999999999997"/>
  </r>
  <r>
    <x v="1"/>
    <n v="1197831"/>
    <x v="169"/>
    <x v="8"/>
    <x v="2"/>
    <x v="1"/>
    <x v="1"/>
    <x v="21"/>
    <x v="24"/>
    <x v="3"/>
    <n v="31"/>
    <x v="3"/>
    <n v="0.6"/>
    <n v="4000"/>
    <n v="2400"/>
    <n v="1200"/>
    <n v="0.5"/>
  </r>
  <r>
    <x v="1"/>
    <n v="1197831"/>
    <x v="169"/>
    <x v="8"/>
    <x v="2"/>
    <x v="1"/>
    <x v="1"/>
    <x v="21"/>
    <x v="24"/>
    <x v="4"/>
    <n v="33"/>
    <x v="2"/>
    <n v="0.55000000000000004"/>
    <n v="4000"/>
    <n v="2200"/>
    <n v="770"/>
    <n v="0.35"/>
  </r>
  <r>
    <x v="1"/>
    <n v="1197831"/>
    <x v="169"/>
    <x v="8"/>
    <x v="2"/>
    <x v="1"/>
    <x v="1"/>
    <x v="21"/>
    <x v="24"/>
    <x v="5"/>
    <n v="47"/>
    <x v="2"/>
    <n v="0.5"/>
    <n v="6250"/>
    <n v="3125"/>
    <n v="1718.7500000000002"/>
    <n v="0.55000000000000004"/>
  </r>
  <r>
    <x v="1"/>
    <n v="1197831"/>
    <x v="170"/>
    <x v="9"/>
    <x v="3"/>
    <x v="1"/>
    <x v="1"/>
    <x v="21"/>
    <x v="24"/>
    <x v="0"/>
    <n v="20"/>
    <x v="3"/>
    <n v="0.4"/>
    <n v="5750"/>
    <n v="2300"/>
    <n v="919.99999999999989"/>
    <n v="0.39999999999999997"/>
  </r>
  <r>
    <x v="1"/>
    <n v="1197831"/>
    <x v="170"/>
    <x v="9"/>
    <x v="3"/>
    <x v="1"/>
    <x v="1"/>
    <x v="21"/>
    <x v="24"/>
    <x v="1"/>
    <n v="54"/>
    <x v="2"/>
    <n v="0.4"/>
    <n v="5750"/>
    <n v="2300"/>
    <n v="919.99999999999989"/>
    <n v="0.39999999999999997"/>
  </r>
  <r>
    <x v="1"/>
    <n v="1197831"/>
    <x v="170"/>
    <x v="9"/>
    <x v="3"/>
    <x v="1"/>
    <x v="1"/>
    <x v="21"/>
    <x v="24"/>
    <x v="2"/>
    <n v="28"/>
    <x v="2"/>
    <n v="0.45"/>
    <n v="5250"/>
    <n v="2362.5"/>
    <n v="944.99999999999989"/>
    <n v="0.39999999999999997"/>
  </r>
  <r>
    <x v="1"/>
    <n v="1197831"/>
    <x v="170"/>
    <x v="9"/>
    <x v="3"/>
    <x v="1"/>
    <x v="1"/>
    <x v="21"/>
    <x v="24"/>
    <x v="3"/>
    <n v="41"/>
    <x v="1"/>
    <n v="0.45"/>
    <n v="3750"/>
    <n v="1687.5"/>
    <n v="843.75"/>
    <n v="0.5"/>
  </r>
  <r>
    <x v="1"/>
    <n v="1197831"/>
    <x v="170"/>
    <x v="9"/>
    <x v="3"/>
    <x v="1"/>
    <x v="1"/>
    <x v="21"/>
    <x v="24"/>
    <x v="4"/>
    <n v="50"/>
    <x v="1"/>
    <n v="0.35000000000000003"/>
    <n v="3500"/>
    <n v="1225.0000000000002"/>
    <n v="428.75000000000006"/>
    <n v="0.35"/>
  </r>
  <r>
    <x v="1"/>
    <n v="1197831"/>
    <x v="170"/>
    <x v="9"/>
    <x v="3"/>
    <x v="1"/>
    <x v="1"/>
    <x v="21"/>
    <x v="24"/>
    <x v="5"/>
    <n v="16"/>
    <x v="1"/>
    <n v="0.45"/>
    <n v="5250"/>
    <n v="2362.5"/>
    <n v="1299.375"/>
    <n v="0.55000000000000004"/>
  </r>
  <r>
    <x v="1"/>
    <n v="1197831"/>
    <x v="64"/>
    <x v="10"/>
    <x v="3"/>
    <x v="1"/>
    <x v="1"/>
    <x v="21"/>
    <x v="24"/>
    <x v="0"/>
    <n v="36"/>
    <x v="1"/>
    <n v="0.35000000000000003"/>
    <n v="6750"/>
    <n v="2362.5"/>
    <n v="944.99999999999989"/>
    <n v="0.39999999999999997"/>
  </r>
  <r>
    <x v="1"/>
    <n v="1197831"/>
    <x v="64"/>
    <x v="10"/>
    <x v="3"/>
    <x v="1"/>
    <x v="1"/>
    <x v="21"/>
    <x v="24"/>
    <x v="1"/>
    <n v="20"/>
    <x v="0"/>
    <n v="0.35000000000000003"/>
    <n v="6750"/>
    <n v="2362.5"/>
    <n v="944.99999999999989"/>
    <n v="0.39999999999999997"/>
  </r>
  <r>
    <x v="1"/>
    <n v="1197831"/>
    <x v="64"/>
    <x v="10"/>
    <x v="3"/>
    <x v="1"/>
    <x v="1"/>
    <x v="21"/>
    <x v="24"/>
    <x v="2"/>
    <n v="24"/>
    <x v="2"/>
    <n v="0.6"/>
    <n v="6000"/>
    <n v="3600"/>
    <n v="1439.9999999999998"/>
    <n v="0.39999999999999997"/>
  </r>
  <r>
    <x v="1"/>
    <n v="1197831"/>
    <x v="64"/>
    <x v="10"/>
    <x v="3"/>
    <x v="1"/>
    <x v="1"/>
    <x v="21"/>
    <x v="24"/>
    <x v="3"/>
    <n v="26"/>
    <x v="3"/>
    <n v="0.6"/>
    <n v="4500"/>
    <n v="2700"/>
    <n v="1350"/>
    <n v="0.5"/>
  </r>
  <r>
    <x v="1"/>
    <n v="1197831"/>
    <x v="64"/>
    <x v="10"/>
    <x v="3"/>
    <x v="1"/>
    <x v="1"/>
    <x v="21"/>
    <x v="24"/>
    <x v="4"/>
    <n v="33"/>
    <x v="2"/>
    <n v="0.54999999999999993"/>
    <n v="4250"/>
    <n v="2337.4999999999995"/>
    <n v="818.12499999999977"/>
    <n v="0.35"/>
  </r>
  <r>
    <x v="1"/>
    <n v="1197831"/>
    <x v="64"/>
    <x v="10"/>
    <x v="3"/>
    <x v="1"/>
    <x v="1"/>
    <x v="21"/>
    <x v="24"/>
    <x v="5"/>
    <n v="34"/>
    <x v="0"/>
    <n v="0.65"/>
    <n v="6250"/>
    <n v="4062.5"/>
    <n v="2234.375"/>
    <n v="0.55000000000000004"/>
  </r>
  <r>
    <x v="1"/>
    <n v="1197831"/>
    <x v="65"/>
    <x v="11"/>
    <x v="3"/>
    <x v="1"/>
    <x v="1"/>
    <x v="21"/>
    <x v="24"/>
    <x v="0"/>
    <n v="50"/>
    <x v="1"/>
    <n v="0.54999999999999993"/>
    <n v="7750"/>
    <n v="4262.4999999999991"/>
    <n v="1704.9999999999995"/>
    <n v="0.39999999999999997"/>
  </r>
  <r>
    <x v="1"/>
    <n v="1197831"/>
    <x v="65"/>
    <x v="11"/>
    <x v="3"/>
    <x v="1"/>
    <x v="1"/>
    <x v="21"/>
    <x v="24"/>
    <x v="1"/>
    <n v="59"/>
    <x v="2"/>
    <n v="0.54999999999999993"/>
    <n v="7750"/>
    <n v="4262.4999999999991"/>
    <n v="1704.9999999999995"/>
    <n v="0.39999999999999997"/>
  </r>
  <r>
    <x v="1"/>
    <n v="1197831"/>
    <x v="65"/>
    <x v="11"/>
    <x v="3"/>
    <x v="1"/>
    <x v="1"/>
    <x v="21"/>
    <x v="24"/>
    <x v="2"/>
    <n v="53"/>
    <x v="3"/>
    <n v="0.6"/>
    <n v="6750"/>
    <n v="4050"/>
    <n v="1619.9999999999998"/>
    <n v="0.39999999999999997"/>
  </r>
  <r>
    <x v="1"/>
    <n v="1197831"/>
    <x v="65"/>
    <x v="11"/>
    <x v="3"/>
    <x v="1"/>
    <x v="1"/>
    <x v="21"/>
    <x v="24"/>
    <x v="3"/>
    <n v="47"/>
    <x v="1"/>
    <n v="0.6"/>
    <n v="5250"/>
    <n v="3150"/>
    <n v="1575"/>
    <n v="0.5"/>
  </r>
  <r>
    <x v="1"/>
    <n v="1197831"/>
    <x v="65"/>
    <x v="11"/>
    <x v="3"/>
    <x v="1"/>
    <x v="1"/>
    <x v="21"/>
    <x v="24"/>
    <x v="4"/>
    <n v="51"/>
    <x v="2"/>
    <n v="0.54999999999999993"/>
    <n v="4750"/>
    <n v="2612.4999999999995"/>
    <n v="914.37499999999977"/>
    <n v="0.35"/>
  </r>
  <r>
    <x v="1"/>
    <n v="1197831"/>
    <x v="65"/>
    <x v="11"/>
    <x v="3"/>
    <x v="1"/>
    <x v="1"/>
    <x v="21"/>
    <x v="24"/>
    <x v="5"/>
    <n v="59"/>
    <x v="2"/>
    <n v="0.65"/>
    <n v="7250"/>
    <n v="4712.5"/>
    <n v="2591.875"/>
    <n v="0.55000000000000004"/>
  </r>
  <r>
    <x v="2"/>
    <n v="1128299"/>
    <x v="171"/>
    <x v="0"/>
    <x v="0"/>
    <x v="0"/>
    <x v="2"/>
    <x v="22"/>
    <x v="25"/>
    <x v="0"/>
    <n v="40"/>
    <x v="2"/>
    <n v="0.29999999999999993"/>
    <n v="4250"/>
    <n v="1274.9999999999998"/>
    <n v="446.24999999999989"/>
    <n v="0.35"/>
  </r>
  <r>
    <x v="2"/>
    <n v="1128299"/>
    <x v="171"/>
    <x v="0"/>
    <x v="0"/>
    <x v="0"/>
    <x v="2"/>
    <x v="22"/>
    <x v="25"/>
    <x v="1"/>
    <n v="40"/>
    <x v="3"/>
    <n v="0.4"/>
    <n v="4250"/>
    <n v="1700"/>
    <n v="680"/>
    <n v="0.4"/>
  </r>
  <r>
    <x v="2"/>
    <n v="1128299"/>
    <x v="171"/>
    <x v="0"/>
    <x v="0"/>
    <x v="0"/>
    <x v="2"/>
    <x v="22"/>
    <x v="25"/>
    <x v="2"/>
    <n v="60"/>
    <x v="3"/>
    <n v="0.4"/>
    <n v="4250"/>
    <n v="1700"/>
    <n v="595"/>
    <n v="0.35"/>
  </r>
  <r>
    <x v="2"/>
    <n v="1128299"/>
    <x v="171"/>
    <x v="0"/>
    <x v="0"/>
    <x v="0"/>
    <x v="2"/>
    <x v="22"/>
    <x v="25"/>
    <x v="3"/>
    <n v="50"/>
    <x v="1"/>
    <n v="0.4"/>
    <n v="2750"/>
    <n v="1100"/>
    <n v="385"/>
    <n v="0.35"/>
  </r>
  <r>
    <x v="2"/>
    <n v="1128299"/>
    <x v="171"/>
    <x v="0"/>
    <x v="0"/>
    <x v="0"/>
    <x v="2"/>
    <x v="22"/>
    <x v="25"/>
    <x v="4"/>
    <n v="18"/>
    <x v="2"/>
    <n v="0.45000000000000007"/>
    <n v="2250"/>
    <n v="1012.5000000000001"/>
    <n v="303.75"/>
    <n v="0.3"/>
  </r>
  <r>
    <x v="2"/>
    <n v="1128299"/>
    <x v="171"/>
    <x v="0"/>
    <x v="0"/>
    <x v="0"/>
    <x v="2"/>
    <x v="22"/>
    <x v="25"/>
    <x v="5"/>
    <n v="19"/>
    <x v="3"/>
    <n v="0.4"/>
    <n v="4250"/>
    <n v="1700"/>
    <n v="425"/>
    <n v="0.25"/>
  </r>
  <r>
    <x v="2"/>
    <n v="1128299"/>
    <x v="172"/>
    <x v="1"/>
    <x v="0"/>
    <x v="0"/>
    <x v="2"/>
    <x v="22"/>
    <x v="25"/>
    <x v="0"/>
    <n v="20"/>
    <x v="0"/>
    <n v="0.29999999999999993"/>
    <n v="4750"/>
    <n v="1424.9999999999998"/>
    <n v="498.74999999999989"/>
    <n v="0.35"/>
  </r>
  <r>
    <x v="2"/>
    <n v="1128299"/>
    <x v="172"/>
    <x v="1"/>
    <x v="0"/>
    <x v="0"/>
    <x v="2"/>
    <x v="22"/>
    <x v="25"/>
    <x v="1"/>
    <n v="41"/>
    <x v="1"/>
    <n v="0.4"/>
    <n v="3750"/>
    <n v="1500"/>
    <n v="600"/>
    <n v="0.4"/>
  </r>
  <r>
    <x v="2"/>
    <n v="1128299"/>
    <x v="172"/>
    <x v="1"/>
    <x v="0"/>
    <x v="0"/>
    <x v="2"/>
    <x v="22"/>
    <x v="25"/>
    <x v="2"/>
    <n v="32"/>
    <x v="0"/>
    <n v="0.4"/>
    <n v="3750"/>
    <n v="1500"/>
    <n v="525"/>
    <n v="0.35"/>
  </r>
  <r>
    <x v="2"/>
    <n v="1128299"/>
    <x v="172"/>
    <x v="1"/>
    <x v="0"/>
    <x v="0"/>
    <x v="2"/>
    <x v="22"/>
    <x v="25"/>
    <x v="3"/>
    <n v="47"/>
    <x v="2"/>
    <n v="0.4"/>
    <n v="2250"/>
    <n v="900"/>
    <n v="315"/>
    <n v="0.35"/>
  </r>
  <r>
    <x v="2"/>
    <n v="1128299"/>
    <x v="172"/>
    <x v="1"/>
    <x v="0"/>
    <x v="0"/>
    <x v="2"/>
    <x v="22"/>
    <x v="25"/>
    <x v="4"/>
    <n v="52"/>
    <x v="3"/>
    <n v="0.45000000000000007"/>
    <n v="1500"/>
    <n v="675.00000000000011"/>
    <n v="202.50000000000003"/>
    <n v="0.3"/>
  </r>
  <r>
    <x v="2"/>
    <n v="1128299"/>
    <x v="172"/>
    <x v="1"/>
    <x v="0"/>
    <x v="0"/>
    <x v="2"/>
    <x v="22"/>
    <x v="25"/>
    <x v="5"/>
    <n v="43"/>
    <x v="1"/>
    <n v="0.4"/>
    <n v="3500"/>
    <n v="1400"/>
    <n v="350"/>
    <n v="0.25"/>
  </r>
  <r>
    <x v="2"/>
    <n v="1128299"/>
    <x v="173"/>
    <x v="2"/>
    <x v="0"/>
    <x v="0"/>
    <x v="2"/>
    <x v="22"/>
    <x v="25"/>
    <x v="0"/>
    <n v="24"/>
    <x v="1"/>
    <n v="0.4"/>
    <n v="5000"/>
    <n v="2000"/>
    <n v="700"/>
    <n v="0.35"/>
  </r>
  <r>
    <x v="2"/>
    <n v="1128299"/>
    <x v="173"/>
    <x v="2"/>
    <x v="0"/>
    <x v="0"/>
    <x v="2"/>
    <x v="22"/>
    <x v="25"/>
    <x v="1"/>
    <n v="39"/>
    <x v="1"/>
    <n v="0.5"/>
    <n v="3500"/>
    <n v="1750"/>
    <n v="700"/>
    <n v="0.4"/>
  </r>
  <r>
    <x v="2"/>
    <n v="1128299"/>
    <x v="173"/>
    <x v="2"/>
    <x v="0"/>
    <x v="0"/>
    <x v="2"/>
    <x v="22"/>
    <x v="25"/>
    <x v="2"/>
    <n v="35"/>
    <x v="0"/>
    <n v="0.5"/>
    <n v="3500"/>
    <n v="1750"/>
    <n v="612.5"/>
    <n v="0.35"/>
  </r>
  <r>
    <x v="2"/>
    <n v="1128299"/>
    <x v="173"/>
    <x v="2"/>
    <x v="0"/>
    <x v="0"/>
    <x v="2"/>
    <x v="22"/>
    <x v="25"/>
    <x v="3"/>
    <n v="30"/>
    <x v="0"/>
    <n v="0.5"/>
    <n v="2250"/>
    <n v="1125"/>
    <n v="393.75"/>
    <n v="0.35"/>
  </r>
  <r>
    <x v="2"/>
    <n v="1128299"/>
    <x v="173"/>
    <x v="2"/>
    <x v="0"/>
    <x v="0"/>
    <x v="2"/>
    <x v="22"/>
    <x v="25"/>
    <x v="4"/>
    <n v="30"/>
    <x v="1"/>
    <n v="0.55000000000000004"/>
    <n v="1250"/>
    <n v="687.5"/>
    <n v="206.25"/>
    <n v="0.3"/>
  </r>
  <r>
    <x v="2"/>
    <n v="1128299"/>
    <x v="173"/>
    <x v="2"/>
    <x v="0"/>
    <x v="0"/>
    <x v="2"/>
    <x v="22"/>
    <x v="25"/>
    <x v="5"/>
    <n v="43"/>
    <x v="3"/>
    <n v="0.5"/>
    <n v="3250"/>
    <n v="1625"/>
    <n v="406.25"/>
    <n v="0.25"/>
  </r>
  <r>
    <x v="2"/>
    <n v="1128299"/>
    <x v="174"/>
    <x v="3"/>
    <x v="1"/>
    <x v="0"/>
    <x v="2"/>
    <x v="22"/>
    <x v="25"/>
    <x v="0"/>
    <n v="55"/>
    <x v="0"/>
    <n v="0.5"/>
    <n v="5000"/>
    <n v="2500"/>
    <n v="875"/>
    <n v="0.35"/>
  </r>
  <r>
    <x v="2"/>
    <n v="1128299"/>
    <x v="174"/>
    <x v="3"/>
    <x v="1"/>
    <x v="0"/>
    <x v="2"/>
    <x v="22"/>
    <x v="25"/>
    <x v="1"/>
    <n v="30"/>
    <x v="3"/>
    <n v="0.55000000000000004"/>
    <n v="3000"/>
    <n v="1650.0000000000002"/>
    <n v="660.00000000000011"/>
    <n v="0.4"/>
  </r>
  <r>
    <x v="2"/>
    <n v="1128299"/>
    <x v="174"/>
    <x v="3"/>
    <x v="1"/>
    <x v="0"/>
    <x v="2"/>
    <x v="22"/>
    <x v="25"/>
    <x v="2"/>
    <n v="39"/>
    <x v="0"/>
    <n v="0.55000000000000004"/>
    <n v="3500"/>
    <n v="1925.0000000000002"/>
    <n v="673.75"/>
    <n v="0.35"/>
  </r>
  <r>
    <x v="2"/>
    <n v="1128299"/>
    <x v="174"/>
    <x v="3"/>
    <x v="1"/>
    <x v="0"/>
    <x v="2"/>
    <x v="22"/>
    <x v="25"/>
    <x v="3"/>
    <n v="21"/>
    <x v="1"/>
    <n v="0.5"/>
    <n v="2500"/>
    <n v="1250"/>
    <n v="437.5"/>
    <n v="0.35"/>
  </r>
  <r>
    <x v="2"/>
    <n v="1128299"/>
    <x v="174"/>
    <x v="3"/>
    <x v="1"/>
    <x v="0"/>
    <x v="2"/>
    <x v="22"/>
    <x v="25"/>
    <x v="4"/>
    <n v="54"/>
    <x v="0"/>
    <n v="0.55000000000000004"/>
    <n v="1500"/>
    <n v="825.00000000000011"/>
    <n v="247.50000000000003"/>
    <n v="0.3"/>
  </r>
  <r>
    <x v="2"/>
    <n v="1128299"/>
    <x v="174"/>
    <x v="3"/>
    <x v="1"/>
    <x v="0"/>
    <x v="2"/>
    <x v="22"/>
    <x v="25"/>
    <x v="5"/>
    <n v="35"/>
    <x v="0"/>
    <n v="0.70000000000000007"/>
    <n v="3250"/>
    <n v="2275"/>
    <n v="568.75"/>
    <n v="0.25"/>
  </r>
  <r>
    <x v="2"/>
    <n v="1128299"/>
    <x v="175"/>
    <x v="4"/>
    <x v="1"/>
    <x v="0"/>
    <x v="2"/>
    <x v="22"/>
    <x v="25"/>
    <x v="0"/>
    <n v="40"/>
    <x v="0"/>
    <n v="0.5"/>
    <n v="5250"/>
    <n v="2625"/>
    <n v="918.74999999999989"/>
    <n v="0.35"/>
  </r>
  <r>
    <x v="2"/>
    <n v="1128299"/>
    <x v="175"/>
    <x v="4"/>
    <x v="1"/>
    <x v="0"/>
    <x v="2"/>
    <x v="22"/>
    <x v="25"/>
    <x v="1"/>
    <n v="43"/>
    <x v="0"/>
    <n v="0.55000000000000004"/>
    <n v="3750"/>
    <n v="2062.5"/>
    <n v="825"/>
    <n v="0.4"/>
  </r>
  <r>
    <x v="2"/>
    <n v="1128299"/>
    <x v="175"/>
    <x v="4"/>
    <x v="1"/>
    <x v="0"/>
    <x v="2"/>
    <x v="22"/>
    <x v="25"/>
    <x v="2"/>
    <n v="50"/>
    <x v="1"/>
    <n v="0.55000000000000004"/>
    <n v="4000"/>
    <n v="2200"/>
    <n v="770"/>
    <n v="0.35"/>
  </r>
  <r>
    <x v="2"/>
    <n v="1128299"/>
    <x v="175"/>
    <x v="4"/>
    <x v="1"/>
    <x v="0"/>
    <x v="2"/>
    <x v="22"/>
    <x v="25"/>
    <x v="3"/>
    <n v="25"/>
    <x v="2"/>
    <n v="0.5"/>
    <n v="3000"/>
    <n v="1500"/>
    <n v="525"/>
    <n v="0.35"/>
  </r>
  <r>
    <x v="2"/>
    <n v="1128299"/>
    <x v="175"/>
    <x v="4"/>
    <x v="1"/>
    <x v="0"/>
    <x v="2"/>
    <x v="22"/>
    <x v="25"/>
    <x v="4"/>
    <n v="21"/>
    <x v="0"/>
    <n v="0.55000000000000004"/>
    <n v="2000"/>
    <n v="1100"/>
    <n v="330"/>
    <n v="0.3"/>
  </r>
  <r>
    <x v="2"/>
    <n v="1128299"/>
    <x v="175"/>
    <x v="4"/>
    <x v="1"/>
    <x v="0"/>
    <x v="2"/>
    <x v="22"/>
    <x v="25"/>
    <x v="5"/>
    <n v="29"/>
    <x v="3"/>
    <n v="0.70000000000000007"/>
    <n v="3750"/>
    <n v="2625.0000000000005"/>
    <n v="656.25000000000011"/>
    <n v="0.25"/>
  </r>
  <r>
    <x v="2"/>
    <n v="1128299"/>
    <x v="176"/>
    <x v="5"/>
    <x v="1"/>
    <x v="0"/>
    <x v="2"/>
    <x v="22"/>
    <x v="25"/>
    <x v="0"/>
    <n v="29"/>
    <x v="0"/>
    <n v="0.5"/>
    <n v="6250"/>
    <n v="3125"/>
    <n v="1093.75"/>
    <n v="0.35"/>
  </r>
  <r>
    <x v="2"/>
    <n v="1128299"/>
    <x v="176"/>
    <x v="5"/>
    <x v="1"/>
    <x v="0"/>
    <x v="2"/>
    <x v="22"/>
    <x v="25"/>
    <x v="1"/>
    <n v="45"/>
    <x v="1"/>
    <n v="0.55000000000000004"/>
    <n v="4750"/>
    <n v="2612.5"/>
    <n v="1045"/>
    <n v="0.4"/>
  </r>
  <r>
    <x v="2"/>
    <n v="1128299"/>
    <x v="176"/>
    <x v="5"/>
    <x v="1"/>
    <x v="0"/>
    <x v="2"/>
    <x v="22"/>
    <x v="25"/>
    <x v="2"/>
    <n v="38"/>
    <x v="3"/>
    <n v="0.55000000000000004"/>
    <n v="4750"/>
    <n v="2612.5"/>
    <n v="914.37499999999989"/>
    <n v="0.35"/>
  </r>
  <r>
    <x v="2"/>
    <n v="1128299"/>
    <x v="176"/>
    <x v="5"/>
    <x v="1"/>
    <x v="0"/>
    <x v="2"/>
    <x v="22"/>
    <x v="25"/>
    <x v="3"/>
    <n v="40"/>
    <x v="1"/>
    <n v="0.5"/>
    <n v="3500"/>
    <n v="1750"/>
    <n v="612.5"/>
    <n v="0.35"/>
  </r>
  <r>
    <x v="2"/>
    <n v="1128299"/>
    <x v="176"/>
    <x v="5"/>
    <x v="1"/>
    <x v="0"/>
    <x v="2"/>
    <x v="22"/>
    <x v="25"/>
    <x v="4"/>
    <n v="52"/>
    <x v="3"/>
    <n v="0.55000000000000004"/>
    <n v="2250"/>
    <n v="1237.5"/>
    <n v="371.25"/>
    <n v="0.3"/>
  </r>
  <r>
    <x v="2"/>
    <n v="1128299"/>
    <x v="176"/>
    <x v="5"/>
    <x v="1"/>
    <x v="0"/>
    <x v="2"/>
    <x v="22"/>
    <x v="25"/>
    <x v="5"/>
    <n v="27"/>
    <x v="1"/>
    <n v="0.70000000000000007"/>
    <n v="5250"/>
    <n v="3675.0000000000005"/>
    <n v="918.75000000000011"/>
    <n v="0.25"/>
  </r>
  <r>
    <x v="2"/>
    <n v="1128299"/>
    <x v="177"/>
    <x v="6"/>
    <x v="2"/>
    <x v="1"/>
    <x v="2"/>
    <x v="22"/>
    <x v="25"/>
    <x v="0"/>
    <n v="43"/>
    <x v="3"/>
    <n v="0.5"/>
    <n v="6750"/>
    <n v="3375"/>
    <n v="1181.25"/>
    <n v="0.35"/>
  </r>
  <r>
    <x v="2"/>
    <n v="1128299"/>
    <x v="177"/>
    <x v="6"/>
    <x v="2"/>
    <x v="1"/>
    <x v="2"/>
    <x v="22"/>
    <x v="25"/>
    <x v="1"/>
    <n v="41"/>
    <x v="1"/>
    <n v="0.55000000000000004"/>
    <n v="5250"/>
    <n v="2887.5000000000005"/>
    <n v="1155.0000000000002"/>
    <n v="0.4"/>
  </r>
  <r>
    <x v="2"/>
    <n v="1128299"/>
    <x v="177"/>
    <x v="6"/>
    <x v="2"/>
    <x v="1"/>
    <x v="2"/>
    <x v="22"/>
    <x v="25"/>
    <x v="2"/>
    <n v="24"/>
    <x v="1"/>
    <n v="0.55000000000000004"/>
    <n v="4750"/>
    <n v="2612.5"/>
    <n v="914.37499999999989"/>
    <n v="0.35"/>
  </r>
  <r>
    <x v="2"/>
    <n v="1128299"/>
    <x v="177"/>
    <x v="6"/>
    <x v="2"/>
    <x v="1"/>
    <x v="2"/>
    <x v="22"/>
    <x v="25"/>
    <x v="3"/>
    <n v="16"/>
    <x v="2"/>
    <n v="0.5"/>
    <n v="3750"/>
    <n v="1875"/>
    <n v="656.25"/>
    <n v="0.35"/>
  </r>
  <r>
    <x v="2"/>
    <n v="1128299"/>
    <x v="177"/>
    <x v="6"/>
    <x v="2"/>
    <x v="1"/>
    <x v="2"/>
    <x v="22"/>
    <x v="25"/>
    <x v="4"/>
    <n v="40"/>
    <x v="1"/>
    <n v="0.55000000000000004"/>
    <n v="4250"/>
    <n v="2337.5"/>
    <n v="701.25"/>
    <n v="0.3"/>
  </r>
  <r>
    <x v="2"/>
    <n v="1128299"/>
    <x v="177"/>
    <x v="6"/>
    <x v="2"/>
    <x v="1"/>
    <x v="2"/>
    <x v="22"/>
    <x v="25"/>
    <x v="5"/>
    <n v="48"/>
    <x v="3"/>
    <n v="0.70000000000000007"/>
    <n v="4250"/>
    <n v="2975.0000000000005"/>
    <n v="743.75000000000011"/>
    <n v="0.25"/>
  </r>
  <r>
    <x v="2"/>
    <n v="1128299"/>
    <x v="178"/>
    <x v="7"/>
    <x v="2"/>
    <x v="1"/>
    <x v="2"/>
    <x v="22"/>
    <x v="25"/>
    <x v="0"/>
    <n v="43"/>
    <x v="1"/>
    <n v="0.55000000000000004"/>
    <n v="6250"/>
    <n v="3437.5000000000005"/>
    <n v="1203.125"/>
    <n v="0.35"/>
  </r>
  <r>
    <x v="2"/>
    <n v="1128299"/>
    <x v="178"/>
    <x v="7"/>
    <x v="2"/>
    <x v="1"/>
    <x v="2"/>
    <x v="22"/>
    <x v="25"/>
    <x v="1"/>
    <n v="47"/>
    <x v="3"/>
    <n v="0.60000000000000009"/>
    <n v="5750"/>
    <n v="3450.0000000000005"/>
    <n v="1380.0000000000002"/>
    <n v="0.4"/>
  </r>
  <r>
    <x v="2"/>
    <n v="1128299"/>
    <x v="178"/>
    <x v="7"/>
    <x v="2"/>
    <x v="1"/>
    <x v="2"/>
    <x v="22"/>
    <x v="25"/>
    <x v="2"/>
    <n v="21"/>
    <x v="2"/>
    <n v="0.55000000000000004"/>
    <n v="4500"/>
    <n v="2475"/>
    <n v="866.25"/>
    <n v="0.35"/>
  </r>
  <r>
    <x v="2"/>
    <n v="1128299"/>
    <x v="178"/>
    <x v="7"/>
    <x v="2"/>
    <x v="1"/>
    <x v="2"/>
    <x v="22"/>
    <x v="25"/>
    <x v="3"/>
    <n v="56"/>
    <x v="1"/>
    <n v="0.55000000000000004"/>
    <n v="4000"/>
    <n v="2200"/>
    <n v="770"/>
    <n v="0.35"/>
  </r>
  <r>
    <x v="2"/>
    <n v="1128299"/>
    <x v="178"/>
    <x v="7"/>
    <x v="2"/>
    <x v="1"/>
    <x v="2"/>
    <x v="22"/>
    <x v="25"/>
    <x v="4"/>
    <n v="58"/>
    <x v="2"/>
    <n v="0.65"/>
    <n v="4000"/>
    <n v="2600"/>
    <n v="780"/>
    <n v="0.3"/>
  </r>
  <r>
    <x v="2"/>
    <n v="1128299"/>
    <x v="178"/>
    <x v="7"/>
    <x v="2"/>
    <x v="1"/>
    <x v="2"/>
    <x v="22"/>
    <x v="25"/>
    <x v="5"/>
    <n v="40"/>
    <x v="3"/>
    <n v="0.70000000000000007"/>
    <n v="3750"/>
    <n v="2625.0000000000005"/>
    <n v="656.25000000000011"/>
    <n v="0.25"/>
  </r>
  <r>
    <x v="2"/>
    <n v="1128299"/>
    <x v="179"/>
    <x v="8"/>
    <x v="2"/>
    <x v="1"/>
    <x v="2"/>
    <x v="22"/>
    <x v="25"/>
    <x v="0"/>
    <n v="44"/>
    <x v="3"/>
    <n v="0.45000000000000007"/>
    <n v="5750"/>
    <n v="2587.5000000000005"/>
    <n v="905.62500000000011"/>
    <n v="0.35"/>
  </r>
  <r>
    <x v="2"/>
    <n v="1128299"/>
    <x v="179"/>
    <x v="8"/>
    <x v="2"/>
    <x v="1"/>
    <x v="2"/>
    <x v="22"/>
    <x v="25"/>
    <x v="1"/>
    <n v="30"/>
    <x v="0"/>
    <n v="0.50000000000000011"/>
    <n v="5750"/>
    <n v="2875.0000000000005"/>
    <n v="1150.0000000000002"/>
    <n v="0.4"/>
  </r>
  <r>
    <x v="2"/>
    <n v="1128299"/>
    <x v="179"/>
    <x v="8"/>
    <x v="2"/>
    <x v="1"/>
    <x v="2"/>
    <x v="22"/>
    <x v="25"/>
    <x v="2"/>
    <n v="37"/>
    <x v="2"/>
    <n v="0.45000000000000007"/>
    <n v="4250"/>
    <n v="1912.5000000000002"/>
    <n v="669.375"/>
    <n v="0.35"/>
  </r>
  <r>
    <x v="2"/>
    <n v="1128299"/>
    <x v="179"/>
    <x v="8"/>
    <x v="2"/>
    <x v="1"/>
    <x v="2"/>
    <x v="22"/>
    <x v="25"/>
    <x v="3"/>
    <n v="32"/>
    <x v="2"/>
    <n v="0.45000000000000007"/>
    <n v="3750"/>
    <n v="1687.5000000000002"/>
    <n v="590.625"/>
    <n v="0.35"/>
  </r>
  <r>
    <x v="2"/>
    <n v="1128299"/>
    <x v="179"/>
    <x v="8"/>
    <x v="2"/>
    <x v="1"/>
    <x v="2"/>
    <x v="22"/>
    <x v="25"/>
    <x v="4"/>
    <n v="51"/>
    <x v="3"/>
    <n v="0.55000000000000004"/>
    <n v="3750"/>
    <n v="2062.5"/>
    <n v="618.75"/>
    <n v="0.3"/>
  </r>
  <r>
    <x v="2"/>
    <n v="1128299"/>
    <x v="179"/>
    <x v="8"/>
    <x v="2"/>
    <x v="1"/>
    <x v="2"/>
    <x v="22"/>
    <x v="25"/>
    <x v="5"/>
    <n v="30"/>
    <x v="1"/>
    <n v="0.60000000000000009"/>
    <n v="4250"/>
    <n v="2550.0000000000005"/>
    <n v="637.50000000000011"/>
    <n v="0.25"/>
  </r>
  <r>
    <x v="2"/>
    <n v="1128299"/>
    <x v="180"/>
    <x v="9"/>
    <x v="3"/>
    <x v="1"/>
    <x v="2"/>
    <x v="22"/>
    <x v="25"/>
    <x v="0"/>
    <n v="31"/>
    <x v="0"/>
    <n v="0.45000000000000007"/>
    <n v="5000"/>
    <n v="2250.0000000000005"/>
    <n v="787.50000000000011"/>
    <n v="0.35"/>
  </r>
  <r>
    <x v="2"/>
    <n v="1128299"/>
    <x v="180"/>
    <x v="9"/>
    <x v="3"/>
    <x v="1"/>
    <x v="2"/>
    <x v="22"/>
    <x v="25"/>
    <x v="1"/>
    <n v="22"/>
    <x v="0"/>
    <n v="0.50000000000000011"/>
    <n v="5000"/>
    <n v="2500.0000000000005"/>
    <n v="1000.0000000000002"/>
    <n v="0.4"/>
  </r>
  <r>
    <x v="2"/>
    <n v="1128299"/>
    <x v="180"/>
    <x v="9"/>
    <x v="3"/>
    <x v="1"/>
    <x v="2"/>
    <x v="22"/>
    <x v="25"/>
    <x v="2"/>
    <n v="23"/>
    <x v="3"/>
    <n v="0.45000000000000007"/>
    <n v="3250"/>
    <n v="1462.5000000000002"/>
    <n v="511.87500000000006"/>
    <n v="0.35"/>
  </r>
  <r>
    <x v="2"/>
    <n v="1128299"/>
    <x v="180"/>
    <x v="9"/>
    <x v="3"/>
    <x v="1"/>
    <x v="2"/>
    <x v="22"/>
    <x v="25"/>
    <x v="3"/>
    <n v="33"/>
    <x v="2"/>
    <n v="0.45000000000000007"/>
    <n v="3000"/>
    <n v="1350.0000000000002"/>
    <n v="472.50000000000006"/>
    <n v="0.35"/>
  </r>
  <r>
    <x v="2"/>
    <n v="1128299"/>
    <x v="180"/>
    <x v="9"/>
    <x v="3"/>
    <x v="1"/>
    <x v="2"/>
    <x v="22"/>
    <x v="25"/>
    <x v="4"/>
    <n v="50"/>
    <x v="3"/>
    <n v="0.55000000000000004"/>
    <n v="2750"/>
    <n v="1512.5000000000002"/>
    <n v="453.75000000000006"/>
    <n v="0.3"/>
  </r>
  <r>
    <x v="2"/>
    <n v="1128299"/>
    <x v="180"/>
    <x v="9"/>
    <x v="3"/>
    <x v="1"/>
    <x v="2"/>
    <x v="22"/>
    <x v="25"/>
    <x v="5"/>
    <n v="16"/>
    <x v="3"/>
    <n v="0.60000000000000009"/>
    <n v="3250"/>
    <n v="1950.0000000000002"/>
    <n v="487.50000000000006"/>
    <n v="0.25"/>
  </r>
  <r>
    <x v="2"/>
    <n v="1128299"/>
    <x v="181"/>
    <x v="10"/>
    <x v="3"/>
    <x v="1"/>
    <x v="2"/>
    <x v="22"/>
    <x v="25"/>
    <x v="0"/>
    <n v="17"/>
    <x v="3"/>
    <n v="0.45000000000000007"/>
    <n v="5000"/>
    <n v="2250.0000000000005"/>
    <n v="787.50000000000011"/>
    <n v="0.35"/>
  </r>
  <r>
    <x v="2"/>
    <n v="1128299"/>
    <x v="181"/>
    <x v="10"/>
    <x v="3"/>
    <x v="1"/>
    <x v="2"/>
    <x v="22"/>
    <x v="25"/>
    <x v="1"/>
    <n v="39"/>
    <x v="0"/>
    <n v="0.50000000000000011"/>
    <n v="5250"/>
    <n v="2625.0000000000005"/>
    <n v="1050.0000000000002"/>
    <n v="0.4"/>
  </r>
  <r>
    <x v="2"/>
    <n v="1128299"/>
    <x v="181"/>
    <x v="10"/>
    <x v="3"/>
    <x v="1"/>
    <x v="2"/>
    <x v="22"/>
    <x v="25"/>
    <x v="2"/>
    <n v="20"/>
    <x v="0"/>
    <n v="0.45000000000000007"/>
    <n v="3750"/>
    <n v="1687.5000000000002"/>
    <n v="590.625"/>
    <n v="0.35"/>
  </r>
  <r>
    <x v="2"/>
    <n v="1128299"/>
    <x v="181"/>
    <x v="10"/>
    <x v="3"/>
    <x v="1"/>
    <x v="2"/>
    <x v="22"/>
    <x v="25"/>
    <x v="3"/>
    <n v="49"/>
    <x v="0"/>
    <n v="0.45000000000000007"/>
    <n v="3500"/>
    <n v="1575.0000000000002"/>
    <n v="551.25"/>
    <n v="0.35"/>
  </r>
  <r>
    <x v="2"/>
    <n v="1128299"/>
    <x v="181"/>
    <x v="10"/>
    <x v="3"/>
    <x v="1"/>
    <x v="2"/>
    <x v="22"/>
    <x v="25"/>
    <x v="4"/>
    <n v="35"/>
    <x v="1"/>
    <n v="0.55000000000000004"/>
    <n v="3000"/>
    <n v="1650.0000000000002"/>
    <n v="495.00000000000006"/>
    <n v="0.3"/>
  </r>
  <r>
    <x v="2"/>
    <n v="1128299"/>
    <x v="181"/>
    <x v="10"/>
    <x v="3"/>
    <x v="1"/>
    <x v="2"/>
    <x v="22"/>
    <x v="25"/>
    <x v="5"/>
    <n v="15"/>
    <x v="0"/>
    <n v="0.60000000000000009"/>
    <n v="4250"/>
    <n v="2550.0000000000005"/>
    <n v="637.50000000000011"/>
    <n v="0.25"/>
  </r>
  <r>
    <x v="2"/>
    <n v="1128299"/>
    <x v="182"/>
    <x v="11"/>
    <x v="3"/>
    <x v="1"/>
    <x v="2"/>
    <x v="22"/>
    <x v="25"/>
    <x v="0"/>
    <n v="49"/>
    <x v="0"/>
    <n v="0.45000000000000007"/>
    <n v="6250"/>
    <n v="2812.5000000000005"/>
    <n v="984.37500000000011"/>
    <n v="0.35"/>
  </r>
  <r>
    <x v="2"/>
    <n v="1128299"/>
    <x v="182"/>
    <x v="11"/>
    <x v="3"/>
    <x v="1"/>
    <x v="2"/>
    <x v="22"/>
    <x v="25"/>
    <x v="1"/>
    <n v="44"/>
    <x v="3"/>
    <n v="0.50000000000000011"/>
    <n v="6250"/>
    <n v="3125.0000000000009"/>
    <n v="1250.0000000000005"/>
    <n v="0.4"/>
  </r>
  <r>
    <x v="2"/>
    <n v="1128299"/>
    <x v="182"/>
    <x v="11"/>
    <x v="3"/>
    <x v="1"/>
    <x v="2"/>
    <x v="22"/>
    <x v="25"/>
    <x v="2"/>
    <n v="40"/>
    <x v="0"/>
    <n v="0.45000000000000007"/>
    <n v="4250"/>
    <n v="1912.5000000000002"/>
    <n v="669.375"/>
    <n v="0.35"/>
  </r>
  <r>
    <x v="2"/>
    <n v="1128299"/>
    <x v="182"/>
    <x v="11"/>
    <x v="3"/>
    <x v="1"/>
    <x v="2"/>
    <x v="22"/>
    <x v="25"/>
    <x v="3"/>
    <n v="17"/>
    <x v="2"/>
    <n v="0.45000000000000007"/>
    <n v="4250"/>
    <n v="1912.5000000000002"/>
    <n v="669.375"/>
    <n v="0.35"/>
  </r>
  <r>
    <x v="2"/>
    <n v="1128299"/>
    <x v="182"/>
    <x v="11"/>
    <x v="3"/>
    <x v="1"/>
    <x v="2"/>
    <x v="22"/>
    <x v="25"/>
    <x v="4"/>
    <n v="16"/>
    <x v="2"/>
    <n v="0.55000000000000004"/>
    <n v="3500"/>
    <n v="1925.0000000000002"/>
    <n v="577.5"/>
    <n v="0.3"/>
  </r>
  <r>
    <x v="2"/>
    <n v="1128299"/>
    <x v="182"/>
    <x v="11"/>
    <x v="3"/>
    <x v="1"/>
    <x v="2"/>
    <x v="22"/>
    <x v="25"/>
    <x v="5"/>
    <n v="39"/>
    <x v="2"/>
    <n v="0.60000000000000009"/>
    <n v="4500"/>
    <n v="2700.0000000000005"/>
    <n v="675.00000000000011"/>
    <n v="0.25"/>
  </r>
  <r>
    <x v="2"/>
    <n v="1128299"/>
    <x v="183"/>
    <x v="0"/>
    <x v="0"/>
    <x v="0"/>
    <x v="2"/>
    <x v="23"/>
    <x v="26"/>
    <x v="0"/>
    <n v="57"/>
    <x v="1"/>
    <n v="0.34999999999999992"/>
    <n v="4750"/>
    <n v="1662.4999999999995"/>
    <n v="581.87499999999977"/>
    <n v="0.35"/>
  </r>
  <r>
    <x v="2"/>
    <n v="1128299"/>
    <x v="183"/>
    <x v="0"/>
    <x v="0"/>
    <x v="0"/>
    <x v="2"/>
    <x v="23"/>
    <x v="26"/>
    <x v="1"/>
    <n v="33"/>
    <x v="1"/>
    <n v="0.45"/>
    <n v="4750"/>
    <n v="2137.5"/>
    <n v="855"/>
    <n v="0.4"/>
  </r>
  <r>
    <x v="2"/>
    <n v="1128299"/>
    <x v="183"/>
    <x v="0"/>
    <x v="0"/>
    <x v="0"/>
    <x v="2"/>
    <x v="23"/>
    <x v="26"/>
    <x v="2"/>
    <n v="47"/>
    <x v="3"/>
    <n v="0.45"/>
    <n v="4750"/>
    <n v="2137.5"/>
    <n v="748.125"/>
    <n v="0.35"/>
  </r>
  <r>
    <x v="2"/>
    <n v="1128299"/>
    <x v="183"/>
    <x v="0"/>
    <x v="0"/>
    <x v="0"/>
    <x v="2"/>
    <x v="23"/>
    <x v="26"/>
    <x v="3"/>
    <n v="51"/>
    <x v="3"/>
    <n v="0.45"/>
    <n v="3250"/>
    <n v="1462.5"/>
    <n v="511.87499999999994"/>
    <n v="0.35"/>
  </r>
  <r>
    <x v="2"/>
    <n v="1128299"/>
    <x v="183"/>
    <x v="0"/>
    <x v="0"/>
    <x v="0"/>
    <x v="2"/>
    <x v="23"/>
    <x v="26"/>
    <x v="4"/>
    <n v="24"/>
    <x v="1"/>
    <n v="0.50000000000000011"/>
    <n v="2750"/>
    <n v="1375.0000000000002"/>
    <n v="412.50000000000006"/>
    <n v="0.3"/>
  </r>
  <r>
    <x v="2"/>
    <n v="1128299"/>
    <x v="183"/>
    <x v="0"/>
    <x v="0"/>
    <x v="0"/>
    <x v="2"/>
    <x v="23"/>
    <x v="26"/>
    <x v="5"/>
    <n v="58"/>
    <x v="1"/>
    <n v="0.45"/>
    <n v="4750"/>
    <n v="2137.5"/>
    <n v="534.375"/>
    <n v="0.25"/>
  </r>
  <r>
    <x v="2"/>
    <n v="1128299"/>
    <x v="184"/>
    <x v="1"/>
    <x v="0"/>
    <x v="0"/>
    <x v="2"/>
    <x v="23"/>
    <x v="26"/>
    <x v="0"/>
    <n v="57"/>
    <x v="1"/>
    <n v="0.34999999999999992"/>
    <n v="5250"/>
    <n v="1837.4999999999995"/>
    <n v="643.12499999999977"/>
    <n v="0.35"/>
  </r>
  <r>
    <x v="2"/>
    <n v="1128299"/>
    <x v="184"/>
    <x v="1"/>
    <x v="0"/>
    <x v="0"/>
    <x v="2"/>
    <x v="23"/>
    <x v="26"/>
    <x v="1"/>
    <n v="27"/>
    <x v="1"/>
    <n v="0.45"/>
    <n v="4250"/>
    <n v="1912.5"/>
    <n v="765"/>
    <n v="0.4"/>
  </r>
  <r>
    <x v="2"/>
    <n v="1128299"/>
    <x v="184"/>
    <x v="1"/>
    <x v="0"/>
    <x v="0"/>
    <x v="2"/>
    <x v="23"/>
    <x v="26"/>
    <x v="2"/>
    <n v="34"/>
    <x v="0"/>
    <n v="0.45"/>
    <n v="4250"/>
    <n v="1912.5"/>
    <n v="669.375"/>
    <n v="0.35"/>
  </r>
  <r>
    <x v="2"/>
    <n v="1128299"/>
    <x v="184"/>
    <x v="1"/>
    <x v="0"/>
    <x v="0"/>
    <x v="2"/>
    <x v="23"/>
    <x v="26"/>
    <x v="3"/>
    <n v="22"/>
    <x v="2"/>
    <n v="0.45"/>
    <n v="2750"/>
    <n v="1237.5"/>
    <n v="433.125"/>
    <n v="0.35"/>
  </r>
  <r>
    <x v="2"/>
    <n v="1128299"/>
    <x v="184"/>
    <x v="1"/>
    <x v="0"/>
    <x v="0"/>
    <x v="2"/>
    <x v="23"/>
    <x v="26"/>
    <x v="4"/>
    <n v="28"/>
    <x v="2"/>
    <n v="0.50000000000000011"/>
    <n v="2000"/>
    <n v="1000.0000000000002"/>
    <n v="300.00000000000006"/>
    <n v="0.3"/>
  </r>
  <r>
    <x v="2"/>
    <n v="1128299"/>
    <x v="184"/>
    <x v="1"/>
    <x v="0"/>
    <x v="0"/>
    <x v="2"/>
    <x v="23"/>
    <x v="26"/>
    <x v="5"/>
    <n v="47"/>
    <x v="0"/>
    <n v="0.45"/>
    <n v="4000"/>
    <n v="1800"/>
    <n v="450"/>
    <n v="0.25"/>
  </r>
  <r>
    <x v="2"/>
    <n v="1128299"/>
    <x v="185"/>
    <x v="2"/>
    <x v="0"/>
    <x v="0"/>
    <x v="2"/>
    <x v="23"/>
    <x v="26"/>
    <x v="0"/>
    <n v="50"/>
    <x v="1"/>
    <n v="0.45"/>
    <n v="5500"/>
    <n v="2475"/>
    <n v="866.25"/>
    <n v="0.35"/>
  </r>
  <r>
    <x v="2"/>
    <n v="1128299"/>
    <x v="185"/>
    <x v="2"/>
    <x v="0"/>
    <x v="0"/>
    <x v="2"/>
    <x v="23"/>
    <x v="26"/>
    <x v="1"/>
    <n v="24"/>
    <x v="1"/>
    <n v="0.55000000000000004"/>
    <n v="4000"/>
    <n v="2200"/>
    <n v="880"/>
    <n v="0.4"/>
  </r>
  <r>
    <x v="2"/>
    <n v="1128299"/>
    <x v="185"/>
    <x v="2"/>
    <x v="0"/>
    <x v="0"/>
    <x v="2"/>
    <x v="23"/>
    <x v="26"/>
    <x v="2"/>
    <n v="16"/>
    <x v="0"/>
    <n v="0.55000000000000004"/>
    <n v="4000"/>
    <n v="2200"/>
    <n v="770"/>
    <n v="0.35"/>
  </r>
  <r>
    <x v="2"/>
    <n v="1128299"/>
    <x v="185"/>
    <x v="2"/>
    <x v="0"/>
    <x v="0"/>
    <x v="2"/>
    <x v="23"/>
    <x v="26"/>
    <x v="3"/>
    <n v="43"/>
    <x v="1"/>
    <n v="0.55000000000000004"/>
    <n v="2750"/>
    <n v="1512.5000000000002"/>
    <n v="529.375"/>
    <n v="0.35"/>
  </r>
  <r>
    <x v="2"/>
    <n v="1128299"/>
    <x v="185"/>
    <x v="2"/>
    <x v="0"/>
    <x v="0"/>
    <x v="2"/>
    <x v="23"/>
    <x v="26"/>
    <x v="4"/>
    <n v="27"/>
    <x v="3"/>
    <n v="0.60000000000000009"/>
    <n v="1750"/>
    <n v="1050.0000000000002"/>
    <n v="315.00000000000006"/>
    <n v="0.3"/>
  </r>
  <r>
    <x v="2"/>
    <n v="1128299"/>
    <x v="185"/>
    <x v="2"/>
    <x v="0"/>
    <x v="0"/>
    <x v="2"/>
    <x v="23"/>
    <x v="26"/>
    <x v="5"/>
    <n v="22"/>
    <x v="0"/>
    <n v="0.55000000000000004"/>
    <n v="3750"/>
    <n v="2062.5"/>
    <n v="515.625"/>
    <n v="0.25"/>
  </r>
  <r>
    <x v="2"/>
    <n v="1128299"/>
    <x v="186"/>
    <x v="3"/>
    <x v="1"/>
    <x v="0"/>
    <x v="2"/>
    <x v="23"/>
    <x v="26"/>
    <x v="0"/>
    <n v="16"/>
    <x v="0"/>
    <n v="0.55000000000000004"/>
    <n v="5500"/>
    <n v="3025.0000000000005"/>
    <n v="1058.75"/>
    <n v="0.35"/>
  </r>
  <r>
    <x v="2"/>
    <n v="1128299"/>
    <x v="186"/>
    <x v="3"/>
    <x v="1"/>
    <x v="0"/>
    <x v="2"/>
    <x v="23"/>
    <x v="26"/>
    <x v="1"/>
    <n v="39"/>
    <x v="0"/>
    <n v="0.60000000000000009"/>
    <n v="3500"/>
    <n v="2100.0000000000005"/>
    <n v="840.00000000000023"/>
    <n v="0.4"/>
  </r>
  <r>
    <x v="2"/>
    <n v="1128299"/>
    <x v="186"/>
    <x v="3"/>
    <x v="1"/>
    <x v="0"/>
    <x v="2"/>
    <x v="23"/>
    <x v="26"/>
    <x v="2"/>
    <n v="24"/>
    <x v="3"/>
    <n v="0.60000000000000009"/>
    <n v="4000"/>
    <n v="2400.0000000000005"/>
    <n v="840.00000000000011"/>
    <n v="0.35"/>
  </r>
  <r>
    <x v="2"/>
    <n v="1128299"/>
    <x v="186"/>
    <x v="3"/>
    <x v="1"/>
    <x v="0"/>
    <x v="2"/>
    <x v="23"/>
    <x v="26"/>
    <x v="3"/>
    <n v="34"/>
    <x v="3"/>
    <n v="0.55000000000000004"/>
    <n v="3000"/>
    <n v="1650.0000000000002"/>
    <n v="577.5"/>
    <n v="0.35"/>
  </r>
  <r>
    <x v="2"/>
    <n v="1128299"/>
    <x v="186"/>
    <x v="3"/>
    <x v="1"/>
    <x v="0"/>
    <x v="2"/>
    <x v="23"/>
    <x v="26"/>
    <x v="4"/>
    <n v="36"/>
    <x v="0"/>
    <n v="0.60000000000000009"/>
    <n v="2000"/>
    <n v="1200.0000000000002"/>
    <n v="360.00000000000006"/>
    <n v="0.3"/>
  </r>
  <r>
    <x v="2"/>
    <n v="1128299"/>
    <x v="186"/>
    <x v="3"/>
    <x v="1"/>
    <x v="0"/>
    <x v="2"/>
    <x v="23"/>
    <x v="26"/>
    <x v="5"/>
    <n v="18"/>
    <x v="3"/>
    <n v="0.75000000000000011"/>
    <n v="3750"/>
    <n v="2812.5000000000005"/>
    <n v="703.12500000000011"/>
    <n v="0.25"/>
  </r>
  <r>
    <x v="2"/>
    <n v="1128299"/>
    <x v="187"/>
    <x v="4"/>
    <x v="1"/>
    <x v="0"/>
    <x v="2"/>
    <x v="23"/>
    <x v="26"/>
    <x v="0"/>
    <n v="39"/>
    <x v="0"/>
    <n v="0.55000000000000004"/>
    <n v="5750"/>
    <n v="3162.5000000000005"/>
    <n v="1106.875"/>
    <n v="0.35"/>
  </r>
  <r>
    <x v="2"/>
    <n v="1128299"/>
    <x v="187"/>
    <x v="4"/>
    <x v="1"/>
    <x v="0"/>
    <x v="2"/>
    <x v="23"/>
    <x v="26"/>
    <x v="1"/>
    <n v="34"/>
    <x v="2"/>
    <n v="0.60000000000000009"/>
    <n v="4250"/>
    <n v="2550.0000000000005"/>
    <n v="1020.0000000000002"/>
    <n v="0.4"/>
  </r>
  <r>
    <x v="2"/>
    <n v="1128299"/>
    <x v="187"/>
    <x v="4"/>
    <x v="1"/>
    <x v="0"/>
    <x v="2"/>
    <x v="23"/>
    <x v="26"/>
    <x v="2"/>
    <n v="37"/>
    <x v="0"/>
    <n v="0.60000000000000009"/>
    <n v="4500"/>
    <n v="2700.0000000000005"/>
    <n v="945.00000000000011"/>
    <n v="0.35"/>
  </r>
  <r>
    <x v="2"/>
    <n v="1128299"/>
    <x v="187"/>
    <x v="4"/>
    <x v="1"/>
    <x v="0"/>
    <x v="2"/>
    <x v="23"/>
    <x v="26"/>
    <x v="3"/>
    <n v="15"/>
    <x v="1"/>
    <n v="0.55000000000000004"/>
    <n v="3500"/>
    <n v="1925.0000000000002"/>
    <n v="673.75"/>
    <n v="0.35"/>
  </r>
  <r>
    <x v="2"/>
    <n v="1128299"/>
    <x v="187"/>
    <x v="4"/>
    <x v="1"/>
    <x v="0"/>
    <x v="2"/>
    <x v="23"/>
    <x v="26"/>
    <x v="4"/>
    <n v="30"/>
    <x v="0"/>
    <n v="0.60000000000000009"/>
    <n v="2500"/>
    <n v="1500.0000000000002"/>
    <n v="450.00000000000006"/>
    <n v="0.3"/>
  </r>
  <r>
    <x v="2"/>
    <n v="1128299"/>
    <x v="187"/>
    <x v="4"/>
    <x v="1"/>
    <x v="0"/>
    <x v="2"/>
    <x v="23"/>
    <x v="26"/>
    <x v="5"/>
    <n v="30"/>
    <x v="3"/>
    <n v="0.75000000000000011"/>
    <n v="4250"/>
    <n v="3187.5000000000005"/>
    <n v="796.87500000000011"/>
    <n v="0.25"/>
  </r>
  <r>
    <x v="2"/>
    <n v="1128299"/>
    <x v="188"/>
    <x v="5"/>
    <x v="1"/>
    <x v="0"/>
    <x v="2"/>
    <x v="23"/>
    <x v="26"/>
    <x v="0"/>
    <n v="15"/>
    <x v="1"/>
    <n v="0.55000000000000004"/>
    <n v="7000"/>
    <n v="3850.0000000000005"/>
    <n v="1347.5"/>
    <n v="0.35"/>
  </r>
  <r>
    <x v="2"/>
    <n v="1128299"/>
    <x v="188"/>
    <x v="5"/>
    <x v="1"/>
    <x v="0"/>
    <x v="2"/>
    <x v="23"/>
    <x v="26"/>
    <x v="1"/>
    <n v="36"/>
    <x v="1"/>
    <n v="0.60000000000000009"/>
    <n v="5500"/>
    <n v="3300.0000000000005"/>
    <n v="1320.0000000000002"/>
    <n v="0.4"/>
  </r>
  <r>
    <x v="2"/>
    <n v="1128299"/>
    <x v="188"/>
    <x v="5"/>
    <x v="1"/>
    <x v="0"/>
    <x v="2"/>
    <x v="23"/>
    <x v="26"/>
    <x v="2"/>
    <n v="50"/>
    <x v="0"/>
    <n v="0.60000000000000009"/>
    <n v="5500"/>
    <n v="3300.0000000000005"/>
    <n v="1155"/>
    <n v="0.35"/>
  </r>
  <r>
    <x v="2"/>
    <n v="1128299"/>
    <x v="188"/>
    <x v="5"/>
    <x v="1"/>
    <x v="0"/>
    <x v="2"/>
    <x v="23"/>
    <x v="26"/>
    <x v="3"/>
    <n v="34"/>
    <x v="1"/>
    <n v="0.55000000000000004"/>
    <n v="4250"/>
    <n v="2337.5"/>
    <n v="818.125"/>
    <n v="0.35"/>
  </r>
  <r>
    <x v="2"/>
    <n v="1128299"/>
    <x v="188"/>
    <x v="5"/>
    <x v="1"/>
    <x v="0"/>
    <x v="2"/>
    <x v="23"/>
    <x v="26"/>
    <x v="4"/>
    <n v="21"/>
    <x v="1"/>
    <n v="0.60000000000000009"/>
    <n v="3000"/>
    <n v="1800.0000000000002"/>
    <n v="540"/>
    <n v="0.3"/>
  </r>
  <r>
    <x v="2"/>
    <n v="1128299"/>
    <x v="188"/>
    <x v="5"/>
    <x v="1"/>
    <x v="0"/>
    <x v="2"/>
    <x v="23"/>
    <x v="26"/>
    <x v="5"/>
    <n v="52"/>
    <x v="3"/>
    <n v="0.75000000000000011"/>
    <n v="6000"/>
    <n v="4500.0000000000009"/>
    <n v="1125.0000000000002"/>
    <n v="0.25"/>
  </r>
  <r>
    <x v="2"/>
    <n v="1128299"/>
    <x v="189"/>
    <x v="6"/>
    <x v="2"/>
    <x v="1"/>
    <x v="2"/>
    <x v="23"/>
    <x v="26"/>
    <x v="0"/>
    <n v="51"/>
    <x v="3"/>
    <n v="0.55000000000000004"/>
    <n v="7500"/>
    <n v="4125"/>
    <n v="1443.75"/>
    <n v="0.35"/>
  </r>
  <r>
    <x v="2"/>
    <n v="1128299"/>
    <x v="189"/>
    <x v="6"/>
    <x v="2"/>
    <x v="1"/>
    <x v="2"/>
    <x v="23"/>
    <x v="26"/>
    <x v="1"/>
    <n v="21"/>
    <x v="3"/>
    <n v="0.60000000000000009"/>
    <n v="6000"/>
    <n v="3600.0000000000005"/>
    <n v="1440.0000000000002"/>
    <n v="0.4"/>
  </r>
  <r>
    <x v="2"/>
    <n v="1128299"/>
    <x v="189"/>
    <x v="6"/>
    <x v="2"/>
    <x v="1"/>
    <x v="2"/>
    <x v="23"/>
    <x v="26"/>
    <x v="2"/>
    <n v="43"/>
    <x v="3"/>
    <n v="0.60000000000000009"/>
    <n v="5500"/>
    <n v="3300.0000000000005"/>
    <n v="1155"/>
    <n v="0.35"/>
  </r>
  <r>
    <x v="2"/>
    <n v="1128299"/>
    <x v="189"/>
    <x v="6"/>
    <x v="2"/>
    <x v="1"/>
    <x v="2"/>
    <x v="23"/>
    <x v="26"/>
    <x v="3"/>
    <n v="26"/>
    <x v="2"/>
    <n v="0.55000000000000004"/>
    <n v="4500"/>
    <n v="2475"/>
    <n v="866.25"/>
    <n v="0.35"/>
  </r>
  <r>
    <x v="2"/>
    <n v="1128299"/>
    <x v="189"/>
    <x v="6"/>
    <x v="2"/>
    <x v="1"/>
    <x v="2"/>
    <x v="23"/>
    <x v="26"/>
    <x v="4"/>
    <n v="42"/>
    <x v="3"/>
    <n v="0.60000000000000009"/>
    <n v="5000"/>
    <n v="3000.0000000000005"/>
    <n v="900.00000000000011"/>
    <n v="0.3"/>
  </r>
  <r>
    <x v="2"/>
    <n v="1128299"/>
    <x v="189"/>
    <x v="6"/>
    <x v="2"/>
    <x v="1"/>
    <x v="2"/>
    <x v="23"/>
    <x v="26"/>
    <x v="5"/>
    <n v="29"/>
    <x v="3"/>
    <n v="0.75000000000000011"/>
    <n v="5000"/>
    <n v="3750.0000000000005"/>
    <n v="937.50000000000011"/>
    <n v="0.25"/>
  </r>
  <r>
    <x v="2"/>
    <n v="1128299"/>
    <x v="190"/>
    <x v="7"/>
    <x v="2"/>
    <x v="1"/>
    <x v="2"/>
    <x v="23"/>
    <x v="26"/>
    <x v="0"/>
    <n v="42"/>
    <x v="3"/>
    <n v="0.60000000000000009"/>
    <n v="7000"/>
    <n v="4200.0000000000009"/>
    <n v="1470.0000000000002"/>
    <n v="0.35"/>
  </r>
  <r>
    <x v="2"/>
    <n v="1128299"/>
    <x v="190"/>
    <x v="7"/>
    <x v="2"/>
    <x v="1"/>
    <x v="2"/>
    <x v="23"/>
    <x v="26"/>
    <x v="1"/>
    <n v="26"/>
    <x v="3"/>
    <n v="0.65000000000000013"/>
    <n v="6500"/>
    <n v="4225.0000000000009"/>
    <n v="1690.0000000000005"/>
    <n v="0.4"/>
  </r>
  <r>
    <x v="2"/>
    <n v="1128299"/>
    <x v="190"/>
    <x v="7"/>
    <x v="2"/>
    <x v="1"/>
    <x v="2"/>
    <x v="23"/>
    <x v="26"/>
    <x v="2"/>
    <n v="54"/>
    <x v="3"/>
    <n v="0.60000000000000009"/>
    <n v="5250"/>
    <n v="3150.0000000000005"/>
    <n v="1102.5"/>
    <n v="0.35"/>
  </r>
  <r>
    <x v="2"/>
    <n v="1128299"/>
    <x v="190"/>
    <x v="7"/>
    <x v="2"/>
    <x v="1"/>
    <x v="2"/>
    <x v="23"/>
    <x v="26"/>
    <x v="3"/>
    <n v="43"/>
    <x v="3"/>
    <n v="0.60000000000000009"/>
    <n v="4750"/>
    <n v="2850.0000000000005"/>
    <n v="997.50000000000011"/>
    <n v="0.35"/>
  </r>
  <r>
    <x v="2"/>
    <n v="1128299"/>
    <x v="190"/>
    <x v="7"/>
    <x v="2"/>
    <x v="1"/>
    <x v="2"/>
    <x v="23"/>
    <x v="26"/>
    <x v="4"/>
    <n v="23"/>
    <x v="3"/>
    <n v="0.70000000000000007"/>
    <n v="4750"/>
    <n v="3325.0000000000005"/>
    <n v="997.50000000000011"/>
    <n v="0.3"/>
  </r>
  <r>
    <x v="2"/>
    <n v="1128299"/>
    <x v="190"/>
    <x v="7"/>
    <x v="2"/>
    <x v="1"/>
    <x v="2"/>
    <x v="23"/>
    <x v="26"/>
    <x v="5"/>
    <n v="19"/>
    <x v="0"/>
    <n v="0.75000000000000011"/>
    <n v="4500"/>
    <n v="3375.0000000000005"/>
    <n v="843.75000000000011"/>
    <n v="0.25"/>
  </r>
  <r>
    <x v="2"/>
    <n v="1128299"/>
    <x v="191"/>
    <x v="8"/>
    <x v="2"/>
    <x v="1"/>
    <x v="2"/>
    <x v="23"/>
    <x v="26"/>
    <x v="0"/>
    <n v="30"/>
    <x v="1"/>
    <n v="0.50000000000000011"/>
    <n v="6250"/>
    <n v="3125.0000000000009"/>
    <n v="1093.7500000000002"/>
    <n v="0.35"/>
  </r>
  <r>
    <x v="2"/>
    <n v="1128299"/>
    <x v="191"/>
    <x v="8"/>
    <x v="2"/>
    <x v="1"/>
    <x v="2"/>
    <x v="23"/>
    <x v="26"/>
    <x v="1"/>
    <n v="59"/>
    <x v="0"/>
    <n v="0.55000000000000016"/>
    <n v="6250"/>
    <n v="3437.5000000000009"/>
    <n v="1375.0000000000005"/>
    <n v="0.4"/>
  </r>
  <r>
    <x v="2"/>
    <n v="1128299"/>
    <x v="191"/>
    <x v="8"/>
    <x v="2"/>
    <x v="1"/>
    <x v="2"/>
    <x v="23"/>
    <x v="26"/>
    <x v="2"/>
    <n v="39"/>
    <x v="2"/>
    <n v="0.50000000000000011"/>
    <n v="4750"/>
    <n v="2375.0000000000005"/>
    <n v="831.25000000000011"/>
    <n v="0.35"/>
  </r>
  <r>
    <x v="2"/>
    <n v="1128299"/>
    <x v="191"/>
    <x v="8"/>
    <x v="2"/>
    <x v="1"/>
    <x v="2"/>
    <x v="23"/>
    <x v="26"/>
    <x v="3"/>
    <n v="35"/>
    <x v="3"/>
    <n v="0.50000000000000011"/>
    <n v="4250"/>
    <n v="2125.0000000000005"/>
    <n v="743.75000000000011"/>
    <n v="0.35"/>
  </r>
  <r>
    <x v="2"/>
    <n v="1128299"/>
    <x v="191"/>
    <x v="8"/>
    <x v="2"/>
    <x v="1"/>
    <x v="2"/>
    <x v="23"/>
    <x v="26"/>
    <x v="4"/>
    <n v="17"/>
    <x v="2"/>
    <n v="0.60000000000000009"/>
    <n v="4250"/>
    <n v="2550.0000000000005"/>
    <n v="765.00000000000011"/>
    <n v="0.3"/>
  </r>
  <r>
    <x v="2"/>
    <n v="1128299"/>
    <x v="191"/>
    <x v="8"/>
    <x v="2"/>
    <x v="1"/>
    <x v="2"/>
    <x v="23"/>
    <x v="26"/>
    <x v="5"/>
    <n v="34"/>
    <x v="0"/>
    <n v="0.65000000000000013"/>
    <n v="4750"/>
    <n v="3087.5000000000005"/>
    <n v="771.87500000000011"/>
    <n v="0.25"/>
  </r>
  <r>
    <x v="2"/>
    <n v="1128299"/>
    <x v="192"/>
    <x v="9"/>
    <x v="3"/>
    <x v="1"/>
    <x v="2"/>
    <x v="23"/>
    <x v="26"/>
    <x v="0"/>
    <n v="28"/>
    <x v="0"/>
    <n v="0.50000000000000011"/>
    <n v="5500"/>
    <n v="2750.0000000000005"/>
    <n v="962.50000000000011"/>
    <n v="0.35"/>
  </r>
  <r>
    <x v="2"/>
    <n v="1128299"/>
    <x v="192"/>
    <x v="9"/>
    <x v="3"/>
    <x v="1"/>
    <x v="2"/>
    <x v="23"/>
    <x v="26"/>
    <x v="1"/>
    <n v="23"/>
    <x v="3"/>
    <n v="0.55000000000000016"/>
    <n v="5500"/>
    <n v="3025.0000000000009"/>
    <n v="1210.0000000000005"/>
    <n v="0.4"/>
  </r>
  <r>
    <x v="2"/>
    <n v="1128299"/>
    <x v="192"/>
    <x v="9"/>
    <x v="3"/>
    <x v="1"/>
    <x v="2"/>
    <x v="23"/>
    <x v="26"/>
    <x v="2"/>
    <n v="54"/>
    <x v="2"/>
    <n v="0.50000000000000011"/>
    <n v="3750"/>
    <n v="1875.0000000000005"/>
    <n v="656.25000000000011"/>
    <n v="0.35"/>
  </r>
  <r>
    <x v="2"/>
    <n v="1128299"/>
    <x v="192"/>
    <x v="9"/>
    <x v="3"/>
    <x v="1"/>
    <x v="2"/>
    <x v="23"/>
    <x v="26"/>
    <x v="3"/>
    <n v="36"/>
    <x v="0"/>
    <n v="0.50000000000000011"/>
    <n v="3500"/>
    <n v="1750.0000000000005"/>
    <n v="612.50000000000011"/>
    <n v="0.35"/>
  </r>
  <r>
    <x v="2"/>
    <n v="1128299"/>
    <x v="192"/>
    <x v="9"/>
    <x v="3"/>
    <x v="1"/>
    <x v="2"/>
    <x v="23"/>
    <x v="26"/>
    <x v="4"/>
    <n v="52"/>
    <x v="2"/>
    <n v="0.60000000000000009"/>
    <n v="3250"/>
    <n v="1950.0000000000002"/>
    <n v="585"/>
    <n v="0.3"/>
  </r>
  <r>
    <x v="2"/>
    <n v="1128299"/>
    <x v="192"/>
    <x v="9"/>
    <x v="3"/>
    <x v="1"/>
    <x v="2"/>
    <x v="23"/>
    <x v="26"/>
    <x v="5"/>
    <n v="36"/>
    <x v="1"/>
    <n v="0.75000000000000011"/>
    <n v="3750"/>
    <n v="2812.5000000000005"/>
    <n v="703.12500000000011"/>
    <n v="0.25"/>
  </r>
  <r>
    <x v="2"/>
    <n v="1128299"/>
    <x v="193"/>
    <x v="10"/>
    <x v="3"/>
    <x v="1"/>
    <x v="2"/>
    <x v="23"/>
    <x v="26"/>
    <x v="0"/>
    <n v="26"/>
    <x v="1"/>
    <n v="0.60000000000000009"/>
    <n v="5500"/>
    <n v="3300.0000000000005"/>
    <n v="1155"/>
    <n v="0.35"/>
  </r>
  <r>
    <x v="2"/>
    <n v="1128299"/>
    <x v="193"/>
    <x v="10"/>
    <x v="3"/>
    <x v="1"/>
    <x v="2"/>
    <x v="23"/>
    <x v="26"/>
    <x v="1"/>
    <n v="18"/>
    <x v="3"/>
    <n v="0.65000000000000013"/>
    <n v="6000"/>
    <n v="3900.0000000000009"/>
    <n v="1560.0000000000005"/>
    <n v="0.4"/>
  </r>
  <r>
    <x v="2"/>
    <n v="1128299"/>
    <x v="193"/>
    <x v="10"/>
    <x v="3"/>
    <x v="1"/>
    <x v="2"/>
    <x v="23"/>
    <x v="26"/>
    <x v="2"/>
    <n v="24"/>
    <x v="3"/>
    <n v="0.60000000000000009"/>
    <n v="4500"/>
    <n v="2700.0000000000005"/>
    <n v="945.00000000000011"/>
    <n v="0.35"/>
  </r>
  <r>
    <x v="2"/>
    <n v="1128299"/>
    <x v="193"/>
    <x v="10"/>
    <x v="3"/>
    <x v="1"/>
    <x v="2"/>
    <x v="23"/>
    <x v="26"/>
    <x v="3"/>
    <n v="51"/>
    <x v="3"/>
    <n v="0.60000000000000009"/>
    <n v="4250"/>
    <n v="2550.0000000000005"/>
    <n v="892.50000000000011"/>
    <n v="0.35"/>
  </r>
  <r>
    <x v="2"/>
    <n v="1128299"/>
    <x v="193"/>
    <x v="10"/>
    <x v="3"/>
    <x v="1"/>
    <x v="2"/>
    <x v="23"/>
    <x v="26"/>
    <x v="4"/>
    <n v="24"/>
    <x v="1"/>
    <n v="0.70000000000000007"/>
    <n v="3750"/>
    <n v="2625.0000000000005"/>
    <n v="787.50000000000011"/>
    <n v="0.3"/>
  </r>
  <r>
    <x v="2"/>
    <n v="1128299"/>
    <x v="193"/>
    <x v="10"/>
    <x v="3"/>
    <x v="1"/>
    <x v="2"/>
    <x v="23"/>
    <x v="26"/>
    <x v="5"/>
    <n v="31"/>
    <x v="3"/>
    <n v="0.75000000000000011"/>
    <n v="5000"/>
    <n v="3750.0000000000005"/>
    <n v="937.50000000000011"/>
    <n v="0.25"/>
  </r>
  <r>
    <x v="2"/>
    <n v="1128299"/>
    <x v="194"/>
    <x v="11"/>
    <x v="3"/>
    <x v="1"/>
    <x v="2"/>
    <x v="23"/>
    <x v="26"/>
    <x v="0"/>
    <n v="32"/>
    <x v="2"/>
    <n v="0.60000000000000009"/>
    <n v="7000"/>
    <n v="4200.0000000000009"/>
    <n v="1470.0000000000002"/>
    <n v="0.35"/>
  </r>
  <r>
    <x v="2"/>
    <n v="1128299"/>
    <x v="194"/>
    <x v="11"/>
    <x v="3"/>
    <x v="1"/>
    <x v="2"/>
    <x v="23"/>
    <x v="26"/>
    <x v="1"/>
    <n v="15"/>
    <x v="1"/>
    <n v="0.65000000000000013"/>
    <n v="7000"/>
    <n v="4550.0000000000009"/>
    <n v="1820.0000000000005"/>
    <n v="0.4"/>
  </r>
  <r>
    <x v="2"/>
    <n v="1128299"/>
    <x v="194"/>
    <x v="11"/>
    <x v="3"/>
    <x v="1"/>
    <x v="2"/>
    <x v="23"/>
    <x v="26"/>
    <x v="2"/>
    <n v="47"/>
    <x v="0"/>
    <n v="0.60000000000000009"/>
    <n v="5000"/>
    <n v="3000.0000000000005"/>
    <n v="1050"/>
    <n v="0.35"/>
  </r>
  <r>
    <x v="2"/>
    <n v="1128299"/>
    <x v="194"/>
    <x v="11"/>
    <x v="3"/>
    <x v="1"/>
    <x v="2"/>
    <x v="23"/>
    <x v="26"/>
    <x v="3"/>
    <n v="25"/>
    <x v="3"/>
    <n v="0.60000000000000009"/>
    <n v="5000"/>
    <n v="3000.0000000000005"/>
    <n v="1050"/>
    <n v="0.35"/>
  </r>
  <r>
    <x v="2"/>
    <n v="1128299"/>
    <x v="194"/>
    <x v="11"/>
    <x v="3"/>
    <x v="1"/>
    <x v="2"/>
    <x v="23"/>
    <x v="26"/>
    <x v="4"/>
    <n v="28"/>
    <x v="1"/>
    <n v="0.70000000000000007"/>
    <n v="4250"/>
    <n v="2975.0000000000005"/>
    <n v="892.50000000000011"/>
    <n v="0.3"/>
  </r>
  <r>
    <x v="2"/>
    <n v="1128299"/>
    <x v="194"/>
    <x v="11"/>
    <x v="3"/>
    <x v="1"/>
    <x v="2"/>
    <x v="23"/>
    <x v="26"/>
    <x v="5"/>
    <n v="27"/>
    <x v="1"/>
    <n v="0.75000000000000011"/>
    <n v="5250"/>
    <n v="3937.5000000000005"/>
    <n v="984.37500000000011"/>
    <n v="0.25"/>
  </r>
  <r>
    <x v="2"/>
    <n v="1128299"/>
    <x v="90"/>
    <x v="0"/>
    <x v="0"/>
    <x v="0"/>
    <x v="2"/>
    <x v="24"/>
    <x v="27"/>
    <x v="0"/>
    <n v="55"/>
    <x v="1"/>
    <n v="0.29999999999999993"/>
    <n v="4500"/>
    <n v="1349.9999999999998"/>
    <n v="539.99999999999989"/>
    <n v="0.4"/>
  </r>
  <r>
    <x v="2"/>
    <n v="1128299"/>
    <x v="90"/>
    <x v="0"/>
    <x v="0"/>
    <x v="0"/>
    <x v="2"/>
    <x v="24"/>
    <x v="27"/>
    <x v="1"/>
    <n v="47"/>
    <x v="1"/>
    <n v="0.4"/>
    <n v="4500"/>
    <n v="1800"/>
    <n v="720"/>
    <n v="0.4"/>
  </r>
  <r>
    <x v="2"/>
    <n v="1128299"/>
    <x v="90"/>
    <x v="0"/>
    <x v="0"/>
    <x v="0"/>
    <x v="2"/>
    <x v="24"/>
    <x v="27"/>
    <x v="2"/>
    <n v="17"/>
    <x v="1"/>
    <n v="0.4"/>
    <n v="4500"/>
    <n v="1800"/>
    <n v="630"/>
    <n v="0.35"/>
  </r>
  <r>
    <x v="2"/>
    <n v="1128299"/>
    <x v="90"/>
    <x v="0"/>
    <x v="0"/>
    <x v="0"/>
    <x v="2"/>
    <x v="24"/>
    <x v="27"/>
    <x v="3"/>
    <n v="52"/>
    <x v="0"/>
    <n v="0.4"/>
    <n v="3000"/>
    <n v="1200"/>
    <n v="480"/>
    <n v="0.4"/>
  </r>
  <r>
    <x v="2"/>
    <n v="1128299"/>
    <x v="90"/>
    <x v="0"/>
    <x v="0"/>
    <x v="0"/>
    <x v="2"/>
    <x v="24"/>
    <x v="27"/>
    <x v="4"/>
    <n v="43"/>
    <x v="2"/>
    <n v="0.45000000000000012"/>
    <n v="2500"/>
    <n v="1125.0000000000002"/>
    <n v="393.75000000000006"/>
    <n v="0.35"/>
  </r>
  <r>
    <x v="2"/>
    <n v="1128299"/>
    <x v="90"/>
    <x v="0"/>
    <x v="0"/>
    <x v="0"/>
    <x v="2"/>
    <x v="24"/>
    <x v="27"/>
    <x v="5"/>
    <n v="20"/>
    <x v="0"/>
    <n v="0.4"/>
    <n v="4500"/>
    <n v="1800"/>
    <n v="450"/>
    <n v="0.25"/>
  </r>
  <r>
    <x v="2"/>
    <n v="1128299"/>
    <x v="91"/>
    <x v="1"/>
    <x v="0"/>
    <x v="0"/>
    <x v="2"/>
    <x v="24"/>
    <x v="27"/>
    <x v="0"/>
    <n v="27"/>
    <x v="0"/>
    <n v="0.29999999999999993"/>
    <n v="5000"/>
    <n v="1499.9999999999998"/>
    <n v="599.99999999999989"/>
    <n v="0.4"/>
  </r>
  <r>
    <x v="2"/>
    <n v="1128299"/>
    <x v="91"/>
    <x v="1"/>
    <x v="0"/>
    <x v="0"/>
    <x v="2"/>
    <x v="24"/>
    <x v="27"/>
    <x v="1"/>
    <n v="21"/>
    <x v="0"/>
    <n v="0.4"/>
    <n v="4000"/>
    <n v="1600"/>
    <n v="640"/>
    <n v="0.4"/>
  </r>
  <r>
    <x v="2"/>
    <n v="1128299"/>
    <x v="91"/>
    <x v="1"/>
    <x v="0"/>
    <x v="0"/>
    <x v="2"/>
    <x v="24"/>
    <x v="27"/>
    <x v="2"/>
    <n v="30"/>
    <x v="3"/>
    <n v="0.4"/>
    <n v="4000"/>
    <n v="1600"/>
    <n v="560"/>
    <n v="0.35"/>
  </r>
  <r>
    <x v="2"/>
    <n v="1128299"/>
    <x v="91"/>
    <x v="1"/>
    <x v="0"/>
    <x v="0"/>
    <x v="2"/>
    <x v="24"/>
    <x v="27"/>
    <x v="3"/>
    <n v="19"/>
    <x v="1"/>
    <n v="0.4"/>
    <n v="2500"/>
    <n v="1000"/>
    <n v="400"/>
    <n v="0.4"/>
  </r>
  <r>
    <x v="2"/>
    <n v="1128299"/>
    <x v="91"/>
    <x v="1"/>
    <x v="0"/>
    <x v="0"/>
    <x v="2"/>
    <x v="24"/>
    <x v="27"/>
    <x v="4"/>
    <n v="29"/>
    <x v="0"/>
    <n v="0.45000000000000012"/>
    <n v="1750"/>
    <n v="787.50000000000023"/>
    <n v="275.62500000000006"/>
    <n v="0.35"/>
  </r>
  <r>
    <x v="2"/>
    <n v="1128299"/>
    <x v="91"/>
    <x v="1"/>
    <x v="0"/>
    <x v="0"/>
    <x v="2"/>
    <x v="24"/>
    <x v="27"/>
    <x v="5"/>
    <n v="20"/>
    <x v="0"/>
    <n v="0.4"/>
    <n v="3750"/>
    <n v="1500"/>
    <n v="375"/>
    <n v="0.25"/>
  </r>
  <r>
    <x v="2"/>
    <n v="1128299"/>
    <x v="92"/>
    <x v="2"/>
    <x v="0"/>
    <x v="0"/>
    <x v="2"/>
    <x v="24"/>
    <x v="27"/>
    <x v="0"/>
    <n v="20"/>
    <x v="0"/>
    <n v="0.4"/>
    <n v="5250"/>
    <n v="2100"/>
    <n v="840"/>
    <n v="0.4"/>
  </r>
  <r>
    <x v="2"/>
    <n v="1128299"/>
    <x v="92"/>
    <x v="2"/>
    <x v="0"/>
    <x v="0"/>
    <x v="2"/>
    <x v="24"/>
    <x v="27"/>
    <x v="1"/>
    <n v="50"/>
    <x v="3"/>
    <n v="0.5"/>
    <n v="3750"/>
    <n v="1875"/>
    <n v="750"/>
    <n v="0.4"/>
  </r>
  <r>
    <x v="2"/>
    <n v="1128299"/>
    <x v="92"/>
    <x v="2"/>
    <x v="0"/>
    <x v="0"/>
    <x v="2"/>
    <x v="24"/>
    <x v="27"/>
    <x v="2"/>
    <n v="58"/>
    <x v="0"/>
    <n v="0.5"/>
    <n v="3750"/>
    <n v="1875"/>
    <n v="656.25"/>
    <n v="0.35"/>
  </r>
  <r>
    <x v="2"/>
    <n v="1128299"/>
    <x v="92"/>
    <x v="2"/>
    <x v="0"/>
    <x v="0"/>
    <x v="2"/>
    <x v="24"/>
    <x v="27"/>
    <x v="3"/>
    <n v="33"/>
    <x v="2"/>
    <n v="0.5"/>
    <n v="2500"/>
    <n v="1250"/>
    <n v="500"/>
    <n v="0.4"/>
  </r>
  <r>
    <x v="2"/>
    <n v="1128299"/>
    <x v="92"/>
    <x v="2"/>
    <x v="0"/>
    <x v="0"/>
    <x v="2"/>
    <x v="24"/>
    <x v="27"/>
    <x v="4"/>
    <n v="43"/>
    <x v="3"/>
    <n v="0.55000000000000004"/>
    <n v="1500"/>
    <n v="825.00000000000011"/>
    <n v="288.75"/>
    <n v="0.35"/>
  </r>
  <r>
    <x v="2"/>
    <n v="1128299"/>
    <x v="92"/>
    <x v="2"/>
    <x v="0"/>
    <x v="0"/>
    <x v="2"/>
    <x v="24"/>
    <x v="27"/>
    <x v="5"/>
    <n v="60"/>
    <x v="0"/>
    <n v="0.5"/>
    <n v="3500"/>
    <n v="1750"/>
    <n v="437.5"/>
    <n v="0.25"/>
  </r>
  <r>
    <x v="2"/>
    <n v="1128299"/>
    <x v="93"/>
    <x v="3"/>
    <x v="1"/>
    <x v="0"/>
    <x v="2"/>
    <x v="24"/>
    <x v="27"/>
    <x v="0"/>
    <n v="49"/>
    <x v="0"/>
    <n v="0.5"/>
    <n v="5250"/>
    <n v="2625"/>
    <n v="1050"/>
    <n v="0.4"/>
  </r>
  <r>
    <x v="2"/>
    <n v="1128299"/>
    <x v="93"/>
    <x v="3"/>
    <x v="1"/>
    <x v="0"/>
    <x v="2"/>
    <x v="24"/>
    <x v="27"/>
    <x v="1"/>
    <n v="60"/>
    <x v="0"/>
    <n v="0.55000000000000004"/>
    <n v="3250"/>
    <n v="1787.5000000000002"/>
    <n v="715.00000000000011"/>
    <n v="0.4"/>
  </r>
  <r>
    <x v="2"/>
    <n v="1128299"/>
    <x v="93"/>
    <x v="3"/>
    <x v="1"/>
    <x v="0"/>
    <x v="2"/>
    <x v="24"/>
    <x v="27"/>
    <x v="2"/>
    <n v="53"/>
    <x v="3"/>
    <n v="0.55000000000000004"/>
    <n v="3750"/>
    <n v="2062.5"/>
    <n v="721.875"/>
    <n v="0.35"/>
  </r>
  <r>
    <x v="2"/>
    <n v="1128299"/>
    <x v="93"/>
    <x v="3"/>
    <x v="1"/>
    <x v="0"/>
    <x v="2"/>
    <x v="24"/>
    <x v="27"/>
    <x v="3"/>
    <n v="21"/>
    <x v="3"/>
    <n v="0.5"/>
    <n v="2750"/>
    <n v="1375"/>
    <n v="550"/>
    <n v="0.4"/>
  </r>
  <r>
    <x v="2"/>
    <n v="1128299"/>
    <x v="93"/>
    <x v="3"/>
    <x v="1"/>
    <x v="0"/>
    <x v="2"/>
    <x v="24"/>
    <x v="27"/>
    <x v="4"/>
    <n v="28"/>
    <x v="0"/>
    <n v="0.55000000000000004"/>
    <n v="1750"/>
    <n v="962.50000000000011"/>
    <n v="336.875"/>
    <n v="0.35"/>
  </r>
  <r>
    <x v="2"/>
    <n v="1128299"/>
    <x v="93"/>
    <x v="3"/>
    <x v="1"/>
    <x v="0"/>
    <x v="2"/>
    <x v="24"/>
    <x v="27"/>
    <x v="5"/>
    <n v="19"/>
    <x v="3"/>
    <n v="0.70000000000000007"/>
    <n v="3500"/>
    <n v="2450.0000000000005"/>
    <n v="612.50000000000011"/>
    <n v="0.25"/>
  </r>
  <r>
    <x v="2"/>
    <n v="1128299"/>
    <x v="94"/>
    <x v="4"/>
    <x v="1"/>
    <x v="0"/>
    <x v="2"/>
    <x v="24"/>
    <x v="27"/>
    <x v="0"/>
    <n v="37"/>
    <x v="2"/>
    <n v="0.5"/>
    <n v="5500"/>
    <n v="2750"/>
    <n v="1100"/>
    <n v="0.4"/>
  </r>
  <r>
    <x v="2"/>
    <n v="1128299"/>
    <x v="94"/>
    <x v="4"/>
    <x v="1"/>
    <x v="0"/>
    <x v="2"/>
    <x v="24"/>
    <x v="27"/>
    <x v="1"/>
    <n v="30"/>
    <x v="0"/>
    <n v="0.55000000000000004"/>
    <n v="4000"/>
    <n v="2200"/>
    <n v="880"/>
    <n v="0.4"/>
  </r>
  <r>
    <x v="2"/>
    <n v="1128299"/>
    <x v="94"/>
    <x v="4"/>
    <x v="1"/>
    <x v="0"/>
    <x v="2"/>
    <x v="24"/>
    <x v="27"/>
    <x v="2"/>
    <n v="41"/>
    <x v="3"/>
    <n v="0.55000000000000004"/>
    <n v="4250"/>
    <n v="2337.5"/>
    <n v="818.125"/>
    <n v="0.35"/>
  </r>
  <r>
    <x v="2"/>
    <n v="1128299"/>
    <x v="94"/>
    <x v="4"/>
    <x v="1"/>
    <x v="0"/>
    <x v="2"/>
    <x v="24"/>
    <x v="27"/>
    <x v="3"/>
    <n v="49"/>
    <x v="1"/>
    <n v="0.5"/>
    <n v="3250"/>
    <n v="1625"/>
    <n v="650"/>
    <n v="0.4"/>
  </r>
  <r>
    <x v="2"/>
    <n v="1128299"/>
    <x v="94"/>
    <x v="4"/>
    <x v="1"/>
    <x v="0"/>
    <x v="2"/>
    <x v="24"/>
    <x v="27"/>
    <x v="4"/>
    <n v="19"/>
    <x v="0"/>
    <n v="0.55000000000000004"/>
    <n v="2250"/>
    <n v="1237.5"/>
    <n v="433.125"/>
    <n v="0.35"/>
  </r>
  <r>
    <x v="2"/>
    <n v="1128299"/>
    <x v="94"/>
    <x v="4"/>
    <x v="1"/>
    <x v="0"/>
    <x v="2"/>
    <x v="24"/>
    <x v="27"/>
    <x v="5"/>
    <n v="17"/>
    <x v="0"/>
    <n v="0.70000000000000007"/>
    <n v="4000"/>
    <n v="2800.0000000000005"/>
    <n v="700.00000000000011"/>
    <n v="0.25"/>
  </r>
  <r>
    <x v="2"/>
    <n v="1128299"/>
    <x v="95"/>
    <x v="5"/>
    <x v="1"/>
    <x v="0"/>
    <x v="2"/>
    <x v="24"/>
    <x v="27"/>
    <x v="0"/>
    <n v="58"/>
    <x v="3"/>
    <n v="0.5"/>
    <n v="6750"/>
    <n v="3375"/>
    <n v="1350"/>
    <n v="0.4"/>
  </r>
  <r>
    <x v="2"/>
    <n v="1128299"/>
    <x v="95"/>
    <x v="5"/>
    <x v="1"/>
    <x v="0"/>
    <x v="2"/>
    <x v="24"/>
    <x v="27"/>
    <x v="1"/>
    <n v="24"/>
    <x v="1"/>
    <n v="0.55000000000000004"/>
    <n v="5250"/>
    <n v="2887.5000000000005"/>
    <n v="1155.0000000000002"/>
    <n v="0.4"/>
  </r>
  <r>
    <x v="2"/>
    <n v="1128299"/>
    <x v="95"/>
    <x v="5"/>
    <x v="1"/>
    <x v="0"/>
    <x v="2"/>
    <x v="24"/>
    <x v="27"/>
    <x v="2"/>
    <n v="37"/>
    <x v="3"/>
    <n v="0.55000000000000004"/>
    <n v="5250"/>
    <n v="2887.5000000000005"/>
    <n v="1010.6250000000001"/>
    <n v="0.35"/>
  </r>
  <r>
    <x v="2"/>
    <n v="1128299"/>
    <x v="95"/>
    <x v="5"/>
    <x v="1"/>
    <x v="0"/>
    <x v="2"/>
    <x v="24"/>
    <x v="27"/>
    <x v="3"/>
    <n v="22"/>
    <x v="0"/>
    <n v="0.5"/>
    <n v="4000"/>
    <n v="2000"/>
    <n v="800"/>
    <n v="0.4"/>
  </r>
  <r>
    <x v="2"/>
    <n v="1128299"/>
    <x v="95"/>
    <x v="5"/>
    <x v="1"/>
    <x v="0"/>
    <x v="2"/>
    <x v="24"/>
    <x v="27"/>
    <x v="4"/>
    <n v="32"/>
    <x v="2"/>
    <n v="0.55000000000000004"/>
    <n v="2750"/>
    <n v="1512.5000000000002"/>
    <n v="529.375"/>
    <n v="0.35"/>
  </r>
  <r>
    <x v="2"/>
    <n v="1128299"/>
    <x v="95"/>
    <x v="5"/>
    <x v="1"/>
    <x v="0"/>
    <x v="2"/>
    <x v="24"/>
    <x v="27"/>
    <x v="5"/>
    <n v="56"/>
    <x v="0"/>
    <n v="0.70000000000000007"/>
    <n v="5750"/>
    <n v="4025.0000000000005"/>
    <n v="1006.2500000000001"/>
    <n v="0.25"/>
  </r>
  <r>
    <x v="2"/>
    <n v="1128299"/>
    <x v="96"/>
    <x v="6"/>
    <x v="2"/>
    <x v="1"/>
    <x v="2"/>
    <x v="24"/>
    <x v="27"/>
    <x v="0"/>
    <n v="34"/>
    <x v="0"/>
    <n v="0.5"/>
    <n v="7250"/>
    <n v="3625"/>
    <n v="1450"/>
    <n v="0.4"/>
  </r>
  <r>
    <x v="2"/>
    <n v="1128299"/>
    <x v="96"/>
    <x v="6"/>
    <x v="2"/>
    <x v="1"/>
    <x v="2"/>
    <x v="24"/>
    <x v="27"/>
    <x v="1"/>
    <n v="15"/>
    <x v="3"/>
    <n v="0.55000000000000004"/>
    <n v="5750"/>
    <n v="3162.5000000000005"/>
    <n v="1265.0000000000002"/>
    <n v="0.4"/>
  </r>
  <r>
    <x v="2"/>
    <n v="1128299"/>
    <x v="96"/>
    <x v="6"/>
    <x v="2"/>
    <x v="1"/>
    <x v="2"/>
    <x v="24"/>
    <x v="27"/>
    <x v="2"/>
    <n v="48"/>
    <x v="0"/>
    <n v="0.55000000000000004"/>
    <n v="5250"/>
    <n v="2887.5000000000005"/>
    <n v="1010.6250000000001"/>
    <n v="0.35"/>
  </r>
  <r>
    <x v="2"/>
    <n v="1128299"/>
    <x v="96"/>
    <x v="6"/>
    <x v="2"/>
    <x v="1"/>
    <x v="2"/>
    <x v="24"/>
    <x v="27"/>
    <x v="3"/>
    <n v="33"/>
    <x v="3"/>
    <n v="0.5"/>
    <n v="4250"/>
    <n v="2125"/>
    <n v="850"/>
    <n v="0.4"/>
  </r>
  <r>
    <x v="2"/>
    <n v="1128299"/>
    <x v="96"/>
    <x v="6"/>
    <x v="2"/>
    <x v="1"/>
    <x v="2"/>
    <x v="24"/>
    <x v="27"/>
    <x v="4"/>
    <n v="17"/>
    <x v="3"/>
    <n v="0.55000000000000004"/>
    <n v="4750"/>
    <n v="2612.5"/>
    <n v="914.37499999999989"/>
    <n v="0.35"/>
  </r>
  <r>
    <x v="2"/>
    <n v="1128299"/>
    <x v="96"/>
    <x v="6"/>
    <x v="2"/>
    <x v="1"/>
    <x v="2"/>
    <x v="24"/>
    <x v="27"/>
    <x v="5"/>
    <n v="37"/>
    <x v="2"/>
    <n v="0.70000000000000007"/>
    <n v="4750"/>
    <n v="3325.0000000000005"/>
    <n v="831.25000000000011"/>
    <n v="0.25"/>
  </r>
  <r>
    <x v="2"/>
    <n v="1128299"/>
    <x v="97"/>
    <x v="7"/>
    <x v="2"/>
    <x v="1"/>
    <x v="2"/>
    <x v="24"/>
    <x v="27"/>
    <x v="0"/>
    <n v="26"/>
    <x v="1"/>
    <n v="0.55000000000000004"/>
    <n v="6750"/>
    <n v="3712.5000000000005"/>
    <n v="1485.0000000000002"/>
    <n v="0.4"/>
  </r>
  <r>
    <x v="2"/>
    <n v="1128299"/>
    <x v="97"/>
    <x v="7"/>
    <x v="2"/>
    <x v="1"/>
    <x v="2"/>
    <x v="24"/>
    <x v="27"/>
    <x v="1"/>
    <n v="23"/>
    <x v="1"/>
    <n v="0.60000000000000009"/>
    <n v="6250"/>
    <n v="3750.0000000000005"/>
    <n v="1500.0000000000002"/>
    <n v="0.4"/>
  </r>
  <r>
    <x v="2"/>
    <n v="1128299"/>
    <x v="97"/>
    <x v="7"/>
    <x v="2"/>
    <x v="1"/>
    <x v="2"/>
    <x v="24"/>
    <x v="27"/>
    <x v="2"/>
    <n v="15"/>
    <x v="2"/>
    <n v="0.55000000000000004"/>
    <n v="5000"/>
    <n v="2750"/>
    <n v="962.49999999999989"/>
    <n v="0.35"/>
  </r>
  <r>
    <x v="2"/>
    <n v="1128299"/>
    <x v="97"/>
    <x v="7"/>
    <x v="2"/>
    <x v="1"/>
    <x v="2"/>
    <x v="24"/>
    <x v="27"/>
    <x v="3"/>
    <n v="51"/>
    <x v="0"/>
    <n v="0.55000000000000004"/>
    <n v="4500"/>
    <n v="2475"/>
    <n v="990"/>
    <n v="0.4"/>
  </r>
  <r>
    <x v="2"/>
    <n v="1128299"/>
    <x v="97"/>
    <x v="7"/>
    <x v="2"/>
    <x v="1"/>
    <x v="2"/>
    <x v="24"/>
    <x v="27"/>
    <x v="4"/>
    <n v="38"/>
    <x v="2"/>
    <n v="0.65"/>
    <n v="4500"/>
    <n v="2925"/>
    <n v="1023.7499999999999"/>
    <n v="0.35"/>
  </r>
  <r>
    <x v="2"/>
    <n v="1128299"/>
    <x v="97"/>
    <x v="7"/>
    <x v="2"/>
    <x v="1"/>
    <x v="2"/>
    <x v="24"/>
    <x v="27"/>
    <x v="5"/>
    <n v="15"/>
    <x v="0"/>
    <n v="0.70000000000000007"/>
    <n v="4250"/>
    <n v="2975.0000000000005"/>
    <n v="743.75000000000011"/>
    <n v="0.25"/>
  </r>
  <r>
    <x v="2"/>
    <n v="1128299"/>
    <x v="98"/>
    <x v="8"/>
    <x v="2"/>
    <x v="1"/>
    <x v="2"/>
    <x v="24"/>
    <x v="27"/>
    <x v="0"/>
    <n v="43"/>
    <x v="3"/>
    <n v="0.45000000000000012"/>
    <n v="6000"/>
    <n v="2700.0000000000009"/>
    <n v="1080.0000000000005"/>
    <n v="0.4"/>
  </r>
  <r>
    <x v="2"/>
    <n v="1128299"/>
    <x v="98"/>
    <x v="8"/>
    <x v="2"/>
    <x v="1"/>
    <x v="2"/>
    <x v="24"/>
    <x v="27"/>
    <x v="1"/>
    <n v="35"/>
    <x v="1"/>
    <n v="0.50000000000000011"/>
    <n v="6000"/>
    <n v="3000.0000000000005"/>
    <n v="1200.0000000000002"/>
    <n v="0.4"/>
  </r>
  <r>
    <x v="2"/>
    <n v="1128299"/>
    <x v="98"/>
    <x v="8"/>
    <x v="2"/>
    <x v="1"/>
    <x v="2"/>
    <x v="24"/>
    <x v="27"/>
    <x v="2"/>
    <n v="21"/>
    <x v="0"/>
    <n v="0.45000000000000012"/>
    <n v="4500"/>
    <n v="2025.0000000000005"/>
    <n v="708.75000000000011"/>
    <n v="0.35"/>
  </r>
  <r>
    <x v="2"/>
    <n v="1128299"/>
    <x v="98"/>
    <x v="8"/>
    <x v="2"/>
    <x v="1"/>
    <x v="2"/>
    <x v="24"/>
    <x v="27"/>
    <x v="3"/>
    <n v="21"/>
    <x v="0"/>
    <n v="0.45000000000000012"/>
    <n v="4000"/>
    <n v="1800.0000000000005"/>
    <n v="720.00000000000023"/>
    <n v="0.4"/>
  </r>
  <r>
    <x v="2"/>
    <n v="1128299"/>
    <x v="98"/>
    <x v="8"/>
    <x v="2"/>
    <x v="1"/>
    <x v="2"/>
    <x v="24"/>
    <x v="27"/>
    <x v="4"/>
    <n v="15"/>
    <x v="0"/>
    <n v="0.55000000000000004"/>
    <n v="4000"/>
    <n v="2200"/>
    <n v="770"/>
    <n v="0.35"/>
  </r>
  <r>
    <x v="2"/>
    <n v="1128299"/>
    <x v="98"/>
    <x v="8"/>
    <x v="2"/>
    <x v="1"/>
    <x v="2"/>
    <x v="24"/>
    <x v="27"/>
    <x v="5"/>
    <n v="47"/>
    <x v="1"/>
    <n v="0.60000000000000009"/>
    <n v="4500"/>
    <n v="2700.0000000000005"/>
    <n v="675.00000000000011"/>
    <n v="0.25"/>
  </r>
  <r>
    <x v="2"/>
    <n v="1128299"/>
    <x v="99"/>
    <x v="9"/>
    <x v="3"/>
    <x v="1"/>
    <x v="2"/>
    <x v="24"/>
    <x v="27"/>
    <x v="0"/>
    <n v="15"/>
    <x v="1"/>
    <n v="0.45000000000000012"/>
    <n v="5250"/>
    <n v="2362.5000000000005"/>
    <n v="945.00000000000023"/>
    <n v="0.4"/>
  </r>
  <r>
    <x v="2"/>
    <n v="1128299"/>
    <x v="99"/>
    <x v="9"/>
    <x v="3"/>
    <x v="1"/>
    <x v="2"/>
    <x v="24"/>
    <x v="27"/>
    <x v="1"/>
    <n v="24"/>
    <x v="2"/>
    <n v="0.50000000000000011"/>
    <n v="5250"/>
    <n v="2625.0000000000005"/>
    <n v="1050.0000000000002"/>
    <n v="0.4"/>
  </r>
  <r>
    <x v="2"/>
    <n v="1128299"/>
    <x v="99"/>
    <x v="9"/>
    <x v="3"/>
    <x v="1"/>
    <x v="2"/>
    <x v="24"/>
    <x v="27"/>
    <x v="2"/>
    <n v="20"/>
    <x v="1"/>
    <n v="0.45000000000000012"/>
    <n v="3500"/>
    <n v="1575.0000000000005"/>
    <n v="551.25000000000011"/>
    <n v="0.35"/>
  </r>
  <r>
    <x v="2"/>
    <n v="1128299"/>
    <x v="99"/>
    <x v="9"/>
    <x v="3"/>
    <x v="1"/>
    <x v="2"/>
    <x v="24"/>
    <x v="27"/>
    <x v="3"/>
    <n v="19"/>
    <x v="3"/>
    <n v="0.45000000000000012"/>
    <n v="3250"/>
    <n v="1462.5000000000005"/>
    <n v="585.00000000000023"/>
    <n v="0.4"/>
  </r>
  <r>
    <x v="2"/>
    <n v="1128299"/>
    <x v="99"/>
    <x v="9"/>
    <x v="3"/>
    <x v="1"/>
    <x v="2"/>
    <x v="24"/>
    <x v="27"/>
    <x v="4"/>
    <n v="30"/>
    <x v="2"/>
    <n v="0.55000000000000004"/>
    <n v="3000"/>
    <n v="1650.0000000000002"/>
    <n v="577.5"/>
    <n v="0.35"/>
  </r>
  <r>
    <x v="2"/>
    <n v="1128299"/>
    <x v="99"/>
    <x v="9"/>
    <x v="3"/>
    <x v="1"/>
    <x v="2"/>
    <x v="24"/>
    <x v="27"/>
    <x v="5"/>
    <n v="50"/>
    <x v="0"/>
    <n v="0.70000000000000007"/>
    <n v="3500"/>
    <n v="2450.0000000000005"/>
    <n v="612.50000000000011"/>
    <n v="0.25"/>
  </r>
  <r>
    <x v="2"/>
    <n v="1128299"/>
    <x v="100"/>
    <x v="10"/>
    <x v="3"/>
    <x v="1"/>
    <x v="2"/>
    <x v="24"/>
    <x v="27"/>
    <x v="0"/>
    <n v="55"/>
    <x v="1"/>
    <n v="0.55000000000000004"/>
    <n v="5250"/>
    <n v="2887.5000000000005"/>
    <n v="1155.0000000000002"/>
    <n v="0.4"/>
  </r>
  <r>
    <x v="2"/>
    <n v="1128299"/>
    <x v="100"/>
    <x v="10"/>
    <x v="3"/>
    <x v="1"/>
    <x v="2"/>
    <x v="24"/>
    <x v="27"/>
    <x v="1"/>
    <n v="21"/>
    <x v="0"/>
    <n v="0.60000000000000009"/>
    <n v="5750"/>
    <n v="3450.0000000000005"/>
    <n v="1380.0000000000002"/>
    <n v="0.4"/>
  </r>
  <r>
    <x v="2"/>
    <n v="1128299"/>
    <x v="100"/>
    <x v="10"/>
    <x v="3"/>
    <x v="1"/>
    <x v="2"/>
    <x v="24"/>
    <x v="27"/>
    <x v="2"/>
    <n v="31"/>
    <x v="0"/>
    <n v="0.55000000000000004"/>
    <n v="4250"/>
    <n v="2337.5"/>
    <n v="818.125"/>
    <n v="0.35"/>
  </r>
  <r>
    <x v="2"/>
    <n v="1128299"/>
    <x v="100"/>
    <x v="10"/>
    <x v="3"/>
    <x v="1"/>
    <x v="2"/>
    <x v="24"/>
    <x v="27"/>
    <x v="3"/>
    <n v="42"/>
    <x v="1"/>
    <n v="0.55000000000000004"/>
    <n v="4000"/>
    <n v="2200"/>
    <n v="880"/>
    <n v="0.4"/>
  </r>
  <r>
    <x v="2"/>
    <n v="1128299"/>
    <x v="100"/>
    <x v="10"/>
    <x v="3"/>
    <x v="1"/>
    <x v="2"/>
    <x v="24"/>
    <x v="27"/>
    <x v="4"/>
    <n v="38"/>
    <x v="0"/>
    <n v="0.65"/>
    <n v="3500"/>
    <n v="2275"/>
    <n v="796.25"/>
    <n v="0.35"/>
  </r>
  <r>
    <x v="2"/>
    <n v="1128299"/>
    <x v="100"/>
    <x v="10"/>
    <x v="3"/>
    <x v="1"/>
    <x v="2"/>
    <x v="24"/>
    <x v="27"/>
    <x v="5"/>
    <n v="37"/>
    <x v="3"/>
    <n v="0.70000000000000007"/>
    <n v="4750"/>
    <n v="3325.0000000000005"/>
    <n v="831.25000000000011"/>
    <n v="0.25"/>
  </r>
  <r>
    <x v="2"/>
    <n v="1128299"/>
    <x v="101"/>
    <x v="11"/>
    <x v="3"/>
    <x v="1"/>
    <x v="2"/>
    <x v="24"/>
    <x v="27"/>
    <x v="0"/>
    <n v="33"/>
    <x v="2"/>
    <n v="0.55000000000000004"/>
    <n v="6750"/>
    <n v="3712.5000000000005"/>
    <n v="1485.0000000000002"/>
    <n v="0.4"/>
  </r>
  <r>
    <x v="2"/>
    <n v="1128299"/>
    <x v="101"/>
    <x v="11"/>
    <x v="3"/>
    <x v="1"/>
    <x v="2"/>
    <x v="24"/>
    <x v="27"/>
    <x v="1"/>
    <n v="43"/>
    <x v="1"/>
    <n v="0.60000000000000009"/>
    <n v="6750"/>
    <n v="4050.0000000000005"/>
    <n v="1620.0000000000002"/>
    <n v="0.4"/>
  </r>
  <r>
    <x v="2"/>
    <n v="1128299"/>
    <x v="101"/>
    <x v="11"/>
    <x v="3"/>
    <x v="1"/>
    <x v="2"/>
    <x v="24"/>
    <x v="27"/>
    <x v="2"/>
    <n v="25"/>
    <x v="2"/>
    <n v="0.55000000000000004"/>
    <n v="4750"/>
    <n v="2612.5"/>
    <n v="914.37499999999989"/>
    <n v="0.35"/>
  </r>
  <r>
    <x v="2"/>
    <n v="1128299"/>
    <x v="101"/>
    <x v="11"/>
    <x v="3"/>
    <x v="1"/>
    <x v="2"/>
    <x v="24"/>
    <x v="27"/>
    <x v="3"/>
    <n v="32"/>
    <x v="2"/>
    <n v="0.55000000000000004"/>
    <n v="4750"/>
    <n v="2612.5"/>
    <n v="1045"/>
    <n v="0.4"/>
  </r>
  <r>
    <x v="2"/>
    <n v="1128299"/>
    <x v="101"/>
    <x v="11"/>
    <x v="3"/>
    <x v="1"/>
    <x v="2"/>
    <x v="24"/>
    <x v="27"/>
    <x v="4"/>
    <n v="52"/>
    <x v="1"/>
    <n v="0.65"/>
    <n v="4000"/>
    <n v="2600"/>
    <n v="909.99999999999989"/>
    <n v="0.35"/>
  </r>
  <r>
    <x v="2"/>
    <n v="1128299"/>
    <x v="101"/>
    <x v="11"/>
    <x v="3"/>
    <x v="1"/>
    <x v="2"/>
    <x v="24"/>
    <x v="27"/>
    <x v="5"/>
    <n v="21"/>
    <x v="0"/>
    <n v="0.70000000000000007"/>
    <n v="5000"/>
    <n v="3500.0000000000005"/>
    <n v="875.00000000000011"/>
    <n v="0.25"/>
  </r>
  <r>
    <x v="0"/>
    <n v="1185732"/>
    <x v="195"/>
    <x v="0"/>
    <x v="0"/>
    <x v="0"/>
    <x v="4"/>
    <x v="25"/>
    <x v="28"/>
    <x v="0"/>
    <n v="16"/>
    <x v="2"/>
    <n v="0.4"/>
    <n v="10250"/>
    <n v="4100"/>
    <n v="1845"/>
    <n v="0.45"/>
  </r>
  <r>
    <x v="0"/>
    <n v="1185732"/>
    <x v="195"/>
    <x v="0"/>
    <x v="0"/>
    <x v="0"/>
    <x v="4"/>
    <x v="25"/>
    <x v="28"/>
    <x v="1"/>
    <n v="31"/>
    <x v="2"/>
    <n v="0.4"/>
    <n v="8250"/>
    <n v="3300"/>
    <n v="1155"/>
    <n v="0.35"/>
  </r>
  <r>
    <x v="0"/>
    <n v="1185732"/>
    <x v="195"/>
    <x v="0"/>
    <x v="0"/>
    <x v="0"/>
    <x v="4"/>
    <x v="25"/>
    <x v="28"/>
    <x v="2"/>
    <n v="28"/>
    <x v="0"/>
    <n v="0.30000000000000004"/>
    <n v="8250"/>
    <n v="2475.0000000000005"/>
    <n v="618.75000000000011"/>
    <n v="0.25"/>
  </r>
  <r>
    <x v="0"/>
    <n v="1185732"/>
    <x v="195"/>
    <x v="0"/>
    <x v="0"/>
    <x v="0"/>
    <x v="4"/>
    <x v="25"/>
    <x v="28"/>
    <x v="3"/>
    <n v="15"/>
    <x v="2"/>
    <n v="0.35"/>
    <n v="6750"/>
    <n v="2362.5"/>
    <n v="708.75"/>
    <n v="0.3"/>
  </r>
  <r>
    <x v="0"/>
    <n v="1185732"/>
    <x v="195"/>
    <x v="0"/>
    <x v="0"/>
    <x v="0"/>
    <x v="4"/>
    <x v="25"/>
    <x v="28"/>
    <x v="4"/>
    <n v="57"/>
    <x v="0"/>
    <n v="0.5"/>
    <n v="7250"/>
    <n v="3625"/>
    <n v="1268.75"/>
    <n v="0.35"/>
  </r>
  <r>
    <x v="0"/>
    <n v="1185732"/>
    <x v="195"/>
    <x v="0"/>
    <x v="0"/>
    <x v="0"/>
    <x v="4"/>
    <x v="25"/>
    <x v="28"/>
    <x v="5"/>
    <n v="34"/>
    <x v="0"/>
    <n v="0.4"/>
    <n v="8250"/>
    <n v="3300"/>
    <n v="1650"/>
    <n v="0.5"/>
  </r>
  <r>
    <x v="0"/>
    <n v="1185732"/>
    <x v="196"/>
    <x v="1"/>
    <x v="0"/>
    <x v="0"/>
    <x v="4"/>
    <x v="25"/>
    <x v="28"/>
    <x v="0"/>
    <n v="40"/>
    <x v="3"/>
    <n v="0.4"/>
    <n v="10750"/>
    <n v="4300"/>
    <n v="1935"/>
    <n v="0.45"/>
  </r>
  <r>
    <x v="0"/>
    <n v="1185732"/>
    <x v="196"/>
    <x v="1"/>
    <x v="0"/>
    <x v="0"/>
    <x v="4"/>
    <x v="25"/>
    <x v="28"/>
    <x v="1"/>
    <n v="52"/>
    <x v="0"/>
    <n v="0.4"/>
    <n v="7250"/>
    <n v="2900"/>
    <n v="1014.9999999999999"/>
    <n v="0.35"/>
  </r>
  <r>
    <x v="0"/>
    <n v="1185732"/>
    <x v="196"/>
    <x v="1"/>
    <x v="0"/>
    <x v="0"/>
    <x v="4"/>
    <x v="25"/>
    <x v="28"/>
    <x v="2"/>
    <n v="47"/>
    <x v="1"/>
    <n v="0.30000000000000004"/>
    <n v="7750"/>
    <n v="2325.0000000000005"/>
    <n v="581.25000000000011"/>
    <n v="0.25"/>
  </r>
  <r>
    <x v="0"/>
    <n v="1185732"/>
    <x v="196"/>
    <x v="1"/>
    <x v="0"/>
    <x v="0"/>
    <x v="4"/>
    <x v="25"/>
    <x v="28"/>
    <x v="3"/>
    <n v="38"/>
    <x v="2"/>
    <n v="0.35"/>
    <n v="6250"/>
    <n v="2187.5"/>
    <n v="656.25"/>
    <n v="0.3"/>
  </r>
  <r>
    <x v="0"/>
    <n v="1185732"/>
    <x v="196"/>
    <x v="1"/>
    <x v="0"/>
    <x v="0"/>
    <x v="4"/>
    <x v="25"/>
    <x v="28"/>
    <x v="4"/>
    <n v="44"/>
    <x v="0"/>
    <n v="0.5"/>
    <n v="7000"/>
    <n v="3500"/>
    <n v="1225"/>
    <n v="0.35"/>
  </r>
  <r>
    <x v="0"/>
    <n v="1185732"/>
    <x v="196"/>
    <x v="1"/>
    <x v="0"/>
    <x v="0"/>
    <x v="4"/>
    <x v="25"/>
    <x v="28"/>
    <x v="5"/>
    <n v="44"/>
    <x v="0"/>
    <n v="0.35"/>
    <n v="8000"/>
    <n v="2800"/>
    <n v="1400"/>
    <n v="0.5"/>
  </r>
  <r>
    <x v="0"/>
    <n v="1185732"/>
    <x v="115"/>
    <x v="2"/>
    <x v="0"/>
    <x v="0"/>
    <x v="4"/>
    <x v="25"/>
    <x v="28"/>
    <x v="0"/>
    <n v="38"/>
    <x v="1"/>
    <n v="0.35"/>
    <n v="10200"/>
    <n v="3570"/>
    <n v="1606.5"/>
    <n v="0.45"/>
  </r>
  <r>
    <x v="0"/>
    <n v="1185732"/>
    <x v="115"/>
    <x v="2"/>
    <x v="0"/>
    <x v="0"/>
    <x v="4"/>
    <x v="25"/>
    <x v="28"/>
    <x v="1"/>
    <n v="47"/>
    <x v="0"/>
    <n v="0.35"/>
    <n v="7000"/>
    <n v="2450"/>
    <n v="857.5"/>
    <n v="0.35"/>
  </r>
  <r>
    <x v="0"/>
    <n v="1185732"/>
    <x v="115"/>
    <x v="2"/>
    <x v="0"/>
    <x v="0"/>
    <x v="4"/>
    <x v="25"/>
    <x v="28"/>
    <x v="2"/>
    <n v="37"/>
    <x v="3"/>
    <n v="0.25"/>
    <n v="7250"/>
    <n v="1812.5"/>
    <n v="453.125"/>
    <n v="0.25"/>
  </r>
  <r>
    <x v="0"/>
    <n v="1185732"/>
    <x v="115"/>
    <x v="2"/>
    <x v="0"/>
    <x v="0"/>
    <x v="4"/>
    <x v="25"/>
    <x v="28"/>
    <x v="3"/>
    <n v="59"/>
    <x v="0"/>
    <n v="0.29999999999999993"/>
    <n v="5750"/>
    <n v="1724.9999999999995"/>
    <n v="517.49999999999989"/>
    <n v="0.3"/>
  </r>
  <r>
    <x v="0"/>
    <n v="1185732"/>
    <x v="115"/>
    <x v="2"/>
    <x v="0"/>
    <x v="0"/>
    <x v="4"/>
    <x v="25"/>
    <x v="28"/>
    <x v="4"/>
    <n v="50"/>
    <x v="3"/>
    <n v="0.45000000000000007"/>
    <n v="6250"/>
    <n v="2812.5000000000005"/>
    <n v="984.37500000000011"/>
    <n v="0.35"/>
  </r>
  <r>
    <x v="0"/>
    <n v="1185732"/>
    <x v="115"/>
    <x v="2"/>
    <x v="0"/>
    <x v="0"/>
    <x v="4"/>
    <x v="25"/>
    <x v="28"/>
    <x v="5"/>
    <n v="24"/>
    <x v="2"/>
    <n v="0.35"/>
    <n v="7250"/>
    <n v="2537.5"/>
    <n v="1268.75"/>
    <n v="0.5"/>
  </r>
  <r>
    <x v="0"/>
    <n v="1185732"/>
    <x v="197"/>
    <x v="3"/>
    <x v="1"/>
    <x v="0"/>
    <x v="4"/>
    <x v="25"/>
    <x v="28"/>
    <x v="0"/>
    <n v="53"/>
    <x v="3"/>
    <n v="0.35"/>
    <n v="9750"/>
    <n v="3412.5"/>
    <n v="1535.625"/>
    <n v="0.45"/>
  </r>
  <r>
    <x v="0"/>
    <n v="1185732"/>
    <x v="197"/>
    <x v="3"/>
    <x v="1"/>
    <x v="0"/>
    <x v="4"/>
    <x v="25"/>
    <x v="28"/>
    <x v="1"/>
    <n v="28"/>
    <x v="0"/>
    <n v="0.35"/>
    <n v="6750"/>
    <n v="2362.5"/>
    <n v="826.875"/>
    <n v="0.35"/>
  </r>
  <r>
    <x v="0"/>
    <n v="1185732"/>
    <x v="197"/>
    <x v="3"/>
    <x v="1"/>
    <x v="0"/>
    <x v="4"/>
    <x v="25"/>
    <x v="28"/>
    <x v="2"/>
    <n v="55"/>
    <x v="2"/>
    <n v="0.25"/>
    <n v="6750"/>
    <n v="1687.5"/>
    <n v="421.875"/>
    <n v="0.25"/>
  </r>
  <r>
    <x v="0"/>
    <n v="1185732"/>
    <x v="197"/>
    <x v="3"/>
    <x v="1"/>
    <x v="0"/>
    <x v="4"/>
    <x v="25"/>
    <x v="28"/>
    <x v="3"/>
    <n v="58"/>
    <x v="1"/>
    <n v="0.29999999999999993"/>
    <n v="6000"/>
    <n v="1799.9999999999995"/>
    <n v="539.99999999999989"/>
    <n v="0.3"/>
  </r>
  <r>
    <x v="0"/>
    <n v="1185732"/>
    <x v="197"/>
    <x v="3"/>
    <x v="1"/>
    <x v="0"/>
    <x v="4"/>
    <x v="25"/>
    <x v="28"/>
    <x v="4"/>
    <n v="42"/>
    <x v="3"/>
    <n v="0.5"/>
    <n v="6250"/>
    <n v="3125"/>
    <n v="1093.75"/>
    <n v="0.35"/>
  </r>
  <r>
    <x v="0"/>
    <n v="1185732"/>
    <x v="197"/>
    <x v="3"/>
    <x v="1"/>
    <x v="0"/>
    <x v="4"/>
    <x v="25"/>
    <x v="28"/>
    <x v="5"/>
    <n v="26"/>
    <x v="0"/>
    <n v="0.4"/>
    <n v="7750"/>
    <n v="3100"/>
    <n v="1550"/>
    <n v="0.5"/>
  </r>
  <r>
    <x v="0"/>
    <n v="1185732"/>
    <x v="165"/>
    <x v="4"/>
    <x v="1"/>
    <x v="0"/>
    <x v="4"/>
    <x v="25"/>
    <x v="28"/>
    <x v="0"/>
    <n v="25"/>
    <x v="3"/>
    <n v="0.5"/>
    <n v="10450"/>
    <n v="5225"/>
    <n v="2351.25"/>
    <n v="0.45"/>
  </r>
  <r>
    <x v="0"/>
    <n v="1185732"/>
    <x v="165"/>
    <x v="4"/>
    <x v="1"/>
    <x v="0"/>
    <x v="4"/>
    <x v="25"/>
    <x v="28"/>
    <x v="1"/>
    <n v="40"/>
    <x v="3"/>
    <n v="0.5"/>
    <n v="7500"/>
    <n v="3750"/>
    <n v="1312.5"/>
    <n v="0.35"/>
  </r>
  <r>
    <x v="0"/>
    <n v="1185732"/>
    <x v="165"/>
    <x v="4"/>
    <x v="1"/>
    <x v="0"/>
    <x v="4"/>
    <x v="25"/>
    <x v="28"/>
    <x v="2"/>
    <n v="56"/>
    <x v="2"/>
    <n v="0.45"/>
    <n v="7250"/>
    <n v="3262.5"/>
    <n v="815.625"/>
    <n v="0.25"/>
  </r>
  <r>
    <x v="0"/>
    <n v="1185732"/>
    <x v="165"/>
    <x v="4"/>
    <x v="1"/>
    <x v="0"/>
    <x v="4"/>
    <x v="25"/>
    <x v="28"/>
    <x v="3"/>
    <n v="57"/>
    <x v="2"/>
    <n v="0.45"/>
    <n v="6750"/>
    <n v="3037.5"/>
    <n v="911.25"/>
    <n v="0.3"/>
  </r>
  <r>
    <x v="0"/>
    <n v="1185732"/>
    <x v="165"/>
    <x v="4"/>
    <x v="1"/>
    <x v="0"/>
    <x v="4"/>
    <x v="25"/>
    <x v="28"/>
    <x v="4"/>
    <n v="52"/>
    <x v="1"/>
    <n v="0.54999999999999993"/>
    <n v="7000"/>
    <n v="3849.9999999999995"/>
    <n v="1347.4999999999998"/>
    <n v="0.35"/>
  </r>
  <r>
    <x v="0"/>
    <n v="1185732"/>
    <x v="165"/>
    <x v="4"/>
    <x v="1"/>
    <x v="0"/>
    <x v="4"/>
    <x v="25"/>
    <x v="28"/>
    <x v="5"/>
    <n v="33"/>
    <x v="2"/>
    <n v="0.6"/>
    <n v="8000"/>
    <n v="4800"/>
    <n v="2400"/>
    <n v="0.5"/>
  </r>
  <r>
    <x v="0"/>
    <n v="1185732"/>
    <x v="198"/>
    <x v="5"/>
    <x v="1"/>
    <x v="0"/>
    <x v="4"/>
    <x v="25"/>
    <x v="28"/>
    <x v="0"/>
    <n v="17"/>
    <x v="3"/>
    <n v="0.54999999999999993"/>
    <n v="10500"/>
    <n v="5774.9999999999991"/>
    <n v="2598.7499999999995"/>
    <n v="0.45"/>
  </r>
  <r>
    <x v="0"/>
    <n v="1185732"/>
    <x v="198"/>
    <x v="5"/>
    <x v="1"/>
    <x v="0"/>
    <x v="4"/>
    <x v="25"/>
    <x v="28"/>
    <x v="1"/>
    <n v="46"/>
    <x v="0"/>
    <n v="0.5"/>
    <n v="8000"/>
    <n v="4000"/>
    <n v="1400"/>
    <n v="0.35"/>
  </r>
  <r>
    <x v="0"/>
    <n v="1185732"/>
    <x v="198"/>
    <x v="5"/>
    <x v="1"/>
    <x v="0"/>
    <x v="4"/>
    <x v="25"/>
    <x v="28"/>
    <x v="2"/>
    <n v="24"/>
    <x v="2"/>
    <n v="0.5"/>
    <n v="7750"/>
    <n v="3875"/>
    <n v="968.75"/>
    <n v="0.25"/>
  </r>
  <r>
    <x v="0"/>
    <n v="1185732"/>
    <x v="198"/>
    <x v="5"/>
    <x v="1"/>
    <x v="0"/>
    <x v="4"/>
    <x v="25"/>
    <x v="28"/>
    <x v="3"/>
    <n v="33"/>
    <x v="1"/>
    <n v="0.5"/>
    <n v="7500"/>
    <n v="3750"/>
    <n v="1125"/>
    <n v="0.3"/>
  </r>
  <r>
    <x v="0"/>
    <n v="1185732"/>
    <x v="198"/>
    <x v="5"/>
    <x v="1"/>
    <x v="0"/>
    <x v="4"/>
    <x v="25"/>
    <x v="28"/>
    <x v="4"/>
    <n v="38"/>
    <x v="0"/>
    <n v="0.65"/>
    <n v="7500"/>
    <n v="4875"/>
    <n v="1706.25"/>
    <n v="0.35"/>
  </r>
  <r>
    <x v="0"/>
    <n v="1185732"/>
    <x v="198"/>
    <x v="5"/>
    <x v="1"/>
    <x v="0"/>
    <x v="4"/>
    <x v="25"/>
    <x v="28"/>
    <x v="5"/>
    <n v="44"/>
    <x v="0"/>
    <n v="0.70000000000000007"/>
    <n v="9250"/>
    <n v="6475.0000000000009"/>
    <n v="3237.5000000000005"/>
    <n v="0.5"/>
  </r>
  <r>
    <x v="0"/>
    <n v="1185732"/>
    <x v="116"/>
    <x v="6"/>
    <x v="2"/>
    <x v="1"/>
    <x v="4"/>
    <x v="25"/>
    <x v="28"/>
    <x v="0"/>
    <n v="59"/>
    <x v="1"/>
    <n v="0.65"/>
    <n v="11500"/>
    <n v="7475"/>
    <n v="3363.75"/>
    <n v="0.45"/>
  </r>
  <r>
    <x v="0"/>
    <n v="1185732"/>
    <x v="116"/>
    <x v="6"/>
    <x v="2"/>
    <x v="1"/>
    <x v="4"/>
    <x v="25"/>
    <x v="28"/>
    <x v="1"/>
    <n v="54"/>
    <x v="3"/>
    <n v="0.60000000000000009"/>
    <n v="9000"/>
    <n v="5400.0000000000009"/>
    <n v="1890.0000000000002"/>
    <n v="0.35"/>
  </r>
  <r>
    <x v="0"/>
    <n v="1185732"/>
    <x v="116"/>
    <x v="6"/>
    <x v="2"/>
    <x v="1"/>
    <x v="4"/>
    <x v="25"/>
    <x v="28"/>
    <x v="2"/>
    <n v="51"/>
    <x v="2"/>
    <n v="0.55000000000000004"/>
    <n v="8250"/>
    <n v="4537.5"/>
    <n v="1134.375"/>
    <n v="0.25"/>
  </r>
  <r>
    <x v="0"/>
    <n v="1185732"/>
    <x v="116"/>
    <x v="6"/>
    <x v="2"/>
    <x v="1"/>
    <x v="4"/>
    <x v="25"/>
    <x v="28"/>
    <x v="3"/>
    <n v="44"/>
    <x v="2"/>
    <n v="0.55000000000000004"/>
    <n v="7750"/>
    <n v="4262.5"/>
    <n v="1278.75"/>
    <n v="0.3"/>
  </r>
  <r>
    <x v="0"/>
    <n v="1185732"/>
    <x v="116"/>
    <x v="6"/>
    <x v="2"/>
    <x v="1"/>
    <x v="4"/>
    <x v="25"/>
    <x v="28"/>
    <x v="4"/>
    <n v="26"/>
    <x v="1"/>
    <n v="0.65"/>
    <n v="8000"/>
    <n v="5200"/>
    <n v="1819.9999999999998"/>
    <n v="0.35"/>
  </r>
  <r>
    <x v="0"/>
    <n v="1185732"/>
    <x v="116"/>
    <x v="6"/>
    <x v="2"/>
    <x v="1"/>
    <x v="4"/>
    <x v="25"/>
    <x v="28"/>
    <x v="5"/>
    <n v="56"/>
    <x v="2"/>
    <n v="0.70000000000000007"/>
    <n v="9750"/>
    <n v="6825.0000000000009"/>
    <n v="3412.5000000000005"/>
    <n v="0.5"/>
  </r>
  <r>
    <x v="0"/>
    <n v="1185732"/>
    <x v="199"/>
    <x v="7"/>
    <x v="2"/>
    <x v="1"/>
    <x v="4"/>
    <x v="25"/>
    <x v="28"/>
    <x v="0"/>
    <n v="38"/>
    <x v="1"/>
    <n v="0.65"/>
    <n v="11250"/>
    <n v="7312.5"/>
    <n v="3290.625"/>
    <n v="0.45"/>
  </r>
  <r>
    <x v="0"/>
    <n v="1185732"/>
    <x v="199"/>
    <x v="7"/>
    <x v="2"/>
    <x v="1"/>
    <x v="4"/>
    <x v="25"/>
    <x v="28"/>
    <x v="1"/>
    <n v="60"/>
    <x v="3"/>
    <n v="0.60000000000000009"/>
    <n v="9000"/>
    <n v="5400.0000000000009"/>
    <n v="1890.0000000000002"/>
    <n v="0.35"/>
  </r>
  <r>
    <x v="0"/>
    <n v="1185732"/>
    <x v="199"/>
    <x v="7"/>
    <x v="2"/>
    <x v="1"/>
    <x v="4"/>
    <x v="25"/>
    <x v="28"/>
    <x v="2"/>
    <n v="50"/>
    <x v="0"/>
    <n v="0.55000000000000004"/>
    <n v="8250"/>
    <n v="4537.5"/>
    <n v="1134.375"/>
    <n v="0.25"/>
  </r>
  <r>
    <x v="0"/>
    <n v="1185732"/>
    <x v="199"/>
    <x v="7"/>
    <x v="2"/>
    <x v="1"/>
    <x v="4"/>
    <x v="25"/>
    <x v="28"/>
    <x v="3"/>
    <n v="16"/>
    <x v="0"/>
    <n v="0.45"/>
    <n v="7750"/>
    <n v="3487.5"/>
    <n v="1046.25"/>
    <n v="0.3"/>
  </r>
  <r>
    <x v="0"/>
    <n v="1185732"/>
    <x v="199"/>
    <x v="7"/>
    <x v="2"/>
    <x v="1"/>
    <x v="4"/>
    <x v="25"/>
    <x v="28"/>
    <x v="4"/>
    <n v="51"/>
    <x v="0"/>
    <n v="0.55000000000000004"/>
    <n v="7500"/>
    <n v="4125"/>
    <n v="1443.75"/>
    <n v="0.35"/>
  </r>
  <r>
    <x v="0"/>
    <n v="1185732"/>
    <x v="199"/>
    <x v="7"/>
    <x v="2"/>
    <x v="1"/>
    <x v="4"/>
    <x v="25"/>
    <x v="28"/>
    <x v="5"/>
    <n v="46"/>
    <x v="0"/>
    <n v="0.60000000000000009"/>
    <n v="9250"/>
    <n v="5550.0000000000009"/>
    <n v="2775.0000000000005"/>
    <n v="0.5"/>
  </r>
  <r>
    <x v="0"/>
    <n v="1185732"/>
    <x v="169"/>
    <x v="8"/>
    <x v="2"/>
    <x v="1"/>
    <x v="4"/>
    <x v="25"/>
    <x v="28"/>
    <x v="0"/>
    <n v="37"/>
    <x v="0"/>
    <n v="0.55000000000000004"/>
    <n v="10250"/>
    <n v="5637.5000000000009"/>
    <n v="2536.8750000000005"/>
    <n v="0.45"/>
  </r>
  <r>
    <x v="0"/>
    <n v="1185732"/>
    <x v="169"/>
    <x v="8"/>
    <x v="2"/>
    <x v="1"/>
    <x v="4"/>
    <x v="25"/>
    <x v="28"/>
    <x v="1"/>
    <n v="15"/>
    <x v="0"/>
    <n v="0.50000000000000011"/>
    <n v="8250"/>
    <n v="4125.0000000000009"/>
    <n v="1443.7500000000002"/>
    <n v="0.35"/>
  </r>
  <r>
    <x v="0"/>
    <n v="1185732"/>
    <x v="169"/>
    <x v="8"/>
    <x v="2"/>
    <x v="1"/>
    <x v="4"/>
    <x v="25"/>
    <x v="28"/>
    <x v="2"/>
    <n v="15"/>
    <x v="1"/>
    <n v="0.4"/>
    <n v="7250"/>
    <n v="2900"/>
    <n v="725"/>
    <n v="0.25"/>
  </r>
  <r>
    <x v="0"/>
    <n v="1185732"/>
    <x v="169"/>
    <x v="8"/>
    <x v="2"/>
    <x v="1"/>
    <x v="4"/>
    <x v="25"/>
    <x v="28"/>
    <x v="3"/>
    <n v="23"/>
    <x v="1"/>
    <n v="0.4"/>
    <n v="7000"/>
    <n v="2800"/>
    <n v="840"/>
    <n v="0.3"/>
  </r>
  <r>
    <x v="0"/>
    <n v="1185732"/>
    <x v="169"/>
    <x v="8"/>
    <x v="2"/>
    <x v="1"/>
    <x v="4"/>
    <x v="25"/>
    <x v="28"/>
    <x v="4"/>
    <n v="45"/>
    <x v="0"/>
    <n v="0.5"/>
    <n v="7000"/>
    <n v="3500"/>
    <n v="1225"/>
    <n v="0.35"/>
  </r>
  <r>
    <x v="0"/>
    <n v="1185732"/>
    <x v="169"/>
    <x v="8"/>
    <x v="2"/>
    <x v="1"/>
    <x v="4"/>
    <x v="25"/>
    <x v="28"/>
    <x v="5"/>
    <n v="52"/>
    <x v="1"/>
    <n v="0.55000000000000004"/>
    <n v="8000"/>
    <n v="4400"/>
    <n v="2200"/>
    <n v="0.5"/>
  </r>
  <r>
    <x v="0"/>
    <n v="1185732"/>
    <x v="200"/>
    <x v="9"/>
    <x v="3"/>
    <x v="1"/>
    <x v="4"/>
    <x v="25"/>
    <x v="28"/>
    <x v="0"/>
    <n v="35"/>
    <x v="0"/>
    <n v="0.55000000000000004"/>
    <n v="9750"/>
    <n v="5362.5"/>
    <n v="2413.125"/>
    <n v="0.45"/>
  </r>
  <r>
    <x v="0"/>
    <n v="1185732"/>
    <x v="200"/>
    <x v="9"/>
    <x v="3"/>
    <x v="1"/>
    <x v="4"/>
    <x v="25"/>
    <x v="28"/>
    <x v="1"/>
    <n v="26"/>
    <x v="1"/>
    <n v="0.45000000000000012"/>
    <n v="8000"/>
    <n v="3600.0000000000009"/>
    <n v="1260.0000000000002"/>
    <n v="0.35"/>
  </r>
  <r>
    <x v="0"/>
    <n v="1185732"/>
    <x v="200"/>
    <x v="9"/>
    <x v="3"/>
    <x v="1"/>
    <x v="4"/>
    <x v="25"/>
    <x v="28"/>
    <x v="2"/>
    <n v="42"/>
    <x v="0"/>
    <n v="0.45000000000000012"/>
    <n v="6750"/>
    <n v="3037.5000000000009"/>
    <n v="759.37500000000023"/>
    <n v="0.25"/>
  </r>
  <r>
    <x v="0"/>
    <n v="1185732"/>
    <x v="200"/>
    <x v="9"/>
    <x v="3"/>
    <x v="1"/>
    <x v="4"/>
    <x v="25"/>
    <x v="28"/>
    <x v="3"/>
    <n v="52"/>
    <x v="0"/>
    <n v="0.45000000000000012"/>
    <n v="6500"/>
    <n v="2925.0000000000009"/>
    <n v="877.50000000000023"/>
    <n v="0.3"/>
  </r>
  <r>
    <x v="0"/>
    <n v="1185732"/>
    <x v="200"/>
    <x v="9"/>
    <x v="3"/>
    <x v="1"/>
    <x v="4"/>
    <x v="25"/>
    <x v="28"/>
    <x v="4"/>
    <n v="43"/>
    <x v="2"/>
    <n v="0.55000000000000004"/>
    <n v="6500"/>
    <n v="3575.0000000000005"/>
    <n v="1251.25"/>
    <n v="0.35"/>
  </r>
  <r>
    <x v="0"/>
    <n v="1185732"/>
    <x v="200"/>
    <x v="9"/>
    <x v="3"/>
    <x v="1"/>
    <x v="4"/>
    <x v="25"/>
    <x v="28"/>
    <x v="5"/>
    <n v="53"/>
    <x v="0"/>
    <n v="0.6"/>
    <n v="7750"/>
    <n v="4650"/>
    <n v="2325"/>
    <n v="0.5"/>
  </r>
  <r>
    <x v="0"/>
    <n v="1185732"/>
    <x v="201"/>
    <x v="10"/>
    <x v="3"/>
    <x v="1"/>
    <x v="4"/>
    <x v="25"/>
    <x v="28"/>
    <x v="0"/>
    <n v="51"/>
    <x v="0"/>
    <n v="0.55000000000000004"/>
    <n v="9250"/>
    <n v="5087.5"/>
    <n v="2289.375"/>
    <n v="0.45"/>
  </r>
  <r>
    <x v="0"/>
    <n v="1185732"/>
    <x v="201"/>
    <x v="10"/>
    <x v="3"/>
    <x v="1"/>
    <x v="4"/>
    <x v="25"/>
    <x v="28"/>
    <x v="1"/>
    <n v="16"/>
    <x v="3"/>
    <n v="0.45000000000000012"/>
    <n v="7500"/>
    <n v="3375.0000000000009"/>
    <n v="1181.2500000000002"/>
    <n v="0.35"/>
  </r>
  <r>
    <x v="0"/>
    <n v="1185732"/>
    <x v="201"/>
    <x v="10"/>
    <x v="3"/>
    <x v="1"/>
    <x v="4"/>
    <x v="25"/>
    <x v="28"/>
    <x v="2"/>
    <n v="60"/>
    <x v="0"/>
    <n v="0.45000000000000012"/>
    <n v="6950"/>
    <n v="3127.5000000000009"/>
    <n v="781.87500000000023"/>
    <n v="0.25"/>
  </r>
  <r>
    <x v="0"/>
    <n v="1185732"/>
    <x v="201"/>
    <x v="10"/>
    <x v="3"/>
    <x v="1"/>
    <x v="4"/>
    <x v="25"/>
    <x v="28"/>
    <x v="3"/>
    <n v="18"/>
    <x v="0"/>
    <n v="0.55000000000000016"/>
    <n v="7500"/>
    <n v="4125.0000000000009"/>
    <n v="1237.5000000000002"/>
    <n v="0.3"/>
  </r>
  <r>
    <x v="0"/>
    <n v="1185732"/>
    <x v="201"/>
    <x v="10"/>
    <x v="3"/>
    <x v="1"/>
    <x v="4"/>
    <x v="25"/>
    <x v="28"/>
    <x v="4"/>
    <n v="29"/>
    <x v="3"/>
    <n v="0.70000000000000007"/>
    <n v="7250"/>
    <n v="5075.0000000000009"/>
    <n v="1776.2500000000002"/>
    <n v="0.35"/>
  </r>
  <r>
    <x v="0"/>
    <n v="1185732"/>
    <x v="201"/>
    <x v="10"/>
    <x v="3"/>
    <x v="1"/>
    <x v="4"/>
    <x v="25"/>
    <x v="28"/>
    <x v="5"/>
    <n v="52"/>
    <x v="0"/>
    <n v="0.75"/>
    <n v="8250"/>
    <n v="6187.5"/>
    <n v="3093.75"/>
    <n v="0.5"/>
  </r>
  <r>
    <x v="0"/>
    <n v="1185732"/>
    <x v="202"/>
    <x v="11"/>
    <x v="3"/>
    <x v="1"/>
    <x v="4"/>
    <x v="25"/>
    <x v="28"/>
    <x v="0"/>
    <n v="35"/>
    <x v="3"/>
    <n v="0.70000000000000007"/>
    <n v="10750"/>
    <n v="7525.0000000000009"/>
    <n v="3386.2500000000005"/>
    <n v="0.45"/>
  </r>
  <r>
    <x v="0"/>
    <n v="1185732"/>
    <x v="202"/>
    <x v="11"/>
    <x v="3"/>
    <x v="1"/>
    <x v="4"/>
    <x v="25"/>
    <x v="28"/>
    <x v="1"/>
    <n v="35"/>
    <x v="1"/>
    <n v="0.60000000000000009"/>
    <n v="8750"/>
    <n v="5250.0000000000009"/>
    <n v="1837.5000000000002"/>
    <n v="0.35"/>
  </r>
  <r>
    <x v="0"/>
    <n v="1185732"/>
    <x v="202"/>
    <x v="11"/>
    <x v="3"/>
    <x v="1"/>
    <x v="4"/>
    <x v="25"/>
    <x v="28"/>
    <x v="2"/>
    <n v="25"/>
    <x v="1"/>
    <n v="0.60000000000000009"/>
    <n v="8250"/>
    <n v="4950.0000000000009"/>
    <n v="1237.5000000000002"/>
    <n v="0.25"/>
  </r>
  <r>
    <x v="0"/>
    <n v="1185732"/>
    <x v="202"/>
    <x v="11"/>
    <x v="3"/>
    <x v="1"/>
    <x v="4"/>
    <x v="25"/>
    <x v="28"/>
    <x v="3"/>
    <n v="26"/>
    <x v="2"/>
    <n v="0.60000000000000009"/>
    <n v="7750"/>
    <n v="4650.0000000000009"/>
    <n v="1395.0000000000002"/>
    <n v="0.3"/>
  </r>
  <r>
    <x v="0"/>
    <n v="1185732"/>
    <x v="202"/>
    <x v="11"/>
    <x v="3"/>
    <x v="1"/>
    <x v="4"/>
    <x v="25"/>
    <x v="28"/>
    <x v="4"/>
    <n v="60"/>
    <x v="0"/>
    <n v="0.70000000000000007"/>
    <n v="7750"/>
    <n v="5425.0000000000009"/>
    <n v="1898.7500000000002"/>
    <n v="0.35"/>
  </r>
  <r>
    <x v="0"/>
    <n v="1185732"/>
    <x v="202"/>
    <x v="11"/>
    <x v="3"/>
    <x v="1"/>
    <x v="4"/>
    <x v="25"/>
    <x v="28"/>
    <x v="5"/>
    <n v="37"/>
    <x v="0"/>
    <n v="0.75"/>
    <n v="8750"/>
    <n v="6562.5"/>
    <n v="3281.25"/>
    <n v="0.5"/>
  </r>
  <r>
    <x v="0"/>
    <n v="1185732"/>
    <x v="203"/>
    <x v="0"/>
    <x v="0"/>
    <x v="0"/>
    <x v="4"/>
    <x v="26"/>
    <x v="29"/>
    <x v="0"/>
    <n v="58"/>
    <x v="3"/>
    <n v="0.35000000000000003"/>
    <n v="9250"/>
    <n v="3237.5000000000005"/>
    <n v="1295.0000000000002"/>
    <n v="0.4"/>
  </r>
  <r>
    <x v="0"/>
    <n v="1185732"/>
    <x v="203"/>
    <x v="0"/>
    <x v="0"/>
    <x v="0"/>
    <x v="4"/>
    <x v="26"/>
    <x v="29"/>
    <x v="1"/>
    <n v="26"/>
    <x v="2"/>
    <n v="0.35000000000000003"/>
    <n v="7250"/>
    <n v="2537.5000000000005"/>
    <n v="888.12500000000011"/>
    <n v="0.35"/>
  </r>
  <r>
    <x v="0"/>
    <n v="1185732"/>
    <x v="203"/>
    <x v="0"/>
    <x v="0"/>
    <x v="0"/>
    <x v="4"/>
    <x v="26"/>
    <x v="29"/>
    <x v="2"/>
    <n v="59"/>
    <x v="1"/>
    <n v="0.25000000000000006"/>
    <n v="7250"/>
    <n v="1812.5000000000005"/>
    <n v="725.00000000000023"/>
    <n v="0.4"/>
  </r>
  <r>
    <x v="0"/>
    <n v="1185732"/>
    <x v="203"/>
    <x v="0"/>
    <x v="0"/>
    <x v="0"/>
    <x v="4"/>
    <x v="26"/>
    <x v="29"/>
    <x v="3"/>
    <n v="41"/>
    <x v="3"/>
    <n v="0.3"/>
    <n v="5750"/>
    <n v="1725"/>
    <n v="690"/>
    <n v="0.4"/>
  </r>
  <r>
    <x v="0"/>
    <n v="1185732"/>
    <x v="203"/>
    <x v="0"/>
    <x v="0"/>
    <x v="0"/>
    <x v="4"/>
    <x v="26"/>
    <x v="29"/>
    <x v="4"/>
    <n v="55"/>
    <x v="1"/>
    <n v="0.45"/>
    <n v="6250"/>
    <n v="2812.5"/>
    <n v="984.37499999999989"/>
    <n v="0.35"/>
  </r>
  <r>
    <x v="0"/>
    <n v="1185732"/>
    <x v="203"/>
    <x v="0"/>
    <x v="0"/>
    <x v="0"/>
    <x v="4"/>
    <x v="26"/>
    <x v="29"/>
    <x v="5"/>
    <n v="19"/>
    <x v="3"/>
    <n v="0.35000000000000003"/>
    <n v="7250"/>
    <n v="2537.5000000000005"/>
    <n v="1268.7500000000002"/>
    <n v="0.5"/>
  </r>
  <r>
    <x v="0"/>
    <n v="1185732"/>
    <x v="163"/>
    <x v="1"/>
    <x v="0"/>
    <x v="0"/>
    <x v="4"/>
    <x v="26"/>
    <x v="29"/>
    <x v="0"/>
    <n v="43"/>
    <x v="3"/>
    <n v="0.35000000000000003"/>
    <n v="9750"/>
    <n v="3412.5000000000005"/>
    <n v="1365.0000000000002"/>
    <n v="0.4"/>
  </r>
  <r>
    <x v="0"/>
    <n v="1185732"/>
    <x v="163"/>
    <x v="1"/>
    <x v="0"/>
    <x v="0"/>
    <x v="4"/>
    <x v="26"/>
    <x v="29"/>
    <x v="1"/>
    <n v="21"/>
    <x v="1"/>
    <n v="0.35000000000000003"/>
    <n v="6250"/>
    <n v="2187.5"/>
    <n v="765.625"/>
    <n v="0.35"/>
  </r>
  <r>
    <x v="0"/>
    <n v="1185732"/>
    <x v="163"/>
    <x v="1"/>
    <x v="0"/>
    <x v="0"/>
    <x v="4"/>
    <x v="26"/>
    <x v="29"/>
    <x v="2"/>
    <n v="31"/>
    <x v="0"/>
    <n v="0.25000000000000006"/>
    <n v="6750"/>
    <n v="1687.5000000000005"/>
    <n v="675.00000000000023"/>
    <n v="0.4"/>
  </r>
  <r>
    <x v="0"/>
    <n v="1185732"/>
    <x v="163"/>
    <x v="1"/>
    <x v="0"/>
    <x v="0"/>
    <x v="4"/>
    <x v="26"/>
    <x v="29"/>
    <x v="3"/>
    <n v="60"/>
    <x v="2"/>
    <n v="0.3"/>
    <n v="5250"/>
    <n v="1575"/>
    <n v="630"/>
    <n v="0.4"/>
  </r>
  <r>
    <x v="0"/>
    <n v="1185732"/>
    <x v="163"/>
    <x v="1"/>
    <x v="0"/>
    <x v="0"/>
    <x v="4"/>
    <x v="26"/>
    <x v="29"/>
    <x v="4"/>
    <n v="40"/>
    <x v="2"/>
    <n v="0.45"/>
    <n v="6000"/>
    <n v="2700"/>
    <n v="944.99999999999989"/>
    <n v="0.35"/>
  </r>
  <r>
    <x v="0"/>
    <n v="1185732"/>
    <x v="163"/>
    <x v="1"/>
    <x v="0"/>
    <x v="0"/>
    <x v="4"/>
    <x v="26"/>
    <x v="29"/>
    <x v="5"/>
    <n v="48"/>
    <x v="2"/>
    <n v="0.3"/>
    <n v="7000"/>
    <n v="2100"/>
    <n v="1050"/>
    <n v="0.5"/>
  </r>
  <r>
    <x v="0"/>
    <n v="1185732"/>
    <x v="68"/>
    <x v="2"/>
    <x v="0"/>
    <x v="0"/>
    <x v="4"/>
    <x v="26"/>
    <x v="29"/>
    <x v="0"/>
    <n v="48"/>
    <x v="3"/>
    <n v="0.3"/>
    <n v="9200"/>
    <n v="2760"/>
    <n v="1104"/>
    <n v="0.4"/>
  </r>
  <r>
    <x v="0"/>
    <n v="1185732"/>
    <x v="68"/>
    <x v="2"/>
    <x v="0"/>
    <x v="0"/>
    <x v="4"/>
    <x v="26"/>
    <x v="29"/>
    <x v="1"/>
    <n v="49"/>
    <x v="2"/>
    <n v="0.3"/>
    <n v="6000"/>
    <n v="1800"/>
    <n v="630"/>
    <n v="0.35"/>
  </r>
  <r>
    <x v="0"/>
    <n v="1185732"/>
    <x v="68"/>
    <x v="2"/>
    <x v="0"/>
    <x v="0"/>
    <x v="4"/>
    <x v="26"/>
    <x v="29"/>
    <x v="2"/>
    <n v="59"/>
    <x v="1"/>
    <n v="0.2"/>
    <n v="6250"/>
    <n v="1250"/>
    <n v="500"/>
    <n v="0.4"/>
  </r>
  <r>
    <x v="0"/>
    <n v="1185732"/>
    <x v="68"/>
    <x v="2"/>
    <x v="0"/>
    <x v="0"/>
    <x v="4"/>
    <x v="26"/>
    <x v="29"/>
    <x v="3"/>
    <n v="32"/>
    <x v="3"/>
    <n v="0.24999999999999994"/>
    <n v="4750"/>
    <n v="1187.4999999999998"/>
    <n v="474.99999999999994"/>
    <n v="0.4"/>
  </r>
  <r>
    <x v="0"/>
    <n v="1185732"/>
    <x v="68"/>
    <x v="2"/>
    <x v="0"/>
    <x v="0"/>
    <x v="4"/>
    <x v="26"/>
    <x v="29"/>
    <x v="4"/>
    <n v="57"/>
    <x v="3"/>
    <n v="0.40000000000000008"/>
    <n v="5250"/>
    <n v="2100.0000000000005"/>
    <n v="735.00000000000011"/>
    <n v="0.35"/>
  </r>
  <r>
    <x v="0"/>
    <n v="1185732"/>
    <x v="68"/>
    <x v="2"/>
    <x v="0"/>
    <x v="0"/>
    <x v="4"/>
    <x v="26"/>
    <x v="29"/>
    <x v="5"/>
    <n v="31"/>
    <x v="2"/>
    <n v="0.3"/>
    <n v="6250"/>
    <n v="1875"/>
    <n v="937.5"/>
    <n v="0.5"/>
  </r>
  <r>
    <x v="0"/>
    <n v="1185732"/>
    <x v="69"/>
    <x v="3"/>
    <x v="1"/>
    <x v="0"/>
    <x v="4"/>
    <x v="26"/>
    <x v="29"/>
    <x v="0"/>
    <n v="49"/>
    <x v="0"/>
    <n v="0.3"/>
    <n v="8750"/>
    <n v="2625"/>
    <n v="1050"/>
    <n v="0.4"/>
  </r>
  <r>
    <x v="0"/>
    <n v="1185732"/>
    <x v="69"/>
    <x v="3"/>
    <x v="1"/>
    <x v="0"/>
    <x v="4"/>
    <x v="26"/>
    <x v="29"/>
    <x v="1"/>
    <n v="29"/>
    <x v="3"/>
    <n v="0.3"/>
    <n v="5750"/>
    <n v="1725"/>
    <n v="603.75"/>
    <n v="0.35"/>
  </r>
  <r>
    <x v="0"/>
    <n v="1185732"/>
    <x v="69"/>
    <x v="3"/>
    <x v="1"/>
    <x v="0"/>
    <x v="4"/>
    <x v="26"/>
    <x v="29"/>
    <x v="2"/>
    <n v="24"/>
    <x v="0"/>
    <n v="0.2"/>
    <n v="5750"/>
    <n v="1150"/>
    <n v="460"/>
    <n v="0.4"/>
  </r>
  <r>
    <x v="0"/>
    <n v="1185732"/>
    <x v="69"/>
    <x v="3"/>
    <x v="1"/>
    <x v="0"/>
    <x v="4"/>
    <x v="26"/>
    <x v="29"/>
    <x v="3"/>
    <n v="17"/>
    <x v="0"/>
    <n v="0.24999999999999994"/>
    <n v="5000"/>
    <n v="1249.9999999999998"/>
    <n v="499.99999999999994"/>
    <n v="0.4"/>
  </r>
  <r>
    <x v="0"/>
    <n v="1185732"/>
    <x v="69"/>
    <x v="3"/>
    <x v="1"/>
    <x v="0"/>
    <x v="4"/>
    <x v="26"/>
    <x v="29"/>
    <x v="4"/>
    <n v="19"/>
    <x v="0"/>
    <n v="0.45"/>
    <n v="5250"/>
    <n v="2362.5"/>
    <n v="826.875"/>
    <n v="0.35"/>
  </r>
  <r>
    <x v="0"/>
    <n v="1185732"/>
    <x v="69"/>
    <x v="3"/>
    <x v="1"/>
    <x v="0"/>
    <x v="4"/>
    <x v="26"/>
    <x v="29"/>
    <x v="5"/>
    <n v="52"/>
    <x v="3"/>
    <n v="0.35000000000000003"/>
    <n v="6750"/>
    <n v="2362.5"/>
    <n v="1181.25"/>
    <n v="0.5"/>
  </r>
  <r>
    <x v="0"/>
    <n v="1185732"/>
    <x v="16"/>
    <x v="4"/>
    <x v="1"/>
    <x v="0"/>
    <x v="4"/>
    <x v="26"/>
    <x v="29"/>
    <x v="0"/>
    <n v="25"/>
    <x v="1"/>
    <n v="0.45"/>
    <n v="9450"/>
    <n v="4252.5"/>
    <n v="1701"/>
    <n v="0.4"/>
  </r>
  <r>
    <x v="0"/>
    <n v="1185732"/>
    <x v="16"/>
    <x v="4"/>
    <x v="1"/>
    <x v="0"/>
    <x v="4"/>
    <x v="26"/>
    <x v="29"/>
    <x v="1"/>
    <n v="38"/>
    <x v="1"/>
    <n v="0.45"/>
    <n v="6500"/>
    <n v="2925"/>
    <n v="1023.7499999999999"/>
    <n v="0.35"/>
  </r>
  <r>
    <x v="0"/>
    <n v="1185732"/>
    <x v="16"/>
    <x v="4"/>
    <x v="1"/>
    <x v="0"/>
    <x v="4"/>
    <x v="26"/>
    <x v="29"/>
    <x v="2"/>
    <n v="29"/>
    <x v="3"/>
    <n v="0.4"/>
    <n v="6250"/>
    <n v="2500"/>
    <n v="1000"/>
    <n v="0.4"/>
  </r>
  <r>
    <x v="0"/>
    <n v="1185732"/>
    <x v="16"/>
    <x v="4"/>
    <x v="1"/>
    <x v="0"/>
    <x v="4"/>
    <x v="26"/>
    <x v="29"/>
    <x v="3"/>
    <n v="27"/>
    <x v="3"/>
    <n v="0.4"/>
    <n v="5750"/>
    <n v="2300"/>
    <n v="920"/>
    <n v="0.4"/>
  </r>
  <r>
    <x v="0"/>
    <n v="1185732"/>
    <x v="16"/>
    <x v="4"/>
    <x v="1"/>
    <x v="0"/>
    <x v="4"/>
    <x v="26"/>
    <x v="29"/>
    <x v="4"/>
    <n v="24"/>
    <x v="1"/>
    <n v="0.49999999999999994"/>
    <n v="6000"/>
    <n v="2999.9999999999995"/>
    <n v="1049.9999999999998"/>
    <n v="0.35"/>
  </r>
  <r>
    <x v="0"/>
    <n v="1185732"/>
    <x v="16"/>
    <x v="4"/>
    <x v="1"/>
    <x v="0"/>
    <x v="4"/>
    <x v="26"/>
    <x v="29"/>
    <x v="5"/>
    <n v="43"/>
    <x v="1"/>
    <n v="0.54999999999999993"/>
    <n v="7000"/>
    <n v="3849.9999999999995"/>
    <n v="1924.9999999999998"/>
    <n v="0.5"/>
  </r>
  <r>
    <x v="0"/>
    <n v="1185732"/>
    <x v="166"/>
    <x v="5"/>
    <x v="1"/>
    <x v="0"/>
    <x v="4"/>
    <x v="26"/>
    <x v="29"/>
    <x v="0"/>
    <n v="17"/>
    <x v="0"/>
    <n v="0.49999999999999994"/>
    <n v="9500"/>
    <n v="4749.9999999999991"/>
    <n v="1899.9999999999998"/>
    <n v="0.4"/>
  </r>
  <r>
    <x v="0"/>
    <n v="1185732"/>
    <x v="166"/>
    <x v="5"/>
    <x v="1"/>
    <x v="0"/>
    <x v="4"/>
    <x v="26"/>
    <x v="29"/>
    <x v="1"/>
    <n v="22"/>
    <x v="0"/>
    <n v="0.45"/>
    <n v="7000"/>
    <n v="3150"/>
    <n v="1102.5"/>
    <n v="0.35"/>
  </r>
  <r>
    <x v="0"/>
    <n v="1185732"/>
    <x v="166"/>
    <x v="5"/>
    <x v="1"/>
    <x v="0"/>
    <x v="4"/>
    <x v="26"/>
    <x v="29"/>
    <x v="2"/>
    <n v="25"/>
    <x v="0"/>
    <n v="0.5"/>
    <n v="6750"/>
    <n v="3375"/>
    <n v="1350"/>
    <n v="0.4"/>
  </r>
  <r>
    <x v="0"/>
    <n v="1185732"/>
    <x v="166"/>
    <x v="5"/>
    <x v="1"/>
    <x v="0"/>
    <x v="4"/>
    <x v="26"/>
    <x v="29"/>
    <x v="3"/>
    <n v="45"/>
    <x v="2"/>
    <n v="0.5"/>
    <n v="6500"/>
    <n v="3250"/>
    <n v="1300"/>
    <n v="0.4"/>
  </r>
  <r>
    <x v="0"/>
    <n v="1185732"/>
    <x v="166"/>
    <x v="5"/>
    <x v="1"/>
    <x v="0"/>
    <x v="4"/>
    <x v="26"/>
    <x v="29"/>
    <x v="4"/>
    <n v="37"/>
    <x v="0"/>
    <n v="0.65"/>
    <n v="6500"/>
    <n v="4225"/>
    <n v="1478.75"/>
    <n v="0.35"/>
  </r>
  <r>
    <x v="0"/>
    <n v="1185732"/>
    <x v="166"/>
    <x v="5"/>
    <x v="1"/>
    <x v="0"/>
    <x v="4"/>
    <x v="26"/>
    <x v="29"/>
    <x v="5"/>
    <n v="54"/>
    <x v="1"/>
    <n v="0.70000000000000007"/>
    <n v="8250"/>
    <n v="5775.0000000000009"/>
    <n v="2887.5000000000005"/>
    <n v="0.5"/>
  </r>
  <r>
    <x v="0"/>
    <n v="1185732"/>
    <x v="72"/>
    <x v="6"/>
    <x v="2"/>
    <x v="1"/>
    <x v="4"/>
    <x v="26"/>
    <x v="29"/>
    <x v="0"/>
    <n v="52"/>
    <x v="1"/>
    <n v="0.65"/>
    <n v="10500"/>
    <n v="6825"/>
    <n v="2730"/>
    <n v="0.4"/>
  </r>
  <r>
    <x v="0"/>
    <n v="1185732"/>
    <x v="72"/>
    <x v="6"/>
    <x v="2"/>
    <x v="1"/>
    <x v="4"/>
    <x v="26"/>
    <x v="29"/>
    <x v="1"/>
    <n v="51"/>
    <x v="3"/>
    <n v="0.60000000000000009"/>
    <n v="8000"/>
    <n v="4800.0000000000009"/>
    <n v="1680.0000000000002"/>
    <n v="0.35"/>
  </r>
  <r>
    <x v="0"/>
    <n v="1185732"/>
    <x v="72"/>
    <x v="6"/>
    <x v="2"/>
    <x v="1"/>
    <x v="4"/>
    <x v="26"/>
    <x v="29"/>
    <x v="2"/>
    <n v="15"/>
    <x v="2"/>
    <n v="0.55000000000000004"/>
    <n v="7250"/>
    <n v="3987.5000000000005"/>
    <n v="1595.0000000000002"/>
    <n v="0.4"/>
  </r>
  <r>
    <x v="0"/>
    <n v="1185732"/>
    <x v="72"/>
    <x v="6"/>
    <x v="2"/>
    <x v="1"/>
    <x v="4"/>
    <x v="26"/>
    <x v="29"/>
    <x v="3"/>
    <n v="54"/>
    <x v="3"/>
    <n v="0.55000000000000004"/>
    <n v="6750"/>
    <n v="3712.5000000000005"/>
    <n v="1485.0000000000002"/>
    <n v="0.4"/>
  </r>
  <r>
    <x v="0"/>
    <n v="1185732"/>
    <x v="72"/>
    <x v="6"/>
    <x v="2"/>
    <x v="1"/>
    <x v="4"/>
    <x v="26"/>
    <x v="29"/>
    <x v="4"/>
    <n v="60"/>
    <x v="0"/>
    <n v="0.65"/>
    <n v="7000"/>
    <n v="4550"/>
    <n v="1592.5"/>
    <n v="0.35"/>
  </r>
  <r>
    <x v="0"/>
    <n v="1185732"/>
    <x v="72"/>
    <x v="6"/>
    <x v="2"/>
    <x v="1"/>
    <x v="4"/>
    <x v="26"/>
    <x v="29"/>
    <x v="5"/>
    <n v="34"/>
    <x v="3"/>
    <n v="0.70000000000000007"/>
    <n v="8750"/>
    <n v="6125.0000000000009"/>
    <n v="3062.5000000000005"/>
    <n v="0.5"/>
  </r>
  <r>
    <x v="0"/>
    <n v="1185732"/>
    <x v="73"/>
    <x v="7"/>
    <x v="2"/>
    <x v="1"/>
    <x v="4"/>
    <x v="26"/>
    <x v="29"/>
    <x v="0"/>
    <n v="17"/>
    <x v="2"/>
    <n v="0.65"/>
    <n v="10250"/>
    <n v="6662.5"/>
    <n v="2665"/>
    <n v="0.4"/>
  </r>
  <r>
    <x v="0"/>
    <n v="1185732"/>
    <x v="73"/>
    <x v="7"/>
    <x v="2"/>
    <x v="1"/>
    <x v="4"/>
    <x v="26"/>
    <x v="29"/>
    <x v="1"/>
    <n v="49"/>
    <x v="3"/>
    <n v="0.60000000000000009"/>
    <n v="8000"/>
    <n v="4800.0000000000009"/>
    <n v="1680.0000000000002"/>
    <n v="0.35"/>
  </r>
  <r>
    <x v="0"/>
    <n v="1185732"/>
    <x v="73"/>
    <x v="7"/>
    <x v="2"/>
    <x v="1"/>
    <x v="4"/>
    <x v="26"/>
    <x v="29"/>
    <x v="2"/>
    <n v="37"/>
    <x v="0"/>
    <n v="0.55000000000000004"/>
    <n v="7250"/>
    <n v="3987.5000000000005"/>
    <n v="1595.0000000000002"/>
    <n v="0.4"/>
  </r>
  <r>
    <x v="0"/>
    <n v="1185732"/>
    <x v="73"/>
    <x v="7"/>
    <x v="2"/>
    <x v="1"/>
    <x v="4"/>
    <x v="26"/>
    <x v="29"/>
    <x v="3"/>
    <n v="58"/>
    <x v="3"/>
    <n v="0.45"/>
    <n v="6750"/>
    <n v="3037.5"/>
    <n v="1215"/>
    <n v="0.4"/>
  </r>
  <r>
    <x v="0"/>
    <n v="1185732"/>
    <x v="73"/>
    <x v="7"/>
    <x v="2"/>
    <x v="1"/>
    <x v="4"/>
    <x v="26"/>
    <x v="29"/>
    <x v="4"/>
    <n v="42"/>
    <x v="0"/>
    <n v="0.55000000000000004"/>
    <n v="6500"/>
    <n v="3575.0000000000005"/>
    <n v="1251.25"/>
    <n v="0.35"/>
  </r>
  <r>
    <x v="0"/>
    <n v="1185732"/>
    <x v="73"/>
    <x v="7"/>
    <x v="2"/>
    <x v="1"/>
    <x v="4"/>
    <x v="26"/>
    <x v="29"/>
    <x v="5"/>
    <n v="38"/>
    <x v="2"/>
    <n v="0.60000000000000009"/>
    <n v="8250"/>
    <n v="4950.0000000000009"/>
    <n v="2475.0000000000005"/>
    <n v="0.5"/>
  </r>
  <r>
    <x v="0"/>
    <n v="1185732"/>
    <x v="20"/>
    <x v="8"/>
    <x v="2"/>
    <x v="1"/>
    <x v="4"/>
    <x v="26"/>
    <x v="29"/>
    <x v="0"/>
    <n v="52"/>
    <x v="0"/>
    <n v="0.55000000000000004"/>
    <n v="9250"/>
    <n v="5087.5"/>
    <n v="2035"/>
    <n v="0.4"/>
  </r>
  <r>
    <x v="0"/>
    <n v="1185732"/>
    <x v="20"/>
    <x v="8"/>
    <x v="2"/>
    <x v="1"/>
    <x v="4"/>
    <x v="26"/>
    <x v="29"/>
    <x v="1"/>
    <n v="24"/>
    <x v="3"/>
    <n v="0.50000000000000011"/>
    <n v="7250"/>
    <n v="3625.0000000000009"/>
    <n v="1268.7500000000002"/>
    <n v="0.35"/>
  </r>
  <r>
    <x v="0"/>
    <n v="1185732"/>
    <x v="20"/>
    <x v="8"/>
    <x v="2"/>
    <x v="1"/>
    <x v="4"/>
    <x v="26"/>
    <x v="29"/>
    <x v="2"/>
    <n v="17"/>
    <x v="3"/>
    <n v="0.30000000000000004"/>
    <n v="6250"/>
    <n v="1875.0000000000002"/>
    <n v="750.00000000000011"/>
    <n v="0.4"/>
  </r>
  <r>
    <x v="0"/>
    <n v="1185732"/>
    <x v="20"/>
    <x v="8"/>
    <x v="2"/>
    <x v="1"/>
    <x v="4"/>
    <x v="26"/>
    <x v="29"/>
    <x v="3"/>
    <n v="52"/>
    <x v="2"/>
    <n v="0.30000000000000004"/>
    <n v="6000"/>
    <n v="1800.0000000000002"/>
    <n v="720.00000000000011"/>
    <n v="0.4"/>
  </r>
  <r>
    <x v="0"/>
    <n v="1185732"/>
    <x v="20"/>
    <x v="8"/>
    <x v="2"/>
    <x v="1"/>
    <x v="4"/>
    <x v="26"/>
    <x v="29"/>
    <x v="4"/>
    <n v="30"/>
    <x v="2"/>
    <n v="0.4"/>
    <n v="6000"/>
    <n v="2400"/>
    <n v="840"/>
    <n v="0.35"/>
  </r>
  <r>
    <x v="0"/>
    <n v="1185732"/>
    <x v="20"/>
    <x v="8"/>
    <x v="2"/>
    <x v="1"/>
    <x v="4"/>
    <x v="26"/>
    <x v="29"/>
    <x v="5"/>
    <n v="17"/>
    <x v="1"/>
    <n v="0.45000000000000007"/>
    <n v="7000"/>
    <n v="3150.0000000000005"/>
    <n v="1575.0000000000002"/>
    <n v="0.5"/>
  </r>
  <r>
    <x v="0"/>
    <n v="1185732"/>
    <x v="170"/>
    <x v="9"/>
    <x v="3"/>
    <x v="1"/>
    <x v="4"/>
    <x v="26"/>
    <x v="29"/>
    <x v="0"/>
    <n v="22"/>
    <x v="2"/>
    <n v="0.45000000000000007"/>
    <n v="8750"/>
    <n v="3937.5000000000005"/>
    <n v="1575.0000000000002"/>
    <n v="0.4"/>
  </r>
  <r>
    <x v="0"/>
    <n v="1185732"/>
    <x v="170"/>
    <x v="9"/>
    <x v="3"/>
    <x v="1"/>
    <x v="4"/>
    <x v="26"/>
    <x v="29"/>
    <x v="1"/>
    <n v="18"/>
    <x v="1"/>
    <n v="0.35000000000000009"/>
    <n v="7000"/>
    <n v="2450.0000000000005"/>
    <n v="857.50000000000011"/>
    <n v="0.35"/>
  </r>
  <r>
    <x v="0"/>
    <n v="1185732"/>
    <x v="170"/>
    <x v="9"/>
    <x v="3"/>
    <x v="1"/>
    <x v="4"/>
    <x v="26"/>
    <x v="29"/>
    <x v="2"/>
    <n v="44"/>
    <x v="2"/>
    <n v="0.35000000000000009"/>
    <n v="5750"/>
    <n v="2012.5000000000005"/>
    <n v="805.00000000000023"/>
    <n v="0.4"/>
  </r>
  <r>
    <x v="0"/>
    <n v="1185732"/>
    <x v="170"/>
    <x v="9"/>
    <x v="3"/>
    <x v="1"/>
    <x v="4"/>
    <x v="26"/>
    <x v="29"/>
    <x v="3"/>
    <n v="51"/>
    <x v="3"/>
    <n v="0.35000000000000009"/>
    <n v="5500"/>
    <n v="1925.0000000000005"/>
    <n v="770.00000000000023"/>
    <n v="0.4"/>
  </r>
  <r>
    <x v="0"/>
    <n v="1185732"/>
    <x v="170"/>
    <x v="9"/>
    <x v="3"/>
    <x v="1"/>
    <x v="4"/>
    <x v="26"/>
    <x v="29"/>
    <x v="4"/>
    <n v="34"/>
    <x v="0"/>
    <n v="0.45000000000000007"/>
    <n v="5500"/>
    <n v="2475.0000000000005"/>
    <n v="866.25000000000011"/>
    <n v="0.35"/>
  </r>
  <r>
    <x v="0"/>
    <n v="1185732"/>
    <x v="170"/>
    <x v="9"/>
    <x v="3"/>
    <x v="1"/>
    <x v="4"/>
    <x v="26"/>
    <x v="29"/>
    <x v="5"/>
    <n v="44"/>
    <x v="0"/>
    <n v="0.5"/>
    <n v="6750"/>
    <n v="3375"/>
    <n v="1687.5"/>
    <n v="0.5"/>
  </r>
  <r>
    <x v="0"/>
    <n v="1185732"/>
    <x v="76"/>
    <x v="10"/>
    <x v="3"/>
    <x v="1"/>
    <x v="4"/>
    <x v="26"/>
    <x v="29"/>
    <x v="0"/>
    <n v="48"/>
    <x v="1"/>
    <n v="0.45000000000000007"/>
    <n v="8250"/>
    <n v="3712.5000000000005"/>
    <n v="1485.0000000000002"/>
    <n v="0.4"/>
  </r>
  <r>
    <x v="0"/>
    <n v="1185732"/>
    <x v="76"/>
    <x v="10"/>
    <x v="3"/>
    <x v="1"/>
    <x v="4"/>
    <x v="26"/>
    <x v="29"/>
    <x v="1"/>
    <n v="47"/>
    <x v="0"/>
    <n v="0.35000000000000009"/>
    <n v="6500"/>
    <n v="2275.0000000000005"/>
    <n v="796.25000000000011"/>
    <n v="0.35"/>
  </r>
  <r>
    <x v="0"/>
    <n v="1185732"/>
    <x v="76"/>
    <x v="10"/>
    <x v="3"/>
    <x v="1"/>
    <x v="4"/>
    <x v="26"/>
    <x v="29"/>
    <x v="2"/>
    <n v="59"/>
    <x v="1"/>
    <n v="0.40000000000000013"/>
    <n v="5950"/>
    <n v="2380.0000000000009"/>
    <n v="952.00000000000045"/>
    <n v="0.4"/>
  </r>
  <r>
    <x v="0"/>
    <n v="1185732"/>
    <x v="76"/>
    <x v="10"/>
    <x v="3"/>
    <x v="1"/>
    <x v="4"/>
    <x v="26"/>
    <x v="29"/>
    <x v="3"/>
    <n v="19"/>
    <x v="1"/>
    <n v="0.6000000000000002"/>
    <n v="6500"/>
    <n v="3900.0000000000014"/>
    <n v="1560.0000000000007"/>
    <n v="0.4"/>
  </r>
  <r>
    <x v="0"/>
    <n v="1185732"/>
    <x v="76"/>
    <x v="10"/>
    <x v="3"/>
    <x v="1"/>
    <x v="4"/>
    <x v="26"/>
    <x v="29"/>
    <x v="4"/>
    <n v="57"/>
    <x v="0"/>
    <n v="0.75000000000000011"/>
    <n v="6250"/>
    <n v="4687.5000000000009"/>
    <n v="1640.6250000000002"/>
    <n v="0.35"/>
  </r>
  <r>
    <x v="0"/>
    <n v="1185732"/>
    <x v="76"/>
    <x v="10"/>
    <x v="3"/>
    <x v="1"/>
    <x v="4"/>
    <x v="26"/>
    <x v="29"/>
    <x v="5"/>
    <n v="42"/>
    <x v="1"/>
    <n v="0.75"/>
    <n v="7250"/>
    <n v="5437.5"/>
    <n v="2718.75"/>
    <n v="0.5"/>
  </r>
  <r>
    <x v="0"/>
    <n v="1185732"/>
    <x v="77"/>
    <x v="11"/>
    <x v="3"/>
    <x v="1"/>
    <x v="4"/>
    <x v="26"/>
    <x v="29"/>
    <x v="0"/>
    <n v="40"/>
    <x v="1"/>
    <n v="0.70000000000000007"/>
    <n v="9750"/>
    <n v="6825.0000000000009"/>
    <n v="2730.0000000000005"/>
    <n v="0.4"/>
  </r>
  <r>
    <x v="0"/>
    <n v="1185732"/>
    <x v="77"/>
    <x v="11"/>
    <x v="3"/>
    <x v="1"/>
    <x v="4"/>
    <x v="26"/>
    <x v="29"/>
    <x v="1"/>
    <n v="15"/>
    <x v="2"/>
    <n v="0.60000000000000009"/>
    <n v="7750"/>
    <n v="4650.0000000000009"/>
    <n v="1627.5000000000002"/>
    <n v="0.35"/>
  </r>
  <r>
    <x v="0"/>
    <n v="1185732"/>
    <x v="77"/>
    <x v="11"/>
    <x v="3"/>
    <x v="1"/>
    <x v="4"/>
    <x v="26"/>
    <x v="29"/>
    <x v="2"/>
    <n v="23"/>
    <x v="0"/>
    <n v="0.60000000000000009"/>
    <n v="7250"/>
    <n v="4350.0000000000009"/>
    <n v="1740.0000000000005"/>
    <n v="0.4"/>
  </r>
  <r>
    <x v="0"/>
    <n v="1185732"/>
    <x v="77"/>
    <x v="11"/>
    <x v="3"/>
    <x v="1"/>
    <x v="4"/>
    <x v="26"/>
    <x v="29"/>
    <x v="3"/>
    <n v="34"/>
    <x v="3"/>
    <n v="0.60000000000000009"/>
    <n v="6750"/>
    <n v="4050.0000000000005"/>
    <n v="1620.0000000000002"/>
    <n v="0.4"/>
  </r>
  <r>
    <x v="0"/>
    <n v="1185732"/>
    <x v="77"/>
    <x v="11"/>
    <x v="3"/>
    <x v="1"/>
    <x v="4"/>
    <x v="26"/>
    <x v="29"/>
    <x v="4"/>
    <n v="30"/>
    <x v="3"/>
    <n v="0.70000000000000007"/>
    <n v="6750"/>
    <n v="4725"/>
    <n v="1653.75"/>
    <n v="0.35"/>
  </r>
  <r>
    <x v="0"/>
    <n v="1185732"/>
    <x v="77"/>
    <x v="11"/>
    <x v="3"/>
    <x v="1"/>
    <x v="4"/>
    <x v="26"/>
    <x v="29"/>
    <x v="5"/>
    <n v="29"/>
    <x v="1"/>
    <n v="0.75"/>
    <n v="7750"/>
    <n v="5812.5"/>
    <n v="2906.25"/>
    <n v="0.5"/>
  </r>
  <r>
    <x v="0"/>
    <n v="1185732"/>
    <x v="90"/>
    <x v="0"/>
    <x v="0"/>
    <x v="0"/>
    <x v="4"/>
    <x v="27"/>
    <x v="30"/>
    <x v="0"/>
    <n v="16"/>
    <x v="2"/>
    <n v="0.35000000000000003"/>
    <n v="7750"/>
    <n v="2712.5000000000005"/>
    <n v="1085.0000000000002"/>
    <n v="0.4"/>
  </r>
  <r>
    <x v="0"/>
    <n v="1185732"/>
    <x v="90"/>
    <x v="0"/>
    <x v="0"/>
    <x v="0"/>
    <x v="4"/>
    <x v="27"/>
    <x v="30"/>
    <x v="1"/>
    <n v="50"/>
    <x v="1"/>
    <n v="0.35000000000000003"/>
    <n v="5750"/>
    <n v="2012.5000000000002"/>
    <n v="704.375"/>
    <n v="0.35"/>
  </r>
  <r>
    <x v="0"/>
    <n v="1185732"/>
    <x v="90"/>
    <x v="0"/>
    <x v="0"/>
    <x v="0"/>
    <x v="4"/>
    <x v="27"/>
    <x v="30"/>
    <x v="2"/>
    <n v="28"/>
    <x v="3"/>
    <n v="0.25000000000000006"/>
    <n v="5750"/>
    <n v="1437.5000000000002"/>
    <n v="575.00000000000011"/>
    <n v="0.4"/>
  </r>
  <r>
    <x v="0"/>
    <n v="1185732"/>
    <x v="90"/>
    <x v="0"/>
    <x v="0"/>
    <x v="0"/>
    <x v="4"/>
    <x v="27"/>
    <x v="30"/>
    <x v="3"/>
    <n v="43"/>
    <x v="0"/>
    <n v="0.3"/>
    <n v="4250"/>
    <n v="1275"/>
    <n v="510"/>
    <n v="0.4"/>
  </r>
  <r>
    <x v="0"/>
    <n v="1185732"/>
    <x v="90"/>
    <x v="0"/>
    <x v="0"/>
    <x v="0"/>
    <x v="4"/>
    <x v="27"/>
    <x v="30"/>
    <x v="4"/>
    <n v="59"/>
    <x v="0"/>
    <n v="0.45"/>
    <n v="4750"/>
    <n v="2137.5"/>
    <n v="748.125"/>
    <n v="0.35"/>
  </r>
  <r>
    <x v="0"/>
    <n v="1185732"/>
    <x v="90"/>
    <x v="0"/>
    <x v="0"/>
    <x v="0"/>
    <x v="4"/>
    <x v="27"/>
    <x v="30"/>
    <x v="5"/>
    <n v="48"/>
    <x v="3"/>
    <n v="0.35000000000000003"/>
    <n v="5750"/>
    <n v="2012.5000000000002"/>
    <n v="1006.2500000000001"/>
    <n v="0.5"/>
  </r>
  <r>
    <x v="0"/>
    <n v="1185732"/>
    <x v="119"/>
    <x v="1"/>
    <x v="0"/>
    <x v="0"/>
    <x v="4"/>
    <x v="27"/>
    <x v="30"/>
    <x v="0"/>
    <n v="28"/>
    <x v="2"/>
    <n v="0.35000000000000003"/>
    <n v="8250"/>
    <n v="2887.5000000000005"/>
    <n v="1155.0000000000002"/>
    <n v="0.4"/>
  </r>
  <r>
    <x v="0"/>
    <n v="1185732"/>
    <x v="119"/>
    <x v="1"/>
    <x v="0"/>
    <x v="0"/>
    <x v="4"/>
    <x v="27"/>
    <x v="30"/>
    <x v="1"/>
    <n v="23"/>
    <x v="2"/>
    <n v="0.35000000000000003"/>
    <n v="4750"/>
    <n v="1662.5000000000002"/>
    <n v="581.875"/>
    <n v="0.35"/>
  </r>
  <r>
    <x v="0"/>
    <n v="1185732"/>
    <x v="119"/>
    <x v="1"/>
    <x v="0"/>
    <x v="0"/>
    <x v="4"/>
    <x v="27"/>
    <x v="30"/>
    <x v="2"/>
    <n v="21"/>
    <x v="3"/>
    <n v="0.25000000000000006"/>
    <n v="5250"/>
    <n v="1312.5000000000002"/>
    <n v="525.00000000000011"/>
    <n v="0.4"/>
  </r>
  <r>
    <x v="0"/>
    <n v="1185732"/>
    <x v="119"/>
    <x v="1"/>
    <x v="0"/>
    <x v="0"/>
    <x v="4"/>
    <x v="27"/>
    <x v="30"/>
    <x v="3"/>
    <n v="44"/>
    <x v="2"/>
    <n v="0.3"/>
    <n v="3750"/>
    <n v="1125"/>
    <n v="450"/>
    <n v="0.4"/>
  </r>
  <r>
    <x v="0"/>
    <n v="1185732"/>
    <x v="119"/>
    <x v="1"/>
    <x v="0"/>
    <x v="0"/>
    <x v="4"/>
    <x v="27"/>
    <x v="30"/>
    <x v="4"/>
    <n v="15"/>
    <x v="0"/>
    <n v="0.45"/>
    <n v="4500"/>
    <n v="2025"/>
    <n v="708.75"/>
    <n v="0.35"/>
  </r>
  <r>
    <x v="0"/>
    <n v="1185732"/>
    <x v="119"/>
    <x v="1"/>
    <x v="0"/>
    <x v="0"/>
    <x v="4"/>
    <x v="27"/>
    <x v="30"/>
    <x v="5"/>
    <n v="41"/>
    <x v="0"/>
    <n v="0.3"/>
    <n v="5500"/>
    <n v="1650"/>
    <n v="825"/>
    <n v="0.5"/>
  </r>
  <r>
    <x v="0"/>
    <n v="1185732"/>
    <x v="204"/>
    <x v="2"/>
    <x v="0"/>
    <x v="0"/>
    <x v="4"/>
    <x v="27"/>
    <x v="30"/>
    <x v="0"/>
    <n v="28"/>
    <x v="1"/>
    <n v="0.3"/>
    <n v="7700"/>
    <n v="2310"/>
    <n v="924"/>
    <n v="0.4"/>
  </r>
  <r>
    <x v="0"/>
    <n v="1185732"/>
    <x v="204"/>
    <x v="2"/>
    <x v="0"/>
    <x v="0"/>
    <x v="4"/>
    <x v="27"/>
    <x v="30"/>
    <x v="1"/>
    <n v="45"/>
    <x v="2"/>
    <n v="0.3"/>
    <n v="4500"/>
    <n v="1350"/>
    <n v="472.49999999999994"/>
    <n v="0.35"/>
  </r>
  <r>
    <x v="0"/>
    <n v="1185732"/>
    <x v="204"/>
    <x v="2"/>
    <x v="0"/>
    <x v="0"/>
    <x v="4"/>
    <x v="27"/>
    <x v="30"/>
    <x v="2"/>
    <n v="39"/>
    <x v="2"/>
    <n v="0.2"/>
    <n v="4750"/>
    <n v="950"/>
    <n v="380"/>
    <n v="0.4"/>
  </r>
  <r>
    <x v="0"/>
    <n v="1185732"/>
    <x v="204"/>
    <x v="2"/>
    <x v="0"/>
    <x v="0"/>
    <x v="4"/>
    <x v="27"/>
    <x v="30"/>
    <x v="3"/>
    <n v="46"/>
    <x v="0"/>
    <n v="0.24999999999999994"/>
    <n v="3250"/>
    <n v="812.49999999999977"/>
    <n v="324.99999999999994"/>
    <n v="0.4"/>
  </r>
  <r>
    <x v="0"/>
    <n v="1185732"/>
    <x v="204"/>
    <x v="2"/>
    <x v="0"/>
    <x v="0"/>
    <x v="4"/>
    <x v="27"/>
    <x v="30"/>
    <x v="4"/>
    <n v="50"/>
    <x v="0"/>
    <n v="0.40000000000000008"/>
    <n v="3750"/>
    <n v="1500.0000000000002"/>
    <n v="525"/>
    <n v="0.35"/>
  </r>
  <r>
    <x v="0"/>
    <n v="1185732"/>
    <x v="204"/>
    <x v="2"/>
    <x v="0"/>
    <x v="0"/>
    <x v="4"/>
    <x v="27"/>
    <x v="30"/>
    <x v="5"/>
    <n v="17"/>
    <x v="1"/>
    <n v="0.3"/>
    <n v="4750"/>
    <n v="1425"/>
    <n v="712.5"/>
    <n v="0.5"/>
  </r>
  <r>
    <x v="0"/>
    <n v="1185732"/>
    <x v="205"/>
    <x v="3"/>
    <x v="1"/>
    <x v="0"/>
    <x v="4"/>
    <x v="27"/>
    <x v="30"/>
    <x v="0"/>
    <n v="43"/>
    <x v="3"/>
    <n v="0.3"/>
    <n v="7250"/>
    <n v="2175"/>
    <n v="870"/>
    <n v="0.4"/>
  </r>
  <r>
    <x v="0"/>
    <n v="1185732"/>
    <x v="205"/>
    <x v="3"/>
    <x v="1"/>
    <x v="0"/>
    <x v="4"/>
    <x v="27"/>
    <x v="30"/>
    <x v="1"/>
    <n v="40"/>
    <x v="0"/>
    <n v="0.3"/>
    <n v="4250"/>
    <n v="1275"/>
    <n v="446.25"/>
    <n v="0.35"/>
  </r>
  <r>
    <x v="0"/>
    <n v="1185732"/>
    <x v="205"/>
    <x v="3"/>
    <x v="1"/>
    <x v="0"/>
    <x v="4"/>
    <x v="27"/>
    <x v="30"/>
    <x v="2"/>
    <n v="29"/>
    <x v="3"/>
    <n v="0.2"/>
    <n v="4250"/>
    <n v="850"/>
    <n v="340"/>
    <n v="0.4"/>
  </r>
  <r>
    <x v="0"/>
    <n v="1185732"/>
    <x v="205"/>
    <x v="3"/>
    <x v="1"/>
    <x v="0"/>
    <x v="4"/>
    <x v="27"/>
    <x v="30"/>
    <x v="3"/>
    <n v="22"/>
    <x v="3"/>
    <n v="0.24999999999999994"/>
    <n v="3500"/>
    <n v="874.99999999999977"/>
    <n v="349.99999999999994"/>
    <n v="0.4"/>
  </r>
  <r>
    <x v="0"/>
    <n v="1185732"/>
    <x v="205"/>
    <x v="3"/>
    <x v="1"/>
    <x v="0"/>
    <x v="4"/>
    <x v="27"/>
    <x v="30"/>
    <x v="4"/>
    <n v="50"/>
    <x v="0"/>
    <n v="0.45"/>
    <n v="3750"/>
    <n v="1687.5"/>
    <n v="590.625"/>
    <n v="0.35"/>
  </r>
  <r>
    <x v="0"/>
    <n v="1185732"/>
    <x v="205"/>
    <x v="3"/>
    <x v="1"/>
    <x v="0"/>
    <x v="4"/>
    <x v="27"/>
    <x v="30"/>
    <x v="5"/>
    <n v="25"/>
    <x v="2"/>
    <n v="0.35000000000000003"/>
    <n v="5250"/>
    <n v="1837.5000000000002"/>
    <n v="918.75000000000011"/>
    <n v="0.5"/>
  </r>
  <r>
    <x v="0"/>
    <n v="1185732"/>
    <x v="206"/>
    <x v="4"/>
    <x v="1"/>
    <x v="0"/>
    <x v="4"/>
    <x v="27"/>
    <x v="30"/>
    <x v="0"/>
    <n v="50"/>
    <x v="1"/>
    <n v="0.45"/>
    <n v="7950"/>
    <n v="3577.5"/>
    <n v="1431"/>
    <n v="0.4"/>
  </r>
  <r>
    <x v="0"/>
    <n v="1185732"/>
    <x v="206"/>
    <x v="4"/>
    <x v="1"/>
    <x v="0"/>
    <x v="4"/>
    <x v="27"/>
    <x v="30"/>
    <x v="1"/>
    <n v="25"/>
    <x v="2"/>
    <n v="0.45"/>
    <n v="5000"/>
    <n v="2250"/>
    <n v="787.5"/>
    <n v="0.35"/>
  </r>
  <r>
    <x v="0"/>
    <n v="1185732"/>
    <x v="206"/>
    <x v="4"/>
    <x v="1"/>
    <x v="0"/>
    <x v="4"/>
    <x v="27"/>
    <x v="30"/>
    <x v="2"/>
    <n v="59"/>
    <x v="0"/>
    <n v="0.4"/>
    <n v="4750"/>
    <n v="1900"/>
    <n v="760"/>
    <n v="0.4"/>
  </r>
  <r>
    <x v="0"/>
    <n v="1185732"/>
    <x v="206"/>
    <x v="4"/>
    <x v="1"/>
    <x v="0"/>
    <x v="4"/>
    <x v="27"/>
    <x v="30"/>
    <x v="3"/>
    <n v="15"/>
    <x v="0"/>
    <n v="0.4"/>
    <n v="4250"/>
    <n v="1700"/>
    <n v="680"/>
    <n v="0.4"/>
  </r>
  <r>
    <x v="0"/>
    <n v="1185732"/>
    <x v="206"/>
    <x v="4"/>
    <x v="1"/>
    <x v="0"/>
    <x v="4"/>
    <x v="27"/>
    <x v="30"/>
    <x v="4"/>
    <n v="45"/>
    <x v="0"/>
    <n v="0.49999999999999994"/>
    <n v="4500"/>
    <n v="2249.9999999999995"/>
    <n v="787.49999999999977"/>
    <n v="0.35"/>
  </r>
  <r>
    <x v="0"/>
    <n v="1185732"/>
    <x v="206"/>
    <x v="4"/>
    <x v="1"/>
    <x v="0"/>
    <x v="4"/>
    <x v="27"/>
    <x v="30"/>
    <x v="5"/>
    <n v="40"/>
    <x v="3"/>
    <n v="0.54999999999999993"/>
    <n v="5500"/>
    <n v="3024.9999999999995"/>
    <n v="1512.4999999999998"/>
    <n v="0.5"/>
  </r>
  <r>
    <x v="0"/>
    <n v="1185732"/>
    <x v="121"/>
    <x v="5"/>
    <x v="1"/>
    <x v="0"/>
    <x v="4"/>
    <x v="27"/>
    <x v="30"/>
    <x v="0"/>
    <n v="19"/>
    <x v="0"/>
    <n v="0.49999999999999994"/>
    <n v="8000"/>
    <n v="3999.9999999999995"/>
    <n v="1600"/>
    <n v="0.4"/>
  </r>
  <r>
    <x v="0"/>
    <n v="1185732"/>
    <x v="121"/>
    <x v="5"/>
    <x v="1"/>
    <x v="0"/>
    <x v="4"/>
    <x v="27"/>
    <x v="30"/>
    <x v="1"/>
    <n v="19"/>
    <x v="1"/>
    <n v="0.45"/>
    <n v="5500"/>
    <n v="2475"/>
    <n v="866.25"/>
    <n v="0.35"/>
  </r>
  <r>
    <x v="0"/>
    <n v="1185732"/>
    <x v="121"/>
    <x v="5"/>
    <x v="1"/>
    <x v="0"/>
    <x v="4"/>
    <x v="27"/>
    <x v="30"/>
    <x v="2"/>
    <n v="56"/>
    <x v="1"/>
    <n v="0.5"/>
    <n v="5250"/>
    <n v="2625"/>
    <n v="1050"/>
    <n v="0.4"/>
  </r>
  <r>
    <x v="0"/>
    <n v="1185732"/>
    <x v="121"/>
    <x v="5"/>
    <x v="1"/>
    <x v="0"/>
    <x v="4"/>
    <x v="27"/>
    <x v="30"/>
    <x v="3"/>
    <n v="36"/>
    <x v="3"/>
    <n v="0.5"/>
    <n v="5000"/>
    <n v="2500"/>
    <n v="1000"/>
    <n v="0.4"/>
  </r>
  <r>
    <x v="0"/>
    <n v="1185732"/>
    <x v="121"/>
    <x v="5"/>
    <x v="1"/>
    <x v="0"/>
    <x v="4"/>
    <x v="27"/>
    <x v="30"/>
    <x v="4"/>
    <n v="34"/>
    <x v="1"/>
    <n v="0.65"/>
    <n v="5000"/>
    <n v="3250"/>
    <n v="1137.5"/>
    <n v="0.35"/>
  </r>
  <r>
    <x v="0"/>
    <n v="1185732"/>
    <x v="121"/>
    <x v="5"/>
    <x v="1"/>
    <x v="0"/>
    <x v="4"/>
    <x v="27"/>
    <x v="30"/>
    <x v="5"/>
    <n v="29"/>
    <x v="3"/>
    <n v="0.70000000000000007"/>
    <n v="6750"/>
    <n v="4725"/>
    <n v="2362.5"/>
    <n v="0.5"/>
  </r>
  <r>
    <x v="0"/>
    <n v="1185732"/>
    <x v="207"/>
    <x v="6"/>
    <x v="2"/>
    <x v="1"/>
    <x v="4"/>
    <x v="27"/>
    <x v="30"/>
    <x v="0"/>
    <n v="28"/>
    <x v="3"/>
    <n v="0.65"/>
    <n v="9000"/>
    <n v="5850"/>
    <n v="2340"/>
    <n v="0.4"/>
  </r>
  <r>
    <x v="0"/>
    <n v="1185732"/>
    <x v="207"/>
    <x v="6"/>
    <x v="2"/>
    <x v="1"/>
    <x v="4"/>
    <x v="27"/>
    <x v="30"/>
    <x v="1"/>
    <n v="42"/>
    <x v="0"/>
    <n v="0.60000000000000009"/>
    <n v="6500"/>
    <n v="3900.0000000000005"/>
    <n v="1365"/>
    <n v="0.35"/>
  </r>
  <r>
    <x v="0"/>
    <n v="1185732"/>
    <x v="207"/>
    <x v="6"/>
    <x v="2"/>
    <x v="1"/>
    <x v="4"/>
    <x v="27"/>
    <x v="30"/>
    <x v="2"/>
    <n v="29"/>
    <x v="2"/>
    <n v="0.55000000000000004"/>
    <n v="5750"/>
    <n v="3162.5000000000005"/>
    <n v="1265.0000000000002"/>
    <n v="0.4"/>
  </r>
  <r>
    <x v="0"/>
    <n v="1185732"/>
    <x v="207"/>
    <x v="6"/>
    <x v="2"/>
    <x v="1"/>
    <x v="4"/>
    <x v="27"/>
    <x v="30"/>
    <x v="3"/>
    <n v="44"/>
    <x v="0"/>
    <n v="0.55000000000000004"/>
    <n v="5250"/>
    <n v="2887.5000000000005"/>
    <n v="1155.0000000000002"/>
    <n v="0.4"/>
  </r>
  <r>
    <x v="0"/>
    <n v="1185732"/>
    <x v="207"/>
    <x v="6"/>
    <x v="2"/>
    <x v="1"/>
    <x v="4"/>
    <x v="27"/>
    <x v="30"/>
    <x v="4"/>
    <n v="17"/>
    <x v="2"/>
    <n v="0.65"/>
    <n v="5500"/>
    <n v="3575"/>
    <n v="1251.25"/>
    <n v="0.35"/>
  </r>
  <r>
    <x v="0"/>
    <n v="1185732"/>
    <x v="207"/>
    <x v="6"/>
    <x v="2"/>
    <x v="1"/>
    <x v="4"/>
    <x v="27"/>
    <x v="30"/>
    <x v="5"/>
    <n v="56"/>
    <x v="2"/>
    <n v="0.70000000000000007"/>
    <n v="7250"/>
    <n v="5075.0000000000009"/>
    <n v="2537.5000000000005"/>
    <n v="0.5"/>
  </r>
  <r>
    <x v="0"/>
    <n v="1185732"/>
    <x v="208"/>
    <x v="7"/>
    <x v="2"/>
    <x v="1"/>
    <x v="4"/>
    <x v="27"/>
    <x v="30"/>
    <x v="0"/>
    <n v="55"/>
    <x v="0"/>
    <n v="0.65"/>
    <n v="8750"/>
    <n v="5687.5"/>
    <n v="2275"/>
    <n v="0.4"/>
  </r>
  <r>
    <x v="0"/>
    <n v="1185732"/>
    <x v="208"/>
    <x v="7"/>
    <x v="2"/>
    <x v="1"/>
    <x v="4"/>
    <x v="27"/>
    <x v="30"/>
    <x v="1"/>
    <n v="17"/>
    <x v="3"/>
    <n v="0.60000000000000009"/>
    <n v="6500"/>
    <n v="3900.0000000000005"/>
    <n v="1365"/>
    <n v="0.35"/>
  </r>
  <r>
    <x v="0"/>
    <n v="1185732"/>
    <x v="208"/>
    <x v="7"/>
    <x v="2"/>
    <x v="1"/>
    <x v="4"/>
    <x v="27"/>
    <x v="30"/>
    <x v="2"/>
    <n v="27"/>
    <x v="2"/>
    <n v="0.55000000000000004"/>
    <n v="5750"/>
    <n v="3162.5000000000005"/>
    <n v="1265.0000000000002"/>
    <n v="0.4"/>
  </r>
  <r>
    <x v="0"/>
    <n v="1185732"/>
    <x v="208"/>
    <x v="7"/>
    <x v="2"/>
    <x v="1"/>
    <x v="4"/>
    <x v="27"/>
    <x v="30"/>
    <x v="3"/>
    <n v="34"/>
    <x v="0"/>
    <n v="0.45"/>
    <n v="5250"/>
    <n v="2362.5"/>
    <n v="945"/>
    <n v="0.4"/>
  </r>
  <r>
    <x v="0"/>
    <n v="1185732"/>
    <x v="208"/>
    <x v="7"/>
    <x v="2"/>
    <x v="1"/>
    <x v="4"/>
    <x v="27"/>
    <x v="30"/>
    <x v="4"/>
    <n v="24"/>
    <x v="0"/>
    <n v="0.55000000000000004"/>
    <n v="5000"/>
    <n v="2750"/>
    <n v="962.49999999999989"/>
    <n v="0.35"/>
  </r>
  <r>
    <x v="0"/>
    <n v="1185732"/>
    <x v="208"/>
    <x v="7"/>
    <x v="2"/>
    <x v="1"/>
    <x v="4"/>
    <x v="27"/>
    <x v="30"/>
    <x v="5"/>
    <n v="21"/>
    <x v="0"/>
    <n v="0.60000000000000009"/>
    <n v="6750"/>
    <n v="4050.0000000000005"/>
    <n v="2025.0000000000002"/>
    <n v="0.5"/>
  </r>
  <r>
    <x v="0"/>
    <n v="1185732"/>
    <x v="209"/>
    <x v="8"/>
    <x v="2"/>
    <x v="1"/>
    <x v="4"/>
    <x v="27"/>
    <x v="30"/>
    <x v="0"/>
    <n v="60"/>
    <x v="3"/>
    <n v="0.55000000000000004"/>
    <n v="7750"/>
    <n v="4262.5"/>
    <n v="1705"/>
    <n v="0.4"/>
  </r>
  <r>
    <x v="0"/>
    <n v="1185732"/>
    <x v="209"/>
    <x v="8"/>
    <x v="2"/>
    <x v="1"/>
    <x v="4"/>
    <x v="27"/>
    <x v="30"/>
    <x v="1"/>
    <n v="37"/>
    <x v="2"/>
    <n v="0.50000000000000011"/>
    <n v="5750"/>
    <n v="2875.0000000000005"/>
    <n v="1006.2500000000001"/>
    <n v="0.35"/>
  </r>
  <r>
    <x v="0"/>
    <n v="1185732"/>
    <x v="209"/>
    <x v="8"/>
    <x v="2"/>
    <x v="1"/>
    <x v="4"/>
    <x v="27"/>
    <x v="30"/>
    <x v="2"/>
    <n v="28"/>
    <x v="3"/>
    <n v="0.25000000000000006"/>
    <n v="4750"/>
    <n v="1187.5000000000002"/>
    <n v="475.00000000000011"/>
    <n v="0.4"/>
  </r>
  <r>
    <x v="0"/>
    <n v="1185732"/>
    <x v="209"/>
    <x v="8"/>
    <x v="2"/>
    <x v="1"/>
    <x v="4"/>
    <x v="27"/>
    <x v="30"/>
    <x v="3"/>
    <n v="48"/>
    <x v="1"/>
    <n v="0.25000000000000006"/>
    <n v="4500"/>
    <n v="1125.0000000000002"/>
    <n v="450.00000000000011"/>
    <n v="0.4"/>
  </r>
  <r>
    <x v="0"/>
    <n v="1185732"/>
    <x v="209"/>
    <x v="8"/>
    <x v="2"/>
    <x v="1"/>
    <x v="4"/>
    <x v="27"/>
    <x v="30"/>
    <x v="4"/>
    <n v="47"/>
    <x v="0"/>
    <n v="0.35000000000000003"/>
    <n v="4500"/>
    <n v="1575.0000000000002"/>
    <n v="551.25"/>
    <n v="0.35"/>
  </r>
  <r>
    <x v="0"/>
    <n v="1185732"/>
    <x v="209"/>
    <x v="8"/>
    <x v="2"/>
    <x v="1"/>
    <x v="4"/>
    <x v="27"/>
    <x v="30"/>
    <x v="5"/>
    <n v="46"/>
    <x v="2"/>
    <n v="0.40000000000000008"/>
    <n v="5500"/>
    <n v="2200.0000000000005"/>
    <n v="1100.0000000000002"/>
    <n v="0.5"/>
  </r>
  <r>
    <x v="0"/>
    <n v="1185732"/>
    <x v="123"/>
    <x v="9"/>
    <x v="3"/>
    <x v="1"/>
    <x v="4"/>
    <x v="27"/>
    <x v="30"/>
    <x v="0"/>
    <n v="51"/>
    <x v="1"/>
    <n v="0.40000000000000008"/>
    <n v="7250"/>
    <n v="2900.0000000000005"/>
    <n v="1160.0000000000002"/>
    <n v="0.4"/>
  </r>
  <r>
    <x v="0"/>
    <n v="1185732"/>
    <x v="123"/>
    <x v="9"/>
    <x v="3"/>
    <x v="1"/>
    <x v="4"/>
    <x v="27"/>
    <x v="30"/>
    <x v="1"/>
    <n v="45"/>
    <x v="0"/>
    <n v="0.3000000000000001"/>
    <n v="5500"/>
    <n v="1650.0000000000005"/>
    <n v="577.50000000000011"/>
    <n v="0.35"/>
  </r>
  <r>
    <x v="0"/>
    <n v="1185732"/>
    <x v="123"/>
    <x v="9"/>
    <x v="3"/>
    <x v="1"/>
    <x v="4"/>
    <x v="27"/>
    <x v="30"/>
    <x v="2"/>
    <n v="55"/>
    <x v="2"/>
    <n v="0.3000000000000001"/>
    <n v="4250"/>
    <n v="1275.0000000000005"/>
    <n v="510.00000000000023"/>
    <n v="0.4"/>
  </r>
  <r>
    <x v="0"/>
    <n v="1185732"/>
    <x v="123"/>
    <x v="9"/>
    <x v="3"/>
    <x v="1"/>
    <x v="4"/>
    <x v="27"/>
    <x v="30"/>
    <x v="3"/>
    <n v="51"/>
    <x v="0"/>
    <n v="0.3000000000000001"/>
    <n v="4000"/>
    <n v="1200.0000000000005"/>
    <n v="480.00000000000023"/>
    <n v="0.4"/>
  </r>
  <r>
    <x v="0"/>
    <n v="1185732"/>
    <x v="123"/>
    <x v="9"/>
    <x v="3"/>
    <x v="1"/>
    <x v="4"/>
    <x v="27"/>
    <x v="30"/>
    <x v="4"/>
    <n v="57"/>
    <x v="3"/>
    <n v="0.40000000000000008"/>
    <n v="4000"/>
    <n v="1600.0000000000002"/>
    <n v="560"/>
    <n v="0.35"/>
  </r>
  <r>
    <x v="0"/>
    <n v="1185732"/>
    <x v="123"/>
    <x v="9"/>
    <x v="3"/>
    <x v="1"/>
    <x v="4"/>
    <x v="27"/>
    <x v="30"/>
    <x v="5"/>
    <n v="44"/>
    <x v="1"/>
    <n v="0.4"/>
    <n v="5250"/>
    <n v="2100"/>
    <n v="1050"/>
    <n v="0.5"/>
  </r>
  <r>
    <x v="0"/>
    <n v="1185732"/>
    <x v="210"/>
    <x v="10"/>
    <x v="3"/>
    <x v="1"/>
    <x v="4"/>
    <x v="27"/>
    <x v="30"/>
    <x v="0"/>
    <n v="58"/>
    <x v="0"/>
    <n v="0.35000000000000009"/>
    <n v="6750"/>
    <n v="2362.5000000000005"/>
    <n v="945.00000000000023"/>
    <n v="0.4"/>
  </r>
  <r>
    <x v="0"/>
    <n v="1185732"/>
    <x v="210"/>
    <x v="10"/>
    <x v="3"/>
    <x v="1"/>
    <x v="4"/>
    <x v="27"/>
    <x v="30"/>
    <x v="1"/>
    <n v="22"/>
    <x v="0"/>
    <n v="0.25000000000000011"/>
    <n v="5000"/>
    <n v="1250.0000000000005"/>
    <n v="437.50000000000011"/>
    <n v="0.35"/>
  </r>
  <r>
    <x v="0"/>
    <n v="1185732"/>
    <x v="210"/>
    <x v="10"/>
    <x v="3"/>
    <x v="1"/>
    <x v="4"/>
    <x v="27"/>
    <x v="30"/>
    <x v="2"/>
    <n v="49"/>
    <x v="0"/>
    <n v="0.35000000000000014"/>
    <n v="4450"/>
    <n v="1557.5000000000007"/>
    <n v="623.00000000000034"/>
    <n v="0.4"/>
  </r>
  <r>
    <x v="0"/>
    <n v="1185732"/>
    <x v="210"/>
    <x v="10"/>
    <x v="3"/>
    <x v="1"/>
    <x v="4"/>
    <x v="27"/>
    <x v="30"/>
    <x v="3"/>
    <n v="50"/>
    <x v="3"/>
    <n v="0.65000000000000024"/>
    <n v="5000"/>
    <n v="3250.0000000000014"/>
    <n v="1300.0000000000007"/>
    <n v="0.4"/>
  </r>
  <r>
    <x v="0"/>
    <n v="1185732"/>
    <x v="210"/>
    <x v="10"/>
    <x v="3"/>
    <x v="1"/>
    <x v="4"/>
    <x v="27"/>
    <x v="30"/>
    <x v="4"/>
    <n v="34"/>
    <x v="0"/>
    <n v="0.80000000000000016"/>
    <n v="4750"/>
    <n v="3800.0000000000009"/>
    <n v="1330.0000000000002"/>
    <n v="0.35"/>
  </r>
  <r>
    <x v="0"/>
    <n v="1185732"/>
    <x v="210"/>
    <x v="10"/>
    <x v="3"/>
    <x v="1"/>
    <x v="4"/>
    <x v="27"/>
    <x v="30"/>
    <x v="5"/>
    <n v="50"/>
    <x v="1"/>
    <n v="0.8"/>
    <n v="5750"/>
    <n v="4600"/>
    <n v="2300"/>
    <n v="0.5"/>
  </r>
  <r>
    <x v="0"/>
    <n v="1185732"/>
    <x v="211"/>
    <x v="11"/>
    <x v="3"/>
    <x v="1"/>
    <x v="4"/>
    <x v="27"/>
    <x v="30"/>
    <x v="0"/>
    <n v="27"/>
    <x v="1"/>
    <n v="0.75000000000000011"/>
    <n v="8250"/>
    <n v="6187.5000000000009"/>
    <n v="2475.0000000000005"/>
    <n v="0.4"/>
  </r>
  <r>
    <x v="0"/>
    <n v="1185732"/>
    <x v="211"/>
    <x v="11"/>
    <x v="3"/>
    <x v="1"/>
    <x v="4"/>
    <x v="27"/>
    <x v="30"/>
    <x v="1"/>
    <n v="29"/>
    <x v="2"/>
    <n v="0.65000000000000013"/>
    <n v="6250"/>
    <n v="4062.5000000000009"/>
    <n v="1421.8750000000002"/>
    <n v="0.35"/>
  </r>
  <r>
    <x v="0"/>
    <n v="1185732"/>
    <x v="211"/>
    <x v="11"/>
    <x v="3"/>
    <x v="1"/>
    <x v="4"/>
    <x v="27"/>
    <x v="30"/>
    <x v="2"/>
    <n v="34"/>
    <x v="1"/>
    <n v="0.65000000000000013"/>
    <n v="5750"/>
    <n v="3737.5000000000009"/>
    <n v="1495.0000000000005"/>
    <n v="0.4"/>
  </r>
  <r>
    <x v="0"/>
    <n v="1185732"/>
    <x v="211"/>
    <x v="11"/>
    <x v="3"/>
    <x v="1"/>
    <x v="4"/>
    <x v="27"/>
    <x v="30"/>
    <x v="3"/>
    <n v="36"/>
    <x v="1"/>
    <n v="0.65000000000000013"/>
    <n v="5250"/>
    <n v="3412.5000000000009"/>
    <n v="1365.0000000000005"/>
    <n v="0.4"/>
  </r>
  <r>
    <x v="0"/>
    <n v="1185732"/>
    <x v="211"/>
    <x v="11"/>
    <x v="3"/>
    <x v="1"/>
    <x v="4"/>
    <x v="27"/>
    <x v="30"/>
    <x v="4"/>
    <n v="26"/>
    <x v="3"/>
    <n v="0.75000000000000011"/>
    <n v="5250"/>
    <n v="3937.5000000000005"/>
    <n v="1378.125"/>
    <n v="0.35"/>
  </r>
  <r>
    <x v="0"/>
    <n v="1185732"/>
    <x v="211"/>
    <x v="11"/>
    <x v="3"/>
    <x v="1"/>
    <x v="4"/>
    <x v="27"/>
    <x v="30"/>
    <x v="5"/>
    <n v="48"/>
    <x v="3"/>
    <n v="0.8"/>
    <n v="6250"/>
    <n v="5000"/>
    <n v="2500"/>
    <n v="0.5"/>
  </r>
  <r>
    <x v="0"/>
    <n v="1185732"/>
    <x v="212"/>
    <x v="0"/>
    <x v="0"/>
    <x v="0"/>
    <x v="3"/>
    <x v="28"/>
    <x v="31"/>
    <x v="0"/>
    <n v="58"/>
    <x v="3"/>
    <n v="0.4"/>
    <n v="5000"/>
    <n v="2000"/>
    <n v="800"/>
    <n v="0.4"/>
  </r>
  <r>
    <x v="0"/>
    <n v="1185732"/>
    <x v="212"/>
    <x v="0"/>
    <x v="0"/>
    <x v="0"/>
    <x v="3"/>
    <x v="28"/>
    <x v="31"/>
    <x v="1"/>
    <n v="32"/>
    <x v="0"/>
    <n v="0.4"/>
    <n v="3000"/>
    <n v="1200"/>
    <n v="420"/>
    <n v="0.35"/>
  </r>
  <r>
    <x v="0"/>
    <n v="1185732"/>
    <x v="212"/>
    <x v="0"/>
    <x v="0"/>
    <x v="0"/>
    <x v="3"/>
    <x v="28"/>
    <x v="31"/>
    <x v="2"/>
    <n v="21"/>
    <x v="1"/>
    <n v="0.30000000000000004"/>
    <n v="3000"/>
    <n v="900.00000000000011"/>
    <n v="360.00000000000006"/>
    <n v="0.4"/>
  </r>
  <r>
    <x v="0"/>
    <n v="1185732"/>
    <x v="212"/>
    <x v="0"/>
    <x v="0"/>
    <x v="0"/>
    <x v="3"/>
    <x v="28"/>
    <x v="31"/>
    <x v="3"/>
    <n v="17"/>
    <x v="1"/>
    <n v="0.35000000000000003"/>
    <n v="1500"/>
    <n v="525"/>
    <n v="210"/>
    <n v="0.4"/>
  </r>
  <r>
    <x v="0"/>
    <n v="1185732"/>
    <x v="212"/>
    <x v="0"/>
    <x v="0"/>
    <x v="0"/>
    <x v="3"/>
    <x v="28"/>
    <x v="31"/>
    <x v="4"/>
    <n v="50"/>
    <x v="1"/>
    <n v="0.49999999999999994"/>
    <n v="2000"/>
    <n v="999.99999999999989"/>
    <n v="349.99999999999994"/>
    <n v="0.35"/>
  </r>
  <r>
    <x v="0"/>
    <n v="1185732"/>
    <x v="212"/>
    <x v="0"/>
    <x v="0"/>
    <x v="0"/>
    <x v="3"/>
    <x v="28"/>
    <x v="31"/>
    <x v="5"/>
    <n v="18"/>
    <x v="1"/>
    <n v="0.4"/>
    <n v="3000"/>
    <n v="1200"/>
    <n v="480"/>
    <n v="0.4"/>
  </r>
  <r>
    <x v="0"/>
    <n v="1185732"/>
    <x v="213"/>
    <x v="1"/>
    <x v="0"/>
    <x v="0"/>
    <x v="3"/>
    <x v="28"/>
    <x v="31"/>
    <x v="0"/>
    <n v="46"/>
    <x v="1"/>
    <n v="0.4"/>
    <n v="5500"/>
    <n v="2200"/>
    <n v="880"/>
    <n v="0.4"/>
  </r>
  <r>
    <x v="0"/>
    <n v="1185732"/>
    <x v="213"/>
    <x v="1"/>
    <x v="0"/>
    <x v="0"/>
    <x v="3"/>
    <x v="28"/>
    <x v="31"/>
    <x v="1"/>
    <n v="37"/>
    <x v="2"/>
    <n v="0.4"/>
    <n v="2000"/>
    <n v="800"/>
    <n v="280"/>
    <n v="0.35"/>
  </r>
  <r>
    <x v="0"/>
    <n v="1185732"/>
    <x v="213"/>
    <x v="1"/>
    <x v="0"/>
    <x v="0"/>
    <x v="3"/>
    <x v="28"/>
    <x v="31"/>
    <x v="2"/>
    <n v="28"/>
    <x v="0"/>
    <n v="0.30000000000000004"/>
    <n v="2500"/>
    <n v="750.00000000000011"/>
    <n v="300.00000000000006"/>
    <n v="0.4"/>
  </r>
  <r>
    <x v="0"/>
    <n v="1185732"/>
    <x v="213"/>
    <x v="1"/>
    <x v="0"/>
    <x v="0"/>
    <x v="3"/>
    <x v="28"/>
    <x v="31"/>
    <x v="3"/>
    <n v="35"/>
    <x v="3"/>
    <n v="0.35000000000000003"/>
    <n v="1250"/>
    <n v="437.50000000000006"/>
    <n v="175.00000000000003"/>
    <n v="0.4"/>
  </r>
  <r>
    <x v="0"/>
    <n v="1185732"/>
    <x v="213"/>
    <x v="1"/>
    <x v="0"/>
    <x v="0"/>
    <x v="3"/>
    <x v="28"/>
    <x v="31"/>
    <x v="4"/>
    <n v="33"/>
    <x v="2"/>
    <n v="0.49999999999999994"/>
    <n v="2000"/>
    <n v="999.99999999999989"/>
    <n v="349.99999999999994"/>
    <n v="0.35"/>
  </r>
  <r>
    <x v="0"/>
    <n v="1185732"/>
    <x v="213"/>
    <x v="1"/>
    <x v="0"/>
    <x v="0"/>
    <x v="3"/>
    <x v="28"/>
    <x v="31"/>
    <x v="5"/>
    <n v="48"/>
    <x v="1"/>
    <n v="0.4"/>
    <n v="3000"/>
    <n v="1200"/>
    <n v="480"/>
    <n v="0.4"/>
  </r>
  <r>
    <x v="0"/>
    <n v="1185732"/>
    <x v="214"/>
    <x v="2"/>
    <x v="0"/>
    <x v="0"/>
    <x v="3"/>
    <x v="28"/>
    <x v="31"/>
    <x v="0"/>
    <n v="34"/>
    <x v="1"/>
    <n v="0.45"/>
    <n v="5200"/>
    <n v="2340"/>
    <n v="936"/>
    <n v="0.4"/>
  </r>
  <r>
    <x v="0"/>
    <n v="1185732"/>
    <x v="214"/>
    <x v="2"/>
    <x v="0"/>
    <x v="0"/>
    <x v="3"/>
    <x v="28"/>
    <x v="31"/>
    <x v="1"/>
    <n v="33"/>
    <x v="3"/>
    <n v="0.45"/>
    <n v="2250"/>
    <n v="1012.5"/>
    <n v="354.375"/>
    <n v="0.35"/>
  </r>
  <r>
    <x v="0"/>
    <n v="1185732"/>
    <x v="214"/>
    <x v="2"/>
    <x v="0"/>
    <x v="0"/>
    <x v="3"/>
    <x v="28"/>
    <x v="31"/>
    <x v="2"/>
    <n v="54"/>
    <x v="1"/>
    <n v="0.35000000000000003"/>
    <n v="2500"/>
    <n v="875.00000000000011"/>
    <n v="350.00000000000006"/>
    <n v="0.4"/>
  </r>
  <r>
    <x v="0"/>
    <n v="1185732"/>
    <x v="214"/>
    <x v="2"/>
    <x v="0"/>
    <x v="0"/>
    <x v="3"/>
    <x v="28"/>
    <x v="31"/>
    <x v="3"/>
    <n v="15"/>
    <x v="0"/>
    <n v="0.4"/>
    <n v="1000"/>
    <n v="400"/>
    <n v="160"/>
    <n v="0.4"/>
  </r>
  <r>
    <x v="0"/>
    <n v="1185732"/>
    <x v="214"/>
    <x v="2"/>
    <x v="0"/>
    <x v="0"/>
    <x v="3"/>
    <x v="28"/>
    <x v="31"/>
    <x v="4"/>
    <n v="36"/>
    <x v="0"/>
    <n v="0.54999999999999993"/>
    <n v="1500"/>
    <n v="824.99999999999989"/>
    <n v="288.74999999999994"/>
    <n v="0.35"/>
  </r>
  <r>
    <x v="0"/>
    <n v="1185732"/>
    <x v="214"/>
    <x v="2"/>
    <x v="0"/>
    <x v="0"/>
    <x v="3"/>
    <x v="28"/>
    <x v="31"/>
    <x v="5"/>
    <n v="15"/>
    <x v="1"/>
    <n v="0.45"/>
    <n v="2500"/>
    <n v="1125"/>
    <n v="450"/>
    <n v="0.4"/>
  </r>
  <r>
    <x v="0"/>
    <n v="1185732"/>
    <x v="215"/>
    <x v="3"/>
    <x v="1"/>
    <x v="0"/>
    <x v="3"/>
    <x v="28"/>
    <x v="31"/>
    <x v="0"/>
    <n v="42"/>
    <x v="0"/>
    <n v="0.45"/>
    <n v="4750"/>
    <n v="2137.5"/>
    <n v="855"/>
    <n v="0.4"/>
  </r>
  <r>
    <x v="0"/>
    <n v="1185732"/>
    <x v="215"/>
    <x v="3"/>
    <x v="1"/>
    <x v="0"/>
    <x v="3"/>
    <x v="28"/>
    <x v="31"/>
    <x v="1"/>
    <n v="58"/>
    <x v="2"/>
    <n v="0.45"/>
    <n v="1750"/>
    <n v="787.5"/>
    <n v="275.625"/>
    <n v="0.35"/>
  </r>
  <r>
    <x v="0"/>
    <n v="1185732"/>
    <x v="215"/>
    <x v="3"/>
    <x v="1"/>
    <x v="0"/>
    <x v="3"/>
    <x v="28"/>
    <x v="31"/>
    <x v="2"/>
    <n v="30"/>
    <x v="0"/>
    <n v="0.4"/>
    <n v="1750"/>
    <n v="700"/>
    <n v="280"/>
    <n v="0.4"/>
  </r>
  <r>
    <x v="0"/>
    <n v="1185732"/>
    <x v="215"/>
    <x v="3"/>
    <x v="1"/>
    <x v="0"/>
    <x v="3"/>
    <x v="28"/>
    <x v="31"/>
    <x v="3"/>
    <n v="55"/>
    <x v="2"/>
    <n v="0.45"/>
    <n v="1000"/>
    <n v="450"/>
    <n v="180"/>
    <n v="0.4"/>
  </r>
  <r>
    <x v="0"/>
    <n v="1185732"/>
    <x v="215"/>
    <x v="3"/>
    <x v="1"/>
    <x v="0"/>
    <x v="3"/>
    <x v="28"/>
    <x v="31"/>
    <x v="4"/>
    <n v="32"/>
    <x v="1"/>
    <n v="0.5"/>
    <n v="1250"/>
    <n v="625"/>
    <n v="218.75"/>
    <n v="0.35"/>
  </r>
  <r>
    <x v="0"/>
    <n v="1185732"/>
    <x v="215"/>
    <x v="3"/>
    <x v="1"/>
    <x v="0"/>
    <x v="3"/>
    <x v="28"/>
    <x v="31"/>
    <x v="5"/>
    <n v="39"/>
    <x v="3"/>
    <n v="0.4"/>
    <n v="2500"/>
    <n v="1000"/>
    <n v="400"/>
    <n v="0.4"/>
  </r>
  <r>
    <x v="0"/>
    <n v="1185732"/>
    <x v="216"/>
    <x v="4"/>
    <x v="1"/>
    <x v="0"/>
    <x v="3"/>
    <x v="28"/>
    <x v="31"/>
    <x v="0"/>
    <n v="18"/>
    <x v="0"/>
    <n v="0.5"/>
    <n v="5200"/>
    <n v="2600"/>
    <n v="1040"/>
    <n v="0.4"/>
  </r>
  <r>
    <x v="0"/>
    <n v="1185732"/>
    <x v="216"/>
    <x v="4"/>
    <x v="1"/>
    <x v="0"/>
    <x v="3"/>
    <x v="28"/>
    <x v="31"/>
    <x v="1"/>
    <n v="17"/>
    <x v="2"/>
    <n v="0.45000000000000007"/>
    <n v="2250"/>
    <n v="1012.5000000000001"/>
    <n v="354.375"/>
    <n v="0.35"/>
  </r>
  <r>
    <x v="0"/>
    <n v="1185732"/>
    <x v="216"/>
    <x v="4"/>
    <x v="1"/>
    <x v="0"/>
    <x v="3"/>
    <x v="28"/>
    <x v="31"/>
    <x v="2"/>
    <n v="40"/>
    <x v="0"/>
    <n v="0.4"/>
    <n v="2000"/>
    <n v="800"/>
    <n v="320"/>
    <n v="0.4"/>
  </r>
  <r>
    <x v="0"/>
    <n v="1185732"/>
    <x v="216"/>
    <x v="4"/>
    <x v="1"/>
    <x v="0"/>
    <x v="3"/>
    <x v="28"/>
    <x v="31"/>
    <x v="3"/>
    <n v="58"/>
    <x v="3"/>
    <n v="0.4"/>
    <n v="1250"/>
    <n v="500"/>
    <n v="200"/>
    <n v="0.4"/>
  </r>
  <r>
    <x v="0"/>
    <n v="1185732"/>
    <x v="216"/>
    <x v="4"/>
    <x v="1"/>
    <x v="0"/>
    <x v="3"/>
    <x v="28"/>
    <x v="31"/>
    <x v="4"/>
    <n v="55"/>
    <x v="2"/>
    <n v="0.5"/>
    <n v="1500"/>
    <n v="750"/>
    <n v="262.5"/>
    <n v="0.35"/>
  </r>
  <r>
    <x v="0"/>
    <n v="1185732"/>
    <x v="216"/>
    <x v="4"/>
    <x v="1"/>
    <x v="0"/>
    <x v="3"/>
    <x v="28"/>
    <x v="31"/>
    <x v="5"/>
    <n v="17"/>
    <x v="1"/>
    <n v="0.55000000000000004"/>
    <n v="2750"/>
    <n v="1512.5000000000002"/>
    <n v="605.00000000000011"/>
    <n v="0.4"/>
  </r>
  <r>
    <x v="0"/>
    <n v="1185732"/>
    <x v="217"/>
    <x v="5"/>
    <x v="1"/>
    <x v="0"/>
    <x v="3"/>
    <x v="28"/>
    <x v="31"/>
    <x v="0"/>
    <n v="46"/>
    <x v="2"/>
    <n v="0.4"/>
    <n v="5250"/>
    <n v="2100"/>
    <n v="840"/>
    <n v="0.4"/>
  </r>
  <r>
    <x v="0"/>
    <n v="1185732"/>
    <x v="217"/>
    <x v="5"/>
    <x v="1"/>
    <x v="0"/>
    <x v="3"/>
    <x v="28"/>
    <x v="31"/>
    <x v="1"/>
    <n v="29"/>
    <x v="2"/>
    <n v="0.35000000000000009"/>
    <n v="2750"/>
    <n v="962.50000000000023"/>
    <n v="336.87500000000006"/>
    <n v="0.35"/>
  </r>
  <r>
    <x v="0"/>
    <n v="1185732"/>
    <x v="217"/>
    <x v="5"/>
    <x v="1"/>
    <x v="0"/>
    <x v="3"/>
    <x v="28"/>
    <x v="31"/>
    <x v="2"/>
    <n v="47"/>
    <x v="0"/>
    <n v="0.30000000000000004"/>
    <n v="2250"/>
    <n v="675.00000000000011"/>
    <n v="270.00000000000006"/>
    <n v="0.4"/>
  </r>
  <r>
    <x v="0"/>
    <n v="1185732"/>
    <x v="217"/>
    <x v="5"/>
    <x v="1"/>
    <x v="0"/>
    <x v="3"/>
    <x v="28"/>
    <x v="31"/>
    <x v="3"/>
    <n v="60"/>
    <x v="3"/>
    <n v="0.30000000000000004"/>
    <n v="2000"/>
    <n v="600.00000000000011"/>
    <n v="240.00000000000006"/>
    <n v="0.4"/>
  </r>
  <r>
    <x v="0"/>
    <n v="1185732"/>
    <x v="217"/>
    <x v="5"/>
    <x v="1"/>
    <x v="0"/>
    <x v="3"/>
    <x v="28"/>
    <x v="31"/>
    <x v="4"/>
    <n v="45"/>
    <x v="2"/>
    <n v="0.5"/>
    <n v="2000"/>
    <n v="1000"/>
    <n v="350"/>
    <n v="0.35"/>
  </r>
  <r>
    <x v="0"/>
    <n v="1185732"/>
    <x v="217"/>
    <x v="5"/>
    <x v="1"/>
    <x v="0"/>
    <x v="3"/>
    <x v="28"/>
    <x v="31"/>
    <x v="5"/>
    <n v="19"/>
    <x v="2"/>
    <n v="0.55000000000000004"/>
    <n v="3750"/>
    <n v="2062.5"/>
    <n v="825"/>
    <n v="0.4"/>
  </r>
  <r>
    <x v="0"/>
    <n v="1185732"/>
    <x v="218"/>
    <x v="6"/>
    <x v="2"/>
    <x v="1"/>
    <x v="3"/>
    <x v="28"/>
    <x v="31"/>
    <x v="0"/>
    <n v="55"/>
    <x v="0"/>
    <n v="0.5"/>
    <n v="6000"/>
    <n v="3000"/>
    <n v="1200"/>
    <n v="0.4"/>
  </r>
  <r>
    <x v="0"/>
    <n v="1185732"/>
    <x v="218"/>
    <x v="6"/>
    <x v="2"/>
    <x v="1"/>
    <x v="3"/>
    <x v="28"/>
    <x v="31"/>
    <x v="1"/>
    <n v="43"/>
    <x v="2"/>
    <n v="0.45000000000000007"/>
    <n v="3500"/>
    <n v="1575.0000000000002"/>
    <n v="551.25"/>
    <n v="0.35"/>
  </r>
  <r>
    <x v="0"/>
    <n v="1185732"/>
    <x v="218"/>
    <x v="6"/>
    <x v="2"/>
    <x v="1"/>
    <x v="3"/>
    <x v="28"/>
    <x v="31"/>
    <x v="2"/>
    <n v="38"/>
    <x v="1"/>
    <n v="0.4"/>
    <n v="2750"/>
    <n v="1100"/>
    <n v="440"/>
    <n v="0.4"/>
  </r>
  <r>
    <x v="0"/>
    <n v="1185732"/>
    <x v="218"/>
    <x v="6"/>
    <x v="2"/>
    <x v="1"/>
    <x v="3"/>
    <x v="28"/>
    <x v="31"/>
    <x v="3"/>
    <n v="19"/>
    <x v="3"/>
    <n v="0.4"/>
    <n v="2250"/>
    <n v="900"/>
    <n v="360"/>
    <n v="0.4"/>
  </r>
  <r>
    <x v="0"/>
    <n v="1185732"/>
    <x v="218"/>
    <x v="6"/>
    <x v="2"/>
    <x v="1"/>
    <x v="3"/>
    <x v="28"/>
    <x v="31"/>
    <x v="4"/>
    <n v="41"/>
    <x v="1"/>
    <n v="0.5"/>
    <n v="2500"/>
    <n v="1250"/>
    <n v="437.5"/>
    <n v="0.35"/>
  </r>
  <r>
    <x v="0"/>
    <n v="1185732"/>
    <x v="218"/>
    <x v="6"/>
    <x v="2"/>
    <x v="1"/>
    <x v="3"/>
    <x v="28"/>
    <x v="31"/>
    <x v="5"/>
    <n v="19"/>
    <x v="3"/>
    <n v="0.55000000000000004"/>
    <n v="4250"/>
    <n v="2337.5"/>
    <n v="935"/>
    <n v="0.4"/>
  </r>
  <r>
    <x v="0"/>
    <n v="1185732"/>
    <x v="219"/>
    <x v="7"/>
    <x v="2"/>
    <x v="1"/>
    <x v="3"/>
    <x v="28"/>
    <x v="31"/>
    <x v="0"/>
    <n v="57"/>
    <x v="3"/>
    <n v="0.5"/>
    <n v="5750"/>
    <n v="2875"/>
    <n v="1150"/>
    <n v="0.4"/>
  </r>
  <r>
    <x v="0"/>
    <n v="1185732"/>
    <x v="219"/>
    <x v="7"/>
    <x v="2"/>
    <x v="1"/>
    <x v="3"/>
    <x v="28"/>
    <x v="31"/>
    <x v="1"/>
    <n v="24"/>
    <x v="3"/>
    <n v="0.45000000000000007"/>
    <n v="3500"/>
    <n v="1575.0000000000002"/>
    <n v="551.25"/>
    <n v="0.35"/>
  </r>
  <r>
    <x v="0"/>
    <n v="1185732"/>
    <x v="219"/>
    <x v="7"/>
    <x v="2"/>
    <x v="1"/>
    <x v="3"/>
    <x v="28"/>
    <x v="31"/>
    <x v="2"/>
    <n v="33"/>
    <x v="0"/>
    <n v="0.4"/>
    <n v="2750"/>
    <n v="1100"/>
    <n v="440"/>
    <n v="0.4"/>
  </r>
  <r>
    <x v="0"/>
    <n v="1185732"/>
    <x v="219"/>
    <x v="7"/>
    <x v="2"/>
    <x v="1"/>
    <x v="3"/>
    <x v="28"/>
    <x v="31"/>
    <x v="3"/>
    <n v="29"/>
    <x v="0"/>
    <n v="0.4"/>
    <n v="2500"/>
    <n v="1000"/>
    <n v="400"/>
    <n v="0.4"/>
  </r>
  <r>
    <x v="0"/>
    <n v="1185732"/>
    <x v="219"/>
    <x v="7"/>
    <x v="2"/>
    <x v="1"/>
    <x v="3"/>
    <x v="28"/>
    <x v="31"/>
    <x v="4"/>
    <n v="36"/>
    <x v="1"/>
    <n v="0.5"/>
    <n v="2250"/>
    <n v="1125"/>
    <n v="393.75"/>
    <n v="0.35"/>
  </r>
  <r>
    <x v="0"/>
    <n v="1185732"/>
    <x v="219"/>
    <x v="7"/>
    <x v="2"/>
    <x v="1"/>
    <x v="3"/>
    <x v="28"/>
    <x v="31"/>
    <x v="5"/>
    <n v="22"/>
    <x v="3"/>
    <n v="0.55000000000000004"/>
    <n v="4000"/>
    <n v="2200"/>
    <n v="880"/>
    <n v="0.4"/>
  </r>
  <r>
    <x v="0"/>
    <n v="1185732"/>
    <x v="220"/>
    <x v="8"/>
    <x v="2"/>
    <x v="1"/>
    <x v="3"/>
    <x v="28"/>
    <x v="31"/>
    <x v="0"/>
    <n v="21"/>
    <x v="0"/>
    <n v="0.5"/>
    <n v="5250"/>
    <n v="2625"/>
    <n v="1050"/>
    <n v="0.4"/>
  </r>
  <r>
    <x v="0"/>
    <n v="1185732"/>
    <x v="220"/>
    <x v="8"/>
    <x v="2"/>
    <x v="1"/>
    <x v="3"/>
    <x v="28"/>
    <x v="31"/>
    <x v="1"/>
    <n v="43"/>
    <x v="0"/>
    <n v="0.45000000000000007"/>
    <n v="3250"/>
    <n v="1462.5000000000002"/>
    <n v="511.87500000000006"/>
    <n v="0.35"/>
  </r>
  <r>
    <x v="0"/>
    <n v="1185732"/>
    <x v="220"/>
    <x v="8"/>
    <x v="2"/>
    <x v="1"/>
    <x v="3"/>
    <x v="28"/>
    <x v="31"/>
    <x v="2"/>
    <n v="35"/>
    <x v="2"/>
    <n v="0.35000000000000003"/>
    <n v="2250"/>
    <n v="787.50000000000011"/>
    <n v="315.00000000000006"/>
    <n v="0.4"/>
  </r>
  <r>
    <x v="0"/>
    <n v="1185732"/>
    <x v="220"/>
    <x v="8"/>
    <x v="2"/>
    <x v="1"/>
    <x v="3"/>
    <x v="28"/>
    <x v="31"/>
    <x v="3"/>
    <n v="25"/>
    <x v="3"/>
    <n v="0.35000000000000003"/>
    <n v="2000"/>
    <n v="700.00000000000011"/>
    <n v="280.00000000000006"/>
    <n v="0.4"/>
  </r>
  <r>
    <x v="0"/>
    <n v="1185732"/>
    <x v="220"/>
    <x v="8"/>
    <x v="2"/>
    <x v="1"/>
    <x v="3"/>
    <x v="28"/>
    <x v="31"/>
    <x v="4"/>
    <n v="16"/>
    <x v="1"/>
    <n v="0.45"/>
    <n v="2000"/>
    <n v="900"/>
    <n v="315"/>
    <n v="0.35"/>
  </r>
  <r>
    <x v="0"/>
    <n v="1185732"/>
    <x v="220"/>
    <x v="8"/>
    <x v="2"/>
    <x v="1"/>
    <x v="3"/>
    <x v="28"/>
    <x v="31"/>
    <x v="5"/>
    <n v="50"/>
    <x v="0"/>
    <n v="0.5"/>
    <n v="2750"/>
    <n v="1375"/>
    <n v="550"/>
    <n v="0.4"/>
  </r>
  <r>
    <x v="0"/>
    <n v="1185732"/>
    <x v="221"/>
    <x v="9"/>
    <x v="3"/>
    <x v="1"/>
    <x v="3"/>
    <x v="28"/>
    <x v="31"/>
    <x v="0"/>
    <n v="43"/>
    <x v="1"/>
    <n v="0.54999999999999993"/>
    <n v="4500"/>
    <n v="2474.9999999999995"/>
    <n v="989.99999999999989"/>
    <n v="0.4"/>
  </r>
  <r>
    <x v="0"/>
    <n v="1185732"/>
    <x v="221"/>
    <x v="9"/>
    <x v="3"/>
    <x v="1"/>
    <x v="3"/>
    <x v="28"/>
    <x v="31"/>
    <x v="1"/>
    <n v="26"/>
    <x v="2"/>
    <n v="0.45"/>
    <n v="2750"/>
    <n v="1237.5"/>
    <n v="433.125"/>
    <n v="0.35"/>
  </r>
  <r>
    <x v="0"/>
    <n v="1185732"/>
    <x v="221"/>
    <x v="9"/>
    <x v="3"/>
    <x v="1"/>
    <x v="3"/>
    <x v="28"/>
    <x v="31"/>
    <x v="2"/>
    <n v="57"/>
    <x v="3"/>
    <n v="0.45"/>
    <n v="1750"/>
    <n v="787.5"/>
    <n v="315"/>
    <n v="0.4"/>
  </r>
  <r>
    <x v="0"/>
    <n v="1185732"/>
    <x v="221"/>
    <x v="9"/>
    <x v="3"/>
    <x v="1"/>
    <x v="3"/>
    <x v="28"/>
    <x v="31"/>
    <x v="3"/>
    <n v="27"/>
    <x v="2"/>
    <n v="0.45"/>
    <n v="1500"/>
    <n v="675"/>
    <n v="270"/>
    <n v="0.4"/>
  </r>
  <r>
    <x v="0"/>
    <n v="1185732"/>
    <x v="221"/>
    <x v="9"/>
    <x v="3"/>
    <x v="1"/>
    <x v="3"/>
    <x v="28"/>
    <x v="31"/>
    <x v="4"/>
    <n v="44"/>
    <x v="1"/>
    <n v="0.54999999999999993"/>
    <n v="1500"/>
    <n v="824.99999999999989"/>
    <n v="288.74999999999994"/>
    <n v="0.35"/>
  </r>
  <r>
    <x v="0"/>
    <n v="1185732"/>
    <x v="221"/>
    <x v="9"/>
    <x v="3"/>
    <x v="1"/>
    <x v="3"/>
    <x v="28"/>
    <x v="31"/>
    <x v="5"/>
    <n v="57"/>
    <x v="0"/>
    <n v="0.54999999999999993"/>
    <n v="2750"/>
    <n v="1512.4999999999998"/>
    <n v="604.99999999999989"/>
    <n v="0.4"/>
  </r>
  <r>
    <x v="0"/>
    <n v="1185732"/>
    <x v="222"/>
    <x v="10"/>
    <x v="3"/>
    <x v="1"/>
    <x v="3"/>
    <x v="28"/>
    <x v="31"/>
    <x v="0"/>
    <n v="38"/>
    <x v="3"/>
    <n v="0.5"/>
    <n v="4250"/>
    <n v="2125"/>
    <n v="850"/>
    <n v="0.4"/>
  </r>
  <r>
    <x v="0"/>
    <n v="1185732"/>
    <x v="222"/>
    <x v="10"/>
    <x v="3"/>
    <x v="1"/>
    <x v="3"/>
    <x v="28"/>
    <x v="31"/>
    <x v="1"/>
    <n v="25"/>
    <x v="3"/>
    <n v="0.4"/>
    <n v="2750"/>
    <n v="1100"/>
    <n v="385"/>
    <n v="0.35"/>
  </r>
  <r>
    <x v="0"/>
    <n v="1185732"/>
    <x v="222"/>
    <x v="10"/>
    <x v="3"/>
    <x v="1"/>
    <x v="3"/>
    <x v="28"/>
    <x v="31"/>
    <x v="2"/>
    <n v="28"/>
    <x v="3"/>
    <n v="0.45"/>
    <n v="2200"/>
    <n v="990"/>
    <n v="396"/>
    <n v="0.4"/>
  </r>
  <r>
    <x v="0"/>
    <n v="1185732"/>
    <x v="222"/>
    <x v="10"/>
    <x v="3"/>
    <x v="1"/>
    <x v="3"/>
    <x v="28"/>
    <x v="31"/>
    <x v="3"/>
    <n v="42"/>
    <x v="3"/>
    <n v="0.55000000000000004"/>
    <n v="2000"/>
    <n v="1100"/>
    <n v="440"/>
    <n v="0.4"/>
  </r>
  <r>
    <x v="0"/>
    <n v="1185732"/>
    <x v="222"/>
    <x v="10"/>
    <x v="3"/>
    <x v="1"/>
    <x v="3"/>
    <x v="28"/>
    <x v="31"/>
    <x v="4"/>
    <n v="59"/>
    <x v="3"/>
    <n v="0.65"/>
    <n v="1750"/>
    <n v="1137.5"/>
    <n v="398.125"/>
    <n v="0.35"/>
  </r>
  <r>
    <x v="0"/>
    <n v="1185732"/>
    <x v="222"/>
    <x v="10"/>
    <x v="3"/>
    <x v="1"/>
    <x v="3"/>
    <x v="28"/>
    <x v="31"/>
    <x v="5"/>
    <n v="54"/>
    <x v="3"/>
    <n v="0.7"/>
    <n v="2750"/>
    <n v="1924.9999999999998"/>
    <n v="770"/>
    <n v="0.4"/>
  </r>
  <r>
    <x v="0"/>
    <n v="1185732"/>
    <x v="223"/>
    <x v="11"/>
    <x v="3"/>
    <x v="1"/>
    <x v="3"/>
    <x v="28"/>
    <x v="31"/>
    <x v="0"/>
    <n v="16"/>
    <x v="1"/>
    <n v="0.65"/>
    <n v="5250"/>
    <n v="3412.5"/>
    <n v="1365"/>
    <n v="0.4"/>
  </r>
  <r>
    <x v="0"/>
    <n v="1185732"/>
    <x v="223"/>
    <x v="11"/>
    <x v="3"/>
    <x v="1"/>
    <x v="3"/>
    <x v="28"/>
    <x v="31"/>
    <x v="1"/>
    <n v="16"/>
    <x v="2"/>
    <n v="0.55000000000000004"/>
    <n v="3250"/>
    <n v="1787.5000000000002"/>
    <n v="625.625"/>
    <n v="0.35"/>
  </r>
  <r>
    <x v="0"/>
    <n v="1185732"/>
    <x v="223"/>
    <x v="11"/>
    <x v="3"/>
    <x v="1"/>
    <x v="3"/>
    <x v="28"/>
    <x v="31"/>
    <x v="2"/>
    <n v="44"/>
    <x v="0"/>
    <n v="0.55000000000000004"/>
    <n v="2750"/>
    <n v="1512.5000000000002"/>
    <n v="605.00000000000011"/>
    <n v="0.4"/>
  </r>
  <r>
    <x v="0"/>
    <n v="1185732"/>
    <x v="223"/>
    <x v="11"/>
    <x v="3"/>
    <x v="1"/>
    <x v="3"/>
    <x v="28"/>
    <x v="31"/>
    <x v="3"/>
    <n v="44"/>
    <x v="2"/>
    <n v="0.5"/>
    <n v="2250"/>
    <n v="1125"/>
    <n v="450"/>
    <n v="0.4"/>
  </r>
  <r>
    <x v="0"/>
    <n v="1185732"/>
    <x v="223"/>
    <x v="11"/>
    <x v="3"/>
    <x v="1"/>
    <x v="3"/>
    <x v="28"/>
    <x v="31"/>
    <x v="4"/>
    <n v="29"/>
    <x v="0"/>
    <n v="0.6"/>
    <n v="2250"/>
    <n v="1350"/>
    <n v="472.49999999999994"/>
    <n v="0.35"/>
  </r>
  <r>
    <x v="0"/>
    <n v="1185732"/>
    <x v="223"/>
    <x v="11"/>
    <x v="3"/>
    <x v="1"/>
    <x v="3"/>
    <x v="28"/>
    <x v="31"/>
    <x v="5"/>
    <n v="55"/>
    <x v="0"/>
    <n v="0.64999999999999991"/>
    <n v="3250"/>
    <n v="2112.4999999999995"/>
    <n v="844.99999999999989"/>
    <n v="0.4"/>
  </r>
  <r>
    <x v="0"/>
    <n v="1185732"/>
    <x v="24"/>
    <x v="0"/>
    <x v="0"/>
    <x v="0"/>
    <x v="4"/>
    <x v="29"/>
    <x v="32"/>
    <x v="0"/>
    <n v="38"/>
    <x v="0"/>
    <n v="0.30000000000000004"/>
    <n v="7250"/>
    <n v="2175.0000000000005"/>
    <n v="870.00000000000023"/>
    <n v="0.4"/>
  </r>
  <r>
    <x v="0"/>
    <n v="1185732"/>
    <x v="24"/>
    <x v="0"/>
    <x v="0"/>
    <x v="0"/>
    <x v="4"/>
    <x v="29"/>
    <x v="32"/>
    <x v="1"/>
    <n v="34"/>
    <x v="1"/>
    <n v="0.30000000000000004"/>
    <n v="5250"/>
    <n v="1575.0000000000002"/>
    <n v="551.25"/>
    <n v="0.35"/>
  </r>
  <r>
    <x v="0"/>
    <n v="1185732"/>
    <x v="24"/>
    <x v="0"/>
    <x v="0"/>
    <x v="0"/>
    <x v="4"/>
    <x v="29"/>
    <x v="32"/>
    <x v="2"/>
    <n v="18"/>
    <x v="2"/>
    <n v="0.20000000000000007"/>
    <n v="5250"/>
    <n v="1050.0000000000005"/>
    <n v="420.00000000000023"/>
    <n v="0.4"/>
  </r>
  <r>
    <x v="0"/>
    <n v="1185732"/>
    <x v="24"/>
    <x v="0"/>
    <x v="0"/>
    <x v="0"/>
    <x v="4"/>
    <x v="29"/>
    <x v="32"/>
    <x v="3"/>
    <n v="60"/>
    <x v="1"/>
    <n v="0.25"/>
    <n v="3750"/>
    <n v="937.5"/>
    <n v="375"/>
    <n v="0.4"/>
  </r>
  <r>
    <x v="0"/>
    <n v="1185732"/>
    <x v="24"/>
    <x v="0"/>
    <x v="0"/>
    <x v="0"/>
    <x v="4"/>
    <x v="29"/>
    <x v="32"/>
    <x v="4"/>
    <n v="54"/>
    <x v="0"/>
    <n v="0.4"/>
    <n v="4250"/>
    <n v="1700"/>
    <n v="595"/>
    <n v="0.35"/>
  </r>
  <r>
    <x v="0"/>
    <n v="1185732"/>
    <x v="24"/>
    <x v="0"/>
    <x v="0"/>
    <x v="0"/>
    <x v="4"/>
    <x v="29"/>
    <x v="32"/>
    <x v="5"/>
    <n v="22"/>
    <x v="2"/>
    <n v="0.30000000000000004"/>
    <n v="5250"/>
    <n v="1575.0000000000002"/>
    <n v="787.50000000000011"/>
    <n v="0.5"/>
  </r>
  <r>
    <x v="0"/>
    <n v="1185732"/>
    <x v="158"/>
    <x v="1"/>
    <x v="0"/>
    <x v="0"/>
    <x v="4"/>
    <x v="29"/>
    <x v="32"/>
    <x v="0"/>
    <n v="32"/>
    <x v="1"/>
    <n v="0.30000000000000004"/>
    <n v="7750"/>
    <n v="2325.0000000000005"/>
    <n v="930.00000000000023"/>
    <n v="0.4"/>
  </r>
  <r>
    <x v="0"/>
    <n v="1185732"/>
    <x v="158"/>
    <x v="1"/>
    <x v="0"/>
    <x v="0"/>
    <x v="4"/>
    <x v="29"/>
    <x v="32"/>
    <x v="1"/>
    <n v="60"/>
    <x v="3"/>
    <n v="0.30000000000000004"/>
    <n v="4250"/>
    <n v="1275.0000000000002"/>
    <n v="446.25000000000006"/>
    <n v="0.35"/>
  </r>
  <r>
    <x v="0"/>
    <n v="1185732"/>
    <x v="158"/>
    <x v="1"/>
    <x v="0"/>
    <x v="0"/>
    <x v="4"/>
    <x v="29"/>
    <x v="32"/>
    <x v="2"/>
    <n v="34"/>
    <x v="3"/>
    <n v="0.20000000000000007"/>
    <n v="4750"/>
    <n v="950.00000000000034"/>
    <n v="380.00000000000017"/>
    <n v="0.4"/>
  </r>
  <r>
    <x v="0"/>
    <n v="1185732"/>
    <x v="158"/>
    <x v="1"/>
    <x v="0"/>
    <x v="0"/>
    <x v="4"/>
    <x v="29"/>
    <x v="32"/>
    <x v="3"/>
    <n v="58"/>
    <x v="0"/>
    <n v="0.25"/>
    <n v="3250"/>
    <n v="812.5"/>
    <n v="325"/>
    <n v="0.4"/>
  </r>
  <r>
    <x v="0"/>
    <n v="1185732"/>
    <x v="158"/>
    <x v="1"/>
    <x v="0"/>
    <x v="0"/>
    <x v="4"/>
    <x v="29"/>
    <x v="32"/>
    <x v="4"/>
    <n v="48"/>
    <x v="3"/>
    <n v="0.4"/>
    <n v="4000"/>
    <n v="1600"/>
    <n v="560"/>
    <n v="0.35"/>
  </r>
  <r>
    <x v="0"/>
    <n v="1185732"/>
    <x v="158"/>
    <x v="1"/>
    <x v="0"/>
    <x v="0"/>
    <x v="4"/>
    <x v="29"/>
    <x v="32"/>
    <x v="5"/>
    <n v="33"/>
    <x v="0"/>
    <n v="0.25"/>
    <n v="5000"/>
    <n v="1250"/>
    <n v="625"/>
    <n v="0.5"/>
  </r>
  <r>
    <x v="0"/>
    <n v="1185732"/>
    <x v="104"/>
    <x v="2"/>
    <x v="0"/>
    <x v="0"/>
    <x v="4"/>
    <x v="29"/>
    <x v="32"/>
    <x v="0"/>
    <n v="16"/>
    <x v="1"/>
    <n v="0.25"/>
    <n v="7200"/>
    <n v="1800"/>
    <n v="720"/>
    <n v="0.4"/>
  </r>
  <r>
    <x v="0"/>
    <n v="1185732"/>
    <x v="104"/>
    <x v="2"/>
    <x v="0"/>
    <x v="0"/>
    <x v="4"/>
    <x v="29"/>
    <x v="32"/>
    <x v="1"/>
    <n v="48"/>
    <x v="2"/>
    <n v="0.25"/>
    <n v="4000"/>
    <n v="1000"/>
    <n v="350"/>
    <n v="0.35"/>
  </r>
  <r>
    <x v="0"/>
    <n v="1185732"/>
    <x v="104"/>
    <x v="2"/>
    <x v="0"/>
    <x v="0"/>
    <x v="4"/>
    <x v="29"/>
    <x v="32"/>
    <x v="2"/>
    <n v="23"/>
    <x v="2"/>
    <n v="0.15000000000000002"/>
    <n v="4250"/>
    <n v="637.50000000000011"/>
    <n v="255.00000000000006"/>
    <n v="0.4"/>
  </r>
  <r>
    <x v="0"/>
    <n v="1185732"/>
    <x v="104"/>
    <x v="2"/>
    <x v="0"/>
    <x v="0"/>
    <x v="4"/>
    <x v="29"/>
    <x v="32"/>
    <x v="3"/>
    <n v="57"/>
    <x v="0"/>
    <n v="0.19999999999999996"/>
    <n v="2750"/>
    <n v="549.99999999999989"/>
    <n v="219.99999999999997"/>
    <n v="0.4"/>
  </r>
  <r>
    <x v="0"/>
    <n v="1185732"/>
    <x v="104"/>
    <x v="2"/>
    <x v="0"/>
    <x v="0"/>
    <x v="4"/>
    <x v="29"/>
    <x v="32"/>
    <x v="4"/>
    <n v="39"/>
    <x v="3"/>
    <n v="0.35000000000000009"/>
    <n v="3250"/>
    <n v="1137.5000000000002"/>
    <n v="398.12500000000006"/>
    <n v="0.35"/>
  </r>
  <r>
    <x v="0"/>
    <n v="1185732"/>
    <x v="104"/>
    <x v="2"/>
    <x v="0"/>
    <x v="0"/>
    <x v="4"/>
    <x v="29"/>
    <x v="32"/>
    <x v="5"/>
    <n v="38"/>
    <x v="2"/>
    <n v="0.25"/>
    <n v="4250"/>
    <n v="1062.5"/>
    <n v="531.25"/>
    <n v="0.5"/>
  </r>
  <r>
    <x v="0"/>
    <n v="1185732"/>
    <x v="105"/>
    <x v="3"/>
    <x v="1"/>
    <x v="0"/>
    <x v="4"/>
    <x v="29"/>
    <x v="32"/>
    <x v="0"/>
    <n v="27"/>
    <x v="3"/>
    <n v="0.25"/>
    <n v="6750"/>
    <n v="1687.5"/>
    <n v="675"/>
    <n v="0.4"/>
  </r>
  <r>
    <x v="0"/>
    <n v="1185732"/>
    <x v="105"/>
    <x v="3"/>
    <x v="1"/>
    <x v="0"/>
    <x v="4"/>
    <x v="29"/>
    <x v="32"/>
    <x v="1"/>
    <n v="40"/>
    <x v="2"/>
    <n v="0.25"/>
    <n v="3750"/>
    <n v="937.5"/>
    <n v="328.125"/>
    <n v="0.35"/>
  </r>
  <r>
    <x v="0"/>
    <n v="1185732"/>
    <x v="105"/>
    <x v="3"/>
    <x v="1"/>
    <x v="0"/>
    <x v="4"/>
    <x v="29"/>
    <x v="32"/>
    <x v="2"/>
    <n v="32"/>
    <x v="0"/>
    <n v="0.15000000000000002"/>
    <n v="3750"/>
    <n v="562.50000000000011"/>
    <n v="225.00000000000006"/>
    <n v="0.4"/>
  </r>
  <r>
    <x v="0"/>
    <n v="1185732"/>
    <x v="105"/>
    <x v="3"/>
    <x v="1"/>
    <x v="0"/>
    <x v="4"/>
    <x v="29"/>
    <x v="32"/>
    <x v="3"/>
    <n v="42"/>
    <x v="3"/>
    <n v="0.19999999999999996"/>
    <n v="3000"/>
    <n v="599.99999999999989"/>
    <n v="239.99999999999997"/>
    <n v="0.4"/>
  </r>
  <r>
    <x v="0"/>
    <n v="1185732"/>
    <x v="105"/>
    <x v="3"/>
    <x v="1"/>
    <x v="0"/>
    <x v="4"/>
    <x v="29"/>
    <x v="32"/>
    <x v="4"/>
    <n v="27"/>
    <x v="2"/>
    <n v="0.4"/>
    <n v="3250"/>
    <n v="1300"/>
    <n v="454.99999999999994"/>
    <n v="0.35"/>
  </r>
  <r>
    <x v="0"/>
    <n v="1185732"/>
    <x v="105"/>
    <x v="3"/>
    <x v="1"/>
    <x v="0"/>
    <x v="4"/>
    <x v="29"/>
    <x v="32"/>
    <x v="5"/>
    <n v="49"/>
    <x v="0"/>
    <n v="0.30000000000000004"/>
    <n v="4750"/>
    <n v="1425.0000000000002"/>
    <n v="712.50000000000011"/>
    <n v="0.5"/>
  </r>
  <r>
    <x v="0"/>
    <n v="1185732"/>
    <x v="40"/>
    <x v="4"/>
    <x v="1"/>
    <x v="0"/>
    <x v="4"/>
    <x v="29"/>
    <x v="32"/>
    <x v="0"/>
    <n v="52"/>
    <x v="3"/>
    <n v="0.4"/>
    <n v="7450"/>
    <n v="2980"/>
    <n v="1192"/>
    <n v="0.4"/>
  </r>
  <r>
    <x v="0"/>
    <n v="1185732"/>
    <x v="40"/>
    <x v="4"/>
    <x v="1"/>
    <x v="0"/>
    <x v="4"/>
    <x v="29"/>
    <x v="32"/>
    <x v="1"/>
    <n v="56"/>
    <x v="1"/>
    <n v="0.4"/>
    <n v="4500"/>
    <n v="1800"/>
    <n v="630"/>
    <n v="0.35"/>
  </r>
  <r>
    <x v="0"/>
    <n v="1185732"/>
    <x v="40"/>
    <x v="4"/>
    <x v="1"/>
    <x v="0"/>
    <x v="4"/>
    <x v="29"/>
    <x v="32"/>
    <x v="2"/>
    <n v="20"/>
    <x v="3"/>
    <n v="0.35000000000000003"/>
    <n v="4250"/>
    <n v="1487.5000000000002"/>
    <n v="595.00000000000011"/>
    <n v="0.4"/>
  </r>
  <r>
    <x v="0"/>
    <n v="1185732"/>
    <x v="40"/>
    <x v="4"/>
    <x v="1"/>
    <x v="0"/>
    <x v="4"/>
    <x v="29"/>
    <x v="32"/>
    <x v="3"/>
    <n v="28"/>
    <x v="0"/>
    <n v="0.35000000000000003"/>
    <n v="3750"/>
    <n v="1312.5000000000002"/>
    <n v="525.00000000000011"/>
    <n v="0.4"/>
  </r>
  <r>
    <x v="0"/>
    <n v="1185732"/>
    <x v="40"/>
    <x v="4"/>
    <x v="1"/>
    <x v="0"/>
    <x v="4"/>
    <x v="29"/>
    <x v="32"/>
    <x v="4"/>
    <n v="27"/>
    <x v="0"/>
    <n v="0.44999999999999996"/>
    <n v="4000"/>
    <n v="1799.9999999999998"/>
    <n v="629.99999999999989"/>
    <n v="0.35"/>
  </r>
  <r>
    <x v="0"/>
    <n v="1185732"/>
    <x v="40"/>
    <x v="4"/>
    <x v="1"/>
    <x v="0"/>
    <x v="4"/>
    <x v="29"/>
    <x v="32"/>
    <x v="5"/>
    <n v="37"/>
    <x v="0"/>
    <n v="0.49999999999999994"/>
    <n v="5000"/>
    <n v="2499.9999999999995"/>
    <n v="1249.9999999999998"/>
    <n v="0.5"/>
  </r>
  <r>
    <x v="0"/>
    <n v="1185732"/>
    <x v="160"/>
    <x v="5"/>
    <x v="1"/>
    <x v="0"/>
    <x v="4"/>
    <x v="29"/>
    <x v="32"/>
    <x v="0"/>
    <n v="56"/>
    <x v="3"/>
    <n v="0.44999999999999996"/>
    <n v="7500"/>
    <n v="3374.9999999999995"/>
    <n v="1350"/>
    <n v="0.4"/>
  </r>
  <r>
    <x v="0"/>
    <n v="1185732"/>
    <x v="160"/>
    <x v="5"/>
    <x v="1"/>
    <x v="0"/>
    <x v="4"/>
    <x v="29"/>
    <x v="32"/>
    <x v="1"/>
    <n v="58"/>
    <x v="0"/>
    <n v="0.4"/>
    <n v="5000"/>
    <n v="2000"/>
    <n v="700"/>
    <n v="0.35"/>
  </r>
  <r>
    <x v="0"/>
    <n v="1185732"/>
    <x v="160"/>
    <x v="5"/>
    <x v="1"/>
    <x v="0"/>
    <x v="4"/>
    <x v="29"/>
    <x v="32"/>
    <x v="2"/>
    <n v="17"/>
    <x v="1"/>
    <n v="0.45"/>
    <n v="4750"/>
    <n v="2137.5"/>
    <n v="855"/>
    <n v="0.4"/>
  </r>
  <r>
    <x v="0"/>
    <n v="1185732"/>
    <x v="160"/>
    <x v="5"/>
    <x v="1"/>
    <x v="0"/>
    <x v="4"/>
    <x v="29"/>
    <x v="32"/>
    <x v="3"/>
    <n v="54"/>
    <x v="1"/>
    <n v="0.45"/>
    <n v="4500"/>
    <n v="2025"/>
    <n v="810"/>
    <n v="0.4"/>
  </r>
  <r>
    <x v="0"/>
    <n v="1185732"/>
    <x v="160"/>
    <x v="5"/>
    <x v="1"/>
    <x v="0"/>
    <x v="4"/>
    <x v="29"/>
    <x v="32"/>
    <x v="4"/>
    <n v="25"/>
    <x v="3"/>
    <n v="0.6"/>
    <n v="4500"/>
    <n v="2700"/>
    <n v="944.99999999999989"/>
    <n v="0.35"/>
  </r>
  <r>
    <x v="0"/>
    <n v="1185732"/>
    <x v="160"/>
    <x v="5"/>
    <x v="1"/>
    <x v="0"/>
    <x v="4"/>
    <x v="29"/>
    <x v="32"/>
    <x v="5"/>
    <n v="15"/>
    <x v="1"/>
    <n v="0.65"/>
    <n v="6250"/>
    <n v="4062.5"/>
    <n v="2031.25"/>
    <n v="0.5"/>
  </r>
  <r>
    <x v="0"/>
    <n v="1185732"/>
    <x v="108"/>
    <x v="6"/>
    <x v="2"/>
    <x v="1"/>
    <x v="4"/>
    <x v="29"/>
    <x v="32"/>
    <x v="0"/>
    <n v="37"/>
    <x v="1"/>
    <n v="0.6"/>
    <n v="8500"/>
    <n v="5100"/>
    <n v="2040"/>
    <n v="0.4"/>
  </r>
  <r>
    <x v="0"/>
    <n v="1185732"/>
    <x v="108"/>
    <x v="6"/>
    <x v="2"/>
    <x v="1"/>
    <x v="4"/>
    <x v="29"/>
    <x v="32"/>
    <x v="1"/>
    <n v="36"/>
    <x v="1"/>
    <n v="0.55000000000000004"/>
    <n v="6000"/>
    <n v="3300.0000000000005"/>
    <n v="1155"/>
    <n v="0.35"/>
  </r>
  <r>
    <x v="0"/>
    <n v="1185732"/>
    <x v="108"/>
    <x v="6"/>
    <x v="2"/>
    <x v="1"/>
    <x v="4"/>
    <x v="29"/>
    <x v="32"/>
    <x v="2"/>
    <n v="31"/>
    <x v="3"/>
    <n v="0.5"/>
    <n v="5250"/>
    <n v="2625"/>
    <n v="1050"/>
    <n v="0.4"/>
  </r>
  <r>
    <x v="0"/>
    <n v="1185732"/>
    <x v="108"/>
    <x v="6"/>
    <x v="2"/>
    <x v="1"/>
    <x v="4"/>
    <x v="29"/>
    <x v="32"/>
    <x v="3"/>
    <n v="34"/>
    <x v="3"/>
    <n v="0.5"/>
    <n v="4750"/>
    <n v="2375"/>
    <n v="950"/>
    <n v="0.4"/>
  </r>
  <r>
    <x v="0"/>
    <n v="1185732"/>
    <x v="108"/>
    <x v="6"/>
    <x v="2"/>
    <x v="1"/>
    <x v="4"/>
    <x v="29"/>
    <x v="32"/>
    <x v="4"/>
    <n v="50"/>
    <x v="3"/>
    <n v="0.6"/>
    <n v="5000"/>
    <n v="3000"/>
    <n v="1050"/>
    <n v="0.35"/>
  </r>
  <r>
    <x v="0"/>
    <n v="1185732"/>
    <x v="108"/>
    <x v="6"/>
    <x v="2"/>
    <x v="1"/>
    <x v="4"/>
    <x v="29"/>
    <x v="32"/>
    <x v="5"/>
    <n v="39"/>
    <x v="3"/>
    <n v="0.65"/>
    <n v="6750"/>
    <n v="4387.5"/>
    <n v="2193.75"/>
    <n v="0.5"/>
  </r>
  <r>
    <x v="0"/>
    <n v="1185732"/>
    <x v="109"/>
    <x v="7"/>
    <x v="2"/>
    <x v="1"/>
    <x v="4"/>
    <x v="29"/>
    <x v="32"/>
    <x v="0"/>
    <n v="60"/>
    <x v="2"/>
    <n v="0.6"/>
    <n v="8250"/>
    <n v="4950"/>
    <n v="1980"/>
    <n v="0.4"/>
  </r>
  <r>
    <x v="0"/>
    <n v="1185732"/>
    <x v="109"/>
    <x v="7"/>
    <x v="2"/>
    <x v="1"/>
    <x v="4"/>
    <x v="29"/>
    <x v="32"/>
    <x v="1"/>
    <n v="53"/>
    <x v="3"/>
    <n v="0.55000000000000004"/>
    <n v="6000"/>
    <n v="3300.0000000000005"/>
    <n v="1155"/>
    <n v="0.35"/>
  </r>
  <r>
    <x v="0"/>
    <n v="1185732"/>
    <x v="109"/>
    <x v="7"/>
    <x v="2"/>
    <x v="1"/>
    <x v="4"/>
    <x v="29"/>
    <x v="32"/>
    <x v="2"/>
    <n v="28"/>
    <x v="2"/>
    <n v="0.5"/>
    <n v="5250"/>
    <n v="2625"/>
    <n v="1050"/>
    <n v="0.4"/>
  </r>
  <r>
    <x v="0"/>
    <n v="1185732"/>
    <x v="109"/>
    <x v="7"/>
    <x v="2"/>
    <x v="1"/>
    <x v="4"/>
    <x v="29"/>
    <x v="32"/>
    <x v="3"/>
    <n v="22"/>
    <x v="1"/>
    <n v="0.4"/>
    <n v="4750"/>
    <n v="1900"/>
    <n v="760"/>
    <n v="0.4"/>
  </r>
  <r>
    <x v="0"/>
    <n v="1185732"/>
    <x v="109"/>
    <x v="7"/>
    <x v="2"/>
    <x v="1"/>
    <x v="4"/>
    <x v="29"/>
    <x v="32"/>
    <x v="4"/>
    <n v="59"/>
    <x v="0"/>
    <n v="0.5"/>
    <n v="4500"/>
    <n v="2250"/>
    <n v="787.5"/>
    <n v="0.35"/>
  </r>
  <r>
    <x v="0"/>
    <n v="1185732"/>
    <x v="109"/>
    <x v="7"/>
    <x v="2"/>
    <x v="1"/>
    <x v="4"/>
    <x v="29"/>
    <x v="32"/>
    <x v="5"/>
    <n v="52"/>
    <x v="3"/>
    <n v="0.55000000000000004"/>
    <n v="6250"/>
    <n v="3437.5000000000005"/>
    <n v="1718.7500000000002"/>
    <n v="0.5"/>
  </r>
  <r>
    <x v="0"/>
    <n v="1185732"/>
    <x v="44"/>
    <x v="8"/>
    <x v="2"/>
    <x v="1"/>
    <x v="4"/>
    <x v="29"/>
    <x v="32"/>
    <x v="0"/>
    <n v="18"/>
    <x v="1"/>
    <n v="0.5"/>
    <n v="7250"/>
    <n v="3625"/>
    <n v="1450"/>
    <n v="0.4"/>
  </r>
  <r>
    <x v="0"/>
    <n v="1185732"/>
    <x v="44"/>
    <x v="8"/>
    <x v="2"/>
    <x v="1"/>
    <x v="4"/>
    <x v="29"/>
    <x v="32"/>
    <x v="1"/>
    <n v="25"/>
    <x v="3"/>
    <n v="0.45000000000000012"/>
    <n v="5250"/>
    <n v="2362.5000000000005"/>
    <n v="826.87500000000011"/>
    <n v="0.35"/>
  </r>
  <r>
    <x v="0"/>
    <n v="1185732"/>
    <x v="44"/>
    <x v="8"/>
    <x v="2"/>
    <x v="1"/>
    <x v="4"/>
    <x v="29"/>
    <x v="32"/>
    <x v="2"/>
    <n v="45"/>
    <x v="2"/>
    <n v="0.20000000000000007"/>
    <n v="4250"/>
    <n v="850.00000000000023"/>
    <n v="340.00000000000011"/>
    <n v="0.4"/>
  </r>
  <r>
    <x v="0"/>
    <n v="1185732"/>
    <x v="44"/>
    <x v="8"/>
    <x v="2"/>
    <x v="1"/>
    <x v="4"/>
    <x v="29"/>
    <x v="32"/>
    <x v="3"/>
    <n v="24"/>
    <x v="1"/>
    <n v="0.20000000000000007"/>
    <n v="4000"/>
    <n v="800.00000000000023"/>
    <n v="320.00000000000011"/>
    <n v="0.4"/>
  </r>
  <r>
    <x v="0"/>
    <n v="1185732"/>
    <x v="44"/>
    <x v="8"/>
    <x v="2"/>
    <x v="1"/>
    <x v="4"/>
    <x v="29"/>
    <x v="32"/>
    <x v="4"/>
    <n v="38"/>
    <x v="1"/>
    <n v="0.30000000000000004"/>
    <n v="4000"/>
    <n v="1200.0000000000002"/>
    <n v="420.00000000000006"/>
    <n v="0.35"/>
  </r>
  <r>
    <x v="0"/>
    <n v="1185732"/>
    <x v="44"/>
    <x v="8"/>
    <x v="2"/>
    <x v="1"/>
    <x v="4"/>
    <x v="29"/>
    <x v="32"/>
    <x v="5"/>
    <n v="20"/>
    <x v="0"/>
    <n v="0.35000000000000009"/>
    <n v="5000"/>
    <n v="1750.0000000000005"/>
    <n v="875.00000000000023"/>
    <n v="0.5"/>
  </r>
  <r>
    <x v="0"/>
    <n v="1185732"/>
    <x v="162"/>
    <x v="9"/>
    <x v="3"/>
    <x v="1"/>
    <x v="4"/>
    <x v="29"/>
    <x v="32"/>
    <x v="0"/>
    <n v="54"/>
    <x v="1"/>
    <n v="0.35000000000000009"/>
    <n v="6750"/>
    <n v="2362.5000000000005"/>
    <n v="945.00000000000023"/>
    <n v="0.4"/>
  </r>
  <r>
    <x v="0"/>
    <n v="1185732"/>
    <x v="162"/>
    <x v="9"/>
    <x v="3"/>
    <x v="1"/>
    <x v="4"/>
    <x v="29"/>
    <x v="32"/>
    <x v="1"/>
    <n v="28"/>
    <x v="0"/>
    <n v="0.25000000000000011"/>
    <n v="5000"/>
    <n v="1250.0000000000005"/>
    <n v="437.50000000000011"/>
    <n v="0.35"/>
  </r>
  <r>
    <x v="0"/>
    <n v="1185732"/>
    <x v="162"/>
    <x v="9"/>
    <x v="3"/>
    <x v="1"/>
    <x v="4"/>
    <x v="29"/>
    <x v="32"/>
    <x v="2"/>
    <n v="27"/>
    <x v="3"/>
    <n v="0.25000000000000011"/>
    <n v="3750"/>
    <n v="937.50000000000045"/>
    <n v="375.00000000000023"/>
    <n v="0.4"/>
  </r>
  <r>
    <x v="0"/>
    <n v="1185732"/>
    <x v="162"/>
    <x v="9"/>
    <x v="3"/>
    <x v="1"/>
    <x v="4"/>
    <x v="29"/>
    <x v="32"/>
    <x v="3"/>
    <n v="49"/>
    <x v="3"/>
    <n v="0.25000000000000011"/>
    <n v="3500"/>
    <n v="875.00000000000034"/>
    <n v="350.00000000000017"/>
    <n v="0.4"/>
  </r>
  <r>
    <x v="0"/>
    <n v="1185732"/>
    <x v="162"/>
    <x v="9"/>
    <x v="3"/>
    <x v="1"/>
    <x v="4"/>
    <x v="29"/>
    <x v="32"/>
    <x v="4"/>
    <n v="30"/>
    <x v="0"/>
    <n v="0.35000000000000009"/>
    <n v="3500"/>
    <n v="1225.0000000000002"/>
    <n v="428.75000000000006"/>
    <n v="0.35"/>
  </r>
  <r>
    <x v="0"/>
    <n v="1185732"/>
    <x v="162"/>
    <x v="9"/>
    <x v="3"/>
    <x v="1"/>
    <x v="4"/>
    <x v="29"/>
    <x v="32"/>
    <x v="5"/>
    <n v="51"/>
    <x v="2"/>
    <n v="0.35000000000000003"/>
    <n v="4750"/>
    <n v="1662.5000000000002"/>
    <n v="831.25000000000011"/>
    <n v="0.5"/>
  </r>
  <r>
    <x v="0"/>
    <n v="1185732"/>
    <x v="112"/>
    <x v="10"/>
    <x v="3"/>
    <x v="1"/>
    <x v="4"/>
    <x v="29"/>
    <x v="32"/>
    <x v="0"/>
    <n v="54"/>
    <x v="3"/>
    <n v="0.3000000000000001"/>
    <n v="6250"/>
    <n v="1875.0000000000007"/>
    <n v="750.00000000000034"/>
    <n v="0.4"/>
  </r>
  <r>
    <x v="0"/>
    <n v="1185732"/>
    <x v="112"/>
    <x v="10"/>
    <x v="3"/>
    <x v="1"/>
    <x v="4"/>
    <x v="29"/>
    <x v="32"/>
    <x v="1"/>
    <n v="17"/>
    <x v="0"/>
    <n v="0.20000000000000012"/>
    <n v="4500"/>
    <n v="900.00000000000057"/>
    <n v="315.00000000000017"/>
    <n v="0.35"/>
  </r>
  <r>
    <x v="0"/>
    <n v="1185732"/>
    <x v="112"/>
    <x v="10"/>
    <x v="3"/>
    <x v="1"/>
    <x v="4"/>
    <x v="29"/>
    <x v="32"/>
    <x v="2"/>
    <n v="58"/>
    <x v="0"/>
    <n v="0.30000000000000016"/>
    <n v="3950"/>
    <n v="1185.0000000000007"/>
    <n v="474.00000000000028"/>
    <n v="0.4"/>
  </r>
  <r>
    <x v="0"/>
    <n v="1185732"/>
    <x v="112"/>
    <x v="10"/>
    <x v="3"/>
    <x v="1"/>
    <x v="4"/>
    <x v="29"/>
    <x v="32"/>
    <x v="3"/>
    <n v="37"/>
    <x v="0"/>
    <n v="0.6000000000000002"/>
    <n v="4500"/>
    <n v="2700.0000000000009"/>
    <n v="1080.0000000000005"/>
    <n v="0.4"/>
  </r>
  <r>
    <x v="0"/>
    <n v="1185732"/>
    <x v="112"/>
    <x v="10"/>
    <x v="3"/>
    <x v="1"/>
    <x v="4"/>
    <x v="29"/>
    <x v="32"/>
    <x v="4"/>
    <n v="16"/>
    <x v="0"/>
    <n v="0.75000000000000011"/>
    <n v="4250"/>
    <n v="3187.5000000000005"/>
    <n v="1115.625"/>
    <n v="0.35"/>
  </r>
  <r>
    <x v="0"/>
    <n v="1185732"/>
    <x v="112"/>
    <x v="10"/>
    <x v="3"/>
    <x v="1"/>
    <x v="4"/>
    <x v="29"/>
    <x v="32"/>
    <x v="5"/>
    <n v="22"/>
    <x v="2"/>
    <n v="0.75"/>
    <n v="5250"/>
    <n v="3937.5"/>
    <n v="1968.75"/>
    <n v="0.5"/>
  </r>
  <r>
    <x v="0"/>
    <n v="1185732"/>
    <x v="113"/>
    <x v="11"/>
    <x v="3"/>
    <x v="1"/>
    <x v="4"/>
    <x v="29"/>
    <x v="32"/>
    <x v="0"/>
    <n v="38"/>
    <x v="1"/>
    <n v="0.70000000000000007"/>
    <n v="7750"/>
    <n v="5425.0000000000009"/>
    <n v="2170.0000000000005"/>
    <n v="0.4"/>
  </r>
  <r>
    <x v="0"/>
    <n v="1185732"/>
    <x v="113"/>
    <x v="11"/>
    <x v="3"/>
    <x v="1"/>
    <x v="4"/>
    <x v="29"/>
    <x v="32"/>
    <x v="1"/>
    <n v="31"/>
    <x v="0"/>
    <n v="0.60000000000000009"/>
    <n v="5750"/>
    <n v="3450.0000000000005"/>
    <n v="1207.5"/>
    <n v="0.35"/>
  </r>
  <r>
    <x v="0"/>
    <n v="1185732"/>
    <x v="113"/>
    <x v="11"/>
    <x v="3"/>
    <x v="1"/>
    <x v="4"/>
    <x v="29"/>
    <x v="32"/>
    <x v="2"/>
    <n v="27"/>
    <x v="2"/>
    <n v="0.60000000000000009"/>
    <n v="5250"/>
    <n v="3150.0000000000005"/>
    <n v="1260.0000000000002"/>
    <n v="0.4"/>
  </r>
  <r>
    <x v="0"/>
    <n v="1185732"/>
    <x v="113"/>
    <x v="11"/>
    <x v="3"/>
    <x v="1"/>
    <x v="4"/>
    <x v="29"/>
    <x v="32"/>
    <x v="3"/>
    <n v="27"/>
    <x v="3"/>
    <n v="0.60000000000000009"/>
    <n v="4750"/>
    <n v="2850.0000000000005"/>
    <n v="1140.0000000000002"/>
    <n v="0.4"/>
  </r>
  <r>
    <x v="0"/>
    <n v="1185732"/>
    <x v="113"/>
    <x v="11"/>
    <x v="3"/>
    <x v="1"/>
    <x v="4"/>
    <x v="29"/>
    <x v="32"/>
    <x v="4"/>
    <n v="30"/>
    <x v="3"/>
    <n v="0.70000000000000007"/>
    <n v="4750"/>
    <n v="3325.0000000000005"/>
    <n v="1163.75"/>
    <n v="0.35"/>
  </r>
  <r>
    <x v="0"/>
    <n v="1185732"/>
    <x v="113"/>
    <x v="11"/>
    <x v="3"/>
    <x v="1"/>
    <x v="4"/>
    <x v="29"/>
    <x v="32"/>
    <x v="5"/>
    <n v="20"/>
    <x v="3"/>
    <n v="0.75"/>
    <n v="5750"/>
    <n v="4312.5"/>
    <n v="2156.25"/>
    <n v="0.5"/>
  </r>
  <r>
    <x v="1"/>
    <n v="1197831"/>
    <x v="171"/>
    <x v="0"/>
    <x v="0"/>
    <x v="0"/>
    <x v="1"/>
    <x v="30"/>
    <x v="33"/>
    <x v="0"/>
    <n v="31"/>
    <x v="2"/>
    <n v="0.25000000000000006"/>
    <n v="6500"/>
    <n v="1625.0000000000005"/>
    <n v="650.00000000000023"/>
    <n v="0.4"/>
  </r>
  <r>
    <x v="1"/>
    <n v="1197831"/>
    <x v="171"/>
    <x v="0"/>
    <x v="0"/>
    <x v="0"/>
    <x v="1"/>
    <x v="30"/>
    <x v="33"/>
    <x v="1"/>
    <n v="26"/>
    <x v="2"/>
    <n v="0.25000000000000006"/>
    <n v="4500"/>
    <n v="1125.0000000000002"/>
    <n v="393.75000000000006"/>
    <n v="0.35"/>
  </r>
  <r>
    <x v="1"/>
    <n v="1197831"/>
    <x v="171"/>
    <x v="0"/>
    <x v="0"/>
    <x v="0"/>
    <x v="1"/>
    <x v="30"/>
    <x v="33"/>
    <x v="2"/>
    <n v="17"/>
    <x v="3"/>
    <n v="0.15000000000000008"/>
    <n v="4500"/>
    <n v="675.00000000000034"/>
    <n v="270.00000000000017"/>
    <n v="0.4"/>
  </r>
  <r>
    <x v="1"/>
    <n v="1197831"/>
    <x v="171"/>
    <x v="0"/>
    <x v="0"/>
    <x v="0"/>
    <x v="1"/>
    <x v="30"/>
    <x v="33"/>
    <x v="3"/>
    <n v="42"/>
    <x v="1"/>
    <n v="0.2"/>
    <n v="3000"/>
    <n v="600"/>
    <n v="240"/>
    <n v="0.4"/>
  </r>
  <r>
    <x v="1"/>
    <n v="1197831"/>
    <x v="171"/>
    <x v="0"/>
    <x v="0"/>
    <x v="0"/>
    <x v="1"/>
    <x v="30"/>
    <x v="33"/>
    <x v="4"/>
    <n v="49"/>
    <x v="1"/>
    <n v="0.35000000000000003"/>
    <n v="3500"/>
    <n v="1225.0000000000002"/>
    <n v="428.75000000000006"/>
    <n v="0.35"/>
  </r>
  <r>
    <x v="1"/>
    <n v="1197831"/>
    <x v="171"/>
    <x v="0"/>
    <x v="0"/>
    <x v="0"/>
    <x v="1"/>
    <x v="30"/>
    <x v="33"/>
    <x v="5"/>
    <n v="32"/>
    <x v="1"/>
    <n v="0.25000000000000006"/>
    <n v="4500"/>
    <n v="1125.0000000000002"/>
    <n v="450.00000000000011"/>
    <n v="0.4"/>
  </r>
  <r>
    <x v="1"/>
    <n v="1197831"/>
    <x v="224"/>
    <x v="1"/>
    <x v="0"/>
    <x v="0"/>
    <x v="1"/>
    <x v="30"/>
    <x v="33"/>
    <x v="0"/>
    <n v="59"/>
    <x v="2"/>
    <n v="0.25000000000000006"/>
    <n v="7000"/>
    <n v="1750.0000000000005"/>
    <n v="700.00000000000023"/>
    <n v="0.4"/>
  </r>
  <r>
    <x v="1"/>
    <n v="1197831"/>
    <x v="224"/>
    <x v="1"/>
    <x v="0"/>
    <x v="0"/>
    <x v="1"/>
    <x v="30"/>
    <x v="33"/>
    <x v="1"/>
    <n v="33"/>
    <x v="1"/>
    <n v="0.25000000000000006"/>
    <n v="3500"/>
    <n v="875.00000000000023"/>
    <n v="306.25000000000006"/>
    <n v="0.35"/>
  </r>
  <r>
    <x v="1"/>
    <n v="1197831"/>
    <x v="224"/>
    <x v="1"/>
    <x v="0"/>
    <x v="0"/>
    <x v="1"/>
    <x v="30"/>
    <x v="33"/>
    <x v="2"/>
    <n v="26"/>
    <x v="1"/>
    <n v="0.15000000000000008"/>
    <n v="4000"/>
    <n v="600.00000000000034"/>
    <n v="240.00000000000014"/>
    <n v="0.4"/>
  </r>
  <r>
    <x v="1"/>
    <n v="1197831"/>
    <x v="224"/>
    <x v="1"/>
    <x v="0"/>
    <x v="0"/>
    <x v="1"/>
    <x v="30"/>
    <x v="33"/>
    <x v="3"/>
    <n v="47"/>
    <x v="0"/>
    <n v="0.2"/>
    <n v="2500"/>
    <n v="500"/>
    <n v="200"/>
    <n v="0.4"/>
  </r>
  <r>
    <x v="1"/>
    <n v="1197831"/>
    <x v="224"/>
    <x v="1"/>
    <x v="0"/>
    <x v="0"/>
    <x v="1"/>
    <x v="30"/>
    <x v="33"/>
    <x v="4"/>
    <n v="38"/>
    <x v="2"/>
    <n v="0.35000000000000003"/>
    <n v="3250"/>
    <n v="1137.5"/>
    <n v="398.125"/>
    <n v="0.35"/>
  </r>
  <r>
    <x v="1"/>
    <n v="1197831"/>
    <x v="224"/>
    <x v="1"/>
    <x v="0"/>
    <x v="0"/>
    <x v="1"/>
    <x v="30"/>
    <x v="33"/>
    <x v="5"/>
    <n v="55"/>
    <x v="2"/>
    <n v="0.2"/>
    <n v="4250"/>
    <n v="850"/>
    <n v="340"/>
    <n v="0.4"/>
  </r>
  <r>
    <x v="1"/>
    <n v="1197831"/>
    <x v="26"/>
    <x v="2"/>
    <x v="0"/>
    <x v="0"/>
    <x v="1"/>
    <x v="30"/>
    <x v="33"/>
    <x v="0"/>
    <n v="47"/>
    <x v="0"/>
    <n v="0.2"/>
    <n v="6450"/>
    <n v="1290"/>
    <n v="516"/>
    <n v="0.4"/>
  </r>
  <r>
    <x v="1"/>
    <n v="1197831"/>
    <x v="26"/>
    <x v="2"/>
    <x v="0"/>
    <x v="0"/>
    <x v="1"/>
    <x v="30"/>
    <x v="33"/>
    <x v="1"/>
    <n v="43"/>
    <x v="2"/>
    <n v="0.2"/>
    <n v="3250"/>
    <n v="650"/>
    <n v="227.49999999999997"/>
    <n v="0.35"/>
  </r>
  <r>
    <x v="1"/>
    <n v="1197831"/>
    <x v="26"/>
    <x v="2"/>
    <x v="0"/>
    <x v="0"/>
    <x v="1"/>
    <x v="30"/>
    <x v="33"/>
    <x v="2"/>
    <n v="16"/>
    <x v="3"/>
    <n v="0.10000000000000002"/>
    <n v="3500"/>
    <n v="350.00000000000006"/>
    <n v="140.00000000000003"/>
    <n v="0.4"/>
  </r>
  <r>
    <x v="1"/>
    <n v="1197831"/>
    <x v="26"/>
    <x v="2"/>
    <x v="0"/>
    <x v="0"/>
    <x v="1"/>
    <x v="30"/>
    <x v="33"/>
    <x v="3"/>
    <n v="22"/>
    <x v="2"/>
    <n v="0.19999999999999996"/>
    <n v="2000"/>
    <n v="399.99999999999989"/>
    <n v="159.99999999999997"/>
    <n v="0.4"/>
  </r>
  <r>
    <x v="1"/>
    <n v="1197831"/>
    <x v="26"/>
    <x v="2"/>
    <x v="0"/>
    <x v="0"/>
    <x v="1"/>
    <x v="30"/>
    <x v="33"/>
    <x v="4"/>
    <n v="51"/>
    <x v="0"/>
    <n v="0.35000000000000009"/>
    <n v="2500"/>
    <n v="875.00000000000023"/>
    <n v="306.25000000000006"/>
    <n v="0.35"/>
  </r>
  <r>
    <x v="1"/>
    <n v="1197831"/>
    <x v="26"/>
    <x v="2"/>
    <x v="0"/>
    <x v="0"/>
    <x v="1"/>
    <x v="30"/>
    <x v="33"/>
    <x v="5"/>
    <n v="48"/>
    <x v="0"/>
    <n v="0.25"/>
    <n v="3500"/>
    <n v="875"/>
    <n v="350"/>
    <n v="0.4"/>
  </r>
  <r>
    <x v="1"/>
    <n v="1197831"/>
    <x v="27"/>
    <x v="3"/>
    <x v="1"/>
    <x v="0"/>
    <x v="1"/>
    <x v="30"/>
    <x v="33"/>
    <x v="0"/>
    <n v="27"/>
    <x v="2"/>
    <n v="0.25"/>
    <n v="6000"/>
    <n v="1500"/>
    <n v="600"/>
    <n v="0.4"/>
  </r>
  <r>
    <x v="1"/>
    <n v="1197831"/>
    <x v="27"/>
    <x v="3"/>
    <x v="1"/>
    <x v="0"/>
    <x v="1"/>
    <x v="30"/>
    <x v="33"/>
    <x v="1"/>
    <n v="23"/>
    <x v="2"/>
    <n v="0.25"/>
    <n v="3000"/>
    <n v="750"/>
    <n v="262.5"/>
    <n v="0.35"/>
  </r>
  <r>
    <x v="1"/>
    <n v="1197831"/>
    <x v="27"/>
    <x v="3"/>
    <x v="1"/>
    <x v="0"/>
    <x v="1"/>
    <x v="30"/>
    <x v="33"/>
    <x v="2"/>
    <n v="33"/>
    <x v="2"/>
    <n v="0.15000000000000002"/>
    <n v="3000"/>
    <n v="450.00000000000006"/>
    <n v="180.00000000000003"/>
    <n v="0.4"/>
  </r>
  <r>
    <x v="1"/>
    <n v="1197831"/>
    <x v="27"/>
    <x v="3"/>
    <x v="1"/>
    <x v="0"/>
    <x v="1"/>
    <x v="30"/>
    <x v="33"/>
    <x v="3"/>
    <n v="53"/>
    <x v="0"/>
    <n v="0.19999999999999996"/>
    <n v="2250"/>
    <n v="449.99999999999989"/>
    <n v="179.99999999999997"/>
    <n v="0.4"/>
  </r>
  <r>
    <x v="1"/>
    <n v="1197831"/>
    <x v="27"/>
    <x v="3"/>
    <x v="1"/>
    <x v="0"/>
    <x v="1"/>
    <x v="30"/>
    <x v="33"/>
    <x v="4"/>
    <n v="18"/>
    <x v="2"/>
    <n v="0.4"/>
    <n v="2500"/>
    <n v="1000"/>
    <n v="350"/>
    <n v="0.35"/>
  </r>
  <r>
    <x v="1"/>
    <n v="1197831"/>
    <x v="27"/>
    <x v="3"/>
    <x v="1"/>
    <x v="0"/>
    <x v="1"/>
    <x v="30"/>
    <x v="33"/>
    <x v="5"/>
    <n v="49"/>
    <x v="3"/>
    <n v="0.30000000000000004"/>
    <n v="4000"/>
    <n v="1200.0000000000002"/>
    <n v="480.00000000000011"/>
    <n v="0.4"/>
  </r>
  <r>
    <x v="1"/>
    <n v="1197831"/>
    <x v="159"/>
    <x v="4"/>
    <x v="1"/>
    <x v="0"/>
    <x v="1"/>
    <x v="30"/>
    <x v="33"/>
    <x v="0"/>
    <n v="27"/>
    <x v="1"/>
    <n v="0.4"/>
    <n v="6700"/>
    <n v="2680"/>
    <n v="1072"/>
    <n v="0.4"/>
  </r>
  <r>
    <x v="1"/>
    <n v="1197831"/>
    <x v="159"/>
    <x v="4"/>
    <x v="1"/>
    <x v="0"/>
    <x v="1"/>
    <x v="30"/>
    <x v="33"/>
    <x v="1"/>
    <n v="58"/>
    <x v="2"/>
    <n v="0.4"/>
    <n v="3750"/>
    <n v="1500"/>
    <n v="525"/>
    <n v="0.35"/>
  </r>
  <r>
    <x v="1"/>
    <n v="1197831"/>
    <x v="159"/>
    <x v="4"/>
    <x v="1"/>
    <x v="0"/>
    <x v="1"/>
    <x v="30"/>
    <x v="33"/>
    <x v="2"/>
    <n v="21"/>
    <x v="1"/>
    <n v="0.35000000000000003"/>
    <n v="3500"/>
    <n v="1225.0000000000002"/>
    <n v="490.00000000000011"/>
    <n v="0.4"/>
  </r>
  <r>
    <x v="1"/>
    <n v="1197831"/>
    <x v="159"/>
    <x v="4"/>
    <x v="1"/>
    <x v="0"/>
    <x v="1"/>
    <x v="30"/>
    <x v="33"/>
    <x v="3"/>
    <n v="19"/>
    <x v="2"/>
    <n v="0.35000000000000003"/>
    <n v="3000"/>
    <n v="1050"/>
    <n v="420"/>
    <n v="0.4"/>
  </r>
  <r>
    <x v="1"/>
    <n v="1197831"/>
    <x v="159"/>
    <x v="4"/>
    <x v="1"/>
    <x v="0"/>
    <x v="1"/>
    <x v="30"/>
    <x v="33"/>
    <x v="4"/>
    <n v="37"/>
    <x v="1"/>
    <n v="0.44999999999999996"/>
    <n v="3250"/>
    <n v="1462.4999999999998"/>
    <n v="511.87499999999989"/>
    <n v="0.35"/>
  </r>
  <r>
    <x v="1"/>
    <n v="1197831"/>
    <x v="159"/>
    <x v="4"/>
    <x v="1"/>
    <x v="0"/>
    <x v="1"/>
    <x v="30"/>
    <x v="33"/>
    <x v="5"/>
    <n v="27"/>
    <x v="3"/>
    <n v="0.44999999999999996"/>
    <n v="4250"/>
    <n v="1912.4999999999998"/>
    <n v="765"/>
    <n v="0.4"/>
  </r>
  <r>
    <x v="1"/>
    <n v="1197831"/>
    <x v="225"/>
    <x v="5"/>
    <x v="1"/>
    <x v="0"/>
    <x v="1"/>
    <x v="30"/>
    <x v="33"/>
    <x v="0"/>
    <n v="41"/>
    <x v="0"/>
    <n v="0.39999999999999997"/>
    <n v="6750"/>
    <n v="2700"/>
    <n v="1080"/>
    <n v="0.4"/>
  </r>
  <r>
    <x v="1"/>
    <n v="1197831"/>
    <x v="225"/>
    <x v="5"/>
    <x v="1"/>
    <x v="0"/>
    <x v="1"/>
    <x v="30"/>
    <x v="33"/>
    <x v="1"/>
    <n v="38"/>
    <x v="0"/>
    <n v="0.35000000000000003"/>
    <n v="4250"/>
    <n v="1487.5000000000002"/>
    <n v="520.625"/>
    <n v="0.35"/>
  </r>
  <r>
    <x v="1"/>
    <n v="1197831"/>
    <x v="225"/>
    <x v="5"/>
    <x v="1"/>
    <x v="0"/>
    <x v="1"/>
    <x v="30"/>
    <x v="33"/>
    <x v="2"/>
    <n v="46"/>
    <x v="2"/>
    <n v="0.4"/>
    <n v="4000"/>
    <n v="1600"/>
    <n v="640"/>
    <n v="0.4"/>
  </r>
  <r>
    <x v="1"/>
    <n v="1197831"/>
    <x v="225"/>
    <x v="5"/>
    <x v="1"/>
    <x v="0"/>
    <x v="1"/>
    <x v="30"/>
    <x v="33"/>
    <x v="3"/>
    <n v="26"/>
    <x v="3"/>
    <n v="0.4"/>
    <n v="3750"/>
    <n v="1500"/>
    <n v="600"/>
    <n v="0.4"/>
  </r>
  <r>
    <x v="1"/>
    <n v="1197831"/>
    <x v="225"/>
    <x v="5"/>
    <x v="1"/>
    <x v="0"/>
    <x v="1"/>
    <x v="30"/>
    <x v="33"/>
    <x v="4"/>
    <n v="55"/>
    <x v="2"/>
    <n v="0.54999999999999993"/>
    <n v="3750"/>
    <n v="2062.4999999999995"/>
    <n v="721.87499999999977"/>
    <n v="0.35"/>
  </r>
  <r>
    <x v="1"/>
    <n v="1197831"/>
    <x v="225"/>
    <x v="5"/>
    <x v="1"/>
    <x v="0"/>
    <x v="1"/>
    <x v="30"/>
    <x v="33"/>
    <x v="5"/>
    <n v="44"/>
    <x v="1"/>
    <n v="0.6"/>
    <n v="5500"/>
    <n v="3300"/>
    <n v="1320"/>
    <n v="0.4"/>
  </r>
  <r>
    <x v="1"/>
    <n v="1197831"/>
    <x v="30"/>
    <x v="6"/>
    <x v="2"/>
    <x v="1"/>
    <x v="1"/>
    <x v="30"/>
    <x v="33"/>
    <x v="0"/>
    <n v="47"/>
    <x v="3"/>
    <n v="0.54999999999999993"/>
    <n v="7750"/>
    <n v="4262.4999999999991"/>
    <n v="1704.9999999999998"/>
    <n v="0.4"/>
  </r>
  <r>
    <x v="1"/>
    <n v="1197831"/>
    <x v="30"/>
    <x v="6"/>
    <x v="2"/>
    <x v="1"/>
    <x v="1"/>
    <x v="30"/>
    <x v="33"/>
    <x v="1"/>
    <n v="60"/>
    <x v="0"/>
    <n v="0.5"/>
    <n v="5250"/>
    <n v="2625"/>
    <n v="918.74999999999989"/>
    <n v="0.35"/>
  </r>
  <r>
    <x v="1"/>
    <n v="1197831"/>
    <x v="30"/>
    <x v="6"/>
    <x v="2"/>
    <x v="1"/>
    <x v="1"/>
    <x v="30"/>
    <x v="33"/>
    <x v="2"/>
    <n v="17"/>
    <x v="0"/>
    <n v="0.45"/>
    <n v="4500"/>
    <n v="2025"/>
    <n v="810"/>
    <n v="0.4"/>
  </r>
  <r>
    <x v="1"/>
    <n v="1197831"/>
    <x v="30"/>
    <x v="6"/>
    <x v="2"/>
    <x v="1"/>
    <x v="1"/>
    <x v="30"/>
    <x v="33"/>
    <x v="3"/>
    <n v="41"/>
    <x v="0"/>
    <n v="0.45"/>
    <n v="4000"/>
    <n v="1800"/>
    <n v="720"/>
    <n v="0.4"/>
  </r>
  <r>
    <x v="1"/>
    <n v="1197831"/>
    <x v="30"/>
    <x v="6"/>
    <x v="2"/>
    <x v="1"/>
    <x v="1"/>
    <x v="30"/>
    <x v="33"/>
    <x v="4"/>
    <n v="41"/>
    <x v="2"/>
    <n v="0.6"/>
    <n v="4250"/>
    <n v="2550"/>
    <n v="892.5"/>
    <n v="0.35"/>
  </r>
  <r>
    <x v="1"/>
    <n v="1197831"/>
    <x v="30"/>
    <x v="6"/>
    <x v="2"/>
    <x v="1"/>
    <x v="1"/>
    <x v="30"/>
    <x v="33"/>
    <x v="5"/>
    <n v="51"/>
    <x v="1"/>
    <n v="0.65"/>
    <n v="6000"/>
    <n v="3900"/>
    <n v="1560"/>
    <n v="0.4"/>
  </r>
  <r>
    <x v="1"/>
    <n v="1197831"/>
    <x v="31"/>
    <x v="7"/>
    <x v="2"/>
    <x v="1"/>
    <x v="1"/>
    <x v="30"/>
    <x v="33"/>
    <x v="0"/>
    <n v="54"/>
    <x v="2"/>
    <n v="0.6"/>
    <n v="7500"/>
    <n v="4500"/>
    <n v="1800"/>
    <n v="0.4"/>
  </r>
  <r>
    <x v="1"/>
    <n v="1197831"/>
    <x v="31"/>
    <x v="7"/>
    <x v="2"/>
    <x v="1"/>
    <x v="1"/>
    <x v="30"/>
    <x v="33"/>
    <x v="1"/>
    <n v="36"/>
    <x v="0"/>
    <n v="0.55000000000000004"/>
    <n v="5250"/>
    <n v="2887.5000000000005"/>
    <n v="1010.6250000000001"/>
    <n v="0.35"/>
  </r>
  <r>
    <x v="1"/>
    <n v="1197831"/>
    <x v="31"/>
    <x v="7"/>
    <x v="2"/>
    <x v="1"/>
    <x v="1"/>
    <x v="30"/>
    <x v="33"/>
    <x v="2"/>
    <n v="47"/>
    <x v="2"/>
    <n v="0.5"/>
    <n v="4500"/>
    <n v="2250"/>
    <n v="900"/>
    <n v="0.4"/>
  </r>
  <r>
    <x v="1"/>
    <n v="1197831"/>
    <x v="31"/>
    <x v="7"/>
    <x v="2"/>
    <x v="1"/>
    <x v="1"/>
    <x v="30"/>
    <x v="33"/>
    <x v="3"/>
    <n v="56"/>
    <x v="2"/>
    <n v="0.4"/>
    <n v="4000"/>
    <n v="1600"/>
    <n v="640"/>
    <n v="0.4"/>
  </r>
  <r>
    <x v="1"/>
    <n v="1197831"/>
    <x v="31"/>
    <x v="7"/>
    <x v="2"/>
    <x v="1"/>
    <x v="1"/>
    <x v="30"/>
    <x v="33"/>
    <x v="4"/>
    <n v="40"/>
    <x v="1"/>
    <n v="0.5"/>
    <n v="3750"/>
    <n v="1875"/>
    <n v="656.25"/>
    <n v="0.35"/>
  </r>
  <r>
    <x v="1"/>
    <n v="1197831"/>
    <x v="31"/>
    <x v="7"/>
    <x v="2"/>
    <x v="1"/>
    <x v="1"/>
    <x v="30"/>
    <x v="33"/>
    <x v="5"/>
    <n v="32"/>
    <x v="1"/>
    <n v="0.55000000000000004"/>
    <n v="5500"/>
    <n v="3025.0000000000005"/>
    <n v="1210.0000000000002"/>
    <n v="0.4"/>
  </r>
  <r>
    <x v="1"/>
    <n v="1197831"/>
    <x v="161"/>
    <x v="8"/>
    <x v="2"/>
    <x v="1"/>
    <x v="1"/>
    <x v="30"/>
    <x v="33"/>
    <x v="0"/>
    <n v="58"/>
    <x v="0"/>
    <n v="0.5"/>
    <n v="6500"/>
    <n v="3250"/>
    <n v="1300"/>
    <n v="0.4"/>
  </r>
  <r>
    <x v="1"/>
    <n v="1197831"/>
    <x v="161"/>
    <x v="8"/>
    <x v="2"/>
    <x v="1"/>
    <x v="1"/>
    <x v="30"/>
    <x v="33"/>
    <x v="1"/>
    <n v="53"/>
    <x v="1"/>
    <n v="0.40000000000000013"/>
    <n v="4500"/>
    <n v="1800.0000000000007"/>
    <n v="630.00000000000023"/>
    <n v="0.35"/>
  </r>
  <r>
    <x v="1"/>
    <n v="1197831"/>
    <x v="161"/>
    <x v="8"/>
    <x v="2"/>
    <x v="1"/>
    <x v="1"/>
    <x v="30"/>
    <x v="33"/>
    <x v="2"/>
    <n v="32"/>
    <x v="3"/>
    <n v="0.15000000000000008"/>
    <n v="3500"/>
    <n v="525.00000000000023"/>
    <n v="210.00000000000011"/>
    <n v="0.4"/>
  </r>
  <r>
    <x v="1"/>
    <n v="1197831"/>
    <x v="161"/>
    <x v="8"/>
    <x v="2"/>
    <x v="1"/>
    <x v="1"/>
    <x v="30"/>
    <x v="33"/>
    <x v="3"/>
    <n v="42"/>
    <x v="3"/>
    <n v="0.15000000000000008"/>
    <n v="3250"/>
    <n v="487.50000000000023"/>
    <n v="195.00000000000011"/>
    <n v="0.4"/>
  </r>
  <r>
    <x v="1"/>
    <n v="1197831"/>
    <x v="161"/>
    <x v="8"/>
    <x v="2"/>
    <x v="1"/>
    <x v="1"/>
    <x v="30"/>
    <x v="33"/>
    <x v="4"/>
    <n v="41"/>
    <x v="2"/>
    <n v="0.25000000000000006"/>
    <n v="3250"/>
    <n v="812.50000000000023"/>
    <n v="284.37500000000006"/>
    <n v="0.35"/>
  </r>
  <r>
    <x v="1"/>
    <n v="1197831"/>
    <x v="161"/>
    <x v="8"/>
    <x v="2"/>
    <x v="1"/>
    <x v="1"/>
    <x v="30"/>
    <x v="33"/>
    <x v="5"/>
    <n v="42"/>
    <x v="3"/>
    <n v="0.3000000000000001"/>
    <n v="4250"/>
    <n v="1275.0000000000005"/>
    <n v="510.00000000000023"/>
    <n v="0.4"/>
  </r>
  <r>
    <x v="1"/>
    <n v="1197831"/>
    <x v="226"/>
    <x v="9"/>
    <x v="3"/>
    <x v="1"/>
    <x v="1"/>
    <x v="30"/>
    <x v="33"/>
    <x v="0"/>
    <n v="36"/>
    <x v="2"/>
    <n v="0.3000000000000001"/>
    <n v="6000"/>
    <n v="1800.0000000000007"/>
    <n v="720.00000000000034"/>
    <n v="0.4"/>
  </r>
  <r>
    <x v="1"/>
    <n v="1197831"/>
    <x v="226"/>
    <x v="9"/>
    <x v="3"/>
    <x v="1"/>
    <x v="1"/>
    <x v="30"/>
    <x v="33"/>
    <x v="1"/>
    <n v="53"/>
    <x v="0"/>
    <n v="0.20000000000000012"/>
    <n v="4250"/>
    <n v="850.00000000000057"/>
    <n v="297.50000000000017"/>
    <n v="0.35"/>
  </r>
  <r>
    <x v="1"/>
    <n v="1197831"/>
    <x v="226"/>
    <x v="9"/>
    <x v="3"/>
    <x v="1"/>
    <x v="1"/>
    <x v="30"/>
    <x v="33"/>
    <x v="2"/>
    <n v="18"/>
    <x v="2"/>
    <n v="0.20000000000000012"/>
    <n v="3000"/>
    <n v="600.00000000000034"/>
    <n v="240.00000000000014"/>
    <n v="0.4"/>
  </r>
  <r>
    <x v="1"/>
    <n v="1197831"/>
    <x v="226"/>
    <x v="9"/>
    <x v="3"/>
    <x v="1"/>
    <x v="1"/>
    <x v="30"/>
    <x v="33"/>
    <x v="3"/>
    <n v="35"/>
    <x v="0"/>
    <n v="0.20000000000000012"/>
    <n v="2750"/>
    <n v="550.00000000000034"/>
    <n v="220.00000000000014"/>
    <n v="0.4"/>
  </r>
  <r>
    <x v="1"/>
    <n v="1197831"/>
    <x v="226"/>
    <x v="9"/>
    <x v="3"/>
    <x v="1"/>
    <x v="1"/>
    <x v="30"/>
    <x v="33"/>
    <x v="4"/>
    <n v="50"/>
    <x v="3"/>
    <n v="0.3000000000000001"/>
    <n v="2750"/>
    <n v="825.00000000000023"/>
    <n v="288.75000000000006"/>
    <n v="0.35"/>
  </r>
  <r>
    <x v="1"/>
    <n v="1197831"/>
    <x v="226"/>
    <x v="9"/>
    <x v="3"/>
    <x v="1"/>
    <x v="1"/>
    <x v="30"/>
    <x v="33"/>
    <x v="5"/>
    <n v="16"/>
    <x v="3"/>
    <n v="0.30000000000000004"/>
    <n v="4000"/>
    <n v="1200.0000000000002"/>
    <n v="480.00000000000011"/>
    <n v="0.4"/>
  </r>
  <r>
    <x v="1"/>
    <n v="1197831"/>
    <x v="34"/>
    <x v="10"/>
    <x v="3"/>
    <x v="1"/>
    <x v="1"/>
    <x v="30"/>
    <x v="33"/>
    <x v="0"/>
    <n v="50"/>
    <x v="3"/>
    <n v="0.25000000000000011"/>
    <n v="5500"/>
    <n v="1375.0000000000007"/>
    <n v="550.00000000000034"/>
    <n v="0.4"/>
  </r>
  <r>
    <x v="1"/>
    <n v="1197831"/>
    <x v="34"/>
    <x v="10"/>
    <x v="3"/>
    <x v="1"/>
    <x v="1"/>
    <x v="30"/>
    <x v="33"/>
    <x v="1"/>
    <n v="15"/>
    <x v="3"/>
    <n v="0.15000000000000013"/>
    <n v="3750"/>
    <n v="562.50000000000045"/>
    <n v="196.87500000000014"/>
    <n v="0.35"/>
  </r>
  <r>
    <x v="1"/>
    <n v="1197831"/>
    <x v="34"/>
    <x v="10"/>
    <x v="3"/>
    <x v="1"/>
    <x v="1"/>
    <x v="30"/>
    <x v="33"/>
    <x v="2"/>
    <n v="50"/>
    <x v="1"/>
    <n v="0.25000000000000017"/>
    <n v="3200"/>
    <n v="800.00000000000057"/>
    <n v="320.00000000000023"/>
    <n v="0.4"/>
  </r>
  <r>
    <x v="1"/>
    <n v="1197831"/>
    <x v="34"/>
    <x v="10"/>
    <x v="3"/>
    <x v="1"/>
    <x v="1"/>
    <x v="30"/>
    <x v="33"/>
    <x v="3"/>
    <n v="16"/>
    <x v="0"/>
    <n v="0.55000000000000016"/>
    <n v="3750"/>
    <n v="2062.5000000000005"/>
    <n v="825.00000000000023"/>
    <n v="0.4"/>
  </r>
  <r>
    <x v="1"/>
    <n v="1197831"/>
    <x v="34"/>
    <x v="10"/>
    <x v="3"/>
    <x v="1"/>
    <x v="1"/>
    <x v="30"/>
    <x v="33"/>
    <x v="4"/>
    <n v="29"/>
    <x v="1"/>
    <n v="0.75000000000000011"/>
    <n v="3500"/>
    <n v="2625.0000000000005"/>
    <n v="918.75000000000011"/>
    <n v="0.35"/>
  </r>
  <r>
    <x v="1"/>
    <n v="1197831"/>
    <x v="34"/>
    <x v="10"/>
    <x v="3"/>
    <x v="1"/>
    <x v="1"/>
    <x v="30"/>
    <x v="33"/>
    <x v="5"/>
    <n v="49"/>
    <x v="3"/>
    <n v="0.75"/>
    <n v="4500"/>
    <n v="3375"/>
    <n v="1350"/>
    <n v="0.4"/>
  </r>
  <r>
    <x v="1"/>
    <n v="1197831"/>
    <x v="35"/>
    <x v="11"/>
    <x v="3"/>
    <x v="1"/>
    <x v="1"/>
    <x v="30"/>
    <x v="33"/>
    <x v="0"/>
    <n v="31"/>
    <x v="3"/>
    <n v="0.70000000000000007"/>
    <n v="7000"/>
    <n v="4900.0000000000009"/>
    <n v="1960.0000000000005"/>
    <n v="0.4"/>
  </r>
  <r>
    <x v="1"/>
    <n v="1197831"/>
    <x v="35"/>
    <x v="11"/>
    <x v="3"/>
    <x v="1"/>
    <x v="1"/>
    <x v="30"/>
    <x v="33"/>
    <x v="1"/>
    <n v="18"/>
    <x v="3"/>
    <n v="0.60000000000000009"/>
    <n v="5000"/>
    <n v="3000.0000000000005"/>
    <n v="1050"/>
    <n v="0.35"/>
  </r>
  <r>
    <x v="1"/>
    <n v="1197831"/>
    <x v="35"/>
    <x v="11"/>
    <x v="3"/>
    <x v="1"/>
    <x v="1"/>
    <x v="30"/>
    <x v="33"/>
    <x v="2"/>
    <n v="19"/>
    <x v="1"/>
    <n v="0.60000000000000009"/>
    <n v="4500"/>
    <n v="2700.0000000000005"/>
    <n v="1080.0000000000002"/>
    <n v="0.4"/>
  </r>
  <r>
    <x v="1"/>
    <n v="1197831"/>
    <x v="35"/>
    <x v="11"/>
    <x v="3"/>
    <x v="1"/>
    <x v="1"/>
    <x v="30"/>
    <x v="33"/>
    <x v="3"/>
    <n v="43"/>
    <x v="0"/>
    <n v="0.60000000000000009"/>
    <n v="4000"/>
    <n v="2400.0000000000005"/>
    <n v="960.00000000000023"/>
    <n v="0.4"/>
  </r>
  <r>
    <x v="1"/>
    <n v="1197831"/>
    <x v="35"/>
    <x v="11"/>
    <x v="3"/>
    <x v="1"/>
    <x v="1"/>
    <x v="30"/>
    <x v="33"/>
    <x v="4"/>
    <n v="24"/>
    <x v="3"/>
    <n v="0.70000000000000007"/>
    <n v="4000"/>
    <n v="2800.0000000000005"/>
    <n v="980.00000000000011"/>
    <n v="0.35"/>
  </r>
  <r>
    <x v="1"/>
    <n v="1197831"/>
    <x v="35"/>
    <x v="11"/>
    <x v="3"/>
    <x v="1"/>
    <x v="1"/>
    <x v="30"/>
    <x v="33"/>
    <x v="5"/>
    <n v="23"/>
    <x v="2"/>
    <n v="0.75"/>
    <n v="5000"/>
    <n v="3750"/>
    <n v="1500"/>
    <n v="0.4"/>
  </r>
  <r>
    <x v="1"/>
    <n v="1197831"/>
    <x v="171"/>
    <x v="0"/>
    <x v="0"/>
    <x v="0"/>
    <x v="1"/>
    <x v="31"/>
    <x v="34"/>
    <x v="0"/>
    <n v="22"/>
    <x v="3"/>
    <n v="0.25000000000000006"/>
    <n v="5750"/>
    <n v="1437.5000000000002"/>
    <n v="575.00000000000011"/>
    <n v="0.4"/>
  </r>
  <r>
    <x v="1"/>
    <n v="1197831"/>
    <x v="171"/>
    <x v="0"/>
    <x v="0"/>
    <x v="0"/>
    <x v="1"/>
    <x v="31"/>
    <x v="34"/>
    <x v="1"/>
    <n v="56"/>
    <x v="0"/>
    <n v="0.25000000000000006"/>
    <n v="3750"/>
    <n v="937.50000000000023"/>
    <n v="328.12500000000006"/>
    <n v="0.35"/>
  </r>
  <r>
    <x v="1"/>
    <n v="1197831"/>
    <x v="171"/>
    <x v="0"/>
    <x v="0"/>
    <x v="0"/>
    <x v="1"/>
    <x v="31"/>
    <x v="34"/>
    <x v="2"/>
    <n v="50"/>
    <x v="2"/>
    <n v="0.15000000000000008"/>
    <n v="3750"/>
    <n v="562.50000000000034"/>
    <n v="225.00000000000014"/>
    <n v="0.4"/>
  </r>
  <r>
    <x v="1"/>
    <n v="1197831"/>
    <x v="171"/>
    <x v="0"/>
    <x v="0"/>
    <x v="0"/>
    <x v="1"/>
    <x v="31"/>
    <x v="34"/>
    <x v="3"/>
    <n v="50"/>
    <x v="2"/>
    <n v="0.2"/>
    <n v="2250"/>
    <n v="450"/>
    <n v="180"/>
    <n v="0.4"/>
  </r>
  <r>
    <x v="1"/>
    <n v="1197831"/>
    <x v="171"/>
    <x v="0"/>
    <x v="0"/>
    <x v="0"/>
    <x v="1"/>
    <x v="31"/>
    <x v="34"/>
    <x v="4"/>
    <n v="20"/>
    <x v="1"/>
    <n v="0.35000000000000003"/>
    <n v="2750"/>
    <n v="962.50000000000011"/>
    <n v="336.875"/>
    <n v="0.35"/>
  </r>
  <r>
    <x v="1"/>
    <n v="1197831"/>
    <x v="171"/>
    <x v="0"/>
    <x v="0"/>
    <x v="0"/>
    <x v="1"/>
    <x v="31"/>
    <x v="34"/>
    <x v="5"/>
    <n v="53"/>
    <x v="0"/>
    <n v="0.25000000000000006"/>
    <n v="3750"/>
    <n v="937.50000000000023"/>
    <n v="375.00000000000011"/>
    <n v="0.4"/>
  </r>
  <r>
    <x v="1"/>
    <n v="1197831"/>
    <x v="224"/>
    <x v="1"/>
    <x v="0"/>
    <x v="0"/>
    <x v="1"/>
    <x v="31"/>
    <x v="34"/>
    <x v="0"/>
    <n v="45"/>
    <x v="2"/>
    <n v="0.25000000000000006"/>
    <n v="6250"/>
    <n v="1562.5000000000005"/>
    <n v="625.00000000000023"/>
    <n v="0.4"/>
  </r>
  <r>
    <x v="1"/>
    <n v="1197831"/>
    <x v="224"/>
    <x v="1"/>
    <x v="0"/>
    <x v="0"/>
    <x v="1"/>
    <x v="31"/>
    <x v="34"/>
    <x v="1"/>
    <n v="19"/>
    <x v="3"/>
    <n v="0.25000000000000006"/>
    <n v="2750"/>
    <n v="687.50000000000011"/>
    <n v="240.62500000000003"/>
    <n v="0.35"/>
  </r>
  <r>
    <x v="1"/>
    <n v="1197831"/>
    <x v="224"/>
    <x v="1"/>
    <x v="0"/>
    <x v="0"/>
    <x v="1"/>
    <x v="31"/>
    <x v="34"/>
    <x v="2"/>
    <n v="24"/>
    <x v="1"/>
    <n v="0.15000000000000008"/>
    <n v="3250"/>
    <n v="487.50000000000023"/>
    <n v="195.00000000000011"/>
    <n v="0.4"/>
  </r>
  <r>
    <x v="1"/>
    <n v="1197831"/>
    <x v="224"/>
    <x v="1"/>
    <x v="0"/>
    <x v="0"/>
    <x v="1"/>
    <x v="31"/>
    <x v="34"/>
    <x v="3"/>
    <n v="45"/>
    <x v="3"/>
    <n v="0.2"/>
    <n v="1750"/>
    <n v="350"/>
    <n v="140"/>
    <n v="0.4"/>
  </r>
  <r>
    <x v="1"/>
    <n v="1197831"/>
    <x v="224"/>
    <x v="1"/>
    <x v="0"/>
    <x v="0"/>
    <x v="1"/>
    <x v="31"/>
    <x v="34"/>
    <x v="4"/>
    <n v="28"/>
    <x v="0"/>
    <n v="0.35000000000000003"/>
    <n v="2500"/>
    <n v="875.00000000000011"/>
    <n v="306.25"/>
    <n v="0.35"/>
  </r>
  <r>
    <x v="1"/>
    <n v="1197831"/>
    <x v="224"/>
    <x v="1"/>
    <x v="0"/>
    <x v="0"/>
    <x v="1"/>
    <x v="31"/>
    <x v="34"/>
    <x v="5"/>
    <n v="41"/>
    <x v="1"/>
    <n v="0.2"/>
    <n v="3500"/>
    <n v="700"/>
    <n v="280"/>
    <n v="0.4"/>
  </r>
  <r>
    <x v="1"/>
    <n v="1197831"/>
    <x v="26"/>
    <x v="2"/>
    <x v="0"/>
    <x v="0"/>
    <x v="1"/>
    <x v="31"/>
    <x v="34"/>
    <x v="0"/>
    <n v="59"/>
    <x v="2"/>
    <n v="0.2"/>
    <n v="5700"/>
    <n v="1140"/>
    <n v="456"/>
    <n v="0.4"/>
  </r>
  <r>
    <x v="1"/>
    <n v="1197831"/>
    <x v="26"/>
    <x v="2"/>
    <x v="0"/>
    <x v="0"/>
    <x v="1"/>
    <x v="31"/>
    <x v="34"/>
    <x v="1"/>
    <n v="16"/>
    <x v="2"/>
    <n v="0.2"/>
    <n v="2500"/>
    <n v="500"/>
    <n v="175"/>
    <n v="0.35"/>
  </r>
  <r>
    <x v="1"/>
    <n v="1197831"/>
    <x v="26"/>
    <x v="2"/>
    <x v="0"/>
    <x v="0"/>
    <x v="1"/>
    <x v="31"/>
    <x v="34"/>
    <x v="2"/>
    <n v="55"/>
    <x v="3"/>
    <n v="0.10000000000000002"/>
    <n v="2750"/>
    <n v="275.00000000000006"/>
    <n v="110.00000000000003"/>
    <n v="0.4"/>
  </r>
  <r>
    <x v="1"/>
    <n v="1197831"/>
    <x v="26"/>
    <x v="2"/>
    <x v="0"/>
    <x v="0"/>
    <x v="1"/>
    <x v="31"/>
    <x v="34"/>
    <x v="3"/>
    <n v="45"/>
    <x v="2"/>
    <n v="0.19999999999999996"/>
    <n v="1250"/>
    <n v="249.99999999999994"/>
    <n v="99.999999999999986"/>
    <n v="0.4"/>
  </r>
  <r>
    <x v="1"/>
    <n v="1197831"/>
    <x v="26"/>
    <x v="2"/>
    <x v="0"/>
    <x v="0"/>
    <x v="1"/>
    <x v="31"/>
    <x v="34"/>
    <x v="4"/>
    <n v="51"/>
    <x v="3"/>
    <n v="0.35000000000000009"/>
    <n v="1750"/>
    <n v="612.50000000000011"/>
    <n v="214.37500000000003"/>
    <n v="0.35"/>
  </r>
  <r>
    <x v="1"/>
    <n v="1197831"/>
    <x v="26"/>
    <x v="2"/>
    <x v="0"/>
    <x v="0"/>
    <x v="1"/>
    <x v="31"/>
    <x v="34"/>
    <x v="5"/>
    <n v="54"/>
    <x v="2"/>
    <n v="0.25"/>
    <n v="2750"/>
    <n v="687.5"/>
    <n v="275"/>
    <n v="0.4"/>
  </r>
  <r>
    <x v="1"/>
    <n v="1197831"/>
    <x v="27"/>
    <x v="3"/>
    <x v="1"/>
    <x v="0"/>
    <x v="1"/>
    <x v="31"/>
    <x v="34"/>
    <x v="0"/>
    <n v="29"/>
    <x v="2"/>
    <n v="0.25"/>
    <n v="5250"/>
    <n v="1312.5"/>
    <n v="525"/>
    <n v="0.4"/>
  </r>
  <r>
    <x v="1"/>
    <n v="1197831"/>
    <x v="27"/>
    <x v="3"/>
    <x v="1"/>
    <x v="0"/>
    <x v="1"/>
    <x v="31"/>
    <x v="34"/>
    <x v="1"/>
    <n v="24"/>
    <x v="3"/>
    <n v="0.25"/>
    <n v="2250"/>
    <n v="562.5"/>
    <n v="196.875"/>
    <n v="0.35"/>
  </r>
  <r>
    <x v="1"/>
    <n v="1197831"/>
    <x v="27"/>
    <x v="3"/>
    <x v="1"/>
    <x v="0"/>
    <x v="1"/>
    <x v="31"/>
    <x v="34"/>
    <x v="2"/>
    <n v="49"/>
    <x v="3"/>
    <n v="0.15000000000000002"/>
    <n v="2250"/>
    <n v="337.50000000000006"/>
    <n v="135.00000000000003"/>
    <n v="0.4"/>
  </r>
  <r>
    <x v="1"/>
    <n v="1197831"/>
    <x v="27"/>
    <x v="3"/>
    <x v="1"/>
    <x v="0"/>
    <x v="1"/>
    <x v="31"/>
    <x v="34"/>
    <x v="3"/>
    <n v="40"/>
    <x v="0"/>
    <n v="0.19999999999999996"/>
    <n v="1500"/>
    <n v="299.99999999999994"/>
    <n v="119.99999999999999"/>
    <n v="0.4"/>
  </r>
  <r>
    <x v="1"/>
    <n v="1197831"/>
    <x v="27"/>
    <x v="3"/>
    <x v="1"/>
    <x v="0"/>
    <x v="1"/>
    <x v="31"/>
    <x v="34"/>
    <x v="4"/>
    <n v="50"/>
    <x v="0"/>
    <n v="0.4"/>
    <n v="1750"/>
    <n v="700"/>
    <n v="244.99999999999997"/>
    <n v="0.35"/>
  </r>
  <r>
    <x v="1"/>
    <n v="1197831"/>
    <x v="27"/>
    <x v="3"/>
    <x v="1"/>
    <x v="0"/>
    <x v="1"/>
    <x v="31"/>
    <x v="34"/>
    <x v="5"/>
    <n v="18"/>
    <x v="3"/>
    <n v="0.30000000000000004"/>
    <n v="3250"/>
    <n v="975.00000000000011"/>
    <n v="390.00000000000006"/>
    <n v="0.4"/>
  </r>
  <r>
    <x v="1"/>
    <n v="1197831"/>
    <x v="159"/>
    <x v="4"/>
    <x v="1"/>
    <x v="0"/>
    <x v="1"/>
    <x v="31"/>
    <x v="34"/>
    <x v="0"/>
    <n v="55"/>
    <x v="2"/>
    <n v="0.4"/>
    <n v="5950"/>
    <n v="2380"/>
    <n v="952"/>
    <n v="0.4"/>
  </r>
  <r>
    <x v="1"/>
    <n v="1197831"/>
    <x v="159"/>
    <x v="4"/>
    <x v="1"/>
    <x v="0"/>
    <x v="1"/>
    <x v="31"/>
    <x v="34"/>
    <x v="1"/>
    <n v="49"/>
    <x v="2"/>
    <n v="0.4"/>
    <n v="3000"/>
    <n v="1200"/>
    <n v="420"/>
    <n v="0.35"/>
  </r>
  <r>
    <x v="1"/>
    <n v="1197831"/>
    <x v="159"/>
    <x v="4"/>
    <x v="1"/>
    <x v="0"/>
    <x v="1"/>
    <x v="31"/>
    <x v="34"/>
    <x v="2"/>
    <n v="45"/>
    <x v="3"/>
    <n v="0.35000000000000003"/>
    <n v="2750"/>
    <n v="962.50000000000011"/>
    <n v="385.00000000000006"/>
    <n v="0.4"/>
  </r>
  <r>
    <x v="1"/>
    <n v="1197831"/>
    <x v="159"/>
    <x v="4"/>
    <x v="1"/>
    <x v="0"/>
    <x v="1"/>
    <x v="31"/>
    <x v="34"/>
    <x v="3"/>
    <n v="36"/>
    <x v="0"/>
    <n v="0.35000000000000003"/>
    <n v="2250"/>
    <n v="787.50000000000011"/>
    <n v="315.00000000000006"/>
    <n v="0.4"/>
  </r>
  <r>
    <x v="1"/>
    <n v="1197831"/>
    <x v="159"/>
    <x v="4"/>
    <x v="1"/>
    <x v="0"/>
    <x v="1"/>
    <x v="31"/>
    <x v="34"/>
    <x v="4"/>
    <n v="16"/>
    <x v="1"/>
    <n v="0.44999999999999996"/>
    <n v="2500"/>
    <n v="1125"/>
    <n v="393.75"/>
    <n v="0.35"/>
  </r>
  <r>
    <x v="1"/>
    <n v="1197831"/>
    <x v="159"/>
    <x v="4"/>
    <x v="1"/>
    <x v="0"/>
    <x v="1"/>
    <x v="31"/>
    <x v="34"/>
    <x v="5"/>
    <n v="52"/>
    <x v="0"/>
    <n v="0.44999999999999996"/>
    <n v="3500"/>
    <n v="1574.9999999999998"/>
    <n v="630"/>
    <n v="0.4"/>
  </r>
  <r>
    <x v="1"/>
    <n v="1197831"/>
    <x v="225"/>
    <x v="5"/>
    <x v="1"/>
    <x v="0"/>
    <x v="1"/>
    <x v="31"/>
    <x v="34"/>
    <x v="0"/>
    <n v="51"/>
    <x v="3"/>
    <n v="0.39999999999999997"/>
    <n v="6000"/>
    <n v="2400"/>
    <n v="960"/>
    <n v="0.4"/>
  </r>
  <r>
    <x v="1"/>
    <n v="1197831"/>
    <x v="225"/>
    <x v="5"/>
    <x v="1"/>
    <x v="0"/>
    <x v="1"/>
    <x v="31"/>
    <x v="34"/>
    <x v="1"/>
    <n v="37"/>
    <x v="2"/>
    <n v="0.35000000000000003"/>
    <n v="3500"/>
    <n v="1225.0000000000002"/>
    <n v="428.75000000000006"/>
    <n v="0.35"/>
  </r>
  <r>
    <x v="1"/>
    <n v="1197831"/>
    <x v="225"/>
    <x v="5"/>
    <x v="1"/>
    <x v="0"/>
    <x v="1"/>
    <x v="31"/>
    <x v="34"/>
    <x v="2"/>
    <n v="48"/>
    <x v="1"/>
    <n v="0.4"/>
    <n v="3250"/>
    <n v="1300"/>
    <n v="520"/>
    <n v="0.4"/>
  </r>
  <r>
    <x v="1"/>
    <n v="1197831"/>
    <x v="225"/>
    <x v="5"/>
    <x v="1"/>
    <x v="0"/>
    <x v="1"/>
    <x v="31"/>
    <x v="34"/>
    <x v="3"/>
    <n v="34"/>
    <x v="2"/>
    <n v="0.4"/>
    <n v="3000"/>
    <n v="1200"/>
    <n v="480"/>
    <n v="0.4"/>
  </r>
  <r>
    <x v="1"/>
    <n v="1197831"/>
    <x v="225"/>
    <x v="5"/>
    <x v="1"/>
    <x v="0"/>
    <x v="1"/>
    <x v="31"/>
    <x v="34"/>
    <x v="4"/>
    <n v="33"/>
    <x v="1"/>
    <n v="0.54999999999999993"/>
    <n v="3000"/>
    <n v="1649.9999999999998"/>
    <n v="577.49999999999989"/>
    <n v="0.35"/>
  </r>
  <r>
    <x v="1"/>
    <n v="1197831"/>
    <x v="225"/>
    <x v="5"/>
    <x v="1"/>
    <x v="0"/>
    <x v="1"/>
    <x v="31"/>
    <x v="34"/>
    <x v="5"/>
    <n v="27"/>
    <x v="0"/>
    <n v="0.6"/>
    <n v="4750"/>
    <n v="2850"/>
    <n v="1140"/>
    <n v="0.4"/>
  </r>
  <r>
    <x v="1"/>
    <n v="1197831"/>
    <x v="30"/>
    <x v="6"/>
    <x v="2"/>
    <x v="1"/>
    <x v="1"/>
    <x v="31"/>
    <x v="34"/>
    <x v="0"/>
    <n v="56"/>
    <x v="0"/>
    <n v="0.54999999999999993"/>
    <n v="7000"/>
    <n v="3849.9999999999995"/>
    <n v="1540"/>
    <n v="0.4"/>
  </r>
  <r>
    <x v="1"/>
    <n v="1197831"/>
    <x v="30"/>
    <x v="6"/>
    <x v="2"/>
    <x v="1"/>
    <x v="1"/>
    <x v="31"/>
    <x v="34"/>
    <x v="1"/>
    <n v="41"/>
    <x v="0"/>
    <n v="0.5"/>
    <n v="4500"/>
    <n v="2250"/>
    <n v="787.5"/>
    <n v="0.35"/>
  </r>
  <r>
    <x v="1"/>
    <n v="1197831"/>
    <x v="30"/>
    <x v="6"/>
    <x v="2"/>
    <x v="1"/>
    <x v="1"/>
    <x v="31"/>
    <x v="34"/>
    <x v="2"/>
    <n v="23"/>
    <x v="3"/>
    <n v="0.45"/>
    <n v="3750"/>
    <n v="1687.5"/>
    <n v="675"/>
    <n v="0.4"/>
  </r>
  <r>
    <x v="1"/>
    <n v="1197831"/>
    <x v="30"/>
    <x v="6"/>
    <x v="2"/>
    <x v="1"/>
    <x v="1"/>
    <x v="31"/>
    <x v="34"/>
    <x v="3"/>
    <n v="52"/>
    <x v="3"/>
    <n v="0.45"/>
    <n v="3250"/>
    <n v="1462.5"/>
    <n v="585"/>
    <n v="0.4"/>
  </r>
  <r>
    <x v="1"/>
    <n v="1197831"/>
    <x v="30"/>
    <x v="6"/>
    <x v="2"/>
    <x v="1"/>
    <x v="1"/>
    <x v="31"/>
    <x v="34"/>
    <x v="4"/>
    <n v="22"/>
    <x v="1"/>
    <n v="0.6"/>
    <n v="3500"/>
    <n v="2100"/>
    <n v="735"/>
    <n v="0.35"/>
  </r>
  <r>
    <x v="1"/>
    <n v="1197831"/>
    <x v="30"/>
    <x v="6"/>
    <x v="2"/>
    <x v="1"/>
    <x v="1"/>
    <x v="31"/>
    <x v="34"/>
    <x v="5"/>
    <n v="15"/>
    <x v="0"/>
    <n v="0.65"/>
    <n v="5250"/>
    <n v="3412.5"/>
    <n v="1365"/>
    <n v="0.4"/>
  </r>
  <r>
    <x v="1"/>
    <n v="1197831"/>
    <x v="31"/>
    <x v="7"/>
    <x v="2"/>
    <x v="1"/>
    <x v="1"/>
    <x v="31"/>
    <x v="34"/>
    <x v="0"/>
    <n v="19"/>
    <x v="2"/>
    <n v="0.6"/>
    <n v="6750"/>
    <n v="4050"/>
    <n v="1620"/>
    <n v="0.4"/>
  </r>
  <r>
    <x v="1"/>
    <n v="1197831"/>
    <x v="31"/>
    <x v="7"/>
    <x v="2"/>
    <x v="1"/>
    <x v="1"/>
    <x v="31"/>
    <x v="34"/>
    <x v="1"/>
    <n v="54"/>
    <x v="2"/>
    <n v="0.55000000000000004"/>
    <n v="4500"/>
    <n v="2475"/>
    <n v="866.25"/>
    <n v="0.35"/>
  </r>
  <r>
    <x v="1"/>
    <n v="1197831"/>
    <x v="31"/>
    <x v="7"/>
    <x v="2"/>
    <x v="1"/>
    <x v="1"/>
    <x v="31"/>
    <x v="34"/>
    <x v="2"/>
    <n v="16"/>
    <x v="2"/>
    <n v="0.5"/>
    <n v="3750"/>
    <n v="1875"/>
    <n v="750"/>
    <n v="0.4"/>
  </r>
  <r>
    <x v="1"/>
    <n v="1197831"/>
    <x v="31"/>
    <x v="7"/>
    <x v="2"/>
    <x v="1"/>
    <x v="1"/>
    <x v="31"/>
    <x v="34"/>
    <x v="3"/>
    <n v="16"/>
    <x v="1"/>
    <n v="0.4"/>
    <n v="3250"/>
    <n v="1300"/>
    <n v="520"/>
    <n v="0.4"/>
  </r>
  <r>
    <x v="1"/>
    <n v="1197831"/>
    <x v="31"/>
    <x v="7"/>
    <x v="2"/>
    <x v="1"/>
    <x v="1"/>
    <x v="31"/>
    <x v="34"/>
    <x v="4"/>
    <n v="15"/>
    <x v="0"/>
    <n v="0.5"/>
    <n v="3000"/>
    <n v="1500"/>
    <n v="525"/>
    <n v="0.35"/>
  </r>
  <r>
    <x v="1"/>
    <n v="1197831"/>
    <x v="31"/>
    <x v="7"/>
    <x v="2"/>
    <x v="1"/>
    <x v="1"/>
    <x v="31"/>
    <x v="34"/>
    <x v="5"/>
    <n v="43"/>
    <x v="1"/>
    <n v="0.55000000000000004"/>
    <n v="4750"/>
    <n v="2612.5"/>
    <n v="1045"/>
    <n v="0.4"/>
  </r>
  <r>
    <x v="1"/>
    <n v="1197831"/>
    <x v="161"/>
    <x v="8"/>
    <x v="2"/>
    <x v="1"/>
    <x v="1"/>
    <x v="31"/>
    <x v="34"/>
    <x v="0"/>
    <n v="30"/>
    <x v="1"/>
    <n v="0.5"/>
    <n v="5750"/>
    <n v="2875"/>
    <n v="1150"/>
    <n v="0.4"/>
  </r>
  <r>
    <x v="1"/>
    <n v="1197831"/>
    <x v="161"/>
    <x v="8"/>
    <x v="2"/>
    <x v="1"/>
    <x v="1"/>
    <x v="31"/>
    <x v="34"/>
    <x v="1"/>
    <n v="57"/>
    <x v="3"/>
    <n v="0.40000000000000013"/>
    <n v="3750"/>
    <n v="1500.0000000000005"/>
    <n v="525.00000000000011"/>
    <n v="0.35"/>
  </r>
  <r>
    <x v="1"/>
    <n v="1197831"/>
    <x v="161"/>
    <x v="8"/>
    <x v="2"/>
    <x v="1"/>
    <x v="1"/>
    <x v="31"/>
    <x v="34"/>
    <x v="2"/>
    <n v="15"/>
    <x v="1"/>
    <n v="0.15000000000000008"/>
    <n v="2750"/>
    <n v="412.50000000000023"/>
    <n v="165.00000000000011"/>
    <n v="0.4"/>
  </r>
  <r>
    <x v="1"/>
    <n v="1197831"/>
    <x v="161"/>
    <x v="8"/>
    <x v="2"/>
    <x v="1"/>
    <x v="1"/>
    <x v="31"/>
    <x v="34"/>
    <x v="3"/>
    <n v="34"/>
    <x v="1"/>
    <n v="0.15000000000000008"/>
    <n v="2500"/>
    <n v="375.00000000000017"/>
    <n v="150.00000000000009"/>
    <n v="0.4"/>
  </r>
  <r>
    <x v="1"/>
    <n v="1197831"/>
    <x v="161"/>
    <x v="8"/>
    <x v="2"/>
    <x v="1"/>
    <x v="1"/>
    <x v="31"/>
    <x v="34"/>
    <x v="4"/>
    <n v="55"/>
    <x v="3"/>
    <n v="0.25000000000000006"/>
    <n v="2500"/>
    <n v="625.00000000000011"/>
    <n v="218.75000000000003"/>
    <n v="0.35"/>
  </r>
  <r>
    <x v="1"/>
    <n v="1197831"/>
    <x v="161"/>
    <x v="8"/>
    <x v="2"/>
    <x v="1"/>
    <x v="1"/>
    <x v="31"/>
    <x v="34"/>
    <x v="5"/>
    <n v="33"/>
    <x v="0"/>
    <n v="0.3000000000000001"/>
    <n v="3500"/>
    <n v="1050.0000000000005"/>
    <n v="420.00000000000023"/>
    <n v="0.4"/>
  </r>
  <r>
    <x v="1"/>
    <n v="1197831"/>
    <x v="226"/>
    <x v="9"/>
    <x v="3"/>
    <x v="1"/>
    <x v="1"/>
    <x v="31"/>
    <x v="34"/>
    <x v="0"/>
    <n v="19"/>
    <x v="0"/>
    <n v="0.3000000000000001"/>
    <n v="5250"/>
    <n v="1575.0000000000005"/>
    <n v="630.00000000000023"/>
    <n v="0.4"/>
  </r>
  <r>
    <x v="1"/>
    <n v="1197831"/>
    <x v="226"/>
    <x v="9"/>
    <x v="3"/>
    <x v="1"/>
    <x v="1"/>
    <x v="31"/>
    <x v="34"/>
    <x v="1"/>
    <n v="25"/>
    <x v="2"/>
    <n v="0.20000000000000012"/>
    <n v="3500"/>
    <n v="700.00000000000045"/>
    <n v="245.00000000000014"/>
    <n v="0.35"/>
  </r>
  <r>
    <x v="1"/>
    <n v="1197831"/>
    <x v="226"/>
    <x v="9"/>
    <x v="3"/>
    <x v="1"/>
    <x v="1"/>
    <x v="31"/>
    <x v="34"/>
    <x v="2"/>
    <n v="53"/>
    <x v="0"/>
    <n v="0.20000000000000012"/>
    <n v="2250"/>
    <n v="450.00000000000028"/>
    <n v="180.00000000000011"/>
    <n v="0.4"/>
  </r>
  <r>
    <x v="1"/>
    <n v="1197831"/>
    <x v="226"/>
    <x v="9"/>
    <x v="3"/>
    <x v="1"/>
    <x v="1"/>
    <x v="31"/>
    <x v="34"/>
    <x v="3"/>
    <n v="41"/>
    <x v="2"/>
    <n v="0.20000000000000012"/>
    <n v="2000"/>
    <n v="400.00000000000023"/>
    <n v="160.00000000000011"/>
    <n v="0.4"/>
  </r>
  <r>
    <x v="1"/>
    <n v="1197831"/>
    <x v="226"/>
    <x v="9"/>
    <x v="3"/>
    <x v="1"/>
    <x v="1"/>
    <x v="31"/>
    <x v="34"/>
    <x v="4"/>
    <n v="45"/>
    <x v="2"/>
    <n v="0.3000000000000001"/>
    <n v="2000"/>
    <n v="600.00000000000023"/>
    <n v="210.00000000000006"/>
    <n v="0.35"/>
  </r>
  <r>
    <x v="1"/>
    <n v="1197831"/>
    <x v="226"/>
    <x v="9"/>
    <x v="3"/>
    <x v="1"/>
    <x v="1"/>
    <x v="31"/>
    <x v="34"/>
    <x v="5"/>
    <n v="52"/>
    <x v="3"/>
    <n v="0.30000000000000004"/>
    <n v="3250"/>
    <n v="975.00000000000011"/>
    <n v="390.00000000000006"/>
    <n v="0.4"/>
  </r>
  <r>
    <x v="1"/>
    <n v="1197831"/>
    <x v="34"/>
    <x v="10"/>
    <x v="3"/>
    <x v="1"/>
    <x v="1"/>
    <x v="31"/>
    <x v="34"/>
    <x v="0"/>
    <n v="43"/>
    <x v="0"/>
    <n v="0.25000000000000011"/>
    <n v="4750"/>
    <n v="1187.5000000000005"/>
    <n v="475.00000000000023"/>
    <n v="0.4"/>
  </r>
  <r>
    <x v="1"/>
    <n v="1197831"/>
    <x v="34"/>
    <x v="10"/>
    <x v="3"/>
    <x v="1"/>
    <x v="1"/>
    <x v="31"/>
    <x v="34"/>
    <x v="1"/>
    <n v="42"/>
    <x v="3"/>
    <n v="0.15000000000000013"/>
    <n v="3000"/>
    <n v="450.0000000000004"/>
    <n v="157.50000000000014"/>
    <n v="0.35"/>
  </r>
  <r>
    <x v="1"/>
    <n v="1197831"/>
    <x v="34"/>
    <x v="10"/>
    <x v="3"/>
    <x v="1"/>
    <x v="1"/>
    <x v="31"/>
    <x v="34"/>
    <x v="2"/>
    <n v="27"/>
    <x v="3"/>
    <n v="0.25000000000000017"/>
    <n v="2450"/>
    <n v="612.50000000000045"/>
    <n v="245.0000000000002"/>
    <n v="0.4"/>
  </r>
  <r>
    <x v="1"/>
    <n v="1197831"/>
    <x v="34"/>
    <x v="10"/>
    <x v="3"/>
    <x v="1"/>
    <x v="1"/>
    <x v="31"/>
    <x v="34"/>
    <x v="3"/>
    <n v="57"/>
    <x v="2"/>
    <n v="0.55000000000000016"/>
    <n v="3000"/>
    <n v="1650.0000000000005"/>
    <n v="660.00000000000023"/>
    <n v="0.4"/>
  </r>
  <r>
    <x v="1"/>
    <n v="1197831"/>
    <x v="34"/>
    <x v="10"/>
    <x v="3"/>
    <x v="1"/>
    <x v="1"/>
    <x v="31"/>
    <x v="34"/>
    <x v="4"/>
    <n v="55"/>
    <x v="2"/>
    <n v="0.75000000000000011"/>
    <n v="2750"/>
    <n v="2062.5000000000005"/>
    <n v="721.87500000000011"/>
    <n v="0.35"/>
  </r>
  <r>
    <x v="1"/>
    <n v="1197831"/>
    <x v="34"/>
    <x v="10"/>
    <x v="3"/>
    <x v="1"/>
    <x v="1"/>
    <x v="31"/>
    <x v="34"/>
    <x v="5"/>
    <n v="33"/>
    <x v="2"/>
    <n v="0.75"/>
    <n v="3750"/>
    <n v="2812.5"/>
    <n v="1125"/>
    <n v="0.4"/>
  </r>
  <r>
    <x v="1"/>
    <n v="1197831"/>
    <x v="35"/>
    <x v="11"/>
    <x v="3"/>
    <x v="1"/>
    <x v="1"/>
    <x v="31"/>
    <x v="34"/>
    <x v="0"/>
    <n v="28"/>
    <x v="2"/>
    <n v="0.70000000000000007"/>
    <n v="6250"/>
    <n v="4375"/>
    <n v="1750"/>
    <n v="0.4"/>
  </r>
  <r>
    <x v="1"/>
    <n v="1197831"/>
    <x v="35"/>
    <x v="11"/>
    <x v="3"/>
    <x v="1"/>
    <x v="1"/>
    <x v="31"/>
    <x v="34"/>
    <x v="1"/>
    <n v="30"/>
    <x v="0"/>
    <n v="0.60000000000000009"/>
    <n v="4250"/>
    <n v="2550.0000000000005"/>
    <n v="892.50000000000011"/>
    <n v="0.35"/>
  </r>
  <r>
    <x v="1"/>
    <n v="1197831"/>
    <x v="35"/>
    <x v="11"/>
    <x v="3"/>
    <x v="1"/>
    <x v="1"/>
    <x v="31"/>
    <x v="34"/>
    <x v="2"/>
    <n v="16"/>
    <x v="3"/>
    <n v="0.60000000000000009"/>
    <n v="3750"/>
    <n v="2250.0000000000005"/>
    <n v="900.00000000000023"/>
    <n v="0.4"/>
  </r>
  <r>
    <x v="1"/>
    <n v="1197831"/>
    <x v="35"/>
    <x v="11"/>
    <x v="3"/>
    <x v="1"/>
    <x v="1"/>
    <x v="31"/>
    <x v="34"/>
    <x v="3"/>
    <n v="41"/>
    <x v="0"/>
    <n v="0.60000000000000009"/>
    <n v="3250"/>
    <n v="1950.0000000000002"/>
    <n v="780.00000000000011"/>
    <n v="0.4"/>
  </r>
  <r>
    <x v="1"/>
    <n v="1197831"/>
    <x v="35"/>
    <x v="11"/>
    <x v="3"/>
    <x v="1"/>
    <x v="1"/>
    <x v="31"/>
    <x v="34"/>
    <x v="4"/>
    <n v="48"/>
    <x v="3"/>
    <n v="0.70000000000000007"/>
    <n v="3250"/>
    <n v="2275"/>
    <n v="796.25"/>
    <n v="0.35"/>
  </r>
  <r>
    <x v="1"/>
    <n v="1197831"/>
    <x v="35"/>
    <x v="11"/>
    <x v="3"/>
    <x v="1"/>
    <x v="1"/>
    <x v="31"/>
    <x v="34"/>
    <x v="5"/>
    <n v="22"/>
    <x v="3"/>
    <n v="0.75"/>
    <n v="4250"/>
    <n v="3187.5"/>
    <n v="1275"/>
    <n v="0.4"/>
  </r>
  <r>
    <x v="1"/>
    <n v="1197831"/>
    <x v="227"/>
    <x v="0"/>
    <x v="0"/>
    <x v="0"/>
    <x v="1"/>
    <x v="32"/>
    <x v="35"/>
    <x v="0"/>
    <n v="54"/>
    <x v="1"/>
    <n v="0.25000000000000006"/>
    <n v="5500"/>
    <n v="1375.0000000000002"/>
    <n v="481.25000000000006"/>
    <n v="0.35"/>
  </r>
  <r>
    <x v="1"/>
    <n v="1197831"/>
    <x v="227"/>
    <x v="0"/>
    <x v="0"/>
    <x v="0"/>
    <x v="1"/>
    <x v="32"/>
    <x v="35"/>
    <x v="1"/>
    <n v="48"/>
    <x v="2"/>
    <n v="0.25000000000000006"/>
    <n v="3500"/>
    <n v="875.00000000000023"/>
    <n v="306.25000000000006"/>
    <n v="0.35"/>
  </r>
  <r>
    <x v="1"/>
    <n v="1197831"/>
    <x v="227"/>
    <x v="0"/>
    <x v="0"/>
    <x v="0"/>
    <x v="1"/>
    <x v="32"/>
    <x v="35"/>
    <x v="2"/>
    <n v="19"/>
    <x v="2"/>
    <n v="0.15000000000000008"/>
    <n v="3500"/>
    <n v="525.00000000000023"/>
    <n v="183.75000000000006"/>
    <n v="0.35"/>
  </r>
  <r>
    <x v="1"/>
    <n v="1197831"/>
    <x v="227"/>
    <x v="0"/>
    <x v="0"/>
    <x v="0"/>
    <x v="1"/>
    <x v="32"/>
    <x v="35"/>
    <x v="3"/>
    <n v="18"/>
    <x v="2"/>
    <n v="0.2"/>
    <n v="2000"/>
    <n v="400"/>
    <n v="140"/>
    <n v="0.35"/>
  </r>
  <r>
    <x v="1"/>
    <n v="1197831"/>
    <x v="227"/>
    <x v="0"/>
    <x v="0"/>
    <x v="0"/>
    <x v="1"/>
    <x v="32"/>
    <x v="35"/>
    <x v="4"/>
    <n v="39"/>
    <x v="3"/>
    <n v="0.35000000000000003"/>
    <n v="2500"/>
    <n v="875.00000000000011"/>
    <n v="306.25"/>
    <n v="0.35"/>
  </r>
  <r>
    <x v="1"/>
    <n v="1197831"/>
    <x v="227"/>
    <x v="0"/>
    <x v="0"/>
    <x v="0"/>
    <x v="1"/>
    <x v="32"/>
    <x v="35"/>
    <x v="5"/>
    <n v="53"/>
    <x v="2"/>
    <n v="0.25000000000000006"/>
    <n v="3500"/>
    <n v="875.00000000000023"/>
    <n v="306.25000000000006"/>
    <n v="0.35"/>
  </r>
  <r>
    <x v="1"/>
    <n v="1197831"/>
    <x v="228"/>
    <x v="1"/>
    <x v="0"/>
    <x v="0"/>
    <x v="1"/>
    <x v="32"/>
    <x v="35"/>
    <x v="0"/>
    <n v="55"/>
    <x v="0"/>
    <n v="0.25000000000000006"/>
    <n v="6000"/>
    <n v="1500.0000000000002"/>
    <n v="525"/>
    <n v="0.35"/>
  </r>
  <r>
    <x v="1"/>
    <n v="1197831"/>
    <x v="228"/>
    <x v="1"/>
    <x v="0"/>
    <x v="0"/>
    <x v="1"/>
    <x v="32"/>
    <x v="35"/>
    <x v="1"/>
    <n v="45"/>
    <x v="0"/>
    <n v="0.25000000000000006"/>
    <n v="2500"/>
    <n v="625.00000000000011"/>
    <n v="218.75000000000003"/>
    <n v="0.35"/>
  </r>
  <r>
    <x v="1"/>
    <n v="1197831"/>
    <x v="228"/>
    <x v="1"/>
    <x v="0"/>
    <x v="0"/>
    <x v="1"/>
    <x v="32"/>
    <x v="35"/>
    <x v="2"/>
    <n v="27"/>
    <x v="0"/>
    <n v="0.15000000000000008"/>
    <n v="3000"/>
    <n v="450.00000000000023"/>
    <n v="157.50000000000006"/>
    <n v="0.35"/>
  </r>
  <r>
    <x v="1"/>
    <n v="1197831"/>
    <x v="228"/>
    <x v="1"/>
    <x v="0"/>
    <x v="0"/>
    <x v="1"/>
    <x v="32"/>
    <x v="35"/>
    <x v="3"/>
    <n v="53"/>
    <x v="1"/>
    <n v="0.2"/>
    <n v="1500"/>
    <n v="300"/>
    <n v="105"/>
    <n v="0.35"/>
  </r>
  <r>
    <x v="1"/>
    <n v="1197831"/>
    <x v="228"/>
    <x v="1"/>
    <x v="0"/>
    <x v="0"/>
    <x v="1"/>
    <x v="32"/>
    <x v="35"/>
    <x v="4"/>
    <n v="46"/>
    <x v="1"/>
    <n v="0.35000000000000003"/>
    <n v="2250"/>
    <n v="787.50000000000011"/>
    <n v="275.625"/>
    <n v="0.35"/>
  </r>
  <r>
    <x v="1"/>
    <n v="1197831"/>
    <x v="228"/>
    <x v="1"/>
    <x v="0"/>
    <x v="0"/>
    <x v="1"/>
    <x v="32"/>
    <x v="35"/>
    <x v="5"/>
    <n v="37"/>
    <x v="2"/>
    <n v="0.2"/>
    <n v="3250"/>
    <n v="650"/>
    <n v="227.49999999999997"/>
    <n v="0.35"/>
  </r>
  <r>
    <x v="1"/>
    <n v="1197831"/>
    <x v="92"/>
    <x v="2"/>
    <x v="0"/>
    <x v="0"/>
    <x v="1"/>
    <x v="32"/>
    <x v="35"/>
    <x v="0"/>
    <n v="31"/>
    <x v="1"/>
    <n v="0.2"/>
    <n v="5450"/>
    <n v="1090"/>
    <n v="381.5"/>
    <n v="0.35"/>
  </r>
  <r>
    <x v="1"/>
    <n v="1197831"/>
    <x v="92"/>
    <x v="2"/>
    <x v="0"/>
    <x v="0"/>
    <x v="1"/>
    <x v="32"/>
    <x v="35"/>
    <x v="1"/>
    <n v="28"/>
    <x v="0"/>
    <n v="0.2"/>
    <n v="2250"/>
    <n v="450"/>
    <n v="157.5"/>
    <n v="0.35"/>
  </r>
  <r>
    <x v="1"/>
    <n v="1197831"/>
    <x v="92"/>
    <x v="2"/>
    <x v="0"/>
    <x v="0"/>
    <x v="1"/>
    <x v="32"/>
    <x v="35"/>
    <x v="2"/>
    <n v="56"/>
    <x v="1"/>
    <n v="0.10000000000000002"/>
    <n v="2500"/>
    <n v="250.00000000000006"/>
    <n v="87.500000000000014"/>
    <n v="0.35"/>
  </r>
  <r>
    <x v="1"/>
    <n v="1197831"/>
    <x v="92"/>
    <x v="2"/>
    <x v="0"/>
    <x v="0"/>
    <x v="1"/>
    <x v="32"/>
    <x v="35"/>
    <x v="3"/>
    <n v="17"/>
    <x v="3"/>
    <n v="0.19999999999999996"/>
    <n v="1000"/>
    <n v="199.99999999999994"/>
    <n v="69.999999999999972"/>
    <n v="0.35"/>
  </r>
  <r>
    <x v="1"/>
    <n v="1197831"/>
    <x v="92"/>
    <x v="2"/>
    <x v="0"/>
    <x v="0"/>
    <x v="1"/>
    <x v="32"/>
    <x v="35"/>
    <x v="4"/>
    <n v="34"/>
    <x v="1"/>
    <n v="0.35000000000000009"/>
    <n v="1500"/>
    <n v="525.00000000000011"/>
    <n v="183.75000000000003"/>
    <n v="0.35"/>
  </r>
  <r>
    <x v="1"/>
    <n v="1197831"/>
    <x v="92"/>
    <x v="2"/>
    <x v="0"/>
    <x v="0"/>
    <x v="1"/>
    <x v="32"/>
    <x v="35"/>
    <x v="5"/>
    <n v="45"/>
    <x v="2"/>
    <n v="0.25"/>
    <n v="2500"/>
    <n v="625"/>
    <n v="218.75"/>
    <n v="0.35"/>
  </r>
  <r>
    <x v="1"/>
    <n v="1197831"/>
    <x v="93"/>
    <x v="3"/>
    <x v="1"/>
    <x v="0"/>
    <x v="1"/>
    <x v="32"/>
    <x v="35"/>
    <x v="0"/>
    <n v="22"/>
    <x v="2"/>
    <n v="0.25"/>
    <n v="5000"/>
    <n v="1250"/>
    <n v="437.5"/>
    <n v="0.35"/>
  </r>
  <r>
    <x v="1"/>
    <n v="1197831"/>
    <x v="93"/>
    <x v="3"/>
    <x v="1"/>
    <x v="0"/>
    <x v="1"/>
    <x v="32"/>
    <x v="35"/>
    <x v="1"/>
    <n v="22"/>
    <x v="3"/>
    <n v="0.25"/>
    <n v="2000"/>
    <n v="500"/>
    <n v="175"/>
    <n v="0.35"/>
  </r>
  <r>
    <x v="1"/>
    <n v="1197831"/>
    <x v="93"/>
    <x v="3"/>
    <x v="1"/>
    <x v="0"/>
    <x v="1"/>
    <x v="32"/>
    <x v="35"/>
    <x v="2"/>
    <n v="58"/>
    <x v="1"/>
    <n v="0.15000000000000002"/>
    <n v="2000"/>
    <n v="300.00000000000006"/>
    <n v="105.00000000000001"/>
    <n v="0.35"/>
  </r>
  <r>
    <x v="1"/>
    <n v="1197831"/>
    <x v="93"/>
    <x v="3"/>
    <x v="1"/>
    <x v="0"/>
    <x v="1"/>
    <x v="32"/>
    <x v="35"/>
    <x v="3"/>
    <n v="60"/>
    <x v="1"/>
    <n v="0.19999999999999996"/>
    <n v="1250"/>
    <n v="249.99999999999994"/>
    <n v="87.499999999999972"/>
    <n v="0.35"/>
  </r>
  <r>
    <x v="1"/>
    <n v="1197831"/>
    <x v="93"/>
    <x v="3"/>
    <x v="1"/>
    <x v="0"/>
    <x v="1"/>
    <x v="32"/>
    <x v="35"/>
    <x v="4"/>
    <n v="22"/>
    <x v="1"/>
    <n v="0.4"/>
    <n v="1500"/>
    <n v="600"/>
    <n v="210"/>
    <n v="0.35"/>
  </r>
  <r>
    <x v="1"/>
    <n v="1197831"/>
    <x v="93"/>
    <x v="3"/>
    <x v="1"/>
    <x v="0"/>
    <x v="1"/>
    <x v="32"/>
    <x v="35"/>
    <x v="5"/>
    <n v="33"/>
    <x v="2"/>
    <n v="0.30000000000000004"/>
    <n v="3000"/>
    <n v="900.00000000000011"/>
    <n v="315"/>
    <n v="0.35"/>
  </r>
  <r>
    <x v="1"/>
    <n v="1197831"/>
    <x v="120"/>
    <x v="4"/>
    <x v="1"/>
    <x v="0"/>
    <x v="1"/>
    <x v="32"/>
    <x v="35"/>
    <x v="0"/>
    <n v="27"/>
    <x v="3"/>
    <n v="0.4"/>
    <n v="5700"/>
    <n v="2280"/>
    <n v="798"/>
    <n v="0.35"/>
  </r>
  <r>
    <x v="1"/>
    <n v="1197831"/>
    <x v="120"/>
    <x v="4"/>
    <x v="1"/>
    <x v="0"/>
    <x v="1"/>
    <x v="32"/>
    <x v="35"/>
    <x v="1"/>
    <n v="19"/>
    <x v="0"/>
    <n v="0.4"/>
    <n v="2750"/>
    <n v="1100"/>
    <n v="385"/>
    <n v="0.35"/>
  </r>
  <r>
    <x v="1"/>
    <n v="1197831"/>
    <x v="120"/>
    <x v="4"/>
    <x v="1"/>
    <x v="0"/>
    <x v="1"/>
    <x v="32"/>
    <x v="35"/>
    <x v="2"/>
    <n v="38"/>
    <x v="2"/>
    <n v="0.35000000000000003"/>
    <n v="2500"/>
    <n v="875.00000000000011"/>
    <n v="306.25"/>
    <n v="0.35"/>
  </r>
  <r>
    <x v="1"/>
    <n v="1197831"/>
    <x v="120"/>
    <x v="4"/>
    <x v="1"/>
    <x v="0"/>
    <x v="1"/>
    <x v="32"/>
    <x v="35"/>
    <x v="3"/>
    <n v="29"/>
    <x v="3"/>
    <n v="0.35000000000000003"/>
    <n v="2000"/>
    <n v="700.00000000000011"/>
    <n v="245.00000000000003"/>
    <n v="0.35"/>
  </r>
  <r>
    <x v="1"/>
    <n v="1197831"/>
    <x v="120"/>
    <x v="4"/>
    <x v="1"/>
    <x v="0"/>
    <x v="1"/>
    <x v="32"/>
    <x v="35"/>
    <x v="4"/>
    <n v="58"/>
    <x v="1"/>
    <n v="0.44999999999999996"/>
    <n v="2250"/>
    <n v="1012.4999999999999"/>
    <n v="354.37499999999994"/>
    <n v="0.35"/>
  </r>
  <r>
    <x v="1"/>
    <n v="1197831"/>
    <x v="120"/>
    <x v="4"/>
    <x v="1"/>
    <x v="0"/>
    <x v="1"/>
    <x v="32"/>
    <x v="35"/>
    <x v="5"/>
    <n v="27"/>
    <x v="1"/>
    <n v="0.44999999999999996"/>
    <n v="3250"/>
    <n v="1462.4999999999998"/>
    <n v="511.87499999999989"/>
    <n v="0.35"/>
  </r>
  <r>
    <x v="1"/>
    <n v="1197831"/>
    <x v="229"/>
    <x v="5"/>
    <x v="1"/>
    <x v="0"/>
    <x v="1"/>
    <x v="32"/>
    <x v="35"/>
    <x v="0"/>
    <n v="35"/>
    <x v="0"/>
    <n v="0.39999999999999997"/>
    <n v="5750"/>
    <n v="2300"/>
    <n v="805"/>
    <n v="0.35"/>
  </r>
  <r>
    <x v="1"/>
    <n v="1197831"/>
    <x v="229"/>
    <x v="5"/>
    <x v="1"/>
    <x v="0"/>
    <x v="1"/>
    <x v="32"/>
    <x v="35"/>
    <x v="1"/>
    <n v="15"/>
    <x v="0"/>
    <n v="0.35000000000000003"/>
    <n v="3250"/>
    <n v="1137.5"/>
    <n v="398.125"/>
    <n v="0.35"/>
  </r>
  <r>
    <x v="1"/>
    <n v="1197831"/>
    <x v="229"/>
    <x v="5"/>
    <x v="1"/>
    <x v="0"/>
    <x v="1"/>
    <x v="32"/>
    <x v="35"/>
    <x v="2"/>
    <n v="25"/>
    <x v="1"/>
    <n v="0.4"/>
    <n v="3000"/>
    <n v="1200"/>
    <n v="420"/>
    <n v="0.35"/>
  </r>
  <r>
    <x v="1"/>
    <n v="1197831"/>
    <x v="229"/>
    <x v="5"/>
    <x v="1"/>
    <x v="0"/>
    <x v="1"/>
    <x v="32"/>
    <x v="35"/>
    <x v="3"/>
    <n v="18"/>
    <x v="3"/>
    <n v="0.4"/>
    <n v="2750"/>
    <n v="1100"/>
    <n v="385"/>
    <n v="0.35"/>
  </r>
  <r>
    <x v="1"/>
    <n v="1197831"/>
    <x v="229"/>
    <x v="5"/>
    <x v="1"/>
    <x v="0"/>
    <x v="1"/>
    <x v="32"/>
    <x v="35"/>
    <x v="4"/>
    <n v="40"/>
    <x v="3"/>
    <n v="0.54999999999999993"/>
    <n v="2750"/>
    <n v="1512.4999999999998"/>
    <n v="529.37499999999989"/>
    <n v="0.35"/>
  </r>
  <r>
    <x v="1"/>
    <n v="1197831"/>
    <x v="229"/>
    <x v="5"/>
    <x v="1"/>
    <x v="0"/>
    <x v="1"/>
    <x v="32"/>
    <x v="35"/>
    <x v="5"/>
    <n v="57"/>
    <x v="3"/>
    <n v="0.6"/>
    <n v="4500"/>
    <n v="2700"/>
    <n v="944.99999999999989"/>
    <n v="0.35"/>
  </r>
  <r>
    <x v="1"/>
    <n v="1197831"/>
    <x v="96"/>
    <x v="6"/>
    <x v="2"/>
    <x v="1"/>
    <x v="1"/>
    <x v="32"/>
    <x v="35"/>
    <x v="0"/>
    <n v="53"/>
    <x v="1"/>
    <n v="0.54999999999999993"/>
    <n v="6750"/>
    <n v="3712.4999999999995"/>
    <n v="1299.3749999999998"/>
    <n v="0.35"/>
  </r>
  <r>
    <x v="1"/>
    <n v="1197831"/>
    <x v="96"/>
    <x v="6"/>
    <x v="2"/>
    <x v="1"/>
    <x v="1"/>
    <x v="32"/>
    <x v="35"/>
    <x v="1"/>
    <n v="39"/>
    <x v="0"/>
    <n v="0.5"/>
    <n v="4250"/>
    <n v="2125"/>
    <n v="743.75"/>
    <n v="0.35"/>
  </r>
  <r>
    <x v="1"/>
    <n v="1197831"/>
    <x v="96"/>
    <x v="6"/>
    <x v="2"/>
    <x v="1"/>
    <x v="1"/>
    <x v="32"/>
    <x v="35"/>
    <x v="2"/>
    <n v="56"/>
    <x v="3"/>
    <n v="0.45"/>
    <n v="3500"/>
    <n v="1575"/>
    <n v="551.25"/>
    <n v="0.35"/>
  </r>
  <r>
    <x v="1"/>
    <n v="1197831"/>
    <x v="96"/>
    <x v="6"/>
    <x v="2"/>
    <x v="1"/>
    <x v="1"/>
    <x v="32"/>
    <x v="35"/>
    <x v="3"/>
    <n v="19"/>
    <x v="2"/>
    <n v="0.45"/>
    <n v="3000"/>
    <n v="1350"/>
    <n v="472.49999999999994"/>
    <n v="0.35"/>
  </r>
  <r>
    <x v="1"/>
    <n v="1197831"/>
    <x v="96"/>
    <x v="6"/>
    <x v="2"/>
    <x v="1"/>
    <x v="1"/>
    <x v="32"/>
    <x v="35"/>
    <x v="4"/>
    <n v="46"/>
    <x v="0"/>
    <n v="0.6"/>
    <n v="3250"/>
    <n v="1950"/>
    <n v="682.5"/>
    <n v="0.35"/>
  </r>
  <r>
    <x v="1"/>
    <n v="1197831"/>
    <x v="96"/>
    <x v="6"/>
    <x v="2"/>
    <x v="1"/>
    <x v="1"/>
    <x v="32"/>
    <x v="35"/>
    <x v="5"/>
    <n v="47"/>
    <x v="1"/>
    <n v="0.65"/>
    <n v="5000"/>
    <n v="3250"/>
    <n v="1137.5"/>
    <n v="0.35"/>
  </r>
  <r>
    <x v="1"/>
    <n v="1197831"/>
    <x v="97"/>
    <x v="7"/>
    <x v="2"/>
    <x v="1"/>
    <x v="1"/>
    <x v="32"/>
    <x v="35"/>
    <x v="0"/>
    <n v="43"/>
    <x v="3"/>
    <n v="0.6"/>
    <n v="6500"/>
    <n v="3900"/>
    <n v="1365"/>
    <n v="0.35"/>
  </r>
  <r>
    <x v="1"/>
    <n v="1197831"/>
    <x v="97"/>
    <x v="7"/>
    <x v="2"/>
    <x v="1"/>
    <x v="1"/>
    <x v="32"/>
    <x v="35"/>
    <x v="1"/>
    <n v="35"/>
    <x v="0"/>
    <n v="0.55000000000000004"/>
    <n v="4250"/>
    <n v="2337.5"/>
    <n v="818.125"/>
    <n v="0.35"/>
  </r>
  <r>
    <x v="1"/>
    <n v="1197831"/>
    <x v="97"/>
    <x v="7"/>
    <x v="2"/>
    <x v="1"/>
    <x v="1"/>
    <x v="32"/>
    <x v="35"/>
    <x v="2"/>
    <n v="59"/>
    <x v="2"/>
    <n v="0.5"/>
    <n v="3500"/>
    <n v="1750"/>
    <n v="612.5"/>
    <n v="0.35"/>
  </r>
  <r>
    <x v="1"/>
    <n v="1197831"/>
    <x v="97"/>
    <x v="7"/>
    <x v="2"/>
    <x v="1"/>
    <x v="1"/>
    <x v="32"/>
    <x v="35"/>
    <x v="3"/>
    <n v="52"/>
    <x v="2"/>
    <n v="0.4"/>
    <n v="3000"/>
    <n v="1200"/>
    <n v="420"/>
    <n v="0.35"/>
  </r>
  <r>
    <x v="1"/>
    <n v="1197831"/>
    <x v="97"/>
    <x v="7"/>
    <x v="2"/>
    <x v="1"/>
    <x v="1"/>
    <x v="32"/>
    <x v="35"/>
    <x v="4"/>
    <n v="22"/>
    <x v="0"/>
    <n v="0.5"/>
    <n v="2750"/>
    <n v="1375"/>
    <n v="481.24999999999994"/>
    <n v="0.35"/>
  </r>
  <r>
    <x v="1"/>
    <n v="1197831"/>
    <x v="97"/>
    <x v="7"/>
    <x v="2"/>
    <x v="1"/>
    <x v="1"/>
    <x v="32"/>
    <x v="35"/>
    <x v="5"/>
    <n v="18"/>
    <x v="1"/>
    <n v="0.55000000000000004"/>
    <n v="4500"/>
    <n v="2475"/>
    <n v="866.25"/>
    <n v="0.35"/>
  </r>
  <r>
    <x v="1"/>
    <n v="1197831"/>
    <x v="122"/>
    <x v="8"/>
    <x v="2"/>
    <x v="1"/>
    <x v="1"/>
    <x v="32"/>
    <x v="35"/>
    <x v="0"/>
    <n v="43"/>
    <x v="0"/>
    <n v="0.5"/>
    <n v="5500"/>
    <n v="2750"/>
    <n v="962.49999999999989"/>
    <n v="0.35"/>
  </r>
  <r>
    <x v="1"/>
    <n v="1197831"/>
    <x v="122"/>
    <x v="8"/>
    <x v="2"/>
    <x v="1"/>
    <x v="1"/>
    <x v="32"/>
    <x v="35"/>
    <x v="1"/>
    <n v="43"/>
    <x v="0"/>
    <n v="0.40000000000000013"/>
    <n v="3500"/>
    <n v="1400.0000000000005"/>
    <n v="490.00000000000011"/>
    <n v="0.35"/>
  </r>
  <r>
    <x v="1"/>
    <n v="1197831"/>
    <x v="122"/>
    <x v="8"/>
    <x v="2"/>
    <x v="1"/>
    <x v="1"/>
    <x v="32"/>
    <x v="35"/>
    <x v="2"/>
    <n v="50"/>
    <x v="2"/>
    <n v="0.15000000000000008"/>
    <n v="2500"/>
    <n v="375.00000000000017"/>
    <n v="131.25000000000006"/>
    <n v="0.35"/>
  </r>
  <r>
    <x v="1"/>
    <n v="1197831"/>
    <x v="122"/>
    <x v="8"/>
    <x v="2"/>
    <x v="1"/>
    <x v="1"/>
    <x v="32"/>
    <x v="35"/>
    <x v="3"/>
    <n v="55"/>
    <x v="1"/>
    <n v="0.15000000000000008"/>
    <n v="2250"/>
    <n v="337.50000000000017"/>
    <n v="118.12500000000006"/>
    <n v="0.35"/>
  </r>
  <r>
    <x v="1"/>
    <n v="1197831"/>
    <x v="122"/>
    <x v="8"/>
    <x v="2"/>
    <x v="1"/>
    <x v="1"/>
    <x v="32"/>
    <x v="35"/>
    <x v="4"/>
    <n v="51"/>
    <x v="2"/>
    <n v="0.25000000000000006"/>
    <n v="2250"/>
    <n v="562.50000000000011"/>
    <n v="196.87500000000003"/>
    <n v="0.35"/>
  </r>
  <r>
    <x v="1"/>
    <n v="1197831"/>
    <x v="122"/>
    <x v="8"/>
    <x v="2"/>
    <x v="1"/>
    <x v="1"/>
    <x v="32"/>
    <x v="35"/>
    <x v="5"/>
    <n v="17"/>
    <x v="2"/>
    <n v="0.3000000000000001"/>
    <n v="3250"/>
    <n v="975.00000000000034"/>
    <n v="341.25000000000011"/>
    <n v="0.35"/>
  </r>
  <r>
    <x v="1"/>
    <n v="1197831"/>
    <x v="230"/>
    <x v="9"/>
    <x v="3"/>
    <x v="1"/>
    <x v="1"/>
    <x v="32"/>
    <x v="35"/>
    <x v="0"/>
    <n v="55"/>
    <x v="0"/>
    <n v="0.3000000000000001"/>
    <n v="5000"/>
    <n v="1500.0000000000005"/>
    <n v="525.00000000000011"/>
    <n v="0.35"/>
  </r>
  <r>
    <x v="1"/>
    <n v="1197831"/>
    <x v="230"/>
    <x v="9"/>
    <x v="3"/>
    <x v="1"/>
    <x v="1"/>
    <x v="32"/>
    <x v="35"/>
    <x v="1"/>
    <n v="39"/>
    <x v="0"/>
    <n v="0.20000000000000012"/>
    <n v="3250"/>
    <n v="650.00000000000034"/>
    <n v="227.50000000000011"/>
    <n v="0.35"/>
  </r>
  <r>
    <x v="1"/>
    <n v="1197831"/>
    <x v="230"/>
    <x v="9"/>
    <x v="3"/>
    <x v="1"/>
    <x v="1"/>
    <x v="32"/>
    <x v="35"/>
    <x v="2"/>
    <n v="53"/>
    <x v="1"/>
    <n v="0.20000000000000012"/>
    <n v="2000"/>
    <n v="400.00000000000023"/>
    <n v="140.00000000000006"/>
    <n v="0.35"/>
  </r>
  <r>
    <x v="1"/>
    <n v="1197831"/>
    <x v="230"/>
    <x v="9"/>
    <x v="3"/>
    <x v="1"/>
    <x v="1"/>
    <x v="32"/>
    <x v="35"/>
    <x v="3"/>
    <n v="22"/>
    <x v="1"/>
    <n v="0.20000000000000012"/>
    <n v="1750"/>
    <n v="350.00000000000023"/>
    <n v="122.50000000000007"/>
    <n v="0.35"/>
  </r>
  <r>
    <x v="1"/>
    <n v="1197831"/>
    <x v="230"/>
    <x v="9"/>
    <x v="3"/>
    <x v="1"/>
    <x v="1"/>
    <x v="32"/>
    <x v="35"/>
    <x v="4"/>
    <n v="34"/>
    <x v="0"/>
    <n v="0.3000000000000001"/>
    <n v="1750"/>
    <n v="525.00000000000023"/>
    <n v="183.75000000000006"/>
    <n v="0.35"/>
  </r>
  <r>
    <x v="1"/>
    <n v="1197831"/>
    <x v="230"/>
    <x v="9"/>
    <x v="3"/>
    <x v="1"/>
    <x v="1"/>
    <x v="32"/>
    <x v="35"/>
    <x v="5"/>
    <n v="36"/>
    <x v="1"/>
    <n v="0.30000000000000004"/>
    <n v="3000"/>
    <n v="900.00000000000011"/>
    <n v="315"/>
    <n v="0.35"/>
  </r>
  <r>
    <x v="1"/>
    <n v="1197831"/>
    <x v="100"/>
    <x v="10"/>
    <x v="3"/>
    <x v="1"/>
    <x v="1"/>
    <x v="32"/>
    <x v="35"/>
    <x v="0"/>
    <n v="39"/>
    <x v="0"/>
    <n v="0.25000000000000011"/>
    <n v="4500"/>
    <n v="1125.0000000000005"/>
    <n v="393.75000000000011"/>
    <n v="0.35"/>
  </r>
  <r>
    <x v="1"/>
    <n v="1197831"/>
    <x v="100"/>
    <x v="10"/>
    <x v="3"/>
    <x v="1"/>
    <x v="1"/>
    <x v="32"/>
    <x v="35"/>
    <x v="1"/>
    <n v="32"/>
    <x v="2"/>
    <n v="0.15000000000000013"/>
    <n v="2750"/>
    <n v="412.50000000000034"/>
    <n v="144.37500000000011"/>
    <n v="0.35"/>
  </r>
  <r>
    <x v="1"/>
    <n v="1197831"/>
    <x v="100"/>
    <x v="10"/>
    <x v="3"/>
    <x v="1"/>
    <x v="1"/>
    <x v="32"/>
    <x v="35"/>
    <x v="2"/>
    <n v="42"/>
    <x v="3"/>
    <n v="0.25000000000000017"/>
    <n v="2200"/>
    <n v="550.00000000000034"/>
    <n v="192.50000000000011"/>
    <n v="0.35"/>
  </r>
  <r>
    <x v="1"/>
    <n v="1197831"/>
    <x v="100"/>
    <x v="10"/>
    <x v="3"/>
    <x v="1"/>
    <x v="1"/>
    <x v="32"/>
    <x v="35"/>
    <x v="3"/>
    <n v="48"/>
    <x v="3"/>
    <n v="0.55000000000000016"/>
    <n v="2750"/>
    <n v="1512.5000000000005"/>
    <n v="529.37500000000011"/>
    <n v="0.35"/>
  </r>
  <r>
    <x v="1"/>
    <n v="1197831"/>
    <x v="100"/>
    <x v="10"/>
    <x v="3"/>
    <x v="1"/>
    <x v="1"/>
    <x v="32"/>
    <x v="35"/>
    <x v="4"/>
    <n v="53"/>
    <x v="3"/>
    <n v="0.75000000000000011"/>
    <n v="2500"/>
    <n v="1875.0000000000002"/>
    <n v="656.25"/>
    <n v="0.35"/>
  </r>
  <r>
    <x v="1"/>
    <n v="1197831"/>
    <x v="100"/>
    <x v="10"/>
    <x v="3"/>
    <x v="1"/>
    <x v="1"/>
    <x v="32"/>
    <x v="35"/>
    <x v="5"/>
    <n v="47"/>
    <x v="2"/>
    <n v="0.75"/>
    <n v="3500"/>
    <n v="2625"/>
    <n v="918.74999999999989"/>
    <n v="0.35"/>
  </r>
  <r>
    <x v="1"/>
    <n v="1197831"/>
    <x v="101"/>
    <x v="11"/>
    <x v="3"/>
    <x v="1"/>
    <x v="1"/>
    <x v="32"/>
    <x v="35"/>
    <x v="0"/>
    <n v="49"/>
    <x v="2"/>
    <n v="0.70000000000000007"/>
    <n v="6000"/>
    <n v="4200"/>
    <n v="1470"/>
    <n v="0.35"/>
  </r>
  <r>
    <x v="1"/>
    <n v="1197831"/>
    <x v="101"/>
    <x v="11"/>
    <x v="3"/>
    <x v="1"/>
    <x v="1"/>
    <x v="32"/>
    <x v="35"/>
    <x v="1"/>
    <n v="40"/>
    <x v="3"/>
    <n v="0.60000000000000009"/>
    <n v="4000"/>
    <n v="2400.0000000000005"/>
    <n v="840.00000000000011"/>
    <n v="0.35"/>
  </r>
  <r>
    <x v="1"/>
    <n v="1197831"/>
    <x v="101"/>
    <x v="11"/>
    <x v="3"/>
    <x v="1"/>
    <x v="1"/>
    <x v="32"/>
    <x v="35"/>
    <x v="2"/>
    <n v="33"/>
    <x v="3"/>
    <n v="0.60000000000000009"/>
    <n v="3500"/>
    <n v="2100.0000000000005"/>
    <n v="735.00000000000011"/>
    <n v="0.35"/>
  </r>
  <r>
    <x v="1"/>
    <n v="1197831"/>
    <x v="101"/>
    <x v="11"/>
    <x v="3"/>
    <x v="1"/>
    <x v="1"/>
    <x v="32"/>
    <x v="35"/>
    <x v="3"/>
    <n v="21"/>
    <x v="1"/>
    <n v="0.60000000000000009"/>
    <n v="3000"/>
    <n v="1800.0000000000002"/>
    <n v="630"/>
    <n v="0.35"/>
  </r>
  <r>
    <x v="1"/>
    <n v="1197831"/>
    <x v="101"/>
    <x v="11"/>
    <x v="3"/>
    <x v="1"/>
    <x v="1"/>
    <x v="32"/>
    <x v="35"/>
    <x v="4"/>
    <n v="49"/>
    <x v="1"/>
    <n v="0.70000000000000007"/>
    <n v="3000"/>
    <n v="2100"/>
    <n v="735"/>
    <n v="0.35"/>
  </r>
  <r>
    <x v="1"/>
    <n v="1197831"/>
    <x v="101"/>
    <x v="11"/>
    <x v="3"/>
    <x v="1"/>
    <x v="1"/>
    <x v="32"/>
    <x v="35"/>
    <x v="5"/>
    <n v="16"/>
    <x v="1"/>
    <n v="0.75"/>
    <n v="4000"/>
    <n v="3000"/>
    <n v="1050"/>
    <n v="0.35"/>
  </r>
  <r>
    <x v="0"/>
    <n v="1185732"/>
    <x v="78"/>
    <x v="0"/>
    <x v="0"/>
    <x v="0"/>
    <x v="3"/>
    <x v="33"/>
    <x v="36"/>
    <x v="0"/>
    <n v="16"/>
    <x v="3"/>
    <n v="0.4"/>
    <n v="4750"/>
    <n v="1900"/>
    <n v="665"/>
    <n v="0.35"/>
  </r>
  <r>
    <x v="0"/>
    <n v="1185732"/>
    <x v="78"/>
    <x v="0"/>
    <x v="0"/>
    <x v="0"/>
    <x v="3"/>
    <x v="33"/>
    <x v="36"/>
    <x v="1"/>
    <n v="28"/>
    <x v="1"/>
    <n v="0.4"/>
    <n v="2750"/>
    <n v="1100"/>
    <n v="330"/>
    <n v="0.3"/>
  </r>
  <r>
    <x v="0"/>
    <n v="1185732"/>
    <x v="78"/>
    <x v="0"/>
    <x v="0"/>
    <x v="0"/>
    <x v="3"/>
    <x v="33"/>
    <x v="36"/>
    <x v="2"/>
    <n v="53"/>
    <x v="2"/>
    <n v="0.30000000000000004"/>
    <n v="2750"/>
    <n v="825.00000000000011"/>
    <n v="247.50000000000003"/>
    <n v="0.3"/>
  </r>
  <r>
    <x v="0"/>
    <n v="1185732"/>
    <x v="78"/>
    <x v="0"/>
    <x v="0"/>
    <x v="0"/>
    <x v="3"/>
    <x v="33"/>
    <x v="36"/>
    <x v="3"/>
    <n v="35"/>
    <x v="3"/>
    <n v="0.35000000000000003"/>
    <n v="1250"/>
    <n v="437.50000000000006"/>
    <n v="131.25"/>
    <n v="0.3"/>
  </r>
  <r>
    <x v="0"/>
    <n v="1185732"/>
    <x v="78"/>
    <x v="0"/>
    <x v="0"/>
    <x v="0"/>
    <x v="3"/>
    <x v="33"/>
    <x v="36"/>
    <x v="4"/>
    <n v="35"/>
    <x v="3"/>
    <n v="0.49999999999999994"/>
    <n v="1750"/>
    <n v="874.99999999999989"/>
    <n v="306.24999999999994"/>
    <n v="0.35"/>
  </r>
  <r>
    <x v="0"/>
    <n v="1185732"/>
    <x v="78"/>
    <x v="0"/>
    <x v="0"/>
    <x v="0"/>
    <x v="3"/>
    <x v="33"/>
    <x v="36"/>
    <x v="5"/>
    <n v="31"/>
    <x v="2"/>
    <n v="0.4"/>
    <n v="2750"/>
    <n v="1100"/>
    <n v="440"/>
    <n v="0.4"/>
  </r>
  <r>
    <x v="0"/>
    <n v="1185732"/>
    <x v="1"/>
    <x v="1"/>
    <x v="0"/>
    <x v="0"/>
    <x v="3"/>
    <x v="33"/>
    <x v="36"/>
    <x v="0"/>
    <n v="49"/>
    <x v="3"/>
    <n v="0.4"/>
    <n v="5250"/>
    <n v="2100"/>
    <n v="735"/>
    <n v="0.35"/>
  </r>
  <r>
    <x v="0"/>
    <n v="1185732"/>
    <x v="1"/>
    <x v="1"/>
    <x v="0"/>
    <x v="0"/>
    <x v="3"/>
    <x v="33"/>
    <x v="36"/>
    <x v="1"/>
    <n v="30"/>
    <x v="1"/>
    <n v="0.4"/>
    <n v="1750"/>
    <n v="700"/>
    <n v="210"/>
    <n v="0.3"/>
  </r>
  <r>
    <x v="0"/>
    <n v="1185732"/>
    <x v="1"/>
    <x v="1"/>
    <x v="0"/>
    <x v="0"/>
    <x v="3"/>
    <x v="33"/>
    <x v="36"/>
    <x v="2"/>
    <n v="22"/>
    <x v="2"/>
    <n v="0.30000000000000004"/>
    <n v="2250"/>
    <n v="675.00000000000011"/>
    <n v="202.50000000000003"/>
    <n v="0.3"/>
  </r>
  <r>
    <x v="0"/>
    <n v="1185732"/>
    <x v="1"/>
    <x v="1"/>
    <x v="0"/>
    <x v="0"/>
    <x v="3"/>
    <x v="33"/>
    <x v="36"/>
    <x v="3"/>
    <n v="60"/>
    <x v="2"/>
    <n v="0.35000000000000003"/>
    <n v="1000"/>
    <n v="350.00000000000006"/>
    <n v="105.00000000000001"/>
    <n v="0.3"/>
  </r>
  <r>
    <x v="0"/>
    <n v="1185732"/>
    <x v="1"/>
    <x v="1"/>
    <x v="0"/>
    <x v="0"/>
    <x v="3"/>
    <x v="33"/>
    <x v="36"/>
    <x v="4"/>
    <n v="22"/>
    <x v="0"/>
    <n v="0.49999999999999994"/>
    <n v="1750"/>
    <n v="874.99999999999989"/>
    <n v="306.24999999999994"/>
    <n v="0.35"/>
  </r>
  <r>
    <x v="0"/>
    <n v="1185732"/>
    <x v="1"/>
    <x v="1"/>
    <x v="0"/>
    <x v="0"/>
    <x v="3"/>
    <x v="33"/>
    <x v="36"/>
    <x v="5"/>
    <n v="29"/>
    <x v="2"/>
    <n v="0.35"/>
    <n v="2750"/>
    <n v="962.49999999999989"/>
    <n v="385"/>
    <n v="0.4"/>
  </r>
  <r>
    <x v="0"/>
    <n v="1185732"/>
    <x v="231"/>
    <x v="2"/>
    <x v="0"/>
    <x v="0"/>
    <x v="3"/>
    <x v="33"/>
    <x v="36"/>
    <x v="0"/>
    <n v="38"/>
    <x v="2"/>
    <n v="0.4"/>
    <n v="4950"/>
    <n v="1980"/>
    <n v="693"/>
    <n v="0.35"/>
  </r>
  <r>
    <x v="0"/>
    <n v="1185732"/>
    <x v="231"/>
    <x v="2"/>
    <x v="0"/>
    <x v="0"/>
    <x v="3"/>
    <x v="33"/>
    <x v="36"/>
    <x v="1"/>
    <n v="29"/>
    <x v="2"/>
    <n v="0.4"/>
    <n v="2000"/>
    <n v="800"/>
    <n v="240"/>
    <n v="0.3"/>
  </r>
  <r>
    <x v="0"/>
    <n v="1185732"/>
    <x v="231"/>
    <x v="2"/>
    <x v="0"/>
    <x v="0"/>
    <x v="3"/>
    <x v="33"/>
    <x v="36"/>
    <x v="2"/>
    <n v="38"/>
    <x v="0"/>
    <n v="0.30000000000000004"/>
    <n v="2250"/>
    <n v="675.00000000000011"/>
    <n v="202.50000000000003"/>
    <n v="0.3"/>
  </r>
  <r>
    <x v="0"/>
    <n v="1185732"/>
    <x v="231"/>
    <x v="2"/>
    <x v="0"/>
    <x v="0"/>
    <x v="3"/>
    <x v="33"/>
    <x v="36"/>
    <x v="3"/>
    <n v="53"/>
    <x v="1"/>
    <n v="0.35"/>
    <n v="750"/>
    <n v="262.5"/>
    <n v="78.75"/>
    <n v="0.3"/>
  </r>
  <r>
    <x v="0"/>
    <n v="1185732"/>
    <x v="231"/>
    <x v="2"/>
    <x v="0"/>
    <x v="0"/>
    <x v="3"/>
    <x v="33"/>
    <x v="36"/>
    <x v="4"/>
    <n v="54"/>
    <x v="2"/>
    <n v="0.5"/>
    <n v="1250"/>
    <n v="625"/>
    <n v="218.75"/>
    <n v="0.35"/>
  </r>
  <r>
    <x v="0"/>
    <n v="1185732"/>
    <x v="231"/>
    <x v="2"/>
    <x v="0"/>
    <x v="0"/>
    <x v="3"/>
    <x v="33"/>
    <x v="36"/>
    <x v="5"/>
    <n v="51"/>
    <x v="1"/>
    <n v="0.4"/>
    <n v="2250"/>
    <n v="900"/>
    <n v="360"/>
    <n v="0.4"/>
  </r>
  <r>
    <x v="0"/>
    <n v="1185732"/>
    <x v="232"/>
    <x v="3"/>
    <x v="1"/>
    <x v="0"/>
    <x v="3"/>
    <x v="33"/>
    <x v="36"/>
    <x v="0"/>
    <n v="36"/>
    <x v="1"/>
    <n v="0.4"/>
    <n v="4500"/>
    <n v="1800"/>
    <n v="630"/>
    <n v="0.35"/>
  </r>
  <r>
    <x v="0"/>
    <n v="1185732"/>
    <x v="232"/>
    <x v="3"/>
    <x v="1"/>
    <x v="0"/>
    <x v="3"/>
    <x v="33"/>
    <x v="36"/>
    <x v="1"/>
    <n v="27"/>
    <x v="3"/>
    <n v="0.4"/>
    <n v="1500"/>
    <n v="600"/>
    <n v="180"/>
    <n v="0.3"/>
  </r>
  <r>
    <x v="0"/>
    <n v="1185732"/>
    <x v="232"/>
    <x v="3"/>
    <x v="1"/>
    <x v="0"/>
    <x v="3"/>
    <x v="33"/>
    <x v="36"/>
    <x v="2"/>
    <n v="44"/>
    <x v="1"/>
    <n v="0.30000000000000004"/>
    <n v="1500"/>
    <n v="450.00000000000006"/>
    <n v="135"/>
    <n v="0.3"/>
  </r>
  <r>
    <x v="0"/>
    <n v="1185732"/>
    <x v="232"/>
    <x v="3"/>
    <x v="1"/>
    <x v="0"/>
    <x v="3"/>
    <x v="33"/>
    <x v="36"/>
    <x v="3"/>
    <n v="54"/>
    <x v="3"/>
    <n v="0.35"/>
    <n v="750"/>
    <n v="262.5"/>
    <n v="78.75"/>
    <n v="0.3"/>
  </r>
  <r>
    <x v="0"/>
    <n v="1185732"/>
    <x v="232"/>
    <x v="3"/>
    <x v="1"/>
    <x v="0"/>
    <x v="3"/>
    <x v="33"/>
    <x v="36"/>
    <x v="4"/>
    <n v="28"/>
    <x v="2"/>
    <n v="0.6"/>
    <n v="1000"/>
    <n v="600"/>
    <n v="210"/>
    <n v="0.35"/>
  </r>
  <r>
    <x v="0"/>
    <n v="1185732"/>
    <x v="232"/>
    <x v="3"/>
    <x v="1"/>
    <x v="0"/>
    <x v="3"/>
    <x v="33"/>
    <x v="36"/>
    <x v="5"/>
    <n v="54"/>
    <x v="2"/>
    <n v="0.5"/>
    <n v="2250"/>
    <n v="1125"/>
    <n v="450"/>
    <n v="0.4"/>
  </r>
  <r>
    <x v="0"/>
    <n v="1185732"/>
    <x v="233"/>
    <x v="4"/>
    <x v="1"/>
    <x v="0"/>
    <x v="3"/>
    <x v="33"/>
    <x v="36"/>
    <x v="0"/>
    <n v="52"/>
    <x v="0"/>
    <n v="0.6"/>
    <n v="4950"/>
    <n v="2970"/>
    <n v="1039.5"/>
    <n v="0.35"/>
  </r>
  <r>
    <x v="0"/>
    <n v="1185732"/>
    <x v="233"/>
    <x v="4"/>
    <x v="1"/>
    <x v="0"/>
    <x v="3"/>
    <x v="33"/>
    <x v="36"/>
    <x v="1"/>
    <n v="54"/>
    <x v="0"/>
    <n v="0.5"/>
    <n v="2000"/>
    <n v="1000"/>
    <n v="300"/>
    <n v="0.3"/>
  </r>
  <r>
    <x v="0"/>
    <n v="1185732"/>
    <x v="233"/>
    <x v="4"/>
    <x v="1"/>
    <x v="0"/>
    <x v="3"/>
    <x v="33"/>
    <x v="36"/>
    <x v="2"/>
    <n v="20"/>
    <x v="1"/>
    <n v="0.45"/>
    <n v="1750"/>
    <n v="787.5"/>
    <n v="236.25"/>
    <n v="0.3"/>
  </r>
  <r>
    <x v="0"/>
    <n v="1185732"/>
    <x v="233"/>
    <x v="4"/>
    <x v="1"/>
    <x v="0"/>
    <x v="3"/>
    <x v="33"/>
    <x v="36"/>
    <x v="3"/>
    <n v="20"/>
    <x v="0"/>
    <n v="0.45"/>
    <n v="1000"/>
    <n v="450"/>
    <n v="135"/>
    <n v="0.3"/>
  </r>
  <r>
    <x v="0"/>
    <n v="1185732"/>
    <x v="233"/>
    <x v="4"/>
    <x v="1"/>
    <x v="0"/>
    <x v="3"/>
    <x v="33"/>
    <x v="36"/>
    <x v="4"/>
    <n v="58"/>
    <x v="1"/>
    <n v="0.54999999999999993"/>
    <n v="1250"/>
    <n v="687.49999999999989"/>
    <n v="240.62499999999994"/>
    <n v="0.35"/>
  </r>
  <r>
    <x v="0"/>
    <n v="1185732"/>
    <x v="233"/>
    <x v="4"/>
    <x v="1"/>
    <x v="0"/>
    <x v="3"/>
    <x v="33"/>
    <x v="36"/>
    <x v="5"/>
    <n v="54"/>
    <x v="1"/>
    <n v="0.6"/>
    <n v="2500"/>
    <n v="1500"/>
    <n v="600"/>
    <n v="0.4"/>
  </r>
  <r>
    <x v="0"/>
    <n v="1185732"/>
    <x v="5"/>
    <x v="5"/>
    <x v="1"/>
    <x v="0"/>
    <x v="3"/>
    <x v="33"/>
    <x v="36"/>
    <x v="0"/>
    <n v="45"/>
    <x v="0"/>
    <n v="0.45"/>
    <n v="5000"/>
    <n v="2250"/>
    <n v="787.5"/>
    <n v="0.35"/>
  </r>
  <r>
    <x v="0"/>
    <n v="1185732"/>
    <x v="5"/>
    <x v="5"/>
    <x v="1"/>
    <x v="0"/>
    <x v="3"/>
    <x v="33"/>
    <x v="36"/>
    <x v="1"/>
    <n v="23"/>
    <x v="3"/>
    <n v="0.40000000000000008"/>
    <n v="2500"/>
    <n v="1000.0000000000002"/>
    <n v="300.00000000000006"/>
    <n v="0.3"/>
  </r>
  <r>
    <x v="0"/>
    <n v="1185732"/>
    <x v="5"/>
    <x v="5"/>
    <x v="1"/>
    <x v="0"/>
    <x v="3"/>
    <x v="33"/>
    <x v="36"/>
    <x v="2"/>
    <n v="26"/>
    <x v="1"/>
    <n v="0.35000000000000003"/>
    <n v="2000"/>
    <n v="700.00000000000011"/>
    <n v="210.00000000000003"/>
    <n v="0.3"/>
  </r>
  <r>
    <x v="0"/>
    <n v="1185732"/>
    <x v="5"/>
    <x v="5"/>
    <x v="1"/>
    <x v="0"/>
    <x v="3"/>
    <x v="33"/>
    <x v="36"/>
    <x v="3"/>
    <n v="58"/>
    <x v="2"/>
    <n v="0.35000000000000003"/>
    <n v="1750"/>
    <n v="612.50000000000011"/>
    <n v="183.75000000000003"/>
    <n v="0.3"/>
  </r>
  <r>
    <x v="0"/>
    <n v="1185732"/>
    <x v="5"/>
    <x v="5"/>
    <x v="1"/>
    <x v="0"/>
    <x v="3"/>
    <x v="33"/>
    <x v="36"/>
    <x v="4"/>
    <n v="45"/>
    <x v="0"/>
    <n v="0.45"/>
    <n v="1750"/>
    <n v="787.5"/>
    <n v="275.625"/>
    <n v="0.35"/>
  </r>
  <r>
    <x v="0"/>
    <n v="1185732"/>
    <x v="5"/>
    <x v="5"/>
    <x v="1"/>
    <x v="0"/>
    <x v="3"/>
    <x v="33"/>
    <x v="36"/>
    <x v="5"/>
    <n v="46"/>
    <x v="3"/>
    <n v="0.55000000000000004"/>
    <n v="3250"/>
    <n v="1787.5000000000002"/>
    <n v="715.00000000000011"/>
    <n v="0.4"/>
  </r>
  <r>
    <x v="0"/>
    <n v="1185732"/>
    <x v="234"/>
    <x v="6"/>
    <x v="2"/>
    <x v="1"/>
    <x v="3"/>
    <x v="33"/>
    <x v="36"/>
    <x v="0"/>
    <n v="29"/>
    <x v="3"/>
    <n v="0.5"/>
    <n v="5500"/>
    <n v="2750"/>
    <n v="962.49999999999989"/>
    <n v="0.35"/>
  </r>
  <r>
    <x v="0"/>
    <n v="1185732"/>
    <x v="234"/>
    <x v="6"/>
    <x v="2"/>
    <x v="1"/>
    <x v="3"/>
    <x v="33"/>
    <x v="36"/>
    <x v="1"/>
    <n v="43"/>
    <x v="0"/>
    <n v="0.45000000000000007"/>
    <n v="3000"/>
    <n v="1350.0000000000002"/>
    <n v="405.00000000000006"/>
    <n v="0.3"/>
  </r>
  <r>
    <x v="0"/>
    <n v="1185732"/>
    <x v="234"/>
    <x v="6"/>
    <x v="2"/>
    <x v="1"/>
    <x v="3"/>
    <x v="33"/>
    <x v="36"/>
    <x v="2"/>
    <n v="39"/>
    <x v="1"/>
    <n v="0.4"/>
    <n v="2250"/>
    <n v="900"/>
    <n v="270"/>
    <n v="0.3"/>
  </r>
  <r>
    <x v="0"/>
    <n v="1185732"/>
    <x v="234"/>
    <x v="6"/>
    <x v="2"/>
    <x v="1"/>
    <x v="3"/>
    <x v="33"/>
    <x v="36"/>
    <x v="3"/>
    <n v="19"/>
    <x v="2"/>
    <n v="0.4"/>
    <n v="1750"/>
    <n v="700"/>
    <n v="210"/>
    <n v="0.3"/>
  </r>
  <r>
    <x v="0"/>
    <n v="1185732"/>
    <x v="234"/>
    <x v="6"/>
    <x v="2"/>
    <x v="1"/>
    <x v="3"/>
    <x v="33"/>
    <x v="36"/>
    <x v="4"/>
    <n v="23"/>
    <x v="1"/>
    <n v="0.5"/>
    <n v="2000"/>
    <n v="1000"/>
    <n v="350"/>
    <n v="0.35"/>
  </r>
  <r>
    <x v="0"/>
    <n v="1185732"/>
    <x v="234"/>
    <x v="6"/>
    <x v="2"/>
    <x v="1"/>
    <x v="3"/>
    <x v="33"/>
    <x v="36"/>
    <x v="5"/>
    <n v="26"/>
    <x v="2"/>
    <n v="0.55000000000000004"/>
    <n v="3750"/>
    <n v="2062.5"/>
    <n v="825"/>
    <n v="0.4"/>
  </r>
  <r>
    <x v="0"/>
    <n v="1185732"/>
    <x v="235"/>
    <x v="7"/>
    <x v="2"/>
    <x v="1"/>
    <x v="3"/>
    <x v="33"/>
    <x v="36"/>
    <x v="0"/>
    <n v="27"/>
    <x v="1"/>
    <n v="0.5"/>
    <n v="5250"/>
    <n v="2625"/>
    <n v="918.74999999999989"/>
    <n v="0.35"/>
  </r>
  <r>
    <x v="0"/>
    <n v="1185732"/>
    <x v="235"/>
    <x v="7"/>
    <x v="2"/>
    <x v="1"/>
    <x v="3"/>
    <x v="33"/>
    <x v="36"/>
    <x v="1"/>
    <n v="32"/>
    <x v="3"/>
    <n v="0.45000000000000007"/>
    <n v="3000"/>
    <n v="1350.0000000000002"/>
    <n v="405.00000000000006"/>
    <n v="0.3"/>
  </r>
  <r>
    <x v="0"/>
    <n v="1185732"/>
    <x v="235"/>
    <x v="7"/>
    <x v="2"/>
    <x v="1"/>
    <x v="3"/>
    <x v="33"/>
    <x v="36"/>
    <x v="2"/>
    <n v="17"/>
    <x v="0"/>
    <n v="0.4"/>
    <n v="2250"/>
    <n v="900"/>
    <n v="270"/>
    <n v="0.3"/>
  </r>
  <r>
    <x v="0"/>
    <n v="1185732"/>
    <x v="235"/>
    <x v="7"/>
    <x v="2"/>
    <x v="1"/>
    <x v="3"/>
    <x v="33"/>
    <x v="36"/>
    <x v="3"/>
    <n v="47"/>
    <x v="0"/>
    <n v="0.4"/>
    <n v="2000"/>
    <n v="800"/>
    <n v="240"/>
    <n v="0.3"/>
  </r>
  <r>
    <x v="0"/>
    <n v="1185732"/>
    <x v="235"/>
    <x v="7"/>
    <x v="2"/>
    <x v="1"/>
    <x v="3"/>
    <x v="33"/>
    <x v="36"/>
    <x v="4"/>
    <n v="19"/>
    <x v="0"/>
    <n v="0.5"/>
    <n v="1750"/>
    <n v="875"/>
    <n v="306.25"/>
    <n v="0.35"/>
  </r>
  <r>
    <x v="0"/>
    <n v="1185732"/>
    <x v="235"/>
    <x v="7"/>
    <x v="2"/>
    <x v="1"/>
    <x v="3"/>
    <x v="33"/>
    <x v="36"/>
    <x v="5"/>
    <n v="40"/>
    <x v="3"/>
    <n v="0.55000000000000004"/>
    <n v="3500"/>
    <n v="1925.0000000000002"/>
    <n v="770.00000000000011"/>
    <n v="0.4"/>
  </r>
  <r>
    <x v="0"/>
    <n v="1185732"/>
    <x v="236"/>
    <x v="8"/>
    <x v="2"/>
    <x v="1"/>
    <x v="3"/>
    <x v="33"/>
    <x v="36"/>
    <x v="0"/>
    <n v="59"/>
    <x v="0"/>
    <n v="0.45"/>
    <n v="4750"/>
    <n v="2137.5"/>
    <n v="748.125"/>
    <n v="0.35"/>
  </r>
  <r>
    <x v="0"/>
    <n v="1185732"/>
    <x v="236"/>
    <x v="8"/>
    <x v="2"/>
    <x v="1"/>
    <x v="3"/>
    <x v="33"/>
    <x v="36"/>
    <x v="1"/>
    <n v="30"/>
    <x v="3"/>
    <n v="0.40000000000000008"/>
    <n v="2750"/>
    <n v="1100.0000000000002"/>
    <n v="330.00000000000006"/>
    <n v="0.3"/>
  </r>
  <r>
    <x v="0"/>
    <n v="1185732"/>
    <x v="236"/>
    <x v="8"/>
    <x v="2"/>
    <x v="1"/>
    <x v="3"/>
    <x v="33"/>
    <x v="36"/>
    <x v="2"/>
    <n v="35"/>
    <x v="3"/>
    <n v="0.35000000000000003"/>
    <n v="1750"/>
    <n v="612.50000000000011"/>
    <n v="183.75000000000003"/>
    <n v="0.3"/>
  </r>
  <r>
    <x v="0"/>
    <n v="1185732"/>
    <x v="236"/>
    <x v="8"/>
    <x v="2"/>
    <x v="1"/>
    <x v="3"/>
    <x v="33"/>
    <x v="36"/>
    <x v="3"/>
    <n v="26"/>
    <x v="3"/>
    <n v="0.35000000000000003"/>
    <n v="1500"/>
    <n v="525"/>
    <n v="157.5"/>
    <n v="0.3"/>
  </r>
  <r>
    <x v="0"/>
    <n v="1185732"/>
    <x v="236"/>
    <x v="8"/>
    <x v="2"/>
    <x v="1"/>
    <x v="3"/>
    <x v="33"/>
    <x v="36"/>
    <x v="4"/>
    <n v="36"/>
    <x v="2"/>
    <n v="0.45"/>
    <n v="1500"/>
    <n v="675"/>
    <n v="236.24999999999997"/>
    <n v="0.35"/>
  </r>
  <r>
    <x v="0"/>
    <n v="1185732"/>
    <x v="236"/>
    <x v="8"/>
    <x v="2"/>
    <x v="1"/>
    <x v="3"/>
    <x v="33"/>
    <x v="36"/>
    <x v="5"/>
    <n v="23"/>
    <x v="1"/>
    <n v="0.5"/>
    <n v="2250"/>
    <n v="1125"/>
    <n v="450"/>
    <n v="0.4"/>
  </r>
  <r>
    <x v="0"/>
    <n v="1185732"/>
    <x v="9"/>
    <x v="9"/>
    <x v="3"/>
    <x v="1"/>
    <x v="3"/>
    <x v="33"/>
    <x v="36"/>
    <x v="0"/>
    <n v="28"/>
    <x v="3"/>
    <n v="0.54999999999999993"/>
    <n v="4000"/>
    <n v="2199.9999999999995"/>
    <n v="769.99999999999977"/>
    <n v="0.35"/>
  </r>
  <r>
    <x v="0"/>
    <n v="1185732"/>
    <x v="9"/>
    <x v="9"/>
    <x v="3"/>
    <x v="1"/>
    <x v="3"/>
    <x v="33"/>
    <x v="36"/>
    <x v="1"/>
    <n v="46"/>
    <x v="3"/>
    <n v="0.45"/>
    <n v="2500"/>
    <n v="1125"/>
    <n v="337.5"/>
    <n v="0.3"/>
  </r>
  <r>
    <x v="0"/>
    <n v="1185732"/>
    <x v="9"/>
    <x v="9"/>
    <x v="3"/>
    <x v="1"/>
    <x v="3"/>
    <x v="33"/>
    <x v="36"/>
    <x v="2"/>
    <n v="47"/>
    <x v="2"/>
    <n v="0.45"/>
    <n v="1500"/>
    <n v="675"/>
    <n v="202.5"/>
    <n v="0.3"/>
  </r>
  <r>
    <x v="0"/>
    <n v="1185732"/>
    <x v="9"/>
    <x v="9"/>
    <x v="3"/>
    <x v="1"/>
    <x v="3"/>
    <x v="33"/>
    <x v="36"/>
    <x v="3"/>
    <n v="57"/>
    <x v="2"/>
    <n v="0.45"/>
    <n v="1250"/>
    <n v="562.5"/>
    <n v="168.75"/>
    <n v="0.3"/>
  </r>
  <r>
    <x v="0"/>
    <n v="1185732"/>
    <x v="9"/>
    <x v="9"/>
    <x v="3"/>
    <x v="1"/>
    <x v="3"/>
    <x v="33"/>
    <x v="36"/>
    <x v="4"/>
    <n v="48"/>
    <x v="2"/>
    <n v="0.54999999999999993"/>
    <n v="1250"/>
    <n v="687.49999999999989"/>
    <n v="240.62499999999994"/>
    <n v="0.35"/>
  </r>
  <r>
    <x v="0"/>
    <n v="1185732"/>
    <x v="9"/>
    <x v="9"/>
    <x v="3"/>
    <x v="1"/>
    <x v="3"/>
    <x v="33"/>
    <x v="36"/>
    <x v="5"/>
    <n v="36"/>
    <x v="1"/>
    <n v="0.59999999999999987"/>
    <n v="2500"/>
    <n v="1499.9999999999998"/>
    <n v="599.99999999999989"/>
    <n v="0.4"/>
  </r>
  <r>
    <x v="0"/>
    <n v="1185732"/>
    <x v="237"/>
    <x v="10"/>
    <x v="3"/>
    <x v="1"/>
    <x v="3"/>
    <x v="33"/>
    <x v="36"/>
    <x v="0"/>
    <n v="45"/>
    <x v="2"/>
    <n v="0.54999999999999993"/>
    <n v="4000"/>
    <n v="2199.9999999999995"/>
    <n v="769.99999999999977"/>
    <n v="0.35"/>
  </r>
  <r>
    <x v="0"/>
    <n v="1185732"/>
    <x v="237"/>
    <x v="10"/>
    <x v="3"/>
    <x v="1"/>
    <x v="3"/>
    <x v="33"/>
    <x v="36"/>
    <x v="1"/>
    <n v="52"/>
    <x v="3"/>
    <n v="0.45"/>
    <n v="2500"/>
    <n v="1125"/>
    <n v="337.5"/>
    <n v="0.3"/>
  </r>
  <r>
    <x v="0"/>
    <n v="1185732"/>
    <x v="237"/>
    <x v="10"/>
    <x v="3"/>
    <x v="1"/>
    <x v="3"/>
    <x v="33"/>
    <x v="36"/>
    <x v="2"/>
    <n v="40"/>
    <x v="1"/>
    <n v="0.45"/>
    <n v="1950"/>
    <n v="877.5"/>
    <n v="263.25"/>
    <n v="0.3"/>
  </r>
  <r>
    <x v="0"/>
    <n v="1185732"/>
    <x v="237"/>
    <x v="10"/>
    <x v="3"/>
    <x v="1"/>
    <x v="3"/>
    <x v="33"/>
    <x v="36"/>
    <x v="3"/>
    <n v="31"/>
    <x v="1"/>
    <n v="0.45"/>
    <n v="1750"/>
    <n v="787.5"/>
    <n v="236.25"/>
    <n v="0.3"/>
  </r>
  <r>
    <x v="0"/>
    <n v="1185732"/>
    <x v="237"/>
    <x v="10"/>
    <x v="3"/>
    <x v="1"/>
    <x v="3"/>
    <x v="33"/>
    <x v="36"/>
    <x v="4"/>
    <n v="34"/>
    <x v="1"/>
    <n v="0.6"/>
    <n v="1500"/>
    <n v="900"/>
    <n v="315"/>
    <n v="0.35"/>
  </r>
  <r>
    <x v="0"/>
    <n v="1185732"/>
    <x v="237"/>
    <x v="10"/>
    <x v="3"/>
    <x v="1"/>
    <x v="3"/>
    <x v="33"/>
    <x v="36"/>
    <x v="5"/>
    <n v="21"/>
    <x v="3"/>
    <n v="0.64999999999999991"/>
    <n v="2500"/>
    <n v="1624.9999999999998"/>
    <n v="650"/>
    <n v="0.4"/>
  </r>
  <r>
    <x v="0"/>
    <n v="1185732"/>
    <x v="238"/>
    <x v="11"/>
    <x v="3"/>
    <x v="1"/>
    <x v="3"/>
    <x v="33"/>
    <x v="36"/>
    <x v="0"/>
    <n v="55"/>
    <x v="2"/>
    <n v="0.6"/>
    <n v="5000"/>
    <n v="3000"/>
    <n v="1050"/>
    <n v="0.35"/>
  </r>
  <r>
    <x v="0"/>
    <n v="1185732"/>
    <x v="238"/>
    <x v="11"/>
    <x v="3"/>
    <x v="1"/>
    <x v="3"/>
    <x v="33"/>
    <x v="36"/>
    <x v="1"/>
    <n v="34"/>
    <x v="3"/>
    <n v="0.5"/>
    <n v="3000"/>
    <n v="1500"/>
    <n v="450"/>
    <n v="0.3"/>
  </r>
  <r>
    <x v="0"/>
    <n v="1185732"/>
    <x v="238"/>
    <x v="11"/>
    <x v="3"/>
    <x v="1"/>
    <x v="3"/>
    <x v="33"/>
    <x v="36"/>
    <x v="2"/>
    <n v="55"/>
    <x v="3"/>
    <n v="0.5"/>
    <n v="2500"/>
    <n v="1250"/>
    <n v="375"/>
    <n v="0.3"/>
  </r>
  <r>
    <x v="0"/>
    <n v="1185732"/>
    <x v="238"/>
    <x v="11"/>
    <x v="3"/>
    <x v="1"/>
    <x v="3"/>
    <x v="33"/>
    <x v="36"/>
    <x v="3"/>
    <n v="56"/>
    <x v="0"/>
    <n v="0.5"/>
    <n v="2000"/>
    <n v="1000"/>
    <n v="300"/>
    <n v="0.3"/>
  </r>
  <r>
    <x v="0"/>
    <n v="1185732"/>
    <x v="238"/>
    <x v="11"/>
    <x v="3"/>
    <x v="1"/>
    <x v="3"/>
    <x v="33"/>
    <x v="36"/>
    <x v="4"/>
    <n v="58"/>
    <x v="1"/>
    <n v="0.6"/>
    <n v="2000"/>
    <n v="1200"/>
    <n v="420"/>
    <n v="0.35"/>
  </r>
  <r>
    <x v="0"/>
    <n v="1185732"/>
    <x v="238"/>
    <x v="11"/>
    <x v="3"/>
    <x v="1"/>
    <x v="3"/>
    <x v="33"/>
    <x v="36"/>
    <x v="5"/>
    <n v="19"/>
    <x v="3"/>
    <n v="0.64999999999999991"/>
    <n v="3000"/>
    <n v="1949.9999999999998"/>
    <n v="780"/>
    <n v="0.4"/>
  </r>
  <r>
    <x v="0"/>
    <n v="1185732"/>
    <x v="195"/>
    <x v="0"/>
    <x v="0"/>
    <x v="0"/>
    <x v="3"/>
    <x v="34"/>
    <x v="37"/>
    <x v="0"/>
    <n v="27"/>
    <x v="2"/>
    <n v="0.35000000000000003"/>
    <n v="4750"/>
    <n v="1662.5000000000002"/>
    <n v="581.875"/>
    <n v="0.35"/>
  </r>
  <r>
    <x v="0"/>
    <n v="1185732"/>
    <x v="195"/>
    <x v="0"/>
    <x v="0"/>
    <x v="0"/>
    <x v="3"/>
    <x v="34"/>
    <x v="37"/>
    <x v="1"/>
    <n v="53"/>
    <x v="1"/>
    <n v="0.35000000000000003"/>
    <n v="2750"/>
    <n v="962.50000000000011"/>
    <n v="288.75"/>
    <n v="0.3"/>
  </r>
  <r>
    <x v="0"/>
    <n v="1185732"/>
    <x v="195"/>
    <x v="0"/>
    <x v="0"/>
    <x v="0"/>
    <x v="3"/>
    <x v="34"/>
    <x v="37"/>
    <x v="2"/>
    <n v="44"/>
    <x v="2"/>
    <n v="0.25000000000000006"/>
    <n v="2750"/>
    <n v="687.50000000000011"/>
    <n v="206.25000000000003"/>
    <n v="0.3"/>
  </r>
  <r>
    <x v="0"/>
    <n v="1185732"/>
    <x v="195"/>
    <x v="0"/>
    <x v="0"/>
    <x v="0"/>
    <x v="3"/>
    <x v="34"/>
    <x v="37"/>
    <x v="3"/>
    <n v="32"/>
    <x v="3"/>
    <n v="0.30000000000000004"/>
    <n v="1250"/>
    <n v="375.00000000000006"/>
    <n v="112.50000000000001"/>
    <n v="0.3"/>
  </r>
  <r>
    <x v="0"/>
    <n v="1185732"/>
    <x v="195"/>
    <x v="0"/>
    <x v="0"/>
    <x v="0"/>
    <x v="3"/>
    <x v="34"/>
    <x v="37"/>
    <x v="4"/>
    <n v="44"/>
    <x v="0"/>
    <n v="0.44999999999999996"/>
    <n v="1750"/>
    <n v="787.49999999999989"/>
    <n v="275.62499999999994"/>
    <n v="0.35"/>
  </r>
  <r>
    <x v="0"/>
    <n v="1185732"/>
    <x v="195"/>
    <x v="0"/>
    <x v="0"/>
    <x v="0"/>
    <x v="3"/>
    <x v="34"/>
    <x v="37"/>
    <x v="5"/>
    <n v="42"/>
    <x v="0"/>
    <n v="0.35000000000000003"/>
    <n v="2750"/>
    <n v="962.50000000000011"/>
    <n v="385.00000000000006"/>
    <n v="0.4"/>
  </r>
  <r>
    <x v="0"/>
    <n v="1185732"/>
    <x v="239"/>
    <x v="1"/>
    <x v="0"/>
    <x v="0"/>
    <x v="3"/>
    <x v="34"/>
    <x v="37"/>
    <x v="0"/>
    <n v="30"/>
    <x v="3"/>
    <n v="0.35000000000000003"/>
    <n v="5250"/>
    <n v="1837.5000000000002"/>
    <n v="643.125"/>
    <n v="0.35"/>
  </r>
  <r>
    <x v="0"/>
    <n v="1185732"/>
    <x v="239"/>
    <x v="1"/>
    <x v="0"/>
    <x v="0"/>
    <x v="3"/>
    <x v="34"/>
    <x v="37"/>
    <x v="1"/>
    <n v="59"/>
    <x v="2"/>
    <n v="0.35000000000000003"/>
    <n v="1750"/>
    <n v="612.50000000000011"/>
    <n v="183.75000000000003"/>
    <n v="0.3"/>
  </r>
  <r>
    <x v="0"/>
    <n v="1185732"/>
    <x v="239"/>
    <x v="1"/>
    <x v="0"/>
    <x v="0"/>
    <x v="3"/>
    <x v="34"/>
    <x v="37"/>
    <x v="2"/>
    <n v="39"/>
    <x v="1"/>
    <n v="0.25000000000000006"/>
    <n v="2250"/>
    <n v="562.50000000000011"/>
    <n v="168.75000000000003"/>
    <n v="0.3"/>
  </r>
  <r>
    <x v="0"/>
    <n v="1185732"/>
    <x v="239"/>
    <x v="1"/>
    <x v="0"/>
    <x v="0"/>
    <x v="3"/>
    <x v="34"/>
    <x v="37"/>
    <x v="3"/>
    <n v="41"/>
    <x v="2"/>
    <n v="0.30000000000000004"/>
    <n v="1000"/>
    <n v="300.00000000000006"/>
    <n v="90.000000000000014"/>
    <n v="0.3"/>
  </r>
  <r>
    <x v="0"/>
    <n v="1185732"/>
    <x v="239"/>
    <x v="1"/>
    <x v="0"/>
    <x v="0"/>
    <x v="3"/>
    <x v="34"/>
    <x v="37"/>
    <x v="4"/>
    <n v="23"/>
    <x v="3"/>
    <n v="0.44999999999999996"/>
    <n v="1750"/>
    <n v="787.49999999999989"/>
    <n v="275.62499999999994"/>
    <n v="0.35"/>
  </r>
  <r>
    <x v="0"/>
    <n v="1185732"/>
    <x v="239"/>
    <x v="1"/>
    <x v="0"/>
    <x v="0"/>
    <x v="3"/>
    <x v="34"/>
    <x v="37"/>
    <x v="5"/>
    <n v="21"/>
    <x v="2"/>
    <n v="0.24999999999999997"/>
    <n v="2750"/>
    <n v="687.49999999999989"/>
    <n v="274.99999999999994"/>
    <n v="0.4"/>
  </r>
  <r>
    <x v="0"/>
    <n v="1185732"/>
    <x v="80"/>
    <x v="2"/>
    <x v="0"/>
    <x v="0"/>
    <x v="3"/>
    <x v="34"/>
    <x v="37"/>
    <x v="0"/>
    <n v="35"/>
    <x v="0"/>
    <n v="0.30000000000000004"/>
    <n v="4950"/>
    <n v="1485.0000000000002"/>
    <n v="519.75"/>
    <n v="0.35"/>
  </r>
  <r>
    <x v="0"/>
    <n v="1185732"/>
    <x v="80"/>
    <x v="2"/>
    <x v="0"/>
    <x v="0"/>
    <x v="3"/>
    <x v="34"/>
    <x v="37"/>
    <x v="1"/>
    <n v="31"/>
    <x v="0"/>
    <n v="0.30000000000000004"/>
    <n v="2000"/>
    <n v="600.00000000000011"/>
    <n v="180.00000000000003"/>
    <n v="0.3"/>
  </r>
  <r>
    <x v="0"/>
    <n v="1185732"/>
    <x v="80"/>
    <x v="2"/>
    <x v="0"/>
    <x v="0"/>
    <x v="3"/>
    <x v="34"/>
    <x v="37"/>
    <x v="2"/>
    <n v="32"/>
    <x v="0"/>
    <n v="0.20000000000000004"/>
    <n v="2250"/>
    <n v="450.00000000000011"/>
    <n v="135.00000000000003"/>
    <n v="0.3"/>
  </r>
  <r>
    <x v="0"/>
    <n v="1185732"/>
    <x v="80"/>
    <x v="2"/>
    <x v="0"/>
    <x v="0"/>
    <x v="3"/>
    <x v="34"/>
    <x v="37"/>
    <x v="3"/>
    <n v="60"/>
    <x v="0"/>
    <n v="0.24999999999999997"/>
    <n v="750"/>
    <n v="187.49999999999997"/>
    <n v="56.249999999999993"/>
    <n v="0.3"/>
  </r>
  <r>
    <x v="0"/>
    <n v="1185732"/>
    <x v="80"/>
    <x v="2"/>
    <x v="0"/>
    <x v="0"/>
    <x v="3"/>
    <x v="34"/>
    <x v="37"/>
    <x v="4"/>
    <n v="23"/>
    <x v="1"/>
    <n v="0.4"/>
    <n v="1250"/>
    <n v="500"/>
    <n v="175"/>
    <n v="0.35"/>
  </r>
  <r>
    <x v="0"/>
    <n v="1185732"/>
    <x v="80"/>
    <x v="2"/>
    <x v="0"/>
    <x v="0"/>
    <x v="3"/>
    <x v="34"/>
    <x v="37"/>
    <x v="5"/>
    <n v="43"/>
    <x v="0"/>
    <n v="0.30000000000000004"/>
    <n v="2250"/>
    <n v="675.00000000000011"/>
    <n v="270.00000000000006"/>
    <n v="0.4"/>
  </r>
  <r>
    <x v="0"/>
    <n v="1185732"/>
    <x v="81"/>
    <x v="3"/>
    <x v="1"/>
    <x v="0"/>
    <x v="3"/>
    <x v="34"/>
    <x v="37"/>
    <x v="0"/>
    <n v="57"/>
    <x v="1"/>
    <n v="0.30000000000000004"/>
    <n v="4500"/>
    <n v="1350.0000000000002"/>
    <n v="472.50000000000006"/>
    <n v="0.35"/>
  </r>
  <r>
    <x v="0"/>
    <n v="1185732"/>
    <x v="81"/>
    <x v="3"/>
    <x v="1"/>
    <x v="0"/>
    <x v="3"/>
    <x v="34"/>
    <x v="37"/>
    <x v="1"/>
    <n v="54"/>
    <x v="2"/>
    <n v="0.30000000000000004"/>
    <n v="1500"/>
    <n v="450.00000000000006"/>
    <n v="135"/>
    <n v="0.3"/>
  </r>
  <r>
    <x v="0"/>
    <n v="1185732"/>
    <x v="81"/>
    <x v="3"/>
    <x v="1"/>
    <x v="0"/>
    <x v="3"/>
    <x v="34"/>
    <x v="37"/>
    <x v="2"/>
    <n v="34"/>
    <x v="2"/>
    <n v="0.20000000000000004"/>
    <n v="1500"/>
    <n v="300.00000000000006"/>
    <n v="90.000000000000014"/>
    <n v="0.3"/>
  </r>
  <r>
    <x v="0"/>
    <n v="1185732"/>
    <x v="81"/>
    <x v="3"/>
    <x v="1"/>
    <x v="0"/>
    <x v="3"/>
    <x v="34"/>
    <x v="37"/>
    <x v="3"/>
    <n v="25"/>
    <x v="3"/>
    <n v="0.24999999999999997"/>
    <n v="750"/>
    <n v="187.49999999999997"/>
    <n v="56.249999999999993"/>
    <n v="0.3"/>
  </r>
  <r>
    <x v="0"/>
    <n v="1185732"/>
    <x v="81"/>
    <x v="3"/>
    <x v="1"/>
    <x v="0"/>
    <x v="3"/>
    <x v="34"/>
    <x v="37"/>
    <x v="4"/>
    <n v="41"/>
    <x v="2"/>
    <n v="0.6"/>
    <n v="1000"/>
    <n v="600"/>
    <n v="210"/>
    <n v="0.35"/>
  </r>
  <r>
    <x v="0"/>
    <n v="1185732"/>
    <x v="81"/>
    <x v="3"/>
    <x v="1"/>
    <x v="0"/>
    <x v="3"/>
    <x v="34"/>
    <x v="37"/>
    <x v="5"/>
    <n v="48"/>
    <x v="2"/>
    <n v="0.5"/>
    <n v="2250"/>
    <n v="1125"/>
    <n v="450"/>
    <n v="0.4"/>
  </r>
  <r>
    <x v="0"/>
    <n v="1185732"/>
    <x v="4"/>
    <x v="4"/>
    <x v="1"/>
    <x v="0"/>
    <x v="3"/>
    <x v="34"/>
    <x v="37"/>
    <x v="0"/>
    <n v="30"/>
    <x v="0"/>
    <n v="0.6"/>
    <n v="4950"/>
    <n v="2970"/>
    <n v="1039.5"/>
    <n v="0.35"/>
  </r>
  <r>
    <x v="0"/>
    <n v="1185732"/>
    <x v="4"/>
    <x v="4"/>
    <x v="1"/>
    <x v="0"/>
    <x v="3"/>
    <x v="34"/>
    <x v="37"/>
    <x v="1"/>
    <n v="35"/>
    <x v="2"/>
    <n v="0.45"/>
    <n v="2000"/>
    <n v="900"/>
    <n v="270"/>
    <n v="0.3"/>
  </r>
  <r>
    <x v="0"/>
    <n v="1185732"/>
    <x v="4"/>
    <x v="4"/>
    <x v="1"/>
    <x v="0"/>
    <x v="3"/>
    <x v="34"/>
    <x v="37"/>
    <x v="2"/>
    <n v="41"/>
    <x v="0"/>
    <n v="0.4"/>
    <n v="1750"/>
    <n v="700"/>
    <n v="210"/>
    <n v="0.3"/>
  </r>
  <r>
    <x v="0"/>
    <n v="1185732"/>
    <x v="4"/>
    <x v="4"/>
    <x v="1"/>
    <x v="0"/>
    <x v="3"/>
    <x v="34"/>
    <x v="37"/>
    <x v="3"/>
    <n v="42"/>
    <x v="3"/>
    <n v="0.4"/>
    <n v="1000"/>
    <n v="400"/>
    <n v="120"/>
    <n v="0.3"/>
  </r>
  <r>
    <x v="0"/>
    <n v="1185732"/>
    <x v="4"/>
    <x v="4"/>
    <x v="1"/>
    <x v="0"/>
    <x v="3"/>
    <x v="34"/>
    <x v="37"/>
    <x v="4"/>
    <n v="32"/>
    <x v="3"/>
    <n v="0.49999999999999994"/>
    <n v="1250"/>
    <n v="624.99999999999989"/>
    <n v="218.74999999999994"/>
    <n v="0.35"/>
  </r>
  <r>
    <x v="0"/>
    <n v="1185732"/>
    <x v="4"/>
    <x v="4"/>
    <x v="1"/>
    <x v="0"/>
    <x v="3"/>
    <x v="34"/>
    <x v="37"/>
    <x v="5"/>
    <n v="53"/>
    <x v="1"/>
    <n v="0.54999999999999993"/>
    <n v="2500"/>
    <n v="1374.9999999999998"/>
    <n v="549.99999999999989"/>
    <n v="0.4"/>
  </r>
  <r>
    <x v="0"/>
    <n v="1185732"/>
    <x v="240"/>
    <x v="5"/>
    <x v="1"/>
    <x v="0"/>
    <x v="3"/>
    <x v="34"/>
    <x v="37"/>
    <x v="0"/>
    <n v="47"/>
    <x v="1"/>
    <n v="0.4"/>
    <n v="5000"/>
    <n v="2000"/>
    <n v="700"/>
    <n v="0.35"/>
  </r>
  <r>
    <x v="0"/>
    <n v="1185732"/>
    <x v="240"/>
    <x v="5"/>
    <x v="1"/>
    <x v="0"/>
    <x v="3"/>
    <x v="34"/>
    <x v="37"/>
    <x v="1"/>
    <n v="35"/>
    <x v="0"/>
    <n v="0.35000000000000009"/>
    <n v="2500"/>
    <n v="875.00000000000023"/>
    <n v="262.50000000000006"/>
    <n v="0.3"/>
  </r>
  <r>
    <x v="0"/>
    <n v="1185732"/>
    <x v="240"/>
    <x v="5"/>
    <x v="1"/>
    <x v="0"/>
    <x v="3"/>
    <x v="34"/>
    <x v="37"/>
    <x v="2"/>
    <n v="16"/>
    <x v="1"/>
    <n v="0.30000000000000004"/>
    <n v="2000"/>
    <n v="600.00000000000011"/>
    <n v="180.00000000000003"/>
    <n v="0.3"/>
  </r>
  <r>
    <x v="0"/>
    <n v="1185732"/>
    <x v="240"/>
    <x v="5"/>
    <x v="1"/>
    <x v="0"/>
    <x v="3"/>
    <x v="34"/>
    <x v="37"/>
    <x v="3"/>
    <n v="16"/>
    <x v="3"/>
    <n v="0.30000000000000004"/>
    <n v="1750"/>
    <n v="525.00000000000011"/>
    <n v="157.50000000000003"/>
    <n v="0.3"/>
  </r>
  <r>
    <x v="0"/>
    <n v="1185732"/>
    <x v="240"/>
    <x v="5"/>
    <x v="1"/>
    <x v="0"/>
    <x v="3"/>
    <x v="34"/>
    <x v="37"/>
    <x v="4"/>
    <n v="47"/>
    <x v="3"/>
    <n v="0.4"/>
    <n v="1750"/>
    <n v="700"/>
    <n v="244.99999999999997"/>
    <n v="0.35"/>
  </r>
  <r>
    <x v="0"/>
    <n v="1185732"/>
    <x v="240"/>
    <x v="5"/>
    <x v="1"/>
    <x v="0"/>
    <x v="3"/>
    <x v="34"/>
    <x v="37"/>
    <x v="5"/>
    <n v="19"/>
    <x v="1"/>
    <n v="0.55000000000000004"/>
    <n v="3250"/>
    <n v="1787.5000000000002"/>
    <n v="715.00000000000011"/>
    <n v="0.4"/>
  </r>
  <r>
    <x v="0"/>
    <n v="1185732"/>
    <x v="84"/>
    <x v="6"/>
    <x v="2"/>
    <x v="1"/>
    <x v="3"/>
    <x v="34"/>
    <x v="37"/>
    <x v="0"/>
    <n v="31"/>
    <x v="2"/>
    <n v="0.5"/>
    <n v="5500"/>
    <n v="2750"/>
    <n v="962.49999999999989"/>
    <n v="0.35"/>
  </r>
  <r>
    <x v="0"/>
    <n v="1185732"/>
    <x v="84"/>
    <x v="6"/>
    <x v="2"/>
    <x v="1"/>
    <x v="3"/>
    <x v="34"/>
    <x v="37"/>
    <x v="1"/>
    <n v="24"/>
    <x v="2"/>
    <n v="0.45000000000000007"/>
    <n v="3000"/>
    <n v="1350.0000000000002"/>
    <n v="405.00000000000006"/>
    <n v="0.3"/>
  </r>
  <r>
    <x v="0"/>
    <n v="1185732"/>
    <x v="84"/>
    <x v="6"/>
    <x v="2"/>
    <x v="1"/>
    <x v="3"/>
    <x v="34"/>
    <x v="37"/>
    <x v="2"/>
    <n v="54"/>
    <x v="3"/>
    <n v="0.4"/>
    <n v="2250"/>
    <n v="900"/>
    <n v="270"/>
    <n v="0.3"/>
  </r>
  <r>
    <x v="0"/>
    <n v="1185732"/>
    <x v="84"/>
    <x v="6"/>
    <x v="2"/>
    <x v="1"/>
    <x v="3"/>
    <x v="34"/>
    <x v="37"/>
    <x v="3"/>
    <n v="34"/>
    <x v="1"/>
    <n v="0.4"/>
    <n v="1750"/>
    <n v="700"/>
    <n v="210"/>
    <n v="0.3"/>
  </r>
  <r>
    <x v="0"/>
    <n v="1185732"/>
    <x v="84"/>
    <x v="6"/>
    <x v="2"/>
    <x v="1"/>
    <x v="3"/>
    <x v="34"/>
    <x v="37"/>
    <x v="4"/>
    <n v="18"/>
    <x v="0"/>
    <n v="0.5"/>
    <n v="2000"/>
    <n v="1000"/>
    <n v="350"/>
    <n v="0.35"/>
  </r>
  <r>
    <x v="0"/>
    <n v="1185732"/>
    <x v="84"/>
    <x v="6"/>
    <x v="2"/>
    <x v="1"/>
    <x v="3"/>
    <x v="34"/>
    <x v="37"/>
    <x v="5"/>
    <n v="56"/>
    <x v="0"/>
    <n v="0.55000000000000004"/>
    <n v="3750"/>
    <n v="2062.5"/>
    <n v="825"/>
    <n v="0.4"/>
  </r>
  <r>
    <x v="0"/>
    <n v="1185732"/>
    <x v="85"/>
    <x v="7"/>
    <x v="2"/>
    <x v="1"/>
    <x v="3"/>
    <x v="34"/>
    <x v="37"/>
    <x v="0"/>
    <n v="29"/>
    <x v="0"/>
    <n v="0.5"/>
    <n v="5250"/>
    <n v="2625"/>
    <n v="918.74999999999989"/>
    <n v="0.35"/>
  </r>
  <r>
    <x v="0"/>
    <n v="1185732"/>
    <x v="85"/>
    <x v="7"/>
    <x v="2"/>
    <x v="1"/>
    <x v="3"/>
    <x v="34"/>
    <x v="37"/>
    <x v="1"/>
    <n v="50"/>
    <x v="3"/>
    <n v="0.45000000000000007"/>
    <n v="3000"/>
    <n v="1350.0000000000002"/>
    <n v="405.00000000000006"/>
    <n v="0.3"/>
  </r>
  <r>
    <x v="0"/>
    <n v="1185732"/>
    <x v="85"/>
    <x v="7"/>
    <x v="2"/>
    <x v="1"/>
    <x v="3"/>
    <x v="34"/>
    <x v="37"/>
    <x v="2"/>
    <n v="48"/>
    <x v="2"/>
    <n v="0.4"/>
    <n v="2250"/>
    <n v="900"/>
    <n v="270"/>
    <n v="0.3"/>
  </r>
  <r>
    <x v="0"/>
    <n v="1185732"/>
    <x v="85"/>
    <x v="7"/>
    <x v="2"/>
    <x v="1"/>
    <x v="3"/>
    <x v="34"/>
    <x v="37"/>
    <x v="3"/>
    <n v="49"/>
    <x v="0"/>
    <n v="0.4"/>
    <n v="2000"/>
    <n v="800"/>
    <n v="240"/>
    <n v="0.3"/>
  </r>
  <r>
    <x v="0"/>
    <n v="1185732"/>
    <x v="85"/>
    <x v="7"/>
    <x v="2"/>
    <x v="1"/>
    <x v="3"/>
    <x v="34"/>
    <x v="37"/>
    <x v="4"/>
    <n v="19"/>
    <x v="0"/>
    <n v="0.5"/>
    <n v="1750"/>
    <n v="875"/>
    <n v="306.25"/>
    <n v="0.35"/>
  </r>
  <r>
    <x v="0"/>
    <n v="1185732"/>
    <x v="85"/>
    <x v="7"/>
    <x v="2"/>
    <x v="1"/>
    <x v="3"/>
    <x v="34"/>
    <x v="37"/>
    <x v="5"/>
    <n v="16"/>
    <x v="3"/>
    <n v="0.55000000000000004"/>
    <n v="3500"/>
    <n v="1925.0000000000002"/>
    <n v="770.00000000000011"/>
    <n v="0.4"/>
  </r>
  <r>
    <x v="0"/>
    <n v="1185732"/>
    <x v="8"/>
    <x v="8"/>
    <x v="2"/>
    <x v="1"/>
    <x v="3"/>
    <x v="34"/>
    <x v="37"/>
    <x v="0"/>
    <n v="31"/>
    <x v="0"/>
    <n v="0.4"/>
    <n v="4750"/>
    <n v="1900"/>
    <n v="665"/>
    <n v="0.35"/>
  </r>
  <r>
    <x v="0"/>
    <n v="1185732"/>
    <x v="8"/>
    <x v="8"/>
    <x v="2"/>
    <x v="1"/>
    <x v="3"/>
    <x v="34"/>
    <x v="37"/>
    <x v="1"/>
    <n v="27"/>
    <x v="0"/>
    <n v="0.35000000000000009"/>
    <n v="2750"/>
    <n v="962.50000000000023"/>
    <n v="288.75000000000006"/>
    <n v="0.3"/>
  </r>
  <r>
    <x v="0"/>
    <n v="1185732"/>
    <x v="8"/>
    <x v="8"/>
    <x v="2"/>
    <x v="1"/>
    <x v="3"/>
    <x v="34"/>
    <x v="37"/>
    <x v="2"/>
    <n v="54"/>
    <x v="2"/>
    <n v="0.30000000000000004"/>
    <n v="1750"/>
    <n v="525.00000000000011"/>
    <n v="157.50000000000003"/>
    <n v="0.3"/>
  </r>
  <r>
    <x v="0"/>
    <n v="1185732"/>
    <x v="8"/>
    <x v="8"/>
    <x v="2"/>
    <x v="1"/>
    <x v="3"/>
    <x v="34"/>
    <x v="37"/>
    <x v="3"/>
    <n v="59"/>
    <x v="2"/>
    <n v="0.30000000000000004"/>
    <n v="1500"/>
    <n v="450.00000000000006"/>
    <n v="135"/>
    <n v="0.3"/>
  </r>
  <r>
    <x v="0"/>
    <n v="1185732"/>
    <x v="8"/>
    <x v="8"/>
    <x v="2"/>
    <x v="1"/>
    <x v="3"/>
    <x v="34"/>
    <x v="37"/>
    <x v="4"/>
    <n v="26"/>
    <x v="0"/>
    <n v="0.4"/>
    <n v="1500"/>
    <n v="600"/>
    <n v="210"/>
    <n v="0.35"/>
  </r>
  <r>
    <x v="0"/>
    <n v="1185732"/>
    <x v="8"/>
    <x v="8"/>
    <x v="2"/>
    <x v="1"/>
    <x v="3"/>
    <x v="34"/>
    <x v="37"/>
    <x v="5"/>
    <n v="31"/>
    <x v="3"/>
    <n v="0.45"/>
    <n v="2250"/>
    <n v="1012.5"/>
    <n v="405"/>
    <n v="0.4"/>
  </r>
  <r>
    <x v="0"/>
    <n v="1185732"/>
    <x v="241"/>
    <x v="9"/>
    <x v="3"/>
    <x v="1"/>
    <x v="3"/>
    <x v="34"/>
    <x v="37"/>
    <x v="0"/>
    <n v="56"/>
    <x v="3"/>
    <n v="0.49999999999999994"/>
    <n v="4000"/>
    <n v="1999.9999999999998"/>
    <n v="699.99999999999989"/>
    <n v="0.35"/>
  </r>
  <r>
    <x v="0"/>
    <n v="1185732"/>
    <x v="241"/>
    <x v="9"/>
    <x v="3"/>
    <x v="1"/>
    <x v="3"/>
    <x v="34"/>
    <x v="37"/>
    <x v="1"/>
    <n v="36"/>
    <x v="0"/>
    <n v="0.4"/>
    <n v="2500"/>
    <n v="1000"/>
    <n v="300"/>
    <n v="0.3"/>
  </r>
  <r>
    <x v="0"/>
    <n v="1185732"/>
    <x v="241"/>
    <x v="9"/>
    <x v="3"/>
    <x v="1"/>
    <x v="3"/>
    <x v="34"/>
    <x v="37"/>
    <x v="2"/>
    <n v="48"/>
    <x v="3"/>
    <n v="0.4"/>
    <n v="1500"/>
    <n v="600"/>
    <n v="180"/>
    <n v="0.3"/>
  </r>
  <r>
    <x v="0"/>
    <n v="1185732"/>
    <x v="241"/>
    <x v="9"/>
    <x v="3"/>
    <x v="1"/>
    <x v="3"/>
    <x v="34"/>
    <x v="37"/>
    <x v="3"/>
    <n v="55"/>
    <x v="2"/>
    <n v="0.4"/>
    <n v="1250"/>
    <n v="500"/>
    <n v="150"/>
    <n v="0.3"/>
  </r>
  <r>
    <x v="0"/>
    <n v="1185732"/>
    <x v="241"/>
    <x v="9"/>
    <x v="3"/>
    <x v="1"/>
    <x v="3"/>
    <x v="34"/>
    <x v="37"/>
    <x v="4"/>
    <n v="52"/>
    <x v="3"/>
    <n v="0.49999999999999994"/>
    <n v="1250"/>
    <n v="624.99999999999989"/>
    <n v="218.74999999999994"/>
    <n v="0.35"/>
  </r>
  <r>
    <x v="0"/>
    <n v="1185732"/>
    <x v="241"/>
    <x v="9"/>
    <x v="3"/>
    <x v="1"/>
    <x v="3"/>
    <x v="34"/>
    <x v="37"/>
    <x v="5"/>
    <n v="31"/>
    <x v="0"/>
    <n v="0.54999999999999982"/>
    <n v="2500"/>
    <n v="1374.9999999999995"/>
    <n v="549.99999999999989"/>
    <n v="0.4"/>
  </r>
  <r>
    <x v="0"/>
    <n v="1185732"/>
    <x v="88"/>
    <x v="10"/>
    <x v="3"/>
    <x v="1"/>
    <x v="3"/>
    <x v="34"/>
    <x v="37"/>
    <x v="0"/>
    <n v="37"/>
    <x v="3"/>
    <n v="0.49999999999999994"/>
    <n v="4000"/>
    <n v="1999.9999999999998"/>
    <n v="699.99999999999989"/>
    <n v="0.35"/>
  </r>
  <r>
    <x v="0"/>
    <n v="1185732"/>
    <x v="88"/>
    <x v="10"/>
    <x v="3"/>
    <x v="1"/>
    <x v="3"/>
    <x v="34"/>
    <x v="37"/>
    <x v="1"/>
    <n v="39"/>
    <x v="0"/>
    <n v="0.4"/>
    <n v="2500"/>
    <n v="1000"/>
    <n v="300"/>
    <n v="0.3"/>
  </r>
  <r>
    <x v="0"/>
    <n v="1185732"/>
    <x v="88"/>
    <x v="10"/>
    <x v="3"/>
    <x v="1"/>
    <x v="3"/>
    <x v="34"/>
    <x v="37"/>
    <x v="2"/>
    <n v="30"/>
    <x v="2"/>
    <n v="0.4"/>
    <n v="1950"/>
    <n v="780"/>
    <n v="234"/>
    <n v="0.3"/>
  </r>
  <r>
    <x v="0"/>
    <n v="1185732"/>
    <x v="88"/>
    <x v="10"/>
    <x v="3"/>
    <x v="1"/>
    <x v="3"/>
    <x v="34"/>
    <x v="37"/>
    <x v="3"/>
    <n v="36"/>
    <x v="3"/>
    <n v="0.4"/>
    <n v="1750"/>
    <n v="700"/>
    <n v="210"/>
    <n v="0.3"/>
  </r>
  <r>
    <x v="0"/>
    <n v="1185732"/>
    <x v="88"/>
    <x v="10"/>
    <x v="3"/>
    <x v="1"/>
    <x v="3"/>
    <x v="34"/>
    <x v="37"/>
    <x v="4"/>
    <n v="51"/>
    <x v="3"/>
    <n v="0.6"/>
    <n v="1500"/>
    <n v="900"/>
    <n v="315"/>
    <n v="0.35"/>
  </r>
  <r>
    <x v="0"/>
    <n v="1185732"/>
    <x v="88"/>
    <x v="10"/>
    <x v="3"/>
    <x v="1"/>
    <x v="3"/>
    <x v="34"/>
    <x v="37"/>
    <x v="5"/>
    <n v="32"/>
    <x v="0"/>
    <n v="0.64999999999999991"/>
    <n v="2500"/>
    <n v="1624.9999999999998"/>
    <n v="650"/>
    <n v="0.4"/>
  </r>
  <r>
    <x v="0"/>
    <n v="1185732"/>
    <x v="89"/>
    <x v="11"/>
    <x v="3"/>
    <x v="1"/>
    <x v="3"/>
    <x v="34"/>
    <x v="37"/>
    <x v="0"/>
    <n v="44"/>
    <x v="2"/>
    <n v="0.6"/>
    <n v="5000"/>
    <n v="3000"/>
    <n v="1050"/>
    <n v="0.35"/>
  </r>
  <r>
    <x v="0"/>
    <n v="1185732"/>
    <x v="89"/>
    <x v="11"/>
    <x v="3"/>
    <x v="1"/>
    <x v="3"/>
    <x v="34"/>
    <x v="37"/>
    <x v="1"/>
    <n v="33"/>
    <x v="0"/>
    <n v="0.5"/>
    <n v="3000"/>
    <n v="1500"/>
    <n v="450"/>
    <n v="0.3"/>
  </r>
  <r>
    <x v="0"/>
    <n v="1185732"/>
    <x v="89"/>
    <x v="11"/>
    <x v="3"/>
    <x v="1"/>
    <x v="3"/>
    <x v="34"/>
    <x v="37"/>
    <x v="2"/>
    <n v="33"/>
    <x v="0"/>
    <n v="0.5"/>
    <n v="2500"/>
    <n v="1250"/>
    <n v="375"/>
    <n v="0.3"/>
  </r>
  <r>
    <x v="0"/>
    <n v="1185732"/>
    <x v="89"/>
    <x v="11"/>
    <x v="3"/>
    <x v="1"/>
    <x v="3"/>
    <x v="34"/>
    <x v="37"/>
    <x v="3"/>
    <n v="60"/>
    <x v="0"/>
    <n v="0.5"/>
    <n v="2000"/>
    <n v="1000"/>
    <n v="300"/>
    <n v="0.3"/>
  </r>
  <r>
    <x v="0"/>
    <n v="1185732"/>
    <x v="89"/>
    <x v="11"/>
    <x v="3"/>
    <x v="1"/>
    <x v="3"/>
    <x v="34"/>
    <x v="37"/>
    <x v="4"/>
    <n v="23"/>
    <x v="2"/>
    <n v="0.6"/>
    <n v="2000"/>
    <n v="1200"/>
    <n v="420"/>
    <n v="0.35"/>
  </r>
  <r>
    <x v="0"/>
    <n v="1185732"/>
    <x v="89"/>
    <x v="11"/>
    <x v="3"/>
    <x v="1"/>
    <x v="3"/>
    <x v="34"/>
    <x v="37"/>
    <x v="5"/>
    <n v="53"/>
    <x v="0"/>
    <n v="0.64999999999999991"/>
    <n v="3000"/>
    <n v="1949.9999999999998"/>
    <n v="780"/>
    <n v="0.4"/>
  </r>
  <r>
    <x v="0"/>
    <n v="1185732"/>
    <x v="203"/>
    <x v="0"/>
    <x v="0"/>
    <x v="0"/>
    <x v="3"/>
    <x v="35"/>
    <x v="38"/>
    <x v="0"/>
    <n v="23"/>
    <x v="1"/>
    <n v="0.30000000000000004"/>
    <n v="4500"/>
    <n v="1350.0000000000002"/>
    <n v="405.00000000000006"/>
    <n v="0.3"/>
  </r>
  <r>
    <x v="0"/>
    <n v="1185732"/>
    <x v="203"/>
    <x v="0"/>
    <x v="0"/>
    <x v="0"/>
    <x v="3"/>
    <x v="35"/>
    <x v="38"/>
    <x v="1"/>
    <n v="59"/>
    <x v="1"/>
    <n v="0.30000000000000004"/>
    <n v="2500"/>
    <n v="750.00000000000011"/>
    <n v="262.5"/>
    <n v="0.35"/>
  </r>
  <r>
    <x v="0"/>
    <n v="1185732"/>
    <x v="203"/>
    <x v="0"/>
    <x v="0"/>
    <x v="0"/>
    <x v="3"/>
    <x v="35"/>
    <x v="38"/>
    <x v="2"/>
    <n v="52"/>
    <x v="0"/>
    <n v="0.20000000000000007"/>
    <n v="2500"/>
    <n v="500.00000000000017"/>
    <n v="150.00000000000006"/>
    <n v="0.3"/>
  </r>
  <r>
    <x v="0"/>
    <n v="1185732"/>
    <x v="203"/>
    <x v="0"/>
    <x v="0"/>
    <x v="0"/>
    <x v="3"/>
    <x v="35"/>
    <x v="38"/>
    <x v="3"/>
    <n v="40"/>
    <x v="1"/>
    <n v="0.25000000000000006"/>
    <n v="1000"/>
    <n v="250.00000000000006"/>
    <n v="75.000000000000014"/>
    <n v="0.3"/>
  </r>
  <r>
    <x v="0"/>
    <n v="1185732"/>
    <x v="203"/>
    <x v="0"/>
    <x v="0"/>
    <x v="0"/>
    <x v="3"/>
    <x v="35"/>
    <x v="38"/>
    <x v="4"/>
    <n v="42"/>
    <x v="0"/>
    <n v="0.39999999999999997"/>
    <n v="1500"/>
    <n v="600"/>
    <n v="300"/>
    <n v="0.5"/>
  </r>
  <r>
    <x v="0"/>
    <n v="1185732"/>
    <x v="203"/>
    <x v="0"/>
    <x v="0"/>
    <x v="0"/>
    <x v="3"/>
    <x v="35"/>
    <x v="38"/>
    <x v="5"/>
    <n v="33"/>
    <x v="2"/>
    <n v="0.30000000000000004"/>
    <n v="2500"/>
    <n v="750.00000000000011"/>
    <n v="300.00000000000006"/>
    <n v="0.4"/>
  </r>
  <r>
    <x v="0"/>
    <n v="1185732"/>
    <x v="242"/>
    <x v="1"/>
    <x v="0"/>
    <x v="0"/>
    <x v="3"/>
    <x v="35"/>
    <x v="38"/>
    <x v="0"/>
    <n v="35"/>
    <x v="2"/>
    <n v="0.30000000000000004"/>
    <n v="5000"/>
    <n v="1500.0000000000002"/>
    <n v="450.00000000000006"/>
    <n v="0.3"/>
  </r>
  <r>
    <x v="0"/>
    <n v="1185732"/>
    <x v="242"/>
    <x v="1"/>
    <x v="0"/>
    <x v="0"/>
    <x v="3"/>
    <x v="35"/>
    <x v="38"/>
    <x v="1"/>
    <n v="50"/>
    <x v="2"/>
    <n v="0.30000000000000004"/>
    <n v="1500"/>
    <n v="450.00000000000006"/>
    <n v="157.5"/>
    <n v="0.35"/>
  </r>
  <r>
    <x v="0"/>
    <n v="1185732"/>
    <x v="242"/>
    <x v="1"/>
    <x v="0"/>
    <x v="0"/>
    <x v="3"/>
    <x v="35"/>
    <x v="38"/>
    <x v="2"/>
    <n v="17"/>
    <x v="1"/>
    <n v="0.20000000000000007"/>
    <n v="2000"/>
    <n v="400.00000000000011"/>
    <n v="120.00000000000003"/>
    <n v="0.3"/>
  </r>
  <r>
    <x v="0"/>
    <n v="1185732"/>
    <x v="242"/>
    <x v="1"/>
    <x v="0"/>
    <x v="0"/>
    <x v="3"/>
    <x v="35"/>
    <x v="38"/>
    <x v="3"/>
    <n v="40"/>
    <x v="1"/>
    <n v="0.25000000000000006"/>
    <n v="750"/>
    <n v="187.50000000000003"/>
    <n v="56.250000000000007"/>
    <n v="0.3"/>
  </r>
  <r>
    <x v="0"/>
    <n v="1185732"/>
    <x v="242"/>
    <x v="1"/>
    <x v="0"/>
    <x v="0"/>
    <x v="3"/>
    <x v="35"/>
    <x v="38"/>
    <x v="4"/>
    <n v="59"/>
    <x v="3"/>
    <n v="0.39999999999999997"/>
    <n v="1500"/>
    <n v="600"/>
    <n v="300"/>
    <n v="0.5"/>
  </r>
  <r>
    <x v="0"/>
    <n v="1185732"/>
    <x v="242"/>
    <x v="1"/>
    <x v="0"/>
    <x v="0"/>
    <x v="3"/>
    <x v="35"/>
    <x v="38"/>
    <x v="5"/>
    <n v="40"/>
    <x v="3"/>
    <n v="0.14999999999999997"/>
    <n v="2500"/>
    <n v="374.99999999999994"/>
    <n v="149.99999999999997"/>
    <n v="0.4"/>
  </r>
  <r>
    <x v="0"/>
    <n v="1185732"/>
    <x v="115"/>
    <x v="2"/>
    <x v="0"/>
    <x v="0"/>
    <x v="3"/>
    <x v="35"/>
    <x v="38"/>
    <x v="0"/>
    <n v="36"/>
    <x v="1"/>
    <n v="0.20000000000000004"/>
    <n v="4700"/>
    <n v="940.00000000000023"/>
    <n v="282.00000000000006"/>
    <n v="0.3"/>
  </r>
  <r>
    <x v="0"/>
    <n v="1185732"/>
    <x v="115"/>
    <x v="2"/>
    <x v="0"/>
    <x v="0"/>
    <x v="3"/>
    <x v="35"/>
    <x v="38"/>
    <x v="1"/>
    <n v="23"/>
    <x v="2"/>
    <n v="0.20000000000000004"/>
    <n v="1750"/>
    <n v="350.00000000000006"/>
    <n v="122.50000000000001"/>
    <n v="0.35"/>
  </r>
  <r>
    <x v="0"/>
    <n v="1185732"/>
    <x v="115"/>
    <x v="2"/>
    <x v="0"/>
    <x v="0"/>
    <x v="3"/>
    <x v="35"/>
    <x v="38"/>
    <x v="2"/>
    <n v="45"/>
    <x v="2"/>
    <n v="0.10000000000000003"/>
    <n v="2250"/>
    <n v="225.00000000000009"/>
    <n v="67.500000000000028"/>
    <n v="0.3"/>
  </r>
  <r>
    <x v="0"/>
    <n v="1185732"/>
    <x v="115"/>
    <x v="2"/>
    <x v="0"/>
    <x v="0"/>
    <x v="3"/>
    <x v="35"/>
    <x v="38"/>
    <x v="3"/>
    <n v="57"/>
    <x v="3"/>
    <n v="0.14999999999999997"/>
    <n v="1000"/>
    <n v="149.99999999999997"/>
    <n v="44.999999999999993"/>
    <n v="0.3"/>
  </r>
  <r>
    <x v="0"/>
    <n v="1185732"/>
    <x v="115"/>
    <x v="2"/>
    <x v="0"/>
    <x v="0"/>
    <x v="3"/>
    <x v="35"/>
    <x v="38"/>
    <x v="4"/>
    <n v="51"/>
    <x v="3"/>
    <n v="0.30000000000000004"/>
    <n v="1500"/>
    <n v="450.00000000000006"/>
    <n v="225.00000000000003"/>
    <n v="0.5"/>
  </r>
  <r>
    <x v="0"/>
    <n v="1185732"/>
    <x v="115"/>
    <x v="2"/>
    <x v="0"/>
    <x v="0"/>
    <x v="3"/>
    <x v="35"/>
    <x v="38"/>
    <x v="5"/>
    <n v="17"/>
    <x v="2"/>
    <n v="0.20000000000000004"/>
    <n v="2500"/>
    <n v="500.00000000000011"/>
    <n v="200.00000000000006"/>
    <n v="0.4"/>
  </r>
  <r>
    <x v="0"/>
    <n v="1185732"/>
    <x v="197"/>
    <x v="3"/>
    <x v="1"/>
    <x v="0"/>
    <x v="3"/>
    <x v="35"/>
    <x v="38"/>
    <x v="0"/>
    <n v="57"/>
    <x v="0"/>
    <n v="0.20000000000000004"/>
    <n v="4750"/>
    <n v="950.00000000000023"/>
    <n v="285.00000000000006"/>
    <n v="0.3"/>
  </r>
  <r>
    <x v="0"/>
    <n v="1185732"/>
    <x v="197"/>
    <x v="3"/>
    <x v="1"/>
    <x v="0"/>
    <x v="3"/>
    <x v="35"/>
    <x v="38"/>
    <x v="1"/>
    <n v="32"/>
    <x v="2"/>
    <n v="0.20000000000000004"/>
    <n v="1750"/>
    <n v="350.00000000000006"/>
    <n v="122.50000000000001"/>
    <n v="0.35"/>
  </r>
  <r>
    <x v="0"/>
    <n v="1185732"/>
    <x v="197"/>
    <x v="3"/>
    <x v="1"/>
    <x v="0"/>
    <x v="3"/>
    <x v="35"/>
    <x v="38"/>
    <x v="2"/>
    <n v="60"/>
    <x v="3"/>
    <n v="0.10000000000000003"/>
    <n v="1750"/>
    <n v="175.00000000000006"/>
    <n v="52.500000000000014"/>
    <n v="0.3"/>
  </r>
  <r>
    <x v="0"/>
    <n v="1185732"/>
    <x v="197"/>
    <x v="3"/>
    <x v="1"/>
    <x v="0"/>
    <x v="3"/>
    <x v="35"/>
    <x v="38"/>
    <x v="3"/>
    <n v="28"/>
    <x v="2"/>
    <n v="0.14999999999999997"/>
    <n v="1000"/>
    <n v="149.99999999999997"/>
    <n v="44.999999999999993"/>
    <n v="0.3"/>
  </r>
  <r>
    <x v="0"/>
    <n v="1185732"/>
    <x v="197"/>
    <x v="3"/>
    <x v="1"/>
    <x v="0"/>
    <x v="3"/>
    <x v="35"/>
    <x v="38"/>
    <x v="4"/>
    <n v="34"/>
    <x v="1"/>
    <n v="0.6"/>
    <n v="1250"/>
    <n v="750"/>
    <n v="375"/>
    <n v="0.5"/>
  </r>
  <r>
    <x v="0"/>
    <n v="1185732"/>
    <x v="197"/>
    <x v="3"/>
    <x v="1"/>
    <x v="0"/>
    <x v="3"/>
    <x v="35"/>
    <x v="38"/>
    <x v="5"/>
    <n v="38"/>
    <x v="1"/>
    <n v="0.5"/>
    <n v="2500"/>
    <n v="1250"/>
    <n v="500"/>
    <n v="0.4"/>
  </r>
  <r>
    <x v="0"/>
    <n v="1185732"/>
    <x v="243"/>
    <x v="4"/>
    <x v="1"/>
    <x v="0"/>
    <x v="3"/>
    <x v="35"/>
    <x v="38"/>
    <x v="0"/>
    <n v="39"/>
    <x v="1"/>
    <n v="0.6"/>
    <n v="5200"/>
    <n v="3120"/>
    <n v="936"/>
    <n v="0.3"/>
  </r>
  <r>
    <x v="0"/>
    <n v="1185732"/>
    <x v="243"/>
    <x v="4"/>
    <x v="1"/>
    <x v="0"/>
    <x v="3"/>
    <x v="35"/>
    <x v="38"/>
    <x v="1"/>
    <n v="20"/>
    <x v="0"/>
    <n v="0.4"/>
    <n v="2250"/>
    <n v="900"/>
    <n v="315"/>
    <n v="0.35"/>
  </r>
  <r>
    <x v="0"/>
    <n v="1185732"/>
    <x v="243"/>
    <x v="4"/>
    <x v="1"/>
    <x v="0"/>
    <x v="3"/>
    <x v="35"/>
    <x v="38"/>
    <x v="2"/>
    <n v="26"/>
    <x v="3"/>
    <n v="0.35000000000000003"/>
    <n v="2000"/>
    <n v="700.00000000000011"/>
    <n v="210.00000000000003"/>
    <n v="0.3"/>
  </r>
  <r>
    <x v="0"/>
    <n v="1185732"/>
    <x v="243"/>
    <x v="4"/>
    <x v="1"/>
    <x v="0"/>
    <x v="3"/>
    <x v="35"/>
    <x v="38"/>
    <x v="3"/>
    <n v="49"/>
    <x v="3"/>
    <n v="0.35000000000000003"/>
    <n v="1250"/>
    <n v="437.50000000000006"/>
    <n v="131.25"/>
    <n v="0.3"/>
  </r>
  <r>
    <x v="0"/>
    <n v="1185732"/>
    <x v="243"/>
    <x v="4"/>
    <x v="1"/>
    <x v="0"/>
    <x v="3"/>
    <x v="35"/>
    <x v="38"/>
    <x v="4"/>
    <n v="23"/>
    <x v="2"/>
    <n v="0.44999999999999996"/>
    <n v="1500"/>
    <n v="674.99999999999989"/>
    <n v="337.49999999999994"/>
    <n v="0.5"/>
  </r>
  <r>
    <x v="0"/>
    <n v="1185732"/>
    <x v="243"/>
    <x v="4"/>
    <x v="1"/>
    <x v="0"/>
    <x v="3"/>
    <x v="35"/>
    <x v="38"/>
    <x v="5"/>
    <n v="59"/>
    <x v="2"/>
    <n v="0.49999999999999994"/>
    <n v="2750"/>
    <n v="1374.9999999999998"/>
    <n v="549.99999999999989"/>
    <n v="0.4"/>
  </r>
  <r>
    <x v="0"/>
    <n v="1185732"/>
    <x v="244"/>
    <x v="5"/>
    <x v="1"/>
    <x v="0"/>
    <x v="3"/>
    <x v="35"/>
    <x v="38"/>
    <x v="0"/>
    <n v="24"/>
    <x v="2"/>
    <n v="0.35000000000000003"/>
    <n v="5250"/>
    <n v="1837.5000000000002"/>
    <n v="551.25"/>
    <n v="0.3"/>
  </r>
  <r>
    <x v="0"/>
    <n v="1185732"/>
    <x v="244"/>
    <x v="5"/>
    <x v="1"/>
    <x v="0"/>
    <x v="3"/>
    <x v="35"/>
    <x v="38"/>
    <x v="1"/>
    <n v="47"/>
    <x v="3"/>
    <n v="0.3000000000000001"/>
    <n v="2750"/>
    <n v="825.00000000000023"/>
    <n v="288.75000000000006"/>
    <n v="0.35"/>
  </r>
  <r>
    <x v="0"/>
    <n v="1185732"/>
    <x v="244"/>
    <x v="5"/>
    <x v="1"/>
    <x v="0"/>
    <x v="3"/>
    <x v="35"/>
    <x v="38"/>
    <x v="2"/>
    <n v="56"/>
    <x v="2"/>
    <n v="0.25000000000000006"/>
    <n v="2000"/>
    <n v="500.00000000000011"/>
    <n v="150.00000000000003"/>
    <n v="0.3"/>
  </r>
  <r>
    <x v="0"/>
    <n v="1185732"/>
    <x v="244"/>
    <x v="5"/>
    <x v="1"/>
    <x v="0"/>
    <x v="3"/>
    <x v="35"/>
    <x v="38"/>
    <x v="3"/>
    <n v="36"/>
    <x v="3"/>
    <n v="0.25000000000000006"/>
    <n v="1750"/>
    <n v="437.50000000000011"/>
    <n v="131.25000000000003"/>
    <n v="0.3"/>
  </r>
  <r>
    <x v="0"/>
    <n v="1185732"/>
    <x v="244"/>
    <x v="5"/>
    <x v="1"/>
    <x v="0"/>
    <x v="3"/>
    <x v="35"/>
    <x v="38"/>
    <x v="4"/>
    <n v="38"/>
    <x v="2"/>
    <n v="0.35000000000000003"/>
    <n v="1750"/>
    <n v="612.50000000000011"/>
    <n v="306.25000000000006"/>
    <n v="0.5"/>
  </r>
  <r>
    <x v="0"/>
    <n v="1185732"/>
    <x v="244"/>
    <x v="5"/>
    <x v="1"/>
    <x v="0"/>
    <x v="3"/>
    <x v="35"/>
    <x v="38"/>
    <x v="5"/>
    <n v="31"/>
    <x v="3"/>
    <n v="0.55000000000000004"/>
    <n v="3250"/>
    <n v="1787.5000000000002"/>
    <n v="715.00000000000011"/>
    <n v="0.4"/>
  </r>
  <r>
    <x v="0"/>
    <n v="1185732"/>
    <x v="116"/>
    <x v="6"/>
    <x v="2"/>
    <x v="1"/>
    <x v="3"/>
    <x v="35"/>
    <x v="38"/>
    <x v="0"/>
    <n v="26"/>
    <x v="1"/>
    <n v="0.5"/>
    <n v="5500"/>
    <n v="2750"/>
    <n v="825"/>
    <n v="0.3"/>
  </r>
  <r>
    <x v="0"/>
    <n v="1185732"/>
    <x v="116"/>
    <x v="6"/>
    <x v="2"/>
    <x v="1"/>
    <x v="3"/>
    <x v="35"/>
    <x v="38"/>
    <x v="1"/>
    <n v="28"/>
    <x v="3"/>
    <n v="0.45000000000000007"/>
    <n v="3000"/>
    <n v="1350.0000000000002"/>
    <n v="472.50000000000006"/>
    <n v="0.35"/>
  </r>
  <r>
    <x v="0"/>
    <n v="1185732"/>
    <x v="116"/>
    <x v="6"/>
    <x v="2"/>
    <x v="1"/>
    <x v="3"/>
    <x v="35"/>
    <x v="38"/>
    <x v="2"/>
    <n v="44"/>
    <x v="2"/>
    <n v="0.4"/>
    <n v="2250"/>
    <n v="900"/>
    <n v="270"/>
    <n v="0.3"/>
  </r>
  <r>
    <x v="0"/>
    <n v="1185732"/>
    <x v="116"/>
    <x v="6"/>
    <x v="2"/>
    <x v="1"/>
    <x v="3"/>
    <x v="35"/>
    <x v="38"/>
    <x v="3"/>
    <n v="28"/>
    <x v="0"/>
    <n v="0.4"/>
    <n v="1750"/>
    <n v="700"/>
    <n v="210"/>
    <n v="0.3"/>
  </r>
  <r>
    <x v="0"/>
    <n v="1185732"/>
    <x v="116"/>
    <x v="6"/>
    <x v="2"/>
    <x v="1"/>
    <x v="3"/>
    <x v="35"/>
    <x v="38"/>
    <x v="4"/>
    <n v="28"/>
    <x v="2"/>
    <n v="0.5"/>
    <n v="2000"/>
    <n v="1000"/>
    <n v="500"/>
    <n v="0.5"/>
  </r>
  <r>
    <x v="0"/>
    <n v="1185732"/>
    <x v="116"/>
    <x v="6"/>
    <x v="2"/>
    <x v="1"/>
    <x v="3"/>
    <x v="35"/>
    <x v="38"/>
    <x v="5"/>
    <n v="22"/>
    <x v="0"/>
    <n v="0.55000000000000004"/>
    <n v="3750"/>
    <n v="2062.5"/>
    <n v="825"/>
    <n v="0.4"/>
  </r>
  <r>
    <x v="0"/>
    <n v="1185732"/>
    <x v="199"/>
    <x v="7"/>
    <x v="2"/>
    <x v="1"/>
    <x v="3"/>
    <x v="35"/>
    <x v="38"/>
    <x v="0"/>
    <n v="57"/>
    <x v="0"/>
    <n v="0.5"/>
    <n v="5250"/>
    <n v="2625"/>
    <n v="787.5"/>
    <n v="0.3"/>
  </r>
  <r>
    <x v="0"/>
    <n v="1185732"/>
    <x v="199"/>
    <x v="7"/>
    <x v="2"/>
    <x v="1"/>
    <x v="3"/>
    <x v="35"/>
    <x v="38"/>
    <x v="1"/>
    <n v="20"/>
    <x v="2"/>
    <n v="0.45000000000000007"/>
    <n v="3000"/>
    <n v="1350.0000000000002"/>
    <n v="472.50000000000006"/>
    <n v="0.35"/>
  </r>
  <r>
    <x v="0"/>
    <n v="1185732"/>
    <x v="199"/>
    <x v="7"/>
    <x v="2"/>
    <x v="1"/>
    <x v="3"/>
    <x v="35"/>
    <x v="38"/>
    <x v="2"/>
    <n v="31"/>
    <x v="2"/>
    <n v="0.4"/>
    <n v="2250"/>
    <n v="900"/>
    <n v="270"/>
    <n v="0.3"/>
  </r>
  <r>
    <x v="0"/>
    <n v="1185732"/>
    <x v="199"/>
    <x v="7"/>
    <x v="2"/>
    <x v="1"/>
    <x v="3"/>
    <x v="35"/>
    <x v="38"/>
    <x v="3"/>
    <n v="54"/>
    <x v="0"/>
    <n v="0.4"/>
    <n v="2000"/>
    <n v="800"/>
    <n v="240"/>
    <n v="0.3"/>
  </r>
  <r>
    <x v="0"/>
    <n v="1185732"/>
    <x v="199"/>
    <x v="7"/>
    <x v="2"/>
    <x v="1"/>
    <x v="3"/>
    <x v="35"/>
    <x v="38"/>
    <x v="4"/>
    <n v="20"/>
    <x v="3"/>
    <n v="0.5"/>
    <n v="1750"/>
    <n v="875"/>
    <n v="437.5"/>
    <n v="0.5"/>
  </r>
  <r>
    <x v="0"/>
    <n v="1185732"/>
    <x v="199"/>
    <x v="7"/>
    <x v="2"/>
    <x v="1"/>
    <x v="3"/>
    <x v="35"/>
    <x v="38"/>
    <x v="5"/>
    <n v="32"/>
    <x v="0"/>
    <n v="0.55000000000000004"/>
    <n v="3500"/>
    <n v="1925.0000000000002"/>
    <n v="770.00000000000011"/>
    <n v="0.4"/>
  </r>
  <r>
    <x v="0"/>
    <n v="1185732"/>
    <x v="245"/>
    <x v="8"/>
    <x v="2"/>
    <x v="1"/>
    <x v="3"/>
    <x v="35"/>
    <x v="38"/>
    <x v="0"/>
    <n v="36"/>
    <x v="0"/>
    <n v="0.35000000000000003"/>
    <n v="4750"/>
    <n v="1662.5000000000002"/>
    <n v="498.75000000000006"/>
    <n v="0.3"/>
  </r>
  <r>
    <x v="0"/>
    <n v="1185732"/>
    <x v="245"/>
    <x v="8"/>
    <x v="2"/>
    <x v="1"/>
    <x v="3"/>
    <x v="35"/>
    <x v="38"/>
    <x v="1"/>
    <n v="32"/>
    <x v="0"/>
    <n v="0.3000000000000001"/>
    <n v="2750"/>
    <n v="825.00000000000023"/>
    <n v="288.75000000000006"/>
    <n v="0.35"/>
  </r>
  <r>
    <x v="0"/>
    <n v="1185732"/>
    <x v="245"/>
    <x v="8"/>
    <x v="2"/>
    <x v="1"/>
    <x v="3"/>
    <x v="35"/>
    <x v="38"/>
    <x v="2"/>
    <n v="56"/>
    <x v="3"/>
    <n v="0.25000000000000006"/>
    <n v="1750"/>
    <n v="437.50000000000011"/>
    <n v="131.25000000000003"/>
    <n v="0.3"/>
  </r>
  <r>
    <x v="0"/>
    <n v="1185732"/>
    <x v="245"/>
    <x v="8"/>
    <x v="2"/>
    <x v="1"/>
    <x v="3"/>
    <x v="35"/>
    <x v="38"/>
    <x v="3"/>
    <n v="35"/>
    <x v="3"/>
    <n v="0.25000000000000006"/>
    <n v="1500"/>
    <n v="375.00000000000006"/>
    <n v="112.50000000000001"/>
    <n v="0.3"/>
  </r>
  <r>
    <x v="0"/>
    <n v="1185732"/>
    <x v="245"/>
    <x v="8"/>
    <x v="2"/>
    <x v="1"/>
    <x v="3"/>
    <x v="35"/>
    <x v="38"/>
    <x v="4"/>
    <n v="51"/>
    <x v="2"/>
    <n v="0.35000000000000003"/>
    <n v="1500"/>
    <n v="525"/>
    <n v="262.5"/>
    <n v="0.5"/>
  </r>
  <r>
    <x v="0"/>
    <n v="1185732"/>
    <x v="245"/>
    <x v="8"/>
    <x v="2"/>
    <x v="1"/>
    <x v="3"/>
    <x v="35"/>
    <x v="38"/>
    <x v="5"/>
    <n v="56"/>
    <x v="1"/>
    <n v="0.4"/>
    <n v="2250"/>
    <n v="900"/>
    <n v="360"/>
    <n v="0.4"/>
  </r>
  <r>
    <x v="0"/>
    <n v="1185732"/>
    <x v="246"/>
    <x v="9"/>
    <x v="3"/>
    <x v="1"/>
    <x v="3"/>
    <x v="35"/>
    <x v="38"/>
    <x v="0"/>
    <n v="52"/>
    <x v="3"/>
    <n v="0.44999999999999996"/>
    <n v="4000"/>
    <n v="1799.9999999999998"/>
    <n v="539.99999999999989"/>
    <n v="0.3"/>
  </r>
  <r>
    <x v="0"/>
    <n v="1185732"/>
    <x v="246"/>
    <x v="9"/>
    <x v="3"/>
    <x v="1"/>
    <x v="3"/>
    <x v="35"/>
    <x v="38"/>
    <x v="1"/>
    <n v="36"/>
    <x v="0"/>
    <n v="0.35000000000000003"/>
    <n v="2500"/>
    <n v="875.00000000000011"/>
    <n v="306.25"/>
    <n v="0.35"/>
  </r>
  <r>
    <x v="0"/>
    <n v="1185732"/>
    <x v="246"/>
    <x v="9"/>
    <x v="3"/>
    <x v="1"/>
    <x v="3"/>
    <x v="35"/>
    <x v="38"/>
    <x v="2"/>
    <n v="49"/>
    <x v="1"/>
    <n v="0.35000000000000003"/>
    <n v="1500"/>
    <n v="525"/>
    <n v="157.5"/>
    <n v="0.3"/>
  </r>
  <r>
    <x v="0"/>
    <n v="1185732"/>
    <x v="246"/>
    <x v="9"/>
    <x v="3"/>
    <x v="1"/>
    <x v="3"/>
    <x v="35"/>
    <x v="38"/>
    <x v="3"/>
    <n v="35"/>
    <x v="3"/>
    <n v="0.35000000000000003"/>
    <n v="1250"/>
    <n v="437.50000000000006"/>
    <n v="131.25"/>
    <n v="0.3"/>
  </r>
  <r>
    <x v="0"/>
    <n v="1185732"/>
    <x v="246"/>
    <x v="9"/>
    <x v="3"/>
    <x v="1"/>
    <x v="3"/>
    <x v="35"/>
    <x v="38"/>
    <x v="4"/>
    <n v="49"/>
    <x v="3"/>
    <n v="0.44999999999999996"/>
    <n v="1250"/>
    <n v="562.5"/>
    <n v="281.25"/>
    <n v="0.5"/>
  </r>
  <r>
    <x v="0"/>
    <n v="1185732"/>
    <x v="246"/>
    <x v="9"/>
    <x v="3"/>
    <x v="1"/>
    <x v="3"/>
    <x v="35"/>
    <x v="38"/>
    <x v="5"/>
    <n v="24"/>
    <x v="2"/>
    <n v="0.49999999999999983"/>
    <n v="2500"/>
    <n v="1249.9999999999995"/>
    <n v="499.99999999999983"/>
    <n v="0.4"/>
  </r>
  <r>
    <x v="0"/>
    <n v="1185732"/>
    <x v="201"/>
    <x v="10"/>
    <x v="3"/>
    <x v="1"/>
    <x v="3"/>
    <x v="35"/>
    <x v="38"/>
    <x v="0"/>
    <n v="32"/>
    <x v="1"/>
    <n v="0.44999999999999996"/>
    <n v="4000"/>
    <n v="1799.9999999999998"/>
    <n v="539.99999999999989"/>
    <n v="0.3"/>
  </r>
  <r>
    <x v="0"/>
    <n v="1185732"/>
    <x v="201"/>
    <x v="10"/>
    <x v="3"/>
    <x v="1"/>
    <x v="3"/>
    <x v="35"/>
    <x v="38"/>
    <x v="1"/>
    <n v="30"/>
    <x v="3"/>
    <n v="0.35000000000000003"/>
    <n v="2750"/>
    <n v="962.50000000000011"/>
    <n v="336.875"/>
    <n v="0.35"/>
  </r>
  <r>
    <x v="0"/>
    <n v="1185732"/>
    <x v="201"/>
    <x v="10"/>
    <x v="3"/>
    <x v="1"/>
    <x v="3"/>
    <x v="35"/>
    <x v="38"/>
    <x v="2"/>
    <n v="45"/>
    <x v="1"/>
    <n v="0.35000000000000003"/>
    <n v="2200"/>
    <n v="770.00000000000011"/>
    <n v="231.00000000000003"/>
    <n v="0.3"/>
  </r>
  <r>
    <x v="0"/>
    <n v="1185732"/>
    <x v="201"/>
    <x v="10"/>
    <x v="3"/>
    <x v="1"/>
    <x v="3"/>
    <x v="35"/>
    <x v="38"/>
    <x v="3"/>
    <n v="15"/>
    <x v="3"/>
    <n v="0.35000000000000003"/>
    <n v="2000"/>
    <n v="700.00000000000011"/>
    <n v="210.00000000000003"/>
    <n v="0.3"/>
  </r>
  <r>
    <x v="0"/>
    <n v="1185732"/>
    <x v="201"/>
    <x v="10"/>
    <x v="3"/>
    <x v="1"/>
    <x v="3"/>
    <x v="35"/>
    <x v="38"/>
    <x v="4"/>
    <n v="18"/>
    <x v="1"/>
    <n v="0.6"/>
    <n v="1750"/>
    <n v="1050"/>
    <n v="525"/>
    <n v="0.5"/>
  </r>
  <r>
    <x v="0"/>
    <n v="1185732"/>
    <x v="201"/>
    <x v="10"/>
    <x v="3"/>
    <x v="1"/>
    <x v="3"/>
    <x v="35"/>
    <x v="38"/>
    <x v="5"/>
    <n v="45"/>
    <x v="1"/>
    <n v="0.64999999999999991"/>
    <n v="2750"/>
    <n v="1787.4999999999998"/>
    <n v="715"/>
    <n v="0.4"/>
  </r>
  <r>
    <x v="0"/>
    <n v="1185732"/>
    <x v="202"/>
    <x v="11"/>
    <x v="3"/>
    <x v="1"/>
    <x v="3"/>
    <x v="35"/>
    <x v="38"/>
    <x v="0"/>
    <n v="40"/>
    <x v="2"/>
    <n v="0.6"/>
    <n v="5250"/>
    <n v="3150"/>
    <n v="945"/>
    <n v="0.3"/>
  </r>
  <r>
    <x v="0"/>
    <n v="1185732"/>
    <x v="202"/>
    <x v="11"/>
    <x v="3"/>
    <x v="1"/>
    <x v="3"/>
    <x v="35"/>
    <x v="38"/>
    <x v="1"/>
    <n v="26"/>
    <x v="0"/>
    <n v="0.5"/>
    <n v="3250"/>
    <n v="1625"/>
    <n v="568.75"/>
    <n v="0.35"/>
  </r>
  <r>
    <x v="0"/>
    <n v="1185732"/>
    <x v="202"/>
    <x v="11"/>
    <x v="3"/>
    <x v="1"/>
    <x v="3"/>
    <x v="35"/>
    <x v="38"/>
    <x v="2"/>
    <n v="21"/>
    <x v="3"/>
    <n v="0.5"/>
    <n v="2750"/>
    <n v="1375"/>
    <n v="412.5"/>
    <n v="0.3"/>
  </r>
  <r>
    <x v="0"/>
    <n v="1185732"/>
    <x v="202"/>
    <x v="11"/>
    <x v="3"/>
    <x v="1"/>
    <x v="3"/>
    <x v="35"/>
    <x v="38"/>
    <x v="3"/>
    <n v="28"/>
    <x v="1"/>
    <n v="0.5"/>
    <n v="2250"/>
    <n v="1125"/>
    <n v="337.5"/>
    <n v="0.3"/>
  </r>
  <r>
    <x v="0"/>
    <n v="1185732"/>
    <x v="202"/>
    <x v="11"/>
    <x v="3"/>
    <x v="1"/>
    <x v="3"/>
    <x v="35"/>
    <x v="38"/>
    <x v="4"/>
    <n v="27"/>
    <x v="3"/>
    <n v="0.6"/>
    <n v="2250"/>
    <n v="1350"/>
    <n v="675"/>
    <n v="0.5"/>
  </r>
  <r>
    <x v="0"/>
    <n v="1185732"/>
    <x v="202"/>
    <x v="11"/>
    <x v="3"/>
    <x v="1"/>
    <x v="3"/>
    <x v="35"/>
    <x v="38"/>
    <x v="5"/>
    <n v="56"/>
    <x v="0"/>
    <n v="0.64999999999999991"/>
    <n v="3250"/>
    <n v="2112.4999999999995"/>
    <n v="844.99999999999989"/>
    <n v="0.4"/>
  </r>
  <r>
    <x v="0"/>
    <n v="1185732"/>
    <x v="66"/>
    <x v="0"/>
    <x v="0"/>
    <x v="0"/>
    <x v="3"/>
    <x v="36"/>
    <x v="39"/>
    <x v="0"/>
    <n v="49"/>
    <x v="0"/>
    <n v="0.30000000000000004"/>
    <n v="4500"/>
    <n v="1350.0000000000002"/>
    <n v="405.00000000000006"/>
    <n v="0.3"/>
  </r>
  <r>
    <x v="0"/>
    <n v="1185732"/>
    <x v="66"/>
    <x v="0"/>
    <x v="0"/>
    <x v="0"/>
    <x v="3"/>
    <x v="36"/>
    <x v="39"/>
    <x v="1"/>
    <n v="41"/>
    <x v="3"/>
    <n v="0.30000000000000004"/>
    <n v="2500"/>
    <n v="750.00000000000011"/>
    <n v="262.5"/>
    <n v="0.35"/>
  </r>
  <r>
    <x v="0"/>
    <n v="1185732"/>
    <x v="66"/>
    <x v="0"/>
    <x v="0"/>
    <x v="0"/>
    <x v="3"/>
    <x v="36"/>
    <x v="39"/>
    <x v="2"/>
    <n v="51"/>
    <x v="0"/>
    <n v="0.20000000000000007"/>
    <n v="2500"/>
    <n v="500.00000000000017"/>
    <n v="150.00000000000006"/>
    <n v="0.3"/>
  </r>
  <r>
    <x v="0"/>
    <n v="1185732"/>
    <x v="66"/>
    <x v="0"/>
    <x v="0"/>
    <x v="0"/>
    <x v="3"/>
    <x v="36"/>
    <x v="39"/>
    <x v="3"/>
    <n v="19"/>
    <x v="2"/>
    <n v="0.25000000000000006"/>
    <n v="1000"/>
    <n v="250.00000000000006"/>
    <n v="75.000000000000014"/>
    <n v="0.3"/>
  </r>
  <r>
    <x v="0"/>
    <n v="1185732"/>
    <x v="66"/>
    <x v="0"/>
    <x v="0"/>
    <x v="0"/>
    <x v="3"/>
    <x v="36"/>
    <x v="39"/>
    <x v="4"/>
    <n v="21"/>
    <x v="0"/>
    <n v="0.39999999999999997"/>
    <n v="1500"/>
    <n v="600"/>
    <n v="300"/>
    <n v="0.5"/>
  </r>
  <r>
    <x v="0"/>
    <n v="1185732"/>
    <x v="66"/>
    <x v="0"/>
    <x v="0"/>
    <x v="0"/>
    <x v="3"/>
    <x v="36"/>
    <x v="39"/>
    <x v="5"/>
    <n v="42"/>
    <x v="1"/>
    <n v="0.30000000000000004"/>
    <n v="2500"/>
    <n v="750.00000000000011"/>
    <n v="300.00000000000006"/>
    <n v="0.4"/>
  </r>
  <r>
    <x v="0"/>
    <n v="1185732"/>
    <x v="67"/>
    <x v="1"/>
    <x v="0"/>
    <x v="0"/>
    <x v="3"/>
    <x v="36"/>
    <x v="39"/>
    <x v="0"/>
    <n v="36"/>
    <x v="2"/>
    <n v="0.30000000000000004"/>
    <n v="5000"/>
    <n v="1500.0000000000002"/>
    <n v="450.00000000000006"/>
    <n v="0.3"/>
  </r>
  <r>
    <x v="0"/>
    <n v="1185732"/>
    <x v="67"/>
    <x v="1"/>
    <x v="0"/>
    <x v="0"/>
    <x v="3"/>
    <x v="36"/>
    <x v="39"/>
    <x v="1"/>
    <n v="23"/>
    <x v="2"/>
    <n v="0.30000000000000004"/>
    <n v="1500"/>
    <n v="450.00000000000006"/>
    <n v="157.5"/>
    <n v="0.35"/>
  </r>
  <r>
    <x v="0"/>
    <n v="1185732"/>
    <x v="67"/>
    <x v="1"/>
    <x v="0"/>
    <x v="0"/>
    <x v="3"/>
    <x v="36"/>
    <x v="39"/>
    <x v="2"/>
    <n v="53"/>
    <x v="3"/>
    <n v="0.20000000000000007"/>
    <n v="2000"/>
    <n v="400.00000000000011"/>
    <n v="120.00000000000003"/>
    <n v="0.3"/>
  </r>
  <r>
    <x v="0"/>
    <n v="1185732"/>
    <x v="67"/>
    <x v="1"/>
    <x v="0"/>
    <x v="0"/>
    <x v="3"/>
    <x v="36"/>
    <x v="39"/>
    <x v="3"/>
    <n v="34"/>
    <x v="1"/>
    <n v="0.25000000000000006"/>
    <n v="750"/>
    <n v="187.50000000000003"/>
    <n v="56.250000000000007"/>
    <n v="0.3"/>
  </r>
  <r>
    <x v="0"/>
    <n v="1185732"/>
    <x v="67"/>
    <x v="1"/>
    <x v="0"/>
    <x v="0"/>
    <x v="3"/>
    <x v="36"/>
    <x v="39"/>
    <x v="4"/>
    <n v="16"/>
    <x v="1"/>
    <n v="0.39999999999999997"/>
    <n v="1500"/>
    <n v="600"/>
    <n v="300"/>
    <n v="0.5"/>
  </r>
  <r>
    <x v="0"/>
    <n v="1185732"/>
    <x v="67"/>
    <x v="1"/>
    <x v="0"/>
    <x v="0"/>
    <x v="3"/>
    <x v="36"/>
    <x v="39"/>
    <x v="5"/>
    <n v="37"/>
    <x v="3"/>
    <n v="0.14999999999999997"/>
    <n v="2500"/>
    <n v="374.99999999999994"/>
    <n v="149.99999999999997"/>
    <n v="0.4"/>
  </r>
  <r>
    <x v="0"/>
    <n v="1185732"/>
    <x v="68"/>
    <x v="2"/>
    <x v="0"/>
    <x v="0"/>
    <x v="3"/>
    <x v="36"/>
    <x v="39"/>
    <x v="0"/>
    <n v="37"/>
    <x v="0"/>
    <n v="0.20000000000000004"/>
    <n v="4700"/>
    <n v="940.00000000000023"/>
    <n v="282.00000000000006"/>
    <n v="0.3"/>
  </r>
  <r>
    <x v="0"/>
    <n v="1185732"/>
    <x v="68"/>
    <x v="2"/>
    <x v="0"/>
    <x v="0"/>
    <x v="3"/>
    <x v="36"/>
    <x v="39"/>
    <x v="1"/>
    <n v="25"/>
    <x v="1"/>
    <n v="0.20000000000000004"/>
    <n v="1750"/>
    <n v="350.00000000000006"/>
    <n v="122.50000000000001"/>
    <n v="0.35"/>
  </r>
  <r>
    <x v="0"/>
    <n v="1185732"/>
    <x v="68"/>
    <x v="2"/>
    <x v="0"/>
    <x v="0"/>
    <x v="3"/>
    <x v="36"/>
    <x v="39"/>
    <x v="2"/>
    <n v="28"/>
    <x v="3"/>
    <n v="0.10000000000000003"/>
    <n v="2250"/>
    <n v="225.00000000000009"/>
    <n v="67.500000000000028"/>
    <n v="0.3"/>
  </r>
  <r>
    <x v="0"/>
    <n v="1185732"/>
    <x v="68"/>
    <x v="2"/>
    <x v="0"/>
    <x v="0"/>
    <x v="3"/>
    <x v="36"/>
    <x v="39"/>
    <x v="3"/>
    <n v="39"/>
    <x v="3"/>
    <n v="0.14999999999999997"/>
    <n v="750"/>
    <n v="112.49999999999997"/>
    <n v="33.749999999999993"/>
    <n v="0.3"/>
  </r>
  <r>
    <x v="0"/>
    <n v="1185732"/>
    <x v="68"/>
    <x v="2"/>
    <x v="0"/>
    <x v="0"/>
    <x v="3"/>
    <x v="36"/>
    <x v="39"/>
    <x v="4"/>
    <n v="39"/>
    <x v="1"/>
    <n v="0.30000000000000004"/>
    <n v="1250"/>
    <n v="375.00000000000006"/>
    <n v="187.50000000000003"/>
    <n v="0.5"/>
  </r>
  <r>
    <x v="0"/>
    <n v="1185732"/>
    <x v="68"/>
    <x v="2"/>
    <x v="0"/>
    <x v="0"/>
    <x v="3"/>
    <x v="36"/>
    <x v="39"/>
    <x v="5"/>
    <n v="46"/>
    <x v="3"/>
    <n v="0.20000000000000004"/>
    <n v="2250"/>
    <n v="450.00000000000011"/>
    <n v="180.00000000000006"/>
    <n v="0.4"/>
  </r>
  <r>
    <x v="0"/>
    <n v="1185732"/>
    <x v="69"/>
    <x v="3"/>
    <x v="1"/>
    <x v="0"/>
    <x v="3"/>
    <x v="36"/>
    <x v="39"/>
    <x v="0"/>
    <n v="49"/>
    <x v="2"/>
    <n v="0.20000000000000004"/>
    <n v="4500"/>
    <n v="900.00000000000023"/>
    <n v="270.00000000000006"/>
    <n v="0.3"/>
  </r>
  <r>
    <x v="0"/>
    <n v="1185732"/>
    <x v="69"/>
    <x v="3"/>
    <x v="1"/>
    <x v="0"/>
    <x v="3"/>
    <x v="36"/>
    <x v="39"/>
    <x v="1"/>
    <n v="29"/>
    <x v="2"/>
    <n v="0.20000000000000004"/>
    <n v="1500"/>
    <n v="300.00000000000006"/>
    <n v="105.00000000000001"/>
    <n v="0.35"/>
  </r>
  <r>
    <x v="0"/>
    <n v="1185732"/>
    <x v="69"/>
    <x v="3"/>
    <x v="1"/>
    <x v="0"/>
    <x v="3"/>
    <x v="36"/>
    <x v="39"/>
    <x v="2"/>
    <n v="54"/>
    <x v="3"/>
    <n v="0.10000000000000003"/>
    <n v="1500"/>
    <n v="150.00000000000006"/>
    <n v="45.000000000000014"/>
    <n v="0.3"/>
  </r>
  <r>
    <x v="0"/>
    <n v="1185732"/>
    <x v="69"/>
    <x v="3"/>
    <x v="1"/>
    <x v="0"/>
    <x v="3"/>
    <x v="36"/>
    <x v="39"/>
    <x v="3"/>
    <n v="36"/>
    <x v="0"/>
    <n v="0.14999999999999997"/>
    <n v="750"/>
    <n v="112.49999999999997"/>
    <n v="33.749999999999993"/>
    <n v="0.3"/>
  </r>
  <r>
    <x v="0"/>
    <n v="1185732"/>
    <x v="69"/>
    <x v="3"/>
    <x v="1"/>
    <x v="0"/>
    <x v="3"/>
    <x v="36"/>
    <x v="39"/>
    <x v="4"/>
    <n v="30"/>
    <x v="1"/>
    <n v="0.6"/>
    <n v="1000"/>
    <n v="600"/>
    <n v="300"/>
    <n v="0.5"/>
  </r>
  <r>
    <x v="0"/>
    <n v="1185732"/>
    <x v="69"/>
    <x v="3"/>
    <x v="1"/>
    <x v="0"/>
    <x v="3"/>
    <x v="36"/>
    <x v="39"/>
    <x v="5"/>
    <n v="49"/>
    <x v="0"/>
    <n v="0.5"/>
    <n v="2250"/>
    <n v="1125"/>
    <n v="450"/>
    <n v="0.4"/>
  </r>
  <r>
    <x v="0"/>
    <n v="1185732"/>
    <x v="70"/>
    <x v="4"/>
    <x v="1"/>
    <x v="0"/>
    <x v="3"/>
    <x v="36"/>
    <x v="39"/>
    <x v="0"/>
    <n v="59"/>
    <x v="0"/>
    <n v="0.6"/>
    <n v="4950"/>
    <n v="2970"/>
    <n v="891"/>
    <n v="0.3"/>
  </r>
  <r>
    <x v="0"/>
    <n v="1185732"/>
    <x v="70"/>
    <x v="4"/>
    <x v="1"/>
    <x v="0"/>
    <x v="3"/>
    <x v="36"/>
    <x v="39"/>
    <x v="1"/>
    <n v="26"/>
    <x v="1"/>
    <n v="0.4"/>
    <n v="2000"/>
    <n v="800"/>
    <n v="280"/>
    <n v="0.35"/>
  </r>
  <r>
    <x v="0"/>
    <n v="1185732"/>
    <x v="70"/>
    <x v="4"/>
    <x v="1"/>
    <x v="0"/>
    <x v="3"/>
    <x v="36"/>
    <x v="39"/>
    <x v="2"/>
    <n v="52"/>
    <x v="1"/>
    <n v="0.35000000000000003"/>
    <n v="1750"/>
    <n v="612.50000000000011"/>
    <n v="183.75000000000003"/>
    <n v="0.3"/>
  </r>
  <r>
    <x v="0"/>
    <n v="1185732"/>
    <x v="70"/>
    <x v="4"/>
    <x v="1"/>
    <x v="0"/>
    <x v="3"/>
    <x v="36"/>
    <x v="39"/>
    <x v="3"/>
    <n v="22"/>
    <x v="1"/>
    <n v="0.35000000000000003"/>
    <n v="1500"/>
    <n v="525"/>
    <n v="157.5"/>
    <n v="0.3"/>
  </r>
  <r>
    <x v="0"/>
    <n v="1185732"/>
    <x v="70"/>
    <x v="4"/>
    <x v="1"/>
    <x v="0"/>
    <x v="3"/>
    <x v="36"/>
    <x v="39"/>
    <x v="4"/>
    <n v="24"/>
    <x v="1"/>
    <n v="0.44999999999999996"/>
    <n v="1750"/>
    <n v="787.49999999999989"/>
    <n v="393.74999999999994"/>
    <n v="0.5"/>
  </r>
  <r>
    <x v="0"/>
    <n v="1185732"/>
    <x v="70"/>
    <x v="4"/>
    <x v="1"/>
    <x v="0"/>
    <x v="3"/>
    <x v="36"/>
    <x v="39"/>
    <x v="5"/>
    <n v="33"/>
    <x v="3"/>
    <n v="0.49999999999999994"/>
    <n v="3000"/>
    <n v="1499.9999999999998"/>
    <n v="599.99999999999989"/>
    <n v="0.4"/>
  </r>
  <r>
    <x v="0"/>
    <n v="1185732"/>
    <x v="71"/>
    <x v="5"/>
    <x v="1"/>
    <x v="0"/>
    <x v="3"/>
    <x v="36"/>
    <x v="39"/>
    <x v="0"/>
    <n v="46"/>
    <x v="2"/>
    <n v="0.35000000000000003"/>
    <n v="5500"/>
    <n v="1925.0000000000002"/>
    <n v="577.5"/>
    <n v="0.3"/>
  </r>
  <r>
    <x v="0"/>
    <n v="1185732"/>
    <x v="71"/>
    <x v="5"/>
    <x v="1"/>
    <x v="0"/>
    <x v="3"/>
    <x v="36"/>
    <x v="39"/>
    <x v="1"/>
    <n v="37"/>
    <x v="1"/>
    <n v="0.3000000000000001"/>
    <n v="3000"/>
    <n v="900.00000000000034"/>
    <n v="315.00000000000011"/>
    <n v="0.35"/>
  </r>
  <r>
    <x v="0"/>
    <n v="1185732"/>
    <x v="71"/>
    <x v="5"/>
    <x v="1"/>
    <x v="0"/>
    <x v="3"/>
    <x v="36"/>
    <x v="39"/>
    <x v="2"/>
    <n v="53"/>
    <x v="2"/>
    <n v="0.25000000000000006"/>
    <n v="2000"/>
    <n v="500.00000000000011"/>
    <n v="150.00000000000003"/>
    <n v="0.3"/>
  </r>
  <r>
    <x v="0"/>
    <n v="1185732"/>
    <x v="71"/>
    <x v="5"/>
    <x v="1"/>
    <x v="0"/>
    <x v="3"/>
    <x v="36"/>
    <x v="39"/>
    <x v="3"/>
    <n v="43"/>
    <x v="0"/>
    <n v="0.25000000000000006"/>
    <n v="1750"/>
    <n v="437.50000000000011"/>
    <n v="131.25000000000003"/>
    <n v="0.3"/>
  </r>
  <r>
    <x v="0"/>
    <n v="1185732"/>
    <x v="71"/>
    <x v="5"/>
    <x v="1"/>
    <x v="0"/>
    <x v="3"/>
    <x v="36"/>
    <x v="39"/>
    <x v="4"/>
    <n v="55"/>
    <x v="0"/>
    <n v="0.35000000000000003"/>
    <n v="1750"/>
    <n v="612.50000000000011"/>
    <n v="306.25000000000006"/>
    <n v="0.5"/>
  </r>
  <r>
    <x v="0"/>
    <n v="1185732"/>
    <x v="71"/>
    <x v="5"/>
    <x v="1"/>
    <x v="0"/>
    <x v="3"/>
    <x v="36"/>
    <x v="39"/>
    <x v="5"/>
    <n v="19"/>
    <x v="2"/>
    <n v="0.55000000000000004"/>
    <n v="3250"/>
    <n v="1787.5000000000002"/>
    <n v="715.00000000000011"/>
    <n v="0.4"/>
  </r>
  <r>
    <x v="0"/>
    <n v="1185732"/>
    <x v="72"/>
    <x v="6"/>
    <x v="2"/>
    <x v="1"/>
    <x v="3"/>
    <x v="36"/>
    <x v="39"/>
    <x v="0"/>
    <n v="32"/>
    <x v="1"/>
    <n v="0.5"/>
    <n v="5500"/>
    <n v="2750"/>
    <n v="825"/>
    <n v="0.3"/>
  </r>
  <r>
    <x v="0"/>
    <n v="1185732"/>
    <x v="72"/>
    <x v="6"/>
    <x v="2"/>
    <x v="1"/>
    <x v="3"/>
    <x v="36"/>
    <x v="39"/>
    <x v="1"/>
    <n v="28"/>
    <x v="0"/>
    <n v="0.45000000000000007"/>
    <n v="3000"/>
    <n v="1350.0000000000002"/>
    <n v="472.50000000000006"/>
    <n v="0.35"/>
  </r>
  <r>
    <x v="0"/>
    <n v="1185732"/>
    <x v="72"/>
    <x v="6"/>
    <x v="2"/>
    <x v="1"/>
    <x v="3"/>
    <x v="36"/>
    <x v="39"/>
    <x v="2"/>
    <n v="46"/>
    <x v="3"/>
    <n v="0.4"/>
    <n v="2250"/>
    <n v="900"/>
    <n v="270"/>
    <n v="0.3"/>
  </r>
  <r>
    <x v="0"/>
    <n v="1185732"/>
    <x v="72"/>
    <x v="6"/>
    <x v="2"/>
    <x v="1"/>
    <x v="3"/>
    <x v="36"/>
    <x v="39"/>
    <x v="3"/>
    <n v="20"/>
    <x v="2"/>
    <n v="0.4"/>
    <n v="1750"/>
    <n v="700"/>
    <n v="210"/>
    <n v="0.3"/>
  </r>
  <r>
    <x v="0"/>
    <n v="1185732"/>
    <x v="72"/>
    <x v="6"/>
    <x v="2"/>
    <x v="1"/>
    <x v="3"/>
    <x v="36"/>
    <x v="39"/>
    <x v="4"/>
    <n v="25"/>
    <x v="1"/>
    <n v="0.5"/>
    <n v="2000"/>
    <n v="1000"/>
    <n v="500"/>
    <n v="0.5"/>
  </r>
  <r>
    <x v="0"/>
    <n v="1185732"/>
    <x v="72"/>
    <x v="6"/>
    <x v="2"/>
    <x v="1"/>
    <x v="3"/>
    <x v="36"/>
    <x v="39"/>
    <x v="5"/>
    <n v="17"/>
    <x v="2"/>
    <n v="0.55000000000000004"/>
    <n v="3750"/>
    <n v="2062.5"/>
    <n v="825"/>
    <n v="0.4"/>
  </r>
  <r>
    <x v="0"/>
    <n v="1185732"/>
    <x v="73"/>
    <x v="7"/>
    <x v="2"/>
    <x v="1"/>
    <x v="3"/>
    <x v="36"/>
    <x v="39"/>
    <x v="0"/>
    <n v="43"/>
    <x v="3"/>
    <n v="0.5"/>
    <n v="5250"/>
    <n v="2625"/>
    <n v="787.5"/>
    <n v="0.3"/>
  </r>
  <r>
    <x v="0"/>
    <n v="1185732"/>
    <x v="73"/>
    <x v="7"/>
    <x v="2"/>
    <x v="1"/>
    <x v="3"/>
    <x v="36"/>
    <x v="39"/>
    <x v="1"/>
    <n v="60"/>
    <x v="0"/>
    <n v="0.45000000000000007"/>
    <n v="3000"/>
    <n v="1350.0000000000002"/>
    <n v="472.50000000000006"/>
    <n v="0.35"/>
  </r>
  <r>
    <x v="0"/>
    <n v="1185732"/>
    <x v="73"/>
    <x v="7"/>
    <x v="2"/>
    <x v="1"/>
    <x v="3"/>
    <x v="36"/>
    <x v="39"/>
    <x v="2"/>
    <n v="42"/>
    <x v="2"/>
    <n v="0.4"/>
    <n v="2250"/>
    <n v="900"/>
    <n v="270"/>
    <n v="0.3"/>
  </r>
  <r>
    <x v="0"/>
    <n v="1185732"/>
    <x v="73"/>
    <x v="7"/>
    <x v="2"/>
    <x v="1"/>
    <x v="3"/>
    <x v="36"/>
    <x v="39"/>
    <x v="3"/>
    <n v="20"/>
    <x v="3"/>
    <n v="0.4"/>
    <n v="2000"/>
    <n v="800"/>
    <n v="240"/>
    <n v="0.3"/>
  </r>
  <r>
    <x v="0"/>
    <n v="1185732"/>
    <x v="73"/>
    <x v="7"/>
    <x v="2"/>
    <x v="1"/>
    <x v="3"/>
    <x v="36"/>
    <x v="39"/>
    <x v="4"/>
    <n v="19"/>
    <x v="2"/>
    <n v="0.5"/>
    <n v="1750"/>
    <n v="875"/>
    <n v="437.5"/>
    <n v="0.5"/>
  </r>
  <r>
    <x v="0"/>
    <n v="1185732"/>
    <x v="73"/>
    <x v="7"/>
    <x v="2"/>
    <x v="1"/>
    <x v="3"/>
    <x v="36"/>
    <x v="39"/>
    <x v="5"/>
    <n v="37"/>
    <x v="1"/>
    <n v="0.55000000000000004"/>
    <n v="3500"/>
    <n v="1925.0000000000002"/>
    <n v="770.00000000000011"/>
    <n v="0.4"/>
  </r>
  <r>
    <x v="0"/>
    <n v="1185732"/>
    <x v="74"/>
    <x v="8"/>
    <x v="2"/>
    <x v="1"/>
    <x v="3"/>
    <x v="36"/>
    <x v="39"/>
    <x v="0"/>
    <n v="51"/>
    <x v="3"/>
    <n v="0.35000000000000003"/>
    <n v="4750"/>
    <n v="1662.5000000000002"/>
    <n v="498.75000000000006"/>
    <n v="0.3"/>
  </r>
  <r>
    <x v="0"/>
    <n v="1185732"/>
    <x v="74"/>
    <x v="8"/>
    <x v="2"/>
    <x v="1"/>
    <x v="3"/>
    <x v="36"/>
    <x v="39"/>
    <x v="1"/>
    <n v="29"/>
    <x v="2"/>
    <n v="0.3000000000000001"/>
    <n v="2500"/>
    <n v="750.00000000000023"/>
    <n v="262.50000000000006"/>
    <n v="0.35"/>
  </r>
  <r>
    <x v="0"/>
    <n v="1185732"/>
    <x v="74"/>
    <x v="8"/>
    <x v="2"/>
    <x v="1"/>
    <x v="3"/>
    <x v="36"/>
    <x v="39"/>
    <x v="2"/>
    <n v="22"/>
    <x v="0"/>
    <n v="0.25000000000000006"/>
    <n v="1500"/>
    <n v="375.00000000000006"/>
    <n v="112.50000000000001"/>
    <n v="0.3"/>
  </r>
  <r>
    <x v="0"/>
    <n v="1185732"/>
    <x v="74"/>
    <x v="8"/>
    <x v="2"/>
    <x v="1"/>
    <x v="3"/>
    <x v="36"/>
    <x v="39"/>
    <x v="3"/>
    <n v="21"/>
    <x v="2"/>
    <n v="0.25000000000000006"/>
    <n v="1250"/>
    <n v="312.50000000000006"/>
    <n v="93.750000000000014"/>
    <n v="0.3"/>
  </r>
  <r>
    <x v="0"/>
    <n v="1185732"/>
    <x v="74"/>
    <x v="8"/>
    <x v="2"/>
    <x v="1"/>
    <x v="3"/>
    <x v="36"/>
    <x v="39"/>
    <x v="4"/>
    <n v="15"/>
    <x v="0"/>
    <n v="0.35000000000000003"/>
    <n v="1250"/>
    <n v="437.50000000000006"/>
    <n v="218.75000000000003"/>
    <n v="0.5"/>
  </r>
  <r>
    <x v="0"/>
    <n v="1185732"/>
    <x v="74"/>
    <x v="8"/>
    <x v="2"/>
    <x v="1"/>
    <x v="3"/>
    <x v="36"/>
    <x v="39"/>
    <x v="5"/>
    <n v="40"/>
    <x v="0"/>
    <n v="0.4"/>
    <n v="2000"/>
    <n v="800"/>
    <n v="320"/>
    <n v="0.4"/>
  </r>
  <r>
    <x v="0"/>
    <n v="1185732"/>
    <x v="75"/>
    <x v="9"/>
    <x v="3"/>
    <x v="1"/>
    <x v="3"/>
    <x v="36"/>
    <x v="39"/>
    <x v="0"/>
    <n v="44"/>
    <x v="0"/>
    <n v="0.44999999999999996"/>
    <n v="3750"/>
    <n v="1687.4999999999998"/>
    <n v="506.24999999999989"/>
    <n v="0.3"/>
  </r>
  <r>
    <x v="0"/>
    <n v="1185732"/>
    <x v="75"/>
    <x v="9"/>
    <x v="3"/>
    <x v="1"/>
    <x v="3"/>
    <x v="36"/>
    <x v="39"/>
    <x v="1"/>
    <n v="35"/>
    <x v="3"/>
    <n v="0.35000000000000003"/>
    <n v="2250"/>
    <n v="787.50000000000011"/>
    <n v="275.625"/>
    <n v="0.35"/>
  </r>
  <r>
    <x v="0"/>
    <n v="1185732"/>
    <x v="75"/>
    <x v="9"/>
    <x v="3"/>
    <x v="1"/>
    <x v="3"/>
    <x v="36"/>
    <x v="39"/>
    <x v="2"/>
    <n v="24"/>
    <x v="3"/>
    <n v="0.35000000000000003"/>
    <n v="1250"/>
    <n v="437.50000000000006"/>
    <n v="131.25"/>
    <n v="0.3"/>
  </r>
  <r>
    <x v="0"/>
    <n v="1185732"/>
    <x v="75"/>
    <x v="9"/>
    <x v="3"/>
    <x v="1"/>
    <x v="3"/>
    <x v="36"/>
    <x v="39"/>
    <x v="3"/>
    <n v="21"/>
    <x v="1"/>
    <n v="0.35000000000000003"/>
    <n v="1250"/>
    <n v="437.50000000000006"/>
    <n v="131.25"/>
    <n v="0.3"/>
  </r>
  <r>
    <x v="0"/>
    <n v="1185732"/>
    <x v="75"/>
    <x v="9"/>
    <x v="3"/>
    <x v="1"/>
    <x v="3"/>
    <x v="36"/>
    <x v="39"/>
    <x v="4"/>
    <n v="35"/>
    <x v="2"/>
    <n v="0.44999999999999996"/>
    <n v="1250"/>
    <n v="562.5"/>
    <n v="281.25"/>
    <n v="0.5"/>
  </r>
  <r>
    <x v="0"/>
    <n v="1185732"/>
    <x v="75"/>
    <x v="9"/>
    <x v="3"/>
    <x v="1"/>
    <x v="3"/>
    <x v="36"/>
    <x v="39"/>
    <x v="5"/>
    <n v="37"/>
    <x v="3"/>
    <n v="0.49999999999999983"/>
    <n v="2500"/>
    <n v="1249.9999999999995"/>
    <n v="499.99999999999983"/>
    <n v="0.4"/>
  </r>
  <r>
    <x v="0"/>
    <n v="1185732"/>
    <x v="76"/>
    <x v="10"/>
    <x v="3"/>
    <x v="1"/>
    <x v="3"/>
    <x v="36"/>
    <x v="39"/>
    <x v="0"/>
    <n v="15"/>
    <x v="0"/>
    <n v="0.44999999999999996"/>
    <n v="4000"/>
    <n v="1799.9999999999998"/>
    <n v="539.99999999999989"/>
    <n v="0.3"/>
  </r>
  <r>
    <x v="0"/>
    <n v="1185732"/>
    <x v="76"/>
    <x v="10"/>
    <x v="3"/>
    <x v="1"/>
    <x v="3"/>
    <x v="36"/>
    <x v="39"/>
    <x v="1"/>
    <n v="36"/>
    <x v="3"/>
    <n v="0.35000000000000003"/>
    <n v="3000"/>
    <n v="1050"/>
    <n v="367.5"/>
    <n v="0.35"/>
  </r>
  <r>
    <x v="0"/>
    <n v="1185732"/>
    <x v="76"/>
    <x v="10"/>
    <x v="3"/>
    <x v="1"/>
    <x v="3"/>
    <x v="36"/>
    <x v="39"/>
    <x v="2"/>
    <n v="50"/>
    <x v="0"/>
    <n v="0.35000000000000003"/>
    <n v="2450"/>
    <n v="857.50000000000011"/>
    <n v="257.25"/>
    <n v="0.3"/>
  </r>
  <r>
    <x v="0"/>
    <n v="1185732"/>
    <x v="76"/>
    <x v="10"/>
    <x v="3"/>
    <x v="1"/>
    <x v="3"/>
    <x v="36"/>
    <x v="39"/>
    <x v="3"/>
    <n v="57"/>
    <x v="1"/>
    <n v="0.35000000000000003"/>
    <n v="2250"/>
    <n v="787.50000000000011"/>
    <n v="236.25000000000003"/>
    <n v="0.3"/>
  </r>
  <r>
    <x v="0"/>
    <n v="1185732"/>
    <x v="76"/>
    <x v="10"/>
    <x v="3"/>
    <x v="1"/>
    <x v="3"/>
    <x v="36"/>
    <x v="39"/>
    <x v="4"/>
    <n v="36"/>
    <x v="0"/>
    <n v="0.6"/>
    <n v="2000"/>
    <n v="1200"/>
    <n v="600"/>
    <n v="0.5"/>
  </r>
  <r>
    <x v="0"/>
    <n v="1185732"/>
    <x v="76"/>
    <x v="10"/>
    <x v="3"/>
    <x v="1"/>
    <x v="3"/>
    <x v="36"/>
    <x v="39"/>
    <x v="5"/>
    <n v="55"/>
    <x v="1"/>
    <n v="0.64999999999999991"/>
    <n v="3000"/>
    <n v="1949.9999999999998"/>
    <n v="780"/>
    <n v="0.4"/>
  </r>
  <r>
    <x v="0"/>
    <n v="1185732"/>
    <x v="77"/>
    <x v="11"/>
    <x v="3"/>
    <x v="1"/>
    <x v="3"/>
    <x v="36"/>
    <x v="39"/>
    <x v="0"/>
    <n v="20"/>
    <x v="1"/>
    <n v="0.6"/>
    <n v="5500"/>
    <n v="3300"/>
    <n v="990"/>
    <n v="0.3"/>
  </r>
  <r>
    <x v="0"/>
    <n v="1185732"/>
    <x v="77"/>
    <x v="11"/>
    <x v="3"/>
    <x v="1"/>
    <x v="3"/>
    <x v="36"/>
    <x v="39"/>
    <x v="1"/>
    <n v="33"/>
    <x v="3"/>
    <n v="0.5"/>
    <n v="3500"/>
    <n v="1750"/>
    <n v="612.5"/>
    <n v="0.35"/>
  </r>
  <r>
    <x v="0"/>
    <n v="1185732"/>
    <x v="77"/>
    <x v="11"/>
    <x v="3"/>
    <x v="1"/>
    <x v="3"/>
    <x v="36"/>
    <x v="39"/>
    <x v="2"/>
    <n v="35"/>
    <x v="2"/>
    <n v="0.5"/>
    <n v="3000"/>
    <n v="1500"/>
    <n v="450"/>
    <n v="0.3"/>
  </r>
  <r>
    <x v="0"/>
    <n v="1185732"/>
    <x v="77"/>
    <x v="11"/>
    <x v="3"/>
    <x v="1"/>
    <x v="3"/>
    <x v="36"/>
    <x v="39"/>
    <x v="3"/>
    <n v="22"/>
    <x v="1"/>
    <n v="0.5"/>
    <n v="2500"/>
    <n v="1250"/>
    <n v="375"/>
    <n v="0.3"/>
  </r>
  <r>
    <x v="0"/>
    <n v="1185732"/>
    <x v="77"/>
    <x v="11"/>
    <x v="3"/>
    <x v="1"/>
    <x v="3"/>
    <x v="36"/>
    <x v="39"/>
    <x v="4"/>
    <n v="20"/>
    <x v="3"/>
    <n v="0.6"/>
    <n v="2500"/>
    <n v="1500"/>
    <n v="750"/>
    <n v="0.5"/>
  </r>
  <r>
    <x v="0"/>
    <n v="1185732"/>
    <x v="77"/>
    <x v="11"/>
    <x v="3"/>
    <x v="1"/>
    <x v="3"/>
    <x v="36"/>
    <x v="39"/>
    <x v="5"/>
    <n v="42"/>
    <x v="1"/>
    <n v="0.64999999999999991"/>
    <n v="3500"/>
    <n v="2274.9999999999995"/>
    <n v="909.99999999999989"/>
    <n v="0.4"/>
  </r>
  <r>
    <x v="0"/>
    <n v="1185732"/>
    <x v="247"/>
    <x v="0"/>
    <x v="0"/>
    <x v="0"/>
    <x v="3"/>
    <x v="37"/>
    <x v="40"/>
    <x v="0"/>
    <n v="54"/>
    <x v="1"/>
    <n v="0.35000000000000003"/>
    <n v="5000"/>
    <n v="1750.0000000000002"/>
    <n v="700.00000000000011"/>
    <n v="0.4"/>
  </r>
  <r>
    <x v="0"/>
    <n v="1185732"/>
    <x v="247"/>
    <x v="0"/>
    <x v="0"/>
    <x v="0"/>
    <x v="3"/>
    <x v="37"/>
    <x v="40"/>
    <x v="1"/>
    <n v="42"/>
    <x v="3"/>
    <n v="0.35000000000000003"/>
    <n v="3000"/>
    <n v="1050"/>
    <n v="420"/>
    <n v="0.4"/>
  </r>
  <r>
    <x v="0"/>
    <n v="1185732"/>
    <x v="247"/>
    <x v="0"/>
    <x v="0"/>
    <x v="0"/>
    <x v="3"/>
    <x v="37"/>
    <x v="40"/>
    <x v="2"/>
    <n v="48"/>
    <x v="0"/>
    <n v="0.25000000000000006"/>
    <n v="3000"/>
    <n v="750.00000000000011"/>
    <n v="262.5"/>
    <n v="0.35"/>
  </r>
  <r>
    <x v="0"/>
    <n v="1185732"/>
    <x v="247"/>
    <x v="0"/>
    <x v="0"/>
    <x v="0"/>
    <x v="3"/>
    <x v="37"/>
    <x v="40"/>
    <x v="3"/>
    <n v="49"/>
    <x v="3"/>
    <n v="0.30000000000000004"/>
    <n v="1500"/>
    <n v="450.00000000000006"/>
    <n v="157.5"/>
    <n v="0.35"/>
  </r>
  <r>
    <x v="0"/>
    <n v="1185732"/>
    <x v="247"/>
    <x v="0"/>
    <x v="0"/>
    <x v="0"/>
    <x v="3"/>
    <x v="37"/>
    <x v="40"/>
    <x v="4"/>
    <n v="26"/>
    <x v="0"/>
    <n v="0.44999999999999996"/>
    <n v="2000"/>
    <n v="899.99999999999989"/>
    <n v="269.99999999999994"/>
    <n v="0.3"/>
  </r>
  <r>
    <x v="0"/>
    <n v="1185732"/>
    <x v="247"/>
    <x v="0"/>
    <x v="0"/>
    <x v="0"/>
    <x v="3"/>
    <x v="37"/>
    <x v="40"/>
    <x v="5"/>
    <n v="18"/>
    <x v="1"/>
    <n v="0.35000000000000003"/>
    <n v="3000"/>
    <n v="1050"/>
    <n v="420"/>
    <n v="0.4"/>
  </r>
  <r>
    <x v="0"/>
    <n v="1185732"/>
    <x v="79"/>
    <x v="1"/>
    <x v="0"/>
    <x v="0"/>
    <x v="3"/>
    <x v="37"/>
    <x v="40"/>
    <x v="0"/>
    <n v="21"/>
    <x v="1"/>
    <n v="0.35000000000000003"/>
    <n v="5500"/>
    <n v="1925.0000000000002"/>
    <n v="770.00000000000011"/>
    <n v="0.4"/>
  </r>
  <r>
    <x v="0"/>
    <n v="1185732"/>
    <x v="79"/>
    <x v="1"/>
    <x v="0"/>
    <x v="0"/>
    <x v="3"/>
    <x v="37"/>
    <x v="40"/>
    <x v="1"/>
    <n v="26"/>
    <x v="3"/>
    <n v="0.35000000000000003"/>
    <n v="2000"/>
    <n v="700.00000000000011"/>
    <n v="280.00000000000006"/>
    <n v="0.4"/>
  </r>
  <r>
    <x v="0"/>
    <n v="1185732"/>
    <x v="79"/>
    <x v="1"/>
    <x v="0"/>
    <x v="0"/>
    <x v="3"/>
    <x v="37"/>
    <x v="40"/>
    <x v="2"/>
    <n v="57"/>
    <x v="2"/>
    <n v="0.25000000000000006"/>
    <n v="2500"/>
    <n v="625.00000000000011"/>
    <n v="218.75000000000003"/>
    <n v="0.35"/>
  </r>
  <r>
    <x v="0"/>
    <n v="1185732"/>
    <x v="79"/>
    <x v="1"/>
    <x v="0"/>
    <x v="0"/>
    <x v="3"/>
    <x v="37"/>
    <x v="40"/>
    <x v="3"/>
    <n v="48"/>
    <x v="0"/>
    <n v="0.30000000000000004"/>
    <n v="1250"/>
    <n v="375.00000000000006"/>
    <n v="131.25"/>
    <n v="0.35"/>
  </r>
  <r>
    <x v="0"/>
    <n v="1185732"/>
    <x v="79"/>
    <x v="1"/>
    <x v="0"/>
    <x v="0"/>
    <x v="3"/>
    <x v="37"/>
    <x v="40"/>
    <x v="4"/>
    <n v="42"/>
    <x v="3"/>
    <n v="0.44999999999999996"/>
    <n v="2000"/>
    <n v="899.99999999999989"/>
    <n v="269.99999999999994"/>
    <n v="0.3"/>
  </r>
  <r>
    <x v="0"/>
    <n v="1185732"/>
    <x v="79"/>
    <x v="1"/>
    <x v="0"/>
    <x v="0"/>
    <x v="3"/>
    <x v="37"/>
    <x v="40"/>
    <x v="5"/>
    <n v="17"/>
    <x v="0"/>
    <n v="0.19999999999999996"/>
    <n v="3000"/>
    <n v="599.99999999999989"/>
    <n v="239.99999999999997"/>
    <n v="0.4"/>
  </r>
  <r>
    <x v="0"/>
    <n v="1185732"/>
    <x v="204"/>
    <x v="2"/>
    <x v="0"/>
    <x v="0"/>
    <x v="3"/>
    <x v="37"/>
    <x v="40"/>
    <x v="0"/>
    <n v="22"/>
    <x v="2"/>
    <n v="0.25000000000000006"/>
    <n v="5200"/>
    <n v="1300.0000000000002"/>
    <n v="520.00000000000011"/>
    <n v="0.4"/>
  </r>
  <r>
    <x v="0"/>
    <n v="1185732"/>
    <x v="204"/>
    <x v="2"/>
    <x v="0"/>
    <x v="0"/>
    <x v="3"/>
    <x v="37"/>
    <x v="40"/>
    <x v="1"/>
    <n v="54"/>
    <x v="2"/>
    <n v="0.25000000000000006"/>
    <n v="2250"/>
    <n v="562.50000000000011"/>
    <n v="225.00000000000006"/>
    <n v="0.4"/>
  </r>
  <r>
    <x v="0"/>
    <n v="1185732"/>
    <x v="204"/>
    <x v="2"/>
    <x v="0"/>
    <x v="0"/>
    <x v="3"/>
    <x v="37"/>
    <x v="40"/>
    <x v="2"/>
    <n v="26"/>
    <x v="3"/>
    <n v="0.15000000000000002"/>
    <n v="2750"/>
    <n v="412.50000000000006"/>
    <n v="144.375"/>
    <n v="0.35"/>
  </r>
  <r>
    <x v="0"/>
    <n v="1185732"/>
    <x v="204"/>
    <x v="2"/>
    <x v="0"/>
    <x v="0"/>
    <x v="3"/>
    <x v="37"/>
    <x v="40"/>
    <x v="3"/>
    <n v="46"/>
    <x v="0"/>
    <n v="0.19999999999999996"/>
    <n v="1250"/>
    <n v="249.99999999999994"/>
    <n v="87.499999999999972"/>
    <n v="0.35"/>
  </r>
  <r>
    <x v="0"/>
    <n v="1185732"/>
    <x v="204"/>
    <x v="2"/>
    <x v="0"/>
    <x v="0"/>
    <x v="3"/>
    <x v="37"/>
    <x v="40"/>
    <x v="4"/>
    <n v="23"/>
    <x v="3"/>
    <n v="0.35000000000000003"/>
    <n v="1750"/>
    <n v="612.50000000000011"/>
    <n v="183.75000000000003"/>
    <n v="0.3"/>
  </r>
  <r>
    <x v="0"/>
    <n v="1185732"/>
    <x v="204"/>
    <x v="2"/>
    <x v="0"/>
    <x v="0"/>
    <x v="3"/>
    <x v="37"/>
    <x v="40"/>
    <x v="5"/>
    <n v="43"/>
    <x v="0"/>
    <n v="0.25000000000000006"/>
    <n v="2750"/>
    <n v="687.50000000000011"/>
    <n v="275.00000000000006"/>
    <n v="0.4"/>
  </r>
  <r>
    <x v="0"/>
    <n v="1185732"/>
    <x v="205"/>
    <x v="3"/>
    <x v="1"/>
    <x v="0"/>
    <x v="3"/>
    <x v="37"/>
    <x v="40"/>
    <x v="0"/>
    <n v="53"/>
    <x v="2"/>
    <n v="0.25000000000000006"/>
    <n v="5000"/>
    <n v="1250.0000000000002"/>
    <n v="500.00000000000011"/>
    <n v="0.4"/>
  </r>
  <r>
    <x v="0"/>
    <n v="1185732"/>
    <x v="205"/>
    <x v="3"/>
    <x v="1"/>
    <x v="0"/>
    <x v="3"/>
    <x v="37"/>
    <x v="40"/>
    <x v="1"/>
    <n v="22"/>
    <x v="2"/>
    <n v="0.25000000000000006"/>
    <n v="2000"/>
    <n v="500.00000000000011"/>
    <n v="200.00000000000006"/>
    <n v="0.4"/>
  </r>
  <r>
    <x v="0"/>
    <n v="1185732"/>
    <x v="205"/>
    <x v="3"/>
    <x v="1"/>
    <x v="0"/>
    <x v="3"/>
    <x v="37"/>
    <x v="40"/>
    <x v="2"/>
    <n v="42"/>
    <x v="0"/>
    <n v="0.15000000000000002"/>
    <n v="2000"/>
    <n v="300.00000000000006"/>
    <n v="105.00000000000001"/>
    <n v="0.35"/>
  </r>
  <r>
    <x v="0"/>
    <n v="1185732"/>
    <x v="205"/>
    <x v="3"/>
    <x v="1"/>
    <x v="0"/>
    <x v="3"/>
    <x v="37"/>
    <x v="40"/>
    <x v="3"/>
    <n v="39"/>
    <x v="2"/>
    <n v="0.19999999999999996"/>
    <n v="1250"/>
    <n v="249.99999999999994"/>
    <n v="87.499999999999972"/>
    <n v="0.35"/>
  </r>
  <r>
    <x v="0"/>
    <n v="1185732"/>
    <x v="205"/>
    <x v="3"/>
    <x v="1"/>
    <x v="0"/>
    <x v="3"/>
    <x v="37"/>
    <x v="40"/>
    <x v="4"/>
    <n v="15"/>
    <x v="2"/>
    <n v="0.65"/>
    <n v="1500"/>
    <n v="975"/>
    <n v="292.5"/>
    <n v="0.3"/>
  </r>
  <r>
    <x v="0"/>
    <n v="1185732"/>
    <x v="205"/>
    <x v="3"/>
    <x v="1"/>
    <x v="0"/>
    <x v="3"/>
    <x v="37"/>
    <x v="40"/>
    <x v="5"/>
    <n v="49"/>
    <x v="1"/>
    <n v="0.5"/>
    <n v="2750"/>
    <n v="1375"/>
    <n v="550"/>
    <n v="0.4"/>
  </r>
  <r>
    <x v="0"/>
    <n v="1185732"/>
    <x v="248"/>
    <x v="4"/>
    <x v="1"/>
    <x v="0"/>
    <x v="3"/>
    <x v="37"/>
    <x v="40"/>
    <x v="0"/>
    <n v="19"/>
    <x v="2"/>
    <n v="0.6"/>
    <n v="5450"/>
    <n v="3270"/>
    <n v="1308"/>
    <n v="0.4"/>
  </r>
  <r>
    <x v="0"/>
    <n v="1185732"/>
    <x v="248"/>
    <x v="4"/>
    <x v="1"/>
    <x v="0"/>
    <x v="3"/>
    <x v="37"/>
    <x v="40"/>
    <x v="1"/>
    <n v="15"/>
    <x v="3"/>
    <n v="0.4"/>
    <n v="2500"/>
    <n v="1000"/>
    <n v="400"/>
    <n v="0.4"/>
  </r>
  <r>
    <x v="0"/>
    <n v="1185732"/>
    <x v="248"/>
    <x v="4"/>
    <x v="1"/>
    <x v="0"/>
    <x v="3"/>
    <x v="37"/>
    <x v="40"/>
    <x v="2"/>
    <n v="38"/>
    <x v="3"/>
    <n v="0.35000000000000003"/>
    <n v="2250"/>
    <n v="787.50000000000011"/>
    <n v="275.625"/>
    <n v="0.35"/>
  </r>
  <r>
    <x v="0"/>
    <n v="1185732"/>
    <x v="248"/>
    <x v="4"/>
    <x v="1"/>
    <x v="0"/>
    <x v="3"/>
    <x v="37"/>
    <x v="40"/>
    <x v="3"/>
    <n v="32"/>
    <x v="0"/>
    <n v="0.35000000000000003"/>
    <n v="1750"/>
    <n v="612.50000000000011"/>
    <n v="214.37500000000003"/>
    <n v="0.35"/>
  </r>
  <r>
    <x v="0"/>
    <n v="1185732"/>
    <x v="248"/>
    <x v="4"/>
    <x v="1"/>
    <x v="0"/>
    <x v="3"/>
    <x v="37"/>
    <x v="40"/>
    <x v="4"/>
    <n v="40"/>
    <x v="3"/>
    <n v="0.44999999999999996"/>
    <n v="2000"/>
    <n v="899.99999999999989"/>
    <n v="269.99999999999994"/>
    <n v="0.3"/>
  </r>
  <r>
    <x v="0"/>
    <n v="1185732"/>
    <x v="248"/>
    <x v="4"/>
    <x v="1"/>
    <x v="0"/>
    <x v="3"/>
    <x v="37"/>
    <x v="40"/>
    <x v="5"/>
    <n v="30"/>
    <x v="0"/>
    <n v="0.54999999999999993"/>
    <n v="3250"/>
    <n v="1787.4999999999998"/>
    <n v="715"/>
    <n v="0.4"/>
  </r>
  <r>
    <x v="0"/>
    <n v="1185732"/>
    <x v="83"/>
    <x v="5"/>
    <x v="1"/>
    <x v="0"/>
    <x v="3"/>
    <x v="37"/>
    <x v="40"/>
    <x v="0"/>
    <n v="18"/>
    <x v="1"/>
    <n v="0.4"/>
    <n v="5750"/>
    <n v="2300"/>
    <n v="920"/>
    <n v="0.4"/>
  </r>
  <r>
    <x v="0"/>
    <n v="1185732"/>
    <x v="83"/>
    <x v="5"/>
    <x v="1"/>
    <x v="0"/>
    <x v="3"/>
    <x v="37"/>
    <x v="40"/>
    <x v="1"/>
    <n v="36"/>
    <x v="2"/>
    <n v="0.35000000000000009"/>
    <n v="3250"/>
    <n v="1137.5000000000002"/>
    <n v="455.00000000000011"/>
    <n v="0.4"/>
  </r>
  <r>
    <x v="0"/>
    <n v="1185732"/>
    <x v="83"/>
    <x v="5"/>
    <x v="1"/>
    <x v="0"/>
    <x v="3"/>
    <x v="37"/>
    <x v="40"/>
    <x v="2"/>
    <n v="36"/>
    <x v="3"/>
    <n v="0.30000000000000004"/>
    <n v="2000"/>
    <n v="600.00000000000011"/>
    <n v="210.00000000000003"/>
    <n v="0.35"/>
  </r>
  <r>
    <x v="0"/>
    <n v="1185732"/>
    <x v="83"/>
    <x v="5"/>
    <x v="1"/>
    <x v="0"/>
    <x v="3"/>
    <x v="37"/>
    <x v="40"/>
    <x v="3"/>
    <n v="26"/>
    <x v="3"/>
    <n v="0.30000000000000004"/>
    <n v="1750"/>
    <n v="525.00000000000011"/>
    <n v="183.75000000000003"/>
    <n v="0.35"/>
  </r>
  <r>
    <x v="0"/>
    <n v="1185732"/>
    <x v="83"/>
    <x v="5"/>
    <x v="1"/>
    <x v="0"/>
    <x v="3"/>
    <x v="37"/>
    <x v="40"/>
    <x v="4"/>
    <n v="33"/>
    <x v="1"/>
    <n v="0.4"/>
    <n v="1750"/>
    <n v="700"/>
    <n v="210"/>
    <n v="0.3"/>
  </r>
  <r>
    <x v="0"/>
    <n v="1185732"/>
    <x v="83"/>
    <x v="5"/>
    <x v="1"/>
    <x v="0"/>
    <x v="3"/>
    <x v="37"/>
    <x v="40"/>
    <x v="5"/>
    <n v="21"/>
    <x v="1"/>
    <n v="0.60000000000000009"/>
    <n v="3250"/>
    <n v="1950.0000000000002"/>
    <n v="780.00000000000011"/>
    <n v="0.4"/>
  </r>
  <r>
    <x v="0"/>
    <n v="1185732"/>
    <x v="207"/>
    <x v="6"/>
    <x v="2"/>
    <x v="1"/>
    <x v="3"/>
    <x v="37"/>
    <x v="40"/>
    <x v="0"/>
    <n v="37"/>
    <x v="0"/>
    <n v="0.55000000000000004"/>
    <n v="5500"/>
    <n v="3025.0000000000005"/>
    <n v="1210.0000000000002"/>
    <n v="0.4"/>
  </r>
  <r>
    <x v="0"/>
    <n v="1185732"/>
    <x v="207"/>
    <x v="6"/>
    <x v="2"/>
    <x v="1"/>
    <x v="3"/>
    <x v="37"/>
    <x v="40"/>
    <x v="1"/>
    <n v="42"/>
    <x v="1"/>
    <n v="0.50000000000000011"/>
    <n v="3000"/>
    <n v="1500.0000000000002"/>
    <n v="600.00000000000011"/>
    <n v="0.4"/>
  </r>
  <r>
    <x v="0"/>
    <n v="1185732"/>
    <x v="207"/>
    <x v="6"/>
    <x v="2"/>
    <x v="1"/>
    <x v="3"/>
    <x v="37"/>
    <x v="40"/>
    <x v="2"/>
    <n v="33"/>
    <x v="0"/>
    <n v="0.45"/>
    <n v="2250"/>
    <n v="1012.5"/>
    <n v="354.375"/>
    <n v="0.35"/>
  </r>
  <r>
    <x v="0"/>
    <n v="1185732"/>
    <x v="207"/>
    <x v="6"/>
    <x v="2"/>
    <x v="1"/>
    <x v="3"/>
    <x v="37"/>
    <x v="40"/>
    <x v="3"/>
    <n v="36"/>
    <x v="2"/>
    <n v="0.45"/>
    <n v="1750"/>
    <n v="787.5"/>
    <n v="275.625"/>
    <n v="0.35"/>
  </r>
  <r>
    <x v="0"/>
    <n v="1185732"/>
    <x v="207"/>
    <x v="6"/>
    <x v="2"/>
    <x v="1"/>
    <x v="3"/>
    <x v="37"/>
    <x v="40"/>
    <x v="4"/>
    <n v="30"/>
    <x v="3"/>
    <n v="0.55000000000000004"/>
    <n v="2000"/>
    <n v="1100"/>
    <n v="330"/>
    <n v="0.3"/>
  </r>
  <r>
    <x v="0"/>
    <n v="1185732"/>
    <x v="207"/>
    <x v="6"/>
    <x v="2"/>
    <x v="1"/>
    <x v="3"/>
    <x v="37"/>
    <x v="40"/>
    <x v="5"/>
    <n v="40"/>
    <x v="3"/>
    <n v="0.60000000000000009"/>
    <n v="3750"/>
    <n v="2250.0000000000005"/>
    <n v="900.00000000000023"/>
    <n v="0.4"/>
  </r>
  <r>
    <x v="0"/>
    <n v="1185732"/>
    <x v="208"/>
    <x v="7"/>
    <x v="2"/>
    <x v="1"/>
    <x v="3"/>
    <x v="37"/>
    <x v="40"/>
    <x v="0"/>
    <n v="43"/>
    <x v="3"/>
    <n v="0.5"/>
    <n v="5250"/>
    <n v="2625"/>
    <n v="1050"/>
    <n v="0.4"/>
  </r>
  <r>
    <x v="0"/>
    <n v="1185732"/>
    <x v="208"/>
    <x v="7"/>
    <x v="2"/>
    <x v="1"/>
    <x v="3"/>
    <x v="37"/>
    <x v="40"/>
    <x v="1"/>
    <n v="29"/>
    <x v="0"/>
    <n v="0.45000000000000007"/>
    <n v="3000"/>
    <n v="1350.0000000000002"/>
    <n v="540.00000000000011"/>
    <n v="0.4"/>
  </r>
  <r>
    <x v="0"/>
    <n v="1185732"/>
    <x v="208"/>
    <x v="7"/>
    <x v="2"/>
    <x v="1"/>
    <x v="3"/>
    <x v="37"/>
    <x v="40"/>
    <x v="2"/>
    <n v="45"/>
    <x v="2"/>
    <n v="0.4"/>
    <n v="2250"/>
    <n v="900"/>
    <n v="315"/>
    <n v="0.35"/>
  </r>
  <r>
    <x v="0"/>
    <n v="1185732"/>
    <x v="208"/>
    <x v="7"/>
    <x v="2"/>
    <x v="1"/>
    <x v="3"/>
    <x v="37"/>
    <x v="40"/>
    <x v="3"/>
    <n v="58"/>
    <x v="3"/>
    <n v="0.4"/>
    <n v="2000"/>
    <n v="800"/>
    <n v="280"/>
    <n v="0.35"/>
  </r>
  <r>
    <x v="0"/>
    <n v="1185732"/>
    <x v="208"/>
    <x v="7"/>
    <x v="2"/>
    <x v="1"/>
    <x v="3"/>
    <x v="37"/>
    <x v="40"/>
    <x v="4"/>
    <n v="59"/>
    <x v="3"/>
    <n v="0.5"/>
    <n v="1750"/>
    <n v="875"/>
    <n v="262.5"/>
    <n v="0.3"/>
  </r>
  <r>
    <x v="0"/>
    <n v="1185732"/>
    <x v="208"/>
    <x v="7"/>
    <x v="2"/>
    <x v="1"/>
    <x v="3"/>
    <x v="37"/>
    <x v="40"/>
    <x v="5"/>
    <n v="53"/>
    <x v="1"/>
    <n v="0.55000000000000004"/>
    <n v="3500"/>
    <n v="1925.0000000000002"/>
    <n v="770.00000000000011"/>
    <n v="0.4"/>
  </r>
  <r>
    <x v="0"/>
    <n v="1185732"/>
    <x v="249"/>
    <x v="8"/>
    <x v="2"/>
    <x v="1"/>
    <x v="3"/>
    <x v="37"/>
    <x v="40"/>
    <x v="0"/>
    <n v="33"/>
    <x v="0"/>
    <n v="0.35000000000000003"/>
    <n v="4750"/>
    <n v="1662.5000000000002"/>
    <n v="665.00000000000011"/>
    <n v="0.4"/>
  </r>
  <r>
    <x v="0"/>
    <n v="1185732"/>
    <x v="249"/>
    <x v="8"/>
    <x v="2"/>
    <x v="1"/>
    <x v="3"/>
    <x v="37"/>
    <x v="40"/>
    <x v="1"/>
    <n v="51"/>
    <x v="0"/>
    <n v="0.3000000000000001"/>
    <n v="2750"/>
    <n v="825.00000000000023"/>
    <n v="330.00000000000011"/>
    <n v="0.4"/>
  </r>
  <r>
    <x v="0"/>
    <n v="1185732"/>
    <x v="249"/>
    <x v="8"/>
    <x v="2"/>
    <x v="1"/>
    <x v="3"/>
    <x v="37"/>
    <x v="40"/>
    <x v="2"/>
    <n v="17"/>
    <x v="1"/>
    <n v="0.25000000000000006"/>
    <n v="1750"/>
    <n v="437.50000000000011"/>
    <n v="153.12500000000003"/>
    <n v="0.35"/>
  </r>
  <r>
    <x v="0"/>
    <n v="1185732"/>
    <x v="249"/>
    <x v="8"/>
    <x v="2"/>
    <x v="1"/>
    <x v="3"/>
    <x v="37"/>
    <x v="40"/>
    <x v="3"/>
    <n v="54"/>
    <x v="2"/>
    <n v="0.25000000000000006"/>
    <n v="1500"/>
    <n v="375.00000000000006"/>
    <n v="131.25"/>
    <n v="0.35"/>
  </r>
  <r>
    <x v="0"/>
    <n v="1185732"/>
    <x v="249"/>
    <x v="8"/>
    <x v="2"/>
    <x v="1"/>
    <x v="3"/>
    <x v="37"/>
    <x v="40"/>
    <x v="4"/>
    <n v="28"/>
    <x v="1"/>
    <n v="0.35000000000000003"/>
    <n v="1500"/>
    <n v="525"/>
    <n v="157.5"/>
    <n v="0.3"/>
  </r>
  <r>
    <x v="0"/>
    <n v="1185732"/>
    <x v="249"/>
    <x v="8"/>
    <x v="2"/>
    <x v="1"/>
    <x v="3"/>
    <x v="37"/>
    <x v="40"/>
    <x v="5"/>
    <n v="54"/>
    <x v="0"/>
    <n v="0.4"/>
    <n v="2250"/>
    <n v="900"/>
    <n v="360"/>
    <n v="0.4"/>
  </r>
  <r>
    <x v="0"/>
    <n v="1185732"/>
    <x v="87"/>
    <x v="9"/>
    <x v="3"/>
    <x v="1"/>
    <x v="3"/>
    <x v="37"/>
    <x v="40"/>
    <x v="0"/>
    <n v="49"/>
    <x v="2"/>
    <n v="0.44999999999999996"/>
    <n v="4000"/>
    <n v="1799.9999999999998"/>
    <n v="720"/>
    <n v="0.4"/>
  </r>
  <r>
    <x v="0"/>
    <n v="1185732"/>
    <x v="87"/>
    <x v="9"/>
    <x v="3"/>
    <x v="1"/>
    <x v="3"/>
    <x v="37"/>
    <x v="40"/>
    <x v="1"/>
    <n v="43"/>
    <x v="2"/>
    <n v="0.35000000000000003"/>
    <n v="2500"/>
    <n v="875.00000000000011"/>
    <n v="350.00000000000006"/>
    <n v="0.4"/>
  </r>
  <r>
    <x v="0"/>
    <n v="1185732"/>
    <x v="87"/>
    <x v="9"/>
    <x v="3"/>
    <x v="1"/>
    <x v="3"/>
    <x v="37"/>
    <x v="40"/>
    <x v="2"/>
    <n v="50"/>
    <x v="1"/>
    <n v="0.35000000000000003"/>
    <n v="1500"/>
    <n v="525"/>
    <n v="183.75"/>
    <n v="0.35"/>
  </r>
  <r>
    <x v="0"/>
    <n v="1185732"/>
    <x v="87"/>
    <x v="9"/>
    <x v="3"/>
    <x v="1"/>
    <x v="3"/>
    <x v="37"/>
    <x v="40"/>
    <x v="3"/>
    <n v="32"/>
    <x v="0"/>
    <n v="0.35000000000000003"/>
    <n v="1500"/>
    <n v="525"/>
    <n v="183.75"/>
    <n v="0.35"/>
  </r>
  <r>
    <x v="0"/>
    <n v="1185732"/>
    <x v="87"/>
    <x v="9"/>
    <x v="3"/>
    <x v="1"/>
    <x v="3"/>
    <x v="37"/>
    <x v="40"/>
    <x v="4"/>
    <n v="33"/>
    <x v="2"/>
    <n v="0.44999999999999996"/>
    <n v="1500"/>
    <n v="674.99999999999989"/>
    <n v="202.49999999999997"/>
    <n v="0.3"/>
  </r>
  <r>
    <x v="0"/>
    <n v="1185732"/>
    <x v="87"/>
    <x v="9"/>
    <x v="3"/>
    <x v="1"/>
    <x v="3"/>
    <x v="37"/>
    <x v="40"/>
    <x v="5"/>
    <n v="60"/>
    <x v="1"/>
    <n v="0.49999999999999983"/>
    <n v="2750"/>
    <n v="1374.9999999999995"/>
    <n v="549.99999999999989"/>
    <n v="0.4"/>
  </r>
  <r>
    <x v="0"/>
    <n v="1185732"/>
    <x v="210"/>
    <x v="10"/>
    <x v="3"/>
    <x v="1"/>
    <x v="3"/>
    <x v="37"/>
    <x v="40"/>
    <x v="0"/>
    <n v="28"/>
    <x v="2"/>
    <n v="0.44999999999999996"/>
    <n v="4250"/>
    <n v="1912.4999999999998"/>
    <n v="765"/>
    <n v="0.4"/>
  </r>
  <r>
    <x v="0"/>
    <n v="1185732"/>
    <x v="210"/>
    <x v="10"/>
    <x v="3"/>
    <x v="1"/>
    <x v="3"/>
    <x v="37"/>
    <x v="40"/>
    <x v="1"/>
    <n v="26"/>
    <x v="0"/>
    <n v="0.35000000000000003"/>
    <n v="3250"/>
    <n v="1137.5"/>
    <n v="455"/>
    <n v="0.4"/>
  </r>
  <r>
    <x v="0"/>
    <n v="1185732"/>
    <x v="210"/>
    <x v="10"/>
    <x v="3"/>
    <x v="1"/>
    <x v="3"/>
    <x v="37"/>
    <x v="40"/>
    <x v="2"/>
    <n v="45"/>
    <x v="1"/>
    <n v="0.35000000000000003"/>
    <n v="2700"/>
    <n v="945.00000000000011"/>
    <n v="330.75"/>
    <n v="0.35"/>
  </r>
  <r>
    <x v="0"/>
    <n v="1185732"/>
    <x v="210"/>
    <x v="10"/>
    <x v="3"/>
    <x v="1"/>
    <x v="3"/>
    <x v="37"/>
    <x v="40"/>
    <x v="3"/>
    <n v="25"/>
    <x v="1"/>
    <n v="0.35000000000000003"/>
    <n v="2750"/>
    <n v="962.50000000000011"/>
    <n v="336.875"/>
    <n v="0.35"/>
  </r>
  <r>
    <x v="0"/>
    <n v="1185732"/>
    <x v="210"/>
    <x v="10"/>
    <x v="3"/>
    <x v="1"/>
    <x v="3"/>
    <x v="37"/>
    <x v="40"/>
    <x v="4"/>
    <n v="25"/>
    <x v="3"/>
    <n v="0.6"/>
    <n v="2500"/>
    <n v="1500"/>
    <n v="450"/>
    <n v="0.3"/>
  </r>
  <r>
    <x v="0"/>
    <n v="1185732"/>
    <x v="210"/>
    <x v="10"/>
    <x v="3"/>
    <x v="1"/>
    <x v="3"/>
    <x v="37"/>
    <x v="40"/>
    <x v="5"/>
    <n v="38"/>
    <x v="0"/>
    <n v="0.64999999999999991"/>
    <n v="3500"/>
    <n v="2274.9999999999995"/>
    <n v="909.99999999999989"/>
    <n v="0.4"/>
  </r>
  <r>
    <x v="0"/>
    <n v="1185732"/>
    <x v="211"/>
    <x v="11"/>
    <x v="3"/>
    <x v="1"/>
    <x v="3"/>
    <x v="37"/>
    <x v="40"/>
    <x v="0"/>
    <n v="37"/>
    <x v="0"/>
    <n v="0.6"/>
    <n v="6000"/>
    <n v="3600"/>
    <n v="1440"/>
    <n v="0.4"/>
  </r>
  <r>
    <x v="0"/>
    <n v="1185732"/>
    <x v="211"/>
    <x v="11"/>
    <x v="3"/>
    <x v="1"/>
    <x v="3"/>
    <x v="37"/>
    <x v="40"/>
    <x v="1"/>
    <n v="60"/>
    <x v="2"/>
    <n v="0.5"/>
    <n v="4000"/>
    <n v="2000"/>
    <n v="800"/>
    <n v="0.4"/>
  </r>
  <r>
    <x v="0"/>
    <n v="1185732"/>
    <x v="211"/>
    <x v="11"/>
    <x v="3"/>
    <x v="1"/>
    <x v="3"/>
    <x v="37"/>
    <x v="40"/>
    <x v="2"/>
    <n v="18"/>
    <x v="2"/>
    <n v="0.5"/>
    <n v="3500"/>
    <n v="1750"/>
    <n v="612.5"/>
    <n v="0.35"/>
  </r>
  <r>
    <x v="0"/>
    <n v="1185732"/>
    <x v="211"/>
    <x v="11"/>
    <x v="3"/>
    <x v="1"/>
    <x v="3"/>
    <x v="37"/>
    <x v="40"/>
    <x v="3"/>
    <n v="55"/>
    <x v="3"/>
    <n v="0.5"/>
    <n v="3000"/>
    <n v="1500"/>
    <n v="525"/>
    <n v="0.35"/>
  </r>
  <r>
    <x v="0"/>
    <n v="1185732"/>
    <x v="211"/>
    <x v="11"/>
    <x v="3"/>
    <x v="1"/>
    <x v="3"/>
    <x v="37"/>
    <x v="40"/>
    <x v="4"/>
    <n v="27"/>
    <x v="2"/>
    <n v="0.6"/>
    <n v="3000"/>
    <n v="1800"/>
    <n v="540"/>
    <n v="0.3"/>
  </r>
  <r>
    <x v="0"/>
    <n v="1185732"/>
    <x v="211"/>
    <x v="11"/>
    <x v="3"/>
    <x v="1"/>
    <x v="3"/>
    <x v="37"/>
    <x v="40"/>
    <x v="5"/>
    <n v="52"/>
    <x v="0"/>
    <n v="0.64999999999999991"/>
    <n v="4000"/>
    <n v="2599.9999999999995"/>
    <n v="1039.9999999999998"/>
    <n v="0.4"/>
  </r>
  <r>
    <x v="0"/>
    <n v="1185732"/>
    <x v="102"/>
    <x v="0"/>
    <x v="0"/>
    <x v="0"/>
    <x v="3"/>
    <x v="38"/>
    <x v="41"/>
    <x v="0"/>
    <n v="33"/>
    <x v="0"/>
    <n v="0.35000000000000003"/>
    <n v="5000"/>
    <n v="1750.0000000000002"/>
    <n v="700.00000000000011"/>
    <n v="0.4"/>
  </r>
  <r>
    <x v="0"/>
    <n v="1185732"/>
    <x v="102"/>
    <x v="0"/>
    <x v="0"/>
    <x v="0"/>
    <x v="3"/>
    <x v="38"/>
    <x v="41"/>
    <x v="1"/>
    <n v="59"/>
    <x v="0"/>
    <n v="0.35000000000000003"/>
    <n v="3000"/>
    <n v="1050"/>
    <n v="420"/>
    <n v="0.4"/>
  </r>
  <r>
    <x v="0"/>
    <n v="1185732"/>
    <x v="102"/>
    <x v="0"/>
    <x v="0"/>
    <x v="0"/>
    <x v="3"/>
    <x v="38"/>
    <x v="41"/>
    <x v="2"/>
    <n v="45"/>
    <x v="0"/>
    <n v="0.25000000000000006"/>
    <n v="3000"/>
    <n v="750.00000000000011"/>
    <n v="300.00000000000006"/>
    <n v="0.4"/>
  </r>
  <r>
    <x v="0"/>
    <n v="1185732"/>
    <x v="102"/>
    <x v="0"/>
    <x v="0"/>
    <x v="0"/>
    <x v="3"/>
    <x v="38"/>
    <x v="41"/>
    <x v="3"/>
    <n v="15"/>
    <x v="1"/>
    <n v="0.30000000000000004"/>
    <n v="1500"/>
    <n v="450.00000000000006"/>
    <n v="180.00000000000003"/>
    <n v="0.4"/>
  </r>
  <r>
    <x v="0"/>
    <n v="1185732"/>
    <x v="102"/>
    <x v="0"/>
    <x v="0"/>
    <x v="0"/>
    <x v="3"/>
    <x v="38"/>
    <x v="41"/>
    <x v="4"/>
    <n v="56"/>
    <x v="2"/>
    <n v="0.44999999999999996"/>
    <n v="2000"/>
    <n v="899.99999999999989"/>
    <n v="360"/>
    <n v="0.4"/>
  </r>
  <r>
    <x v="0"/>
    <n v="1185732"/>
    <x v="102"/>
    <x v="0"/>
    <x v="0"/>
    <x v="0"/>
    <x v="3"/>
    <x v="38"/>
    <x v="41"/>
    <x v="5"/>
    <n v="50"/>
    <x v="2"/>
    <n v="0.35000000000000003"/>
    <n v="3000"/>
    <n v="1050"/>
    <n v="420"/>
    <n v="0.4"/>
  </r>
  <r>
    <x v="0"/>
    <n v="1185732"/>
    <x v="103"/>
    <x v="1"/>
    <x v="0"/>
    <x v="0"/>
    <x v="3"/>
    <x v="38"/>
    <x v="41"/>
    <x v="0"/>
    <n v="54"/>
    <x v="2"/>
    <n v="0.35000000000000003"/>
    <n v="5500"/>
    <n v="1925.0000000000002"/>
    <n v="770.00000000000011"/>
    <n v="0.4"/>
  </r>
  <r>
    <x v="0"/>
    <n v="1185732"/>
    <x v="103"/>
    <x v="1"/>
    <x v="0"/>
    <x v="0"/>
    <x v="3"/>
    <x v="38"/>
    <x v="41"/>
    <x v="1"/>
    <n v="53"/>
    <x v="0"/>
    <n v="0.4"/>
    <n v="2000"/>
    <n v="800"/>
    <n v="320"/>
    <n v="0.4"/>
  </r>
  <r>
    <x v="0"/>
    <n v="1185732"/>
    <x v="103"/>
    <x v="1"/>
    <x v="0"/>
    <x v="0"/>
    <x v="3"/>
    <x v="38"/>
    <x v="41"/>
    <x v="2"/>
    <n v="30"/>
    <x v="1"/>
    <n v="0.30000000000000004"/>
    <n v="3000"/>
    <n v="900.00000000000011"/>
    <n v="360.00000000000006"/>
    <n v="0.4"/>
  </r>
  <r>
    <x v="0"/>
    <n v="1185732"/>
    <x v="103"/>
    <x v="1"/>
    <x v="0"/>
    <x v="0"/>
    <x v="3"/>
    <x v="38"/>
    <x v="41"/>
    <x v="3"/>
    <n v="29"/>
    <x v="1"/>
    <n v="0.35000000000000003"/>
    <n v="1750"/>
    <n v="612.50000000000011"/>
    <n v="245.00000000000006"/>
    <n v="0.4"/>
  </r>
  <r>
    <x v="0"/>
    <n v="1185732"/>
    <x v="103"/>
    <x v="1"/>
    <x v="0"/>
    <x v="0"/>
    <x v="3"/>
    <x v="38"/>
    <x v="41"/>
    <x v="4"/>
    <n v="36"/>
    <x v="3"/>
    <n v="0.49999999999999994"/>
    <n v="2500"/>
    <n v="1249.9999999999998"/>
    <n v="499.99999999999994"/>
    <n v="0.4"/>
  </r>
  <r>
    <x v="0"/>
    <n v="1185732"/>
    <x v="103"/>
    <x v="1"/>
    <x v="0"/>
    <x v="0"/>
    <x v="3"/>
    <x v="38"/>
    <x v="41"/>
    <x v="5"/>
    <n v="45"/>
    <x v="0"/>
    <n v="0.24999999999999994"/>
    <n v="3500"/>
    <n v="874.99999999999977"/>
    <n v="349.99999999999994"/>
    <n v="0.4"/>
  </r>
  <r>
    <x v="0"/>
    <n v="1185732"/>
    <x v="104"/>
    <x v="2"/>
    <x v="0"/>
    <x v="0"/>
    <x v="3"/>
    <x v="38"/>
    <x v="41"/>
    <x v="0"/>
    <n v="50"/>
    <x v="1"/>
    <n v="0.30000000000000004"/>
    <n v="5700"/>
    <n v="1710.0000000000002"/>
    <n v="684.00000000000011"/>
    <n v="0.4"/>
  </r>
  <r>
    <x v="0"/>
    <n v="1185732"/>
    <x v="104"/>
    <x v="2"/>
    <x v="0"/>
    <x v="0"/>
    <x v="3"/>
    <x v="38"/>
    <x v="41"/>
    <x v="1"/>
    <n v="60"/>
    <x v="1"/>
    <n v="0.30000000000000004"/>
    <n v="2750"/>
    <n v="825.00000000000011"/>
    <n v="330.00000000000006"/>
    <n v="0.4"/>
  </r>
  <r>
    <x v="0"/>
    <n v="1185732"/>
    <x v="104"/>
    <x v="2"/>
    <x v="0"/>
    <x v="0"/>
    <x v="3"/>
    <x v="38"/>
    <x v="41"/>
    <x v="2"/>
    <n v="54"/>
    <x v="0"/>
    <n v="0.2"/>
    <n v="3250"/>
    <n v="650"/>
    <n v="260"/>
    <n v="0.4"/>
  </r>
  <r>
    <x v="0"/>
    <n v="1185732"/>
    <x v="104"/>
    <x v="2"/>
    <x v="0"/>
    <x v="0"/>
    <x v="3"/>
    <x v="38"/>
    <x v="41"/>
    <x v="3"/>
    <n v="17"/>
    <x v="0"/>
    <n v="0.24999999999999994"/>
    <n v="1750"/>
    <n v="437.49999999999989"/>
    <n v="174.99999999999997"/>
    <n v="0.4"/>
  </r>
  <r>
    <x v="0"/>
    <n v="1185732"/>
    <x v="104"/>
    <x v="2"/>
    <x v="0"/>
    <x v="0"/>
    <x v="3"/>
    <x v="38"/>
    <x v="41"/>
    <x v="4"/>
    <n v="59"/>
    <x v="3"/>
    <n v="0.4"/>
    <n v="2250"/>
    <n v="900"/>
    <n v="360"/>
    <n v="0.4"/>
  </r>
  <r>
    <x v="0"/>
    <n v="1185732"/>
    <x v="104"/>
    <x v="2"/>
    <x v="0"/>
    <x v="0"/>
    <x v="3"/>
    <x v="38"/>
    <x v="41"/>
    <x v="5"/>
    <n v="55"/>
    <x v="0"/>
    <n v="0.30000000000000004"/>
    <n v="3250"/>
    <n v="975.00000000000011"/>
    <n v="390.00000000000006"/>
    <n v="0.4"/>
  </r>
  <r>
    <x v="0"/>
    <n v="1185732"/>
    <x v="105"/>
    <x v="3"/>
    <x v="1"/>
    <x v="0"/>
    <x v="3"/>
    <x v="38"/>
    <x v="41"/>
    <x v="0"/>
    <n v="37"/>
    <x v="2"/>
    <n v="0.30000000000000004"/>
    <n v="5500"/>
    <n v="1650.0000000000002"/>
    <n v="660.00000000000011"/>
    <n v="0.4"/>
  </r>
  <r>
    <x v="0"/>
    <n v="1185732"/>
    <x v="105"/>
    <x v="3"/>
    <x v="1"/>
    <x v="0"/>
    <x v="3"/>
    <x v="38"/>
    <x v="41"/>
    <x v="1"/>
    <n v="40"/>
    <x v="0"/>
    <n v="0.30000000000000004"/>
    <n v="2500"/>
    <n v="750.00000000000011"/>
    <n v="300.00000000000006"/>
    <n v="0.4"/>
  </r>
  <r>
    <x v="0"/>
    <n v="1185732"/>
    <x v="105"/>
    <x v="3"/>
    <x v="1"/>
    <x v="0"/>
    <x v="3"/>
    <x v="38"/>
    <x v="41"/>
    <x v="2"/>
    <n v="56"/>
    <x v="3"/>
    <n v="0.2"/>
    <n v="2500"/>
    <n v="500"/>
    <n v="200"/>
    <n v="0.4"/>
  </r>
  <r>
    <x v="0"/>
    <n v="1185732"/>
    <x v="105"/>
    <x v="3"/>
    <x v="1"/>
    <x v="0"/>
    <x v="3"/>
    <x v="38"/>
    <x v="41"/>
    <x v="3"/>
    <n v="25"/>
    <x v="0"/>
    <n v="0.24999999999999994"/>
    <n v="1750"/>
    <n v="437.49999999999989"/>
    <n v="174.99999999999997"/>
    <n v="0.4"/>
  </r>
  <r>
    <x v="0"/>
    <n v="1185732"/>
    <x v="105"/>
    <x v="3"/>
    <x v="1"/>
    <x v="0"/>
    <x v="3"/>
    <x v="38"/>
    <x v="41"/>
    <x v="4"/>
    <n v="52"/>
    <x v="0"/>
    <n v="0.65"/>
    <n v="2000"/>
    <n v="1300"/>
    <n v="520"/>
    <n v="0.4"/>
  </r>
  <r>
    <x v="0"/>
    <n v="1185732"/>
    <x v="105"/>
    <x v="3"/>
    <x v="1"/>
    <x v="0"/>
    <x v="3"/>
    <x v="38"/>
    <x v="41"/>
    <x v="5"/>
    <n v="44"/>
    <x v="1"/>
    <n v="0.5"/>
    <n v="3250"/>
    <n v="1625"/>
    <n v="650"/>
    <n v="0.4"/>
  </r>
  <r>
    <x v="0"/>
    <n v="1185732"/>
    <x v="106"/>
    <x v="4"/>
    <x v="1"/>
    <x v="0"/>
    <x v="3"/>
    <x v="38"/>
    <x v="41"/>
    <x v="0"/>
    <n v="19"/>
    <x v="2"/>
    <n v="0.6"/>
    <n v="5950"/>
    <n v="3570"/>
    <n v="1428"/>
    <n v="0.4"/>
  </r>
  <r>
    <x v="0"/>
    <n v="1185732"/>
    <x v="106"/>
    <x v="4"/>
    <x v="1"/>
    <x v="0"/>
    <x v="3"/>
    <x v="38"/>
    <x v="41"/>
    <x v="1"/>
    <n v="20"/>
    <x v="0"/>
    <n v="0.4"/>
    <n v="3000"/>
    <n v="1200"/>
    <n v="480"/>
    <n v="0.4"/>
  </r>
  <r>
    <x v="0"/>
    <n v="1185732"/>
    <x v="106"/>
    <x v="4"/>
    <x v="1"/>
    <x v="0"/>
    <x v="3"/>
    <x v="38"/>
    <x v="41"/>
    <x v="2"/>
    <n v="33"/>
    <x v="2"/>
    <n v="0.35000000000000003"/>
    <n v="2750"/>
    <n v="962.50000000000011"/>
    <n v="385.00000000000006"/>
    <n v="0.4"/>
  </r>
  <r>
    <x v="0"/>
    <n v="1185732"/>
    <x v="106"/>
    <x v="4"/>
    <x v="1"/>
    <x v="0"/>
    <x v="3"/>
    <x v="38"/>
    <x v="41"/>
    <x v="3"/>
    <n v="38"/>
    <x v="0"/>
    <n v="0.35000000000000003"/>
    <n v="2000"/>
    <n v="700.00000000000011"/>
    <n v="280.00000000000006"/>
    <n v="0.4"/>
  </r>
  <r>
    <x v="0"/>
    <n v="1185732"/>
    <x v="106"/>
    <x v="4"/>
    <x v="1"/>
    <x v="0"/>
    <x v="3"/>
    <x v="38"/>
    <x v="41"/>
    <x v="4"/>
    <n v="42"/>
    <x v="1"/>
    <n v="0.44999999999999996"/>
    <n v="2250"/>
    <n v="1012.4999999999999"/>
    <n v="405"/>
    <n v="0.4"/>
  </r>
  <r>
    <x v="0"/>
    <n v="1185732"/>
    <x v="106"/>
    <x v="4"/>
    <x v="1"/>
    <x v="0"/>
    <x v="3"/>
    <x v="38"/>
    <x v="41"/>
    <x v="5"/>
    <n v="55"/>
    <x v="0"/>
    <n v="0.54999999999999993"/>
    <n v="3500"/>
    <n v="1924.9999999999998"/>
    <n v="770"/>
    <n v="0.4"/>
  </r>
  <r>
    <x v="0"/>
    <n v="1185732"/>
    <x v="107"/>
    <x v="5"/>
    <x v="1"/>
    <x v="0"/>
    <x v="3"/>
    <x v="38"/>
    <x v="41"/>
    <x v="0"/>
    <n v="30"/>
    <x v="0"/>
    <n v="0.45"/>
    <n v="6000"/>
    <n v="2700"/>
    <n v="1080"/>
    <n v="0.4"/>
  </r>
  <r>
    <x v="0"/>
    <n v="1185732"/>
    <x v="107"/>
    <x v="5"/>
    <x v="1"/>
    <x v="0"/>
    <x v="3"/>
    <x v="38"/>
    <x v="41"/>
    <x v="1"/>
    <n v="56"/>
    <x v="3"/>
    <n v="0.40000000000000008"/>
    <n v="4250"/>
    <n v="1700.0000000000002"/>
    <n v="680.00000000000011"/>
    <n v="0.4"/>
  </r>
  <r>
    <x v="0"/>
    <n v="1185732"/>
    <x v="107"/>
    <x v="5"/>
    <x v="1"/>
    <x v="0"/>
    <x v="3"/>
    <x v="38"/>
    <x v="41"/>
    <x v="2"/>
    <n v="21"/>
    <x v="2"/>
    <n v="0.35000000000000003"/>
    <n v="3000"/>
    <n v="1050"/>
    <n v="420"/>
    <n v="0.4"/>
  </r>
  <r>
    <x v="0"/>
    <n v="1185732"/>
    <x v="107"/>
    <x v="5"/>
    <x v="1"/>
    <x v="0"/>
    <x v="3"/>
    <x v="38"/>
    <x v="41"/>
    <x v="3"/>
    <n v="26"/>
    <x v="3"/>
    <n v="0.35000000000000003"/>
    <n v="2750"/>
    <n v="962.50000000000011"/>
    <n v="385.00000000000006"/>
    <n v="0.4"/>
  </r>
  <r>
    <x v="0"/>
    <n v="1185732"/>
    <x v="107"/>
    <x v="5"/>
    <x v="1"/>
    <x v="0"/>
    <x v="3"/>
    <x v="38"/>
    <x v="41"/>
    <x v="4"/>
    <n v="40"/>
    <x v="1"/>
    <n v="0.45"/>
    <n v="2750"/>
    <n v="1237.5"/>
    <n v="495"/>
    <n v="0.4"/>
  </r>
  <r>
    <x v="0"/>
    <n v="1185732"/>
    <x v="107"/>
    <x v="5"/>
    <x v="1"/>
    <x v="0"/>
    <x v="3"/>
    <x v="38"/>
    <x v="41"/>
    <x v="5"/>
    <n v="30"/>
    <x v="2"/>
    <n v="0.65000000000000013"/>
    <n v="4250"/>
    <n v="2762.5000000000005"/>
    <n v="1105.0000000000002"/>
    <n v="0.4"/>
  </r>
  <r>
    <x v="0"/>
    <n v="1185732"/>
    <x v="108"/>
    <x v="6"/>
    <x v="2"/>
    <x v="1"/>
    <x v="3"/>
    <x v="38"/>
    <x v="41"/>
    <x v="0"/>
    <n v="44"/>
    <x v="0"/>
    <n v="0.60000000000000009"/>
    <n v="6500"/>
    <n v="3900.0000000000005"/>
    <n v="1560.0000000000002"/>
    <n v="0.4"/>
  </r>
  <r>
    <x v="0"/>
    <n v="1185732"/>
    <x v="108"/>
    <x v="6"/>
    <x v="2"/>
    <x v="1"/>
    <x v="3"/>
    <x v="38"/>
    <x v="41"/>
    <x v="1"/>
    <n v="51"/>
    <x v="3"/>
    <n v="0.55000000000000016"/>
    <n v="4000"/>
    <n v="2200.0000000000005"/>
    <n v="880.00000000000023"/>
    <n v="0.4"/>
  </r>
  <r>
    <x v="0"/>
    <n v="1185732"/>
    <x v="108"/>
    <x v="6"/>
    <x v="2"/>
    <x v="1"/>
    <x v="3"/>
    <x v="38"/>
    <x v="41"/>
    <x v="2"/>
    <n v="35"/>
    <x v="0"/>
    <n v="0.5"/>
    <n v="3250"/>
    <n v="1625"/>
    <n v="650"/>
    <n v="0.4"/>
  </r>
  <r>
    <x v="0"/>
    <n v="1185732"/>
    <x v="108"/>
    <x v="6"/>
    <x v="2"/>
    <x v="1"/>
    <x v="3"/>
    <x v="38"/>
    <x v="41"/>
    <x v="3"/>
    <n v="55"/>
    <x v="1"/>
    <n v="0.5"/>
    <n v="2750"/>
    <n v="1375"/>
    <n v="550"/>
    <n v="0.4"/>
  </r>
  <r>
    <x v="0"/>
    <n v="1185732"/>
    <x v="108"/>
    <x v="6"/>
    <x v="2"/>
    <x v="1"/>
    <x v="3"/>
    <x v="38"/>
    <x v="41"/>
    <x v="4"/>
    <n v="22"/>
    <x v="0"/>
    <n v="0.60000000000000009"/>
    <n v="3000"/>
    <n v="1800.0000000000002"/>
    <n v="720.00000000000011"/>
    <n v="0.4"/>
  </r>
  <r>
    <x v="0"/>
    <n v="1185732"/>
    <x v="108"/>
    <x v="6"/>
    <x v="2"/>
    <x v="1"/>
    <x v="3"/>
    <x v="38"/>
    <x v="41"/>
    <x v="5"/>
    <n v="22"/>
    <x v="1"/>
    <n v="0.65000000000000013"/>
    <n v="4750"/>
    <n v="3087.5000000000005"/>
    <n v="1235.0000000000002"/>
    <n v="0.4"/>
  </r>
  <r>
    <x v="0"/>
    <n v="1185732"/>
    <x v="109"/>
    <x v="7"/>
    <x v="2"/>
    <x v="1"/>
    <x v="3"/>
    <x v="38"/>
    <x v="41"/>
    <x v="0"/>
    <n v="21"/>
    <x v="0"/>
    <n v="0.5"/>
    <n v="5250"/>
    <n v="2625"/>
    <n v="1050"/>
    <n v="0.4"/>
  </r>
  <r>
    <x v="0"/>
    <n v="1185732"/>
    <x v="109"/>
    <x v="7"/>
    <x v="2"/>
    <x v="1"/>
    <x v="3"/>
    <x v="38"/>
    <x v="41"/>
    <x v="1"/>
    <n v="39"/>
    <x v="0"/>
    <n v="0.45000000000000007"/>
    <n v="3000"/>
    <n v="1350.0000000000002"/>
    <n v="540.00000000000011"/>
    <n v="0.4"/>
  </r>
  <r>
    <x v="0"/>
    <n v="1185732"/>
    <x v="109"/>
    <x v="7"/>
    <x v="2"/>
    <x v="1"/>
    <x v="3"/>
    <x v="38"/>
    <x v="41"/>
    <x v="2"/>
    <n v="41"/>
    <x v="0"/>
    <n v="0.4"/>
    <n v="3000"/>
    <n v="1200"/>
    <n v="480"/>
    <n v="0.4"/>
  </r>
  <r>
    <x v="0"/>
    <n v="1185732"/>
    <x v="109"/>
    <x v="7"/>
    <x v="2"/>
    <x v="1"/>
    <x v="3"/>
    <x v="38"/>
    <x v="41"/>
    <x v="3"/>
    <n v="27"/>
    <x v="3"/>
    <n v="0.4"/>
    <n v="2750"/>
    <n v="1100"/>
    <n v="440"/>
    <n v="0.4"/>
  </r>
  <r>
    <x v="0"/>
    <n v="1185732"/>
    <x v="109"/>
    <x v="7"/>
    <x v="2"/>
    <x v="1"/>
    <x v="3"/>
    <x v="38"/>
    <x v="41"/>
    <x v="4"/>
    <n v="32"/>
    <x v="3"/>
    <n v="0.5"/>
    <n v="2500"/>
    <n v="1250"/>
    <n v="500"/>
    <n v="0.4"/>
  </r>
  <r>
    <x v="0"/>
    <n v="1185732"/>
    <x v="109"/>
    <x v="7"/>
    <x v="2"/>
    <x v="1"/>
    <x v="3"/>
    <x v="38"/>
    <x v="41"/>
    <x v="5"/>
    <n v="50"/>
    <x v="1"/>
    <n v="0.55000000000000004"/>
    <n v="4250"/>
    <n v="2337.5"/>
    <n v="935"/>
    <n v="0.4"/>
  </r>
  <r>
    <x v="0"/>
    <n v="1185732"/>
    <x v="110"/>
    <x v="8"/>
    <x v="2"/>
    <x v="1"/>
    <x v="3"/>
    <x v="38"/>
    <x v="41"/>
    <x v="0"/>
    <n v="21"/>
    <x v="2"/>
    <n v="0.35000000000000003"/>
    <n v="5500"/>
    <n v="1925.0000000000002"/>
    <n v="770.00000000000011"/>
    <n v="0.4"/>
  </r>
  <r>
    <x v="0"/>
    <n v="1185732"/>
    <x v="110"/>
    <x v="8"/>
    <x v="2"/>
    <x v="1"/>
    <x v="3"/>
    <x v="38"/>
    <x v="41"/>
    <x v="1"/>
    <n v="50"/>
    <x v="1"/>
    <n v="0.3000000000000001"/>
    <n v="3500"/>
    <n v="1050.0000000000005"/>
    <n v="420.00000000000023"/>
    <n v="0.4"/>
  </r>
  <r>
    <x v="0"/>
    <n v="1185732"/>
    <x v="110"/>
    <x v="8"/>
    <x v="2"/>
    <x v="1"/>
    <x v="3"/>
    <x v="38"/>
    <x v="41"/>
    <x v="2"/>
    <n v="27"/>
    <x v="1"/>
    <n v="0.25000000000000006"/>
    <n v="2500"/>
    <n v="625.00000000000011"/>
    <n v="250.00000000000006"/>
    <n v="0.4"/>
  </r>
  <r>
    <x v="0"/>
    <n v="1185732"/>
    <x v="110"/>
    <x v="8"/>
    <x v="2"/>
    <x v="1"/>
    <x v="3"/>
    <x v="38"/>
    <x v="41"/>
    <x v="3"/>
    <n v="44"/>
    <x v="0"/>
    <n v="0.25000000000000006"/>
    <n v="2250"/>
    <n v="562.50000000000011"/>
    <n v="225.00000000000006"/>
    <n v="0.4"/>
  </r>
  <r>
    <x v="0"/>
    <n v="1185732"/>
    <x v="110"/>
    <x v="8"/>
    <x v="2"/>
    <x v="1"/>
    <x v="3"/>
    <x v="38"/>
    <x v="41"/>
    <x v="4"/>
    <n v="36"/>
    <x v="1"/>
    <n v="0.35000000000000003"/>
    <n v="2250"/>
    <n v="787.50000000000011"/>
    <n v="315.00000000000006"/>
    <n v="0.4"/>
  </r>
  <r>
    <x v="0"/>
    <n v="1185732"/>
    <x v="110"/>
    <x v="8"/>
    <x v="2"/>
    <x v="1"/>
    <x v="3"/>
    <x v="38"/>
    <x v="41"/>
    <x v="5"/>
    <n v="41"/>
    <x v="0"/>
    <n v="0.4"/>
    <n v="3000"/>
    <n v="1200"/>
    <n v="480"/>
    <n v="0.4"/>
  </r>
  <r>
    <x v="0"/>
    <n v="1185732"/>
    <x v="111"/>
    <x v="9"/>
    <x v="3"/>
    <x v="1"/>
    <x v="3"/>
    <x v="38"/>
    <x v="41"/>
    <x v="0"/>
    <n v="51"/>
    <x v="0"/>
    <n v="0.44999999999999996"/>
    <n v="4250"/>
    <n v="1912.4999999999998"/>
    <n v="765"/>
    <n v="0.4"/>
  </r>
  <r>
    <x v="0"/>
    <n v="1185732"/>
    <x v="111"/>
    <x v="9"/>
    <x v="3"/>
    <x v="1"/>
    <x v="3"/>
    <x v="38"/>
    <x v="41"/>
    <x v="1"/>
    <n v="20"/>
    <x v="0"/>
    <n v="0.35000000000000003"/>
    <n v="2750"/>
    <n v="962.50000000000011"/>
    <n v="385.00000000000006"/>
    <n v="0.4"/>
  </r>
  <r>
    <x v="0"/>
    <n v="1185732"/>
    <x v="111"/>
    <x v="9"/>
    <x v="3"/>
    <x v="1"/>
    <x v="3"/>
    <x v="38"/>
    <x v="41"/>
    <x v="2"/>
    <n v="58"/>
    <x v="2"/>
    <n v="0.35000000000000003"/>
    <n v="1750"/>
    <n v="612.50000000000011"/>
    <n v="245.00000000000006"/>
    <n v="0.4"/>
  </r>
  <r>
    <x v="0"/>
    <n v="1185732"/>
    <x v="111"/>
    <x v="9"/>
    <x v="3"/>
    <x v="1"/>
    <x v="3"/>
    <x v="38"/>
    <x v="41"/>
    <x v="3"/>
    <n v="41"/>
    <x v="3"/>
    <n v="0.35000000000000003"/>
    <n v="1750"/>
    <n v="612.50000000000011"/>
    <n v="245.00000000000006"/>
    <n v="0.4"/>
  </r>
  <r>
    <x v="0"/>
    <n v="1185732"/>
    <x v="111"/>
    <x v="9"/>
    <x v="3"/>
    <x v="1"/>
    <x v="3"/>
    <x v="38"/>
    <x v="41"/>
    <x v="4"/>
    <n v="40"/>
    <x v="1"/>
    <n v="0.44999999999999996"/>
    <n v="1750"/>
    <n v="787.49999999999989"/>
    <n v="315"/>
    <n v="0.4"/>
  </r>
  <r>
    <x v="0"/>
    <n v="1185732"/>
    <x v="111"/>
    <x v="9"/>
    <x v="3"/>
    <x v="1"/>
    <x v="3"/>
    <x v="38"/>
    <x v="41"/>
    <x v="5"/>
    <n v="44"/>
    <x v="2"/>
    <n v="0.49999999999999983"/>
    <n v="3000"/>
    <n v="1499.9999999999995"/>
    <n v="599.99999999999989"/>
    <n v="0.4"/>
  </r>
  <r>
    <x v="0"/>
    <n v="1185732"/>
    <x v="112"/>
    <x v="10"/>
    <x v="3"/>
    <x v="1"/>
    <x v="3"/>
    <x v="38"/>
    <x v="41"/>
    <x v="0"/>
    <n v="15"/>
    <x v="1"/>
    <n v="0.44999999999999996"/>
    <n v="4500"/>
    <n v="2024.9999999999998"/>
    <n v="810"/>
    <n v="0.4"/>
  </r>
  <r>
    <x v="0"/>
    <n v="1185732"/>
    <x v="112"/>
    <x v="10"/>
    <x v="3"/>
    <x v="1"/>
    <x v="3"/>
    <x v="38"/>
    <x v="41"/>
    <x v="1"/>
    <n v="35"/>
    <x v="2"/>
    <n v="0.35000000000000003"/>
    <n v="3500"/>
    <n v="1225.0000000000002"/>
    <n v="490.00000000000011"/>
    <n v="0.4"/>
  </r>
  <r>
    <x v="0"/>
    <n v="1185732"/>
    <x v="112"/>
    <x v="10"/>
    <x v="3"/>
    <x v="1"/>
    <x v="3"/>
    <x v="38"/>
    <x v="41"/>
    <x v="2"/>
    <n v="30"/>
    <x v="0"/>
    <n v="0.35000000000000003"/>
    <n v="2950"/>
    <n v="1032.5"/>
    <n v="413"/>
    <n v="0.4"/>
  </r>
  <r>
    <x v="0"/>
    <n v="1185732"/>
    <x v="112"/>
    <x v="10"/>
    <x v="3"/>
    <x v="1"/>
    <x v="3"/>
    <x v="38"/>
    <x v="41"/>
    <x v="3"/>
    <n v="22"/>
    <x v="3"/>
    <n v="0.4"/>
    <n v="3250"/>
    <n v="1300"/>
    <n v="520"/>
    <n v="0.4"/>
  </r>
  <r>
    <x v="0"/>
    <n v="1185732"/>
    <x v="112"/>
    <x v="10"/>
    <x v="3"/>
    <x v="1"/>
    <x v="3"/>
    <x v="38"/>
    <x v="41"/>
    <x v="4"/>
    <n v="32"/>
    <x v="3"/>
    <n v="0.65"/>
    <n v="3000"/>
    <n v="1950"/>
    <n v="780"/>
    <n v="0.4"/>
  </r>
  <r>
    <x v="0"/>
    <n v="1185732"/>
    <x v="112"/>
    <x v="10"/>
    <x v="3"/>
    <x v="1"/>
    <x v="3"/>
    <x v="38"/>
    <x v="41"/>
    <x v="5"/>
    <n v="42"/>
    <x v="0"/>
    <n v="0.7"/>
    <n v="4000"/>
    <n v="2800"/>
    <n v="1120"/>
    <n v="0.4"/>
  </r>
  <r>
    <x v="0"/>
    <n v="1185732"/>
    <x v="113"/>
    <x v="11"/>
    <x v="3"/>
    <x v="1"/>
    <x v="3"/>
    <x v="38"/>
    <x v="41"/>
    <x v="0"/>
    <n v="15"/>
    <x v="2"/>
    <n v="0.65"/>
    <n v="6500"/>
    <n v="4225"/>
    <n v="1690"/>
    <n v="0.4"/>
  </r>
  <r>
    <x v="0"/>
    <n v="1185732"/>
    <x v="113"/>
    <x v="11"/>
    <x v="3"/>
    <x v="1"/>
    <x v="3"/>
    <x v="38"/>
    <x v="41"/>
    <x v="1"/>
    <n v="60"/>
    <x v="2"/>
    <n v="0.55000000000000004"/>
    <n v="4500"/>
    <n v="2475"/>
    <n v="990"/>
    <n v="0.4"/>
  </r>
  <r>
    <x v="0"/>
    <n v="1185732"/>
    <x v="113"/>
    <x v="11"/>
    <x v="3"/>
    <x v="1"/>
    <x v="3"/>
    <x v="38"/>
    <x v="41"/>
    <x v="2"/>
    <n v="42"/>
    <x v="2"/>
    <n v="0.55000000000000004"/>
    <n v="4000"/>
    <n v="2200"/>
    <n v="880"/>
    <n v="0.4"/>
  </r>
  <r>
    <x v="0"/>
    <n v="1185732"/>
    <x v="113"/>
    <x v="11"/>
    <x v="3"/>
    <x v="1"/>
    <x v="3"/>
    <x v="38"/>
    <x v="41"/>
    <x v="3"/>
    <n v="52"/>
    <x v="0"/>
    <n v="0.55000000000000004"/>
    <n v="3500"/>
    <n v="1925.0000000000002"/>
    <n v="770.00000000000011"/>
    <n v="0.4"/>
  </r>
  <r>
    <x v="0"/>
    <n v="1185732"/>
    <x v="113"/>
    <x v="11"/>
    <x v="3"/>
    <x v="1"/>
    <x v="3"/>
    <x v="38"/>
    <x v="41"/>
    <x v="4"/>
    <n v="20"/>
    <x v="1"/>
    <n v="0.65"/>
    <n v="3500"/>
    <n v="2275"/>
    <n v="910"/>
    <n v="0.4"/>
  </r>
  <r>
    <x v="0"/>
    <n v="1185732"/>
    <x v="113"/>
    <x v="11"/>
    <x v="3"/>
    <x v="1"/>
    <x v="3"/>
    <x v="38"/>
    <x v="41"/>
    <x v="5"/>
    <n v="53"/>
    <x v="2"/>
    <n v="0.7"/>
    <n v="4500"/>
    <n v="3150"/>
    <n v="1260"/>
    <n v="0.4"/>
  </r>
  <r>
    <x v="0"/>
    <n v="1185732"/>
    <x v="136"/>
    <x v="0"/>
    <x v="0"/>
    <x v="0"/>
    <x v="0"/>
    <x v="39"/>
    <x v="29"/>
    <x v="0"/>
    <n v="20"/>
    <x v="1"/>
    <n v="0.35000000000000003"/>
    <n v="4250"/>
    <n v="1487.5000000000002"/>
    <n v="595.00000000000011"/>
    <n v="0.4"/>
  </r>
  <r>
    <x v="0"/>
    <n v="1185732"/>
    <x v="136"/>
    <x v="0"/>
    <x v="0"/>
    <x v="0"/>
    <x v="0"/>
    <x v="39"/>
    <x v="29"/>
    <x v="1"/>
    <n v="15"/>
    <x v="0"/>
    <n v="0.35000000000000003"/>
    <n v="2250"/>
    <n v="787.50000000000011"/>
    <n v="275.625"/>
    <n v="0.35"/>
  </r>
  <r>
    <x v="0"/>
    <n v="1185732"/>
    <x v="136"/>
    <x v="0"/>
    <x v="0"/>
    <x v="0"/>
    <x v="0"/>
    <x v="39"/>
    <x v="29"/>
    <x v="2"/>
    <n v="39"/>
    <x v="2"/>
    <n v="0.25000000000000006"/>
    <n v="2250"/>
    <n v="562.50000000000011"/>
    <n v="196.87500000000003"/>
    <n v="0.35"/>
  </r>
  <r>
    <x v="0"/>
    <n v="1185732"/>
    <x v="136"/>
    <x v="0"/>
    <x v="0"/>
    <x v="0"/>
    <x v="0"/>
    <x v="39"/>
    <x v="29"/>
    <x v="3"/>
    <n v="37"/>
    <x v="1"/>
    <n v="0.3"/>
    <n v="750"/>
    <n v="225"/>
    <n v="78.75"/>
    <n v="0.35"/>
  </r>
  <r>
    <x v="0"/>
    <n v="1185732"/>
    <x v="136"/>
    <x v="0"/>
    <x v="0"/>
    <x v="0"/>
    <x v="0"/>
    <x v="39"/>
    <x v="29"/>
    <x v="4"/>
    <n v="40"/>
    <x v="3"/>
    <n v="0.45"/>
    <n v="1250"/>
    <n v="562.5"/>
    <n v="168.75"/>
    <n v="0.3"/>
  </r>
  <r>
    <x v="0"/>
    <n v="1185732"/>
    <x v="136"/>
    <x v="0"/>
    <x v="0"/>
    <x v="0"/>
    <x v="0"/>
    <x v="39"/>
    <x v="29"/>
    <x v="5"/>
    <n v="49"/>
    <x v="0"/>
    <n v="0.35000000000000003"/>
    <n v="2250"/>
    <n v="787.50000000000011"/>
    <n v="236.25000000000003"/>
    <n v="0.3"/>
  </r>
  <r>
    <x v="0"/>
    <n v="1185732"/>
    <x v="213"/>
    <x v="1"/>
    <x v="0"/>
    <x v="0"/>
    <x v="0"/>
    <x v="39"/>
    <x v="29"/>
    <x v="0"/>
    <n v="36"/>
    <x v="3"/>
    <n v="0.35000000000000003"/>
    <n v="4750"/>
    <n v="1662.5000000000002"/>
    <n v="665.00000000000011"/>
    <n v="0.4"/>
  </r>
  <r>
    <x v="0"/>
    <n v="1185732"/>
    <x v="213"/>
    <x v="1"/>
    <x v="0"/>
    <x v="0"/>
    <x v="0"/>
    <x v="39"/>
    <x v="29"/>
    <x v="1"/>
    <n v="28"/>
    <x v="1"/>
    <n v="0.35000000000000003"/>
    <n v="1250"/>
    <n v="437.50000000000006"/>
    <n v="153.125"/>
    <n v="0.35"/>
  </r>
  <r>
    <x v="0"/>
    <n v="1185732"/>
    <x v="213"/>
    <x v="1"/>
    <x v="0"/>
    <x v="0"/>
    <x v="0"/>
    <x v="39"/>
    <x v="29"/>
    <x v="2"/>
    <n v="23"/>
    <x v="3"/>
    <n v="0.25000000000000006"/>
    <n v="1750"/>
    <n v="437.50000000000011"/>
    <n v="153.12500000000003"/>
    <n v="0.35"/>
  </r>
  <r>
    <x v="0"/>
    <n v="1185732"/>
    <x v="213"/>
    <x v="1"/>
    <x v="0"/>
    <x v="0"/>
    <x v="0"/>
    <x v="39"/>
    <x v="29"/>
    <x v="3"/>
    <n v="22"/>
    <x v="2"/>
    <n v="0.3"/>
    <n v="500"/>
    <n v="150"/>
    <n v="52.5"/>
    <n v="0.35"/>
  </r>
  <r>
    <x v="0"/>
    <n v="1185732"/>
    <x v="213"/>
    <x v="1"/>
    <x v="0"/>
    <x v="0"/>
    <x v="0"/>
    <x v="39"/>
    <x v="29"/>
    <x v="4"/>
    <n v="47"/>
    <x v="1"/>
    <n v="0.45"/>
    <n v="1250"/>
    <n v="562.5"/>
    <n v="168.75"/>
    <n v="0.3"/>
  </r>
  <r>
    <x v="0"/>
    <n v="1185732"/>
    <x v="213"/>
    <x v="1"/>
    <x v="0"/>
    <x v="0"/>
    <x v="0"/>
    <x v="39"/>
    <x v="29"/>
    <x v="5"/>
    <n v="32"/>
    <x v="3"/>
    <n v="0.35000000000000003"/>
    <n v="2250"/>
    <n v="787.50000000000011"/>
    <n v="236.25000000000003"/>
    <n v="0.3"/>
  </r>
  <r>
    <x v="0"/>
    <n v="1185732"/>
    <x v="250"/>
    <x v="2"/>
    <x v="0"/>
    <x v="0"/>
    <x v="0"/>
    <x v="39"/>
    <x v="29"/>
    <x v="0"/>
    <n v="43"/>
    <x v="2"/>
    <n v="0.35000000000000003"/>
    <n v="4450"/>
    <n v="1557.5000000000002"/>
    <n v="623.00000000000011"/>
    <n v="0.4"/>
  </r>
  <r>
    <x v="0"/>
    <n v="1185732"/>
    <x v="250"/>
    <x v="2"/>
    <x v="0"/>
    <x v="0"/>
    <x v="0"/>
    <x v="39"/>
    <x v="29"/>
    <x v="1"/>
    <n v="30"/>
    <x v="1"/>
    <n v="0.35000000000000003"/>
    <n v="1500"/>
    <n v="525"/>
    <n v="183.75"/>
    <n v="0.35"/>
  </r>
  <r>
    <x v="0"/>
    <n v="1185732"/>
    <x v="250"/>
    <x v="2"/>
    <x v="0"/>
    <x v="0"/>
    <x v="0"/>
    <x v="39"/>
    <x v="29"/>
    <x v="2"/>
    <n v="26"/>
    <x v="0"/>
    <n v="0.25000000000000006"/>
    <n v="1750"/>
    <n v="437.50000000000011"/>
    <n v="153.12500000000003"/>
    <n v="0.35"/>
  </r>
  <r>
    <x v="0"/>
    <n v="1185732"/>
    <x v="250"/>
    <x v="2"/>
    <x v="0"/>
    <x v="0"/>
    <x v="0"/>
    <x v="39"/>
    <x v="29"/>
    <x v="3"/>
    <n v="27"/>
    <x v="1"/>
    <n v="0.3"/>
    <n v="250"/>
    <n v="75"/>
    <n v="26.25"/>
    <n v="0.35"/>
  </r>
  <r>
    <x v="0"/>
    <n v="1185732"/>
    <x v="250"/>
    <x v="2"/>
    <x v="0"/>
    <x v="0"/>
    <x v="0"/>
    <x v="39"/>
    <x v="29"/>
    <x v="4"/>
    <n v="46"/>
    <x v="2"/>
    <n v="0.45"/>
    <n v="750"/>
    <n v="337.5"/>
    <n v="101.25"/>
    <n v="0.3"/>
  </r>
  <r>
    <x v="0"/>
    <n v="1185732"/>
    <x v="250"/>
    <x v="2"/>
    <x v="0"/>
    <x v="0"/>
    <x v="0"/>
    <x v="39"/>
    <x v="29"/>
    <x v="5"/>
    <n v="51"/>
    <x v="3"/>
    <n v="0.35000000000000003"/>
    <n v="1750"/>
    <n v="612.50000000000011"/>
    <n v="183.75000000000003"/>
    <n v="0.3"/>
  </r>
  <r>
    <x v="0"/>
    <n v="1185732"/>
    <x v="251"/>
    <x v="3"/>
    <x v="1"/>
    <x v="0"/>
    <x v="0"/>
    <x v="39"/>
    <x v="29"/>
    <x v="0"/>
    <n v="23"/>
    <x v="3"/>
    <n v="0.35000000000000003"/>
    <n v="4250"/>
    <n v="1487.5000000000002"/>
    <n v="595.00000000000011"/>
    <n v="0.4"/>
  </r>
  <r>
    <x v="0"/>
    <n v="1185732"/>
    <x v="251"/>
    <x v="3"/>
    <x v="1"/>
    <x v="0"/>
    <x v="0"/>
    <x v="39"/>
    <x v="29"/>
    <x v="1"/>
    <n v="39"/>
    <x v="1"/>
    <n v="0.35000000000000003"/>
    <n v="1250"/>
    <n v="437.50000000000006"/>
    <n v="153.125"/>
    <n v="0.35"/>
  </r>
  <r>
    <x v="0"/>
    <n v="1185732"/>
    <x v="251"/>
    <x v="3"/>
    <x v="1"/>
    <x v="0"/>
    <x v="0"/>
    <x v="39"/>
    <x v="29"/>
    <x v="2"/>
    <n v="45"/>
    <x v="0"/>
    <n v="0.25000000000000006"/>
    <n v="1250"/>
    <n v="312.50000000000006"/>
    <n v="109.37500000000001"/>
    <n v="0.35"/>
  </r>
  <r>
    <x v="0"/>
    <n v="1185732"/>
    <x v="251"/>
    <x v="3"/>
    <x v="1"/>
    <x v="0"/>
    <x v="0"/>
    <x v="39"/>
    <x v="29"/>
    <x v="3"/>
    <n v="20"/>
    <x v="3"/>
    <n v="0.3"/>
    <n v="500"/>
    <n v="150"/>
    <n v="52.5"/>
    <n v="0.35"/>
  </r>
  <r>
    <x v="0"/>
    <n v="1185732"/>
    <x v="251"/>
    <x v="3"/>
    <x v="1"/>
    <x v="0"/>
    <x v="0"/>
    <x v="39"/>
    <x v="29"/>
    <x v="4"/>
    <n v="40"/>
    <x v="1"/>
    <n v="0.45"/>
    <n v="500"/>
    <n v="225"/>
    <n v="67.5"/>
    <n v="0.3"/>
  </r>
  <r>
    <x v="0"/>
    <n v="1185732"/>
    <x v="251"/>
    <x v="3"/>
    <x v="1"/>
    <x v="0"/>
    <x v="0"/>
    <x v="39"/>
    <x v="29"/>
    <x v="5"/>
    <n v="45"/>
    <x v="2"/>
    <n v="0.35000000000000003"/>
    <n v="2000"/>
    <n v="700.00000000000011"/>
    <n v="210.00000000000003"/>
    <n v="0.3"/>
  </r>
  <r>
    <x v="0"/>
    <n v="1185732"/>
    <x v="252"/>
    <x v="4"/>
    <x v="1"/>
    <x v="0"/>
    <x v="0"/>
    <x v="39"/>
    <x v="29"/>
    <x v="0"/>
    <n v="57"/>
    <x v="0"/>
    <n v="0.49999999999999994"/>
    <n v="4700"/>
    <n v="2349.9999999999995"/>
    <n v="939.99999999999989"/>
    <n v="0.4"/>
  </r>
  <r>
    <x v="0"/>
    <n v="1185732"/>
    <x v="252"/>
    <x v="4"/>
    <x v="1"/>
    <x v="0"/>
    <x v="0"/>
    <x v="39"/>
    <x v="29"/>
    <x v="1"/>
    <n v="25"/>
    <x v="1"/>
    <n v="0.45"/>
    <n v="1750"/>
    <n v="787.5"/>
    <n v="275.625"/>
    <n v="0.35"/>
  </r>
  <r>
    <x v="0"/>
    <n v="1185732"/>
    <x v="252"/>
    <x v="4"/>
    <x v="1"/>
    <x v="0"/>
    <x v="0"/>
    <x v="39"/>
    <x v="29"/>
    <x v="2"/>
    <n v="41"/>
    <x v="0"/>
    <n v="0.4"/>
    <n v="1500"/>
    <n v="600"/>
    <n v="210"/>
    <n v="0.35"/>
  </r>
  <r>
    <x v="0"/>
    <n v="1185732"/>
    <x v="252"/>
    <x v="4"/>
    <x v="1"/>
    <x v="0"/>
    <x v="0"/>
    <x v="39"/>
    <x v="29"/>
    <x v="3"/>
    <n v="31"/>
    <x v="0"/>
    <n v="0.4"/>
    <n v="1000"/>
    <n v="400"/>
    <n v="140"/>
    <n v="0.35"/>
  </r>
  <r>
    <x v="0"/>
    <n v="1185732"/>
    <x v="252"/>
    <x v="4"/>
    <x v="1"/>
    <x v="0"/>
    <x v="0"/>
    <x v="39"/>
    <x v="29"/>
    <x v="4"/>
    <n v="58"/>
    <x v="2"/>
    <n v="0.49999999999999994"/>
    <n v="1250"/>
    <n v="624.99999999999989"/>
    <n v="187.49999999999997"/>
    <n v="0.3"/>
  </r>
  <r>
    <x v="0"/>
    <n v="1185732"/>
    <x v="252"/>
    <x v="4"/>
    <x v="1"/>
    <x v="0"/>
    <x v="0"/>
    <x v="39"/>
    <x v="29"/>
    <x v="5"/>
    <n v="24"/>
    <x v="2"/>
    <n v="0.54999999999999993"/>
    <n v="2500"/>
    <n v="1374.9999999999998"/>
    <n v="412.49999999999994"/>
    <n v="0.3"/>
  </r>
  <r>
    <x v="0"/>
    <n v="1185732"/>
    <x v="217"/>
    <x v="5"/>
    <x v="1"/>
    <x v="0"/>
    <x v="0"/>
    <x v="39"/>
    <x v="29"/>
    <x v="0"/>
    <n v="22"/>
    <x v="2"/>
    <n v="0.49999999999999994"/>
    <n v="5000"/>
    <n v="2499.9999999999995"/>
    <n v="999.99999999999989"/>
    <n v="0.4"/>
  </r>
  <r>
    <x v="0"/>
    <n v="1185732"/>
    <x v="217"/>
    <x v="5"/>
    <x v="1"/>
    <x v="0"/>
    <x v="0"/>
    <x v="39"/>
    <x v="29"/>
    <x v="1"/>
    <n v="20"/>
    <x v="0"/>
    <n v="0.45"/>
    <n v="2500"/>
    <n v="1125"/>
    <n v="393.75"/>
    <n v="0.35"/>
  </r>
  <r>
    <x v="0"/>
    <n v="1185732"/>
    <x v="217"/>
    <x v="5"/>
    <x v="1"/>
    <x v="0"/>
    <x v="0"/>
    <x v="39"/>
    <x v="29"/>
    <x v="2"/>
    <n v="36"/>
    <x v="1"/>
    <n v="0.4"/>
    <n v="1750"/>
    <n v="700"/>
    <n v="244.99999999999997"/>
    <n v="0.35"/>
  </r>
  <r>
    <x v="0"/>
    <n v="1185732"/>
    <x v="217"/>
    <x v="5"/>
    <x v="1"/>
    <x v="0"/>
    <x v="0"/>
    <x v="39"/>
    <x v="29"/>
    <x v="3"/>
    <n v="23"/>
    <x v="0"/>
    <n v="0.4"/>
    <n v="1500"/>
    <n v="600"/>
    <n v="210"/>
    <n v="0.35"/>
  </r>
  <r>
    <x v="0"/>
    <n v="1185732"/>
    <x v="217"/>
    <x v="5"/>
    <x v="1"/>
    <x v="0"/>
    <x v="0"/>
    <x v="39"/>
    <x v="29"/>
    <x v="4"/>
    <n v="16"/>
    <x v="0"/>
    <n v="0.49999999999999994"/>
    <n v="1500"/>
    <n v="749.99999999999989"/>
    <n v="224.99999999999997"/>
    <n v="0.3"/>
  </r>
  <r>
    <x v="0"/>
    <n v="1185732"/>
    <x v="217"/>
    <x v="5"/>
    <x v="1"/>
    <x v="0"/>
    <x v="0"/>
    <x v="39"/>
    <x v="29"/>
    <x v="5"/>
    <n v="19"/>
    <x v="1"/>
    <n v="0.54999999999999993"/>
    <n v="3000"/>
    <n v="1649.9999999999998"/>
    <n v="494.99999999999989"/>
    <n v="0.3"/>
  </r>
  <r>
    <x v="0"/>
    <n v="1185732"/>
    <x v="253"/>
    <x v="6"/>
    <x v="2"/>
    <x v="1"/>
    <x v="0"/>
    <x v="39"/>
    <x v="29"/>
    <x v="0"/>
    <n v="19"/>
    <x v="3"/>
    <n v="0.49999999999999994"/>
    <n v="5250"/>
    <n v="2624.9999999999995"/>
    <n v="1049.9999999999998"/>
    <n v="0.4"/>
  </r>
  <r>
    <x v="0"/>
    <n v="1185732"/>
    <x v="253"/>
    <x v="6"/>
    <x v="2"/>
    <x v="1"/>
    <x v="0"/>
    <x v="39"/>
    <x v="29"/>
    <x v="1"/>
    <n v="41"/>
    <x v="2"/>
    <n v="0.45"/>
    <n v="2750"/>
    <n v="1237.5"/>
    <n v="433.125"/>
    <n v="0.35"/>
  </r>
  <r>
    <x v="0"/>
    <n v="1185732"/>
    <x v="253"/>
    <x v="6"/>
    <x v="2"/>
    <x v="1"/>
    <x v="0"/>
    <x v="39"/>
    <x v="29"/>
    <x v="2"/>
    <n v="18"/>
    <x v="0"/>
    <n v="0.4"/>
    <n v="2000"/>
    <n v="800"/>
    <n v="280"/>
    <n v="0.35"/>
  </r>
  <r>
    <x v="0"/>
    <n v="1185732"/>
    <x v="253"/>
    <x v="6"/>
    <x v="2"/>
    <x v="1"/>
    <x v="0"/>
    <x v="39"/>
    <x v="29"/>
    <x v="3"/>
    <n v="23"/>
    <x v="2"/>
    <n v="0.4"/>
    <n v="1500"/>
    <n v="600"/>
    <n v="210"/>
    <n v="0.35"/>
  </r>
  <r>
    <x v="0"/>
    <n v="1185732"/>
    <x v="253"/>
    <x v="6"/>
    <x v="2"/>
    <x v="1"/>
    <x v="0"/>
    <x v="39"/>
    <x v="29"/>
    <x v="4"/>
    <n v="55"/>
    <x v="2"/>
    <n v="0.49999999999999994"/>
    <n v="1750"/>
    <n v="874.99999999999989"/>
    <n v="262.49999999999994"/>
    <n v="0.3"/>
  </r>
  <r>
    <x v="0"/>
    <n v="1185732"/>
    <x v="253"/>
    <x v="6"/>
    <x v="2"/>
    <x v="1"/>
    <x v="0"/>
    <x v="39"/>
    <x v="29"/>
    <x v="5"/>
    <n v="59"/>
    <x v="0"/>
    <n v="0.54999999999999993"/>
    <n v="3500"/>
    <n v="1924.9999999999998"/>
    <n v="577.49999999999989"/>
    <n v="0.3"/>
  </r>
  <r>
    <x v="0"/>
    <n v="1185732"/>
    <x v="254"/>
    <x v="7"/>
    <x v="2"/>
    <x v="1"/>
    <x v="0"/>
    <x v="39"/>
    <x v="29"/>
    <x v="0"/>
    <n v="30"/>
    <x v="1"/>
    <n v="0.49999999999999994"/>
    <n v="5000"/>
    <n v="2499.9999999999995"/>
    <n v="999.99999999999989"/>
    <n v="0.4"/>
  </r>
  <r>
    <x v="0"/>
    <n v="1185732"/>
    <x v="254"/>
    <x v="7"/>
    <x v="2"/>
    <x v="1"/>
    <x v="0"/>
    <x v="39"/>
    <x v="29"/>
    <x v="1"/>
    <n v="28"/>
    <x v="2"/>
    <n v="0.45"/>
    <n v="2750"/>
    <n v="1237.5"/>
    <n v="433.125"/>
    <n v="0.35"/>
  </r>
  <r>
    <x v="0"/>
    <n v="1185732"/>
    <x v="254"/>
    <x v="7"/>
    <x v="2"/>
    <x v="1"/>
    <x v="0"/>
    <x v="39"/>
    <x v="29"/>
    <x v="2"/>
    <n v="59"/>
    <x v="2"/>
    <n v="0.4"/>
    <n v="2000"/>
    <n v="800"/>
    <n v="280"/>
    <n v="0.35"/>
  </r>
  <r>
    <x v="0"/>
    <n v="1185732"/>
    <x v="254"/>
    <x v="7"/>
    <x v="2"/>
    <x v="1"/>
    <x v="0"/>
    <x v="39"/>
    <x v="29"/>
    <x v="3"/>
    <n v="55"/>
    <x v="3"/>
    <n v="0.4"/>
    <n v="1500"/>
    <n v="600"/>
    <n v="210"/>
    <n v="0.35"/>
  </r>
  <r>
    <x v="0"/>
    <n v="1185732"/>
    <x v="254"/>
    <x v="7"/>
    <x v="2"/>
    <x v="1"/>
    <x v="0"/>
    <x v="39"/>
    <x v="29"/>
    <x v="4"/>
    <n v="17"/>
    <x v="0"/>
    <n v="0.49999999999999994"/>
    <n v="1250"/>
    <n v="624.99999999999989"/>
    <n v="187.49999999999997"/>
    <n v="0.3"/>
  </r>
  <r>
    <x v="0"/>
    <n v="1185732"/>
    <x v="254"/>
    <x v="7"/>
    <x v="2"/>
    <x v="1"/>
    <x v="0"/>
    <x v="39"/>
    <x v="29"/>
    <x v="5"/>
    <n v="25"/>
    <x v="1"/>
    <n v="0.54999999999999993"/>
    <n v="3000"/>
    <n v="1649.9999999999998"/>
    <n v="494.99999999999989"/>
    <n v="0.3"/>
  </r>
  <r>
    <x v="0"/>
    <n v="1185732"/>
    <x v="255"/>
    <x v="8"/>
    <x v="2"/>
    <x v="1"/>
    <x v="0"/>
    <x v="39"/>
    <x v="29"/>
    <x v="0"/>
    <n v="17"/>
    <x v="0"/>
    <n v="0.49999999999999994"/>
    <n v="4250"/>
    <n v="2124.9999999999995"/>
    <n v="849.99999999999989"/>
    <n v="0.4"/>
  </r>
  <r>
    <x v="0"/>
    <n v="1185732"/>
    <x v="255"/>
    <x v="8"/>
    <x v="2"/>
    <x v="1"/>
    <x v="0"/>
    <x v="39"/>
    <x v="29"/>
    <x v="1"/>
    <n v="16"/>
    <x v="0"/>
    <n v="0.45"/>
    <n v="2250"/>
    <n v="1012.5"/>
    <n v="354.375"/>
    <n v="0.35"/>
  </r>
  <r>
    <x v="0"/>
    <n v="1185732"/>
    <x v="255"/>
    <x v="8"/>
    <x v="2"/>
    <x v="1"/>
    <x v="0"/>
    <x v="39"/>
    <x v="29"/>
    <x v="2"/>
    <n v="53"/>
    <x v="3"/>
    <n v="0.4"/>
    <n v="1250"/>
    <n v="500"/>
    <n v="175"/>
    <n v="0.35"/>
  </r>
  <r>
    <x v="0"/>
    <n v="1185732"/>
    <x v="255"/>
    <x v="8"/>
    <x v="2"/>
    <x v="1"/>
    <x v="0"/>
    <x v="39"/>
    <x v="29"/>
    <x v="3"/>
    <n v="38"/>
    <x v="1"/>
    <n v="0.4"/>
    <n v="1000"/>
    <n v="400"/>
    <n v="140"/>
    <n v="0.35"/>
  </r>
  <r>
    <x v="0"/>
    <n v="1185732"/>
    <x v="255"/>
    <x v="8"/>
    <x v="2"/>
    <x v="1"/>
    <x v="0"/>
    <x v="39"/>
    <x v="29"/>
    <x v="4"/>
    <n v="37"/>
    <x v="1"/>
    <n v="0.49999999999999994"/>
    <n v="1000"/>
    <n v="499.99999999999994"/>
    <n v="149.99999999999997"/>
    <n v="0.3"/>
  </r>
  <r>
    <x v="0"/>
    <n v="1185732"/>
    <x v="255"/>
    <x v="8"/>
    <x v="2"/>
    <x v="1"/>
    <x v="0"/>
    <x v="39"/>
    <x v="29"/>
    <x v="5"/>
    <n v="57"/>
    <x v="2"/>
    <n v="0.54999999999999993"/>
    <n v="2000"/>
    <n v="1099.9999999999998"/>
    <n v="329.99999999999994"/>
    <n v="0.3"/>
  </r>
  <r>
    <x v="0"/>
    <n v="1185732"/>
    <x v="221"/>
    <x v="9"/>
    <x v="3"/>
    <x v="1"/>
    <x v="0"/>
    <x v="39"/>
    <x v="29"/>
    <x v="0"/>
    <n v="56"/>
    <x v="2"/>
    <n v="0.54999999999999993"/>
    <n v="3750"/>
    <n v="2062.4999999999995"/>
    <n v="824.99999999999989"/>
    <n v="0.4"/>
  </r>
  <r>
    <x v="0"/>
    <n v="1185732"/>
    <x v="221"/>
    <x v="9"/>
    <x v="3"/>
    <x v="1"/>
    <x v="0"/>
    <x v="39"/>
    <x v="29"/>
    <x v="1"/>
    <n v="50"/>
    <x v="3"/>
    <n v="0.5"/>
    <n v="2000"/>
    <n v="1000"/>
    <n v="350"/>
    <n v="0.35"/>
  </r>
  <r>
    <x v="0"/>
    <n v="1185732"/>
    <x v="221"/>
    <x v="9"/>
    <x v="3"/>
    <x v="1"/>
    <x v="0"/>
    <x v="39"/>
    <x v="29"/>
    <x v="2"/>
    <n v="42"/>
    <x v="3"/>
    <n v="0.5"/>
    <n v="1000"/>
    <n v="500"/>
    <n v="175"/>
    <n v="0.35"/>
  </r>
  <r>
    <x v="0"/>
    <n v="1185732"/>
    <x v="221"/>
    <x v="9"/>
    <x v="3"/>
    <x v="1"/>
    <x v="0"/>
    <x v="39"/>
    <x v="29"/>
    <x v="3"/>
    <n v="22"/>
    <x v="2"/>
    <n v="0.5"/>
    <n v="750"/>
    <n v="375"/>
    <n v="131.25"/>
    <n v="0.35"/>
  </r>
  <r>
    <x v="0"/>
    <n v="1185732"/>
    <x v="221"/>
    <x v="9"/>
    <x v="3"/>
    <x v="1"/>
    <x v="0"/>
    <x v="39"/>
    <x v="29"/>
    <x v="4"/>
    <n v="43"/>
    <x v="0"/>
    <n v="0.6"/>
    <n v="750"/>
    <n v="450"/>
    <n v="135"/>
    <n v="0.3"/>
  </r>
  <r>
    <x v="0"/>
    <n v="1185732"/>
    <x v="221"/>
    <x v="9"/>
    <x v="3"/>
    <x v="1"/>
    <x v="0"/>
    <x v="39"/>
    <x v="29"/>
    <x v="5"/>
    <n v="52"/>
    <x v="0"/>
    <n v="0.64999999999999991"/>
    <n v="2000"/>
    <n v="1299.9999999999998"/>
    <n v="389.99999999999994"/>
    <n v="0.3"/>
  </r>
  <r>
    <x v="0"/>
    <n v="1185732"/>
    <x v="256"/>
    <x v="10"/>
    <x v="3"/>
    <x v="1"/>
    <x v="0"/>
    <x v="39"/>
    <x v="29"/>
    <x v="0"/>
    <n v="19"/>
    <x v="3"/>
    <n v="0.6"/>
    <n v="3500"/>
    <n v="2100"/>
    <n v="840"/>
    <n v="0.4"/>
  </r>
  <r>
    <x v="0"/>
    <n v="1185732"/>
    <x v="256"/>
    <x v="10"/>
    <x v="3"/>
    <x v="1"/>
    <x v="0"/>
    <x v="39"/>
    <x v="29"/>
    <x v="1"/>
    <n v="38"/>
    <x v="1"/>
    <n v="0.5"/>
    <n v="1750"/>
    <n v="875"/>
    <n v="306.25"/>
    <n v="0.35"/>
  </r>
  <r>
    <x v="0"/>
    <n v="1185732"/>
    <x v="256"/>
    <x v="10"/>
    <x v="3"/>
    <x v="1"/>
    <x v="0"/>
    <x v="39"/>
    <x v="29"/>
    <x v="2"/>
    <n v="40"/>
    <x v="0"/>
    <n v="0.5"/>
    <n v="1700"/>
    <n v="850"/>
    <n v="297.5"/>
    <n v="0.35"/>
  </r>
  <r>
    <x v="0"/>
    <n v="1185732"/>
    <x v="256"/>
    <x v="10"/>
    <x v="3"/>
    <x v="1"/>
    <x v="0"/>
    <x v="39"/>
    <x v="29"/>
    <x v="3"/>
    <n v="27"/>
    <x v="2"/>
    <n v="0.5"/>
    <n v="1500"/>
    <n v="750"/>
    <n v="262.5"/>
    <n v="0.35"/>
  </r>
  <r>
    <x v="0"/>
    <n v="1185732"/>
    <x v="256"/>
    <x v="10"/>
    <x v="3"/>
    <x v="1"/>
    <x v="0"/>
    <x v="39"/>
    <x v="29"/>
    <x v="4"/>
    <n v="45"/>
    <x v="2"/>
    <n v="0.6"/>
    <n v="1250"/>
    <n v="750"/>
    <n v="225"/>
    <n v="0.3"/>
  </r>
  <r>
    <x v="0"/>
    <n v="1185732"/>
    <x v="256"/>
    <x v="10"/>
    <x v="3"/>
    <x v="1"/>
    <x v="0"/>
    <x v="39"/>
    <x v="29"/>
    <x v="5"/>
    <n v="15"/>
    <x v="0"/>
    <n v="0.64999999999999991"/>
    <n v="2250"/>
    <n v="1462.4999999999998"/>
    <n v="438.74999999999994"/>
    <n v="0.3"/>
  </r>
  <r>
    <x v="0"/>
    <n v="1185732"/>
    <x v="257"/>
    <x v="11"/>
    <x v="3"/>
    <x v="1"/>
    <x v="0"/>
    <x v="39"/>
    <x v="29"/>
    <x v="0"/>
    <n v="55"/>
    <x v="2"/>
    <n v="0.6"/>
    <n v="4500"/>
    <n v="2700"/>
    <n v="1080"/>
    <n v="0.4"/>
  </r>
  <r>
    <x v="0"/>
    <n v="1185732"/>
    <x v="257"/>
    <x v="11"/>
    <x v="3"/>
    <x v="1"/>
    <x v="0"/>
    <x v="39"/>
    <x v="29"/>
    <x v="1"/>
    <n v="49"/>
    <x v="1"/>
    <n v="0.5"/>
    <n v="2500"/>
    <n v="1250"/>
    <n v="437.5"/>
    <n v="0.35"/>
  </r>
  <r>
    <x v="0"/>
    <n v="1185732"/>
    <x v="257"/>
    <x v="11"/>
    <x v="3"/>
    <x v="1"/>
    <x v="0"/>
    <x v="39"/>
    <x v="29"/>
    <x v="2"/>
    <n v="42"/>
    <x v="1"/>
    <n v="0.5"/>
    <n v="2250"/>
    <n v="1125"/>
    <n v="393.75"/>
    <n v="0.35"/>
  </r>
  <r>
    <x v="0"/>
    <n v="1185732"/>
    <x v="257"/>
    <x v="11"/>
    <x v="3"/>
    <x v="1"/>
    <x v="0"/>
    <x v="39"/>
    <x v="29"/>
    <x v="3"/>
    <n v="35"/>
    <x v="3"/>
    <n v="0.5"/>
    <n v="1750"/>
    <n v="875"/>
    <n v="306.25"/>
    <n v="0.35"/>
  </r>
  <r>
    <x v="0"/>
    <n v="1185732"/>
    <x v="257"/>
    <x v="11"/>
    <x v="3"/>
    <x v="1"/>
    <x v="0"/>
    <x v="39"/>
    <x v="29"/>
    <x v="4"/>
    <n v="58"/>
    <x v="2"/>
    <n v="0.6"/>
    <n v="1750"/>
    <n v="1050"/>
    <n v="315"/>
    <n v="0.3"/>
  </r>
  <r>
    <x v="0"/>
    <n v="1185732"/>
    <x v="257"/>
    <x v="11"/>
    <x v="3"/>
    <x v="1"/>
    <x v="0"/>
    <x v="39"/>
    <x v="29"/>
    <x v="5"/>
    <n v="41"/>
    <x v="3"/>
    <n v="0.64999999999999991"/>
    <n v="2750"/>
    <n v="1787.4999999999998"/>
    <n v="536.24999999999989"/>
    <n v="0.3"/>
  </r>
  <r>
    <x v="0"/>
    <n v="1185732"/>
    <x v="102"/>
    <x v="0"/>
    <x v="0"/>
    <x v="0"/>
    <x v="0"/>
    <x v="40"/>
    <x v="42"/>
    <x v="0"/>
    <n v="32"/>
    <x v="0"/>
    <n v="0.4"/>
    <n v="5250"/>
    <n v="2100"/>
    <n v="735"/>
    <n v="0.35"/>
  </r>
  <r>
    <x v="0"/>
    <n v="1185732"/>
    <x v="102"/>
    <x v="0"/>
    <x v="0"/>
    <x v="0"/>
    <x v="0"/>
    <x v="40"/>
    <x v="42"/>
    <x v="1"/>
    <n v="23"/>
    <x v="0"/>
    <n v="0.4"/>
    <n v="3250"/>
    <n v="1300"/>
    <n v="454.99999999999994"/>
    <n v="0.35"/>
  </r>
  <r>
    <x v="0"/>
    <n v="1185732"/>
    <x v="102"/>
    <x v="0"/>
    <x v="0"/>
    <x v="0"/>
    <x v="0"/>
    <x v="40"/>
    <x v="42"/>
    <x v="2"/>
    <n v="50"/>
    <x v="3"/>
    <n v="0.30000000000000004"/>
    <n v="3250"/>
    <n v="975.00000000000011"/>
    <n v="390.00000000000006"/>
    <n v="0.4"/>
  </r>
  <r>
    <x v="0"/>
    <n v="1185732"/>
    <x v="102"/>
    <x v="0"/>
    <x v="0"/>
    <x v="0"/>
    <x v="0"/>
    <x v="40"/>
    <x v="42"/>
    <x v="3"/>
    <n v="26"/>
    <x v="0"/>
    <n v="0.35"/>
    <n v="1750"/>
    <n v="612.5"/>
    <n v="245"/>
    <n v="0.4"/>
  </r>
  <r>
    <x v="0"/>
    <n v="1185732"/>
    <x v="102"/>
    <x v="0"/>
    <x v="0"/>
    <x v="0"/>
    <x v="0"/>
    <x v="40"/>
    <x v="42"/>
    <x v="4"/>
    <n v="39"/>
    <x v="2"/>
    <n v="0.5"/>
    <n v="2250"/>
    <n v="1125"/>
    <n v="337.5"/>
    <n v="0.3"/>
  </r>
  <r>
    <x v="0"/>
    <n v="1185732"/>
    <x v="102"/>
    <x v="0"/>
    <x v="0"/>
    <x v="0"/>
    <x v="0"/>
    <x v="40"/>
    <x v="42"/>
    <x v="5"/>
    <n v="23"/>
    <x v="0"/>
    <n v="0.4"/>
    <n v="3250"/>
    <n v="1300"/>
    <n v="520"/>
    <n v="0.4"/>
  </r>
  <r>
    <x v="0"/>
    <n v="1185732"/>
    <x v="37"/>
    <x v="1"/>
    <x v="0"/>
    <x v="0"/>
    <x v="0"/>
    <x v="40"/>
    <x v="42"/>
    <x v="0"/>
    <n v="48"/>
    <x v="1"/>
    <n v="0.4"/>
    <n v="5750"/>
    <n v="2300"/>
    <n v="805"/>
    <n v="0.35"/>
  </r>
  <r>
    <x v="0"/>
    <n v="1185732"/>
    <x v="37"/>
    <x v="1"/>
    <x v="0"/>
    <x v="0"/>
    <x v="0"/>
    <x v="40"/>
    <x v="42"/>
    <x v="1"/>
    <n v="40"/>
    <x v="1"/>
    <n v="0.4"/>
    <n v="2250"/>
    <n v="900"/>
    <n v="315"/>
    <n v="0.35"/>
  </r>
  <r>
    <x v="0"/>
    <n v="1185732"/>
    <x v="37"/>
    <x v="1"/>
    <x v="0"/>
    <x v="0"/>
    <x v="0"/>
    <x v="40"/>
    <x v="42"/>
    <x v="2"/>
    <n v="50"/>
    <x v="0"/>
    <n v="0.30000000000000004"/>
    <n v="2750"/>
    <n v="825.00000000000011"/>
    <n v="330.00000000000006"/>
    <n v="0.4"/>
  </r>
  <r>
    <x v="0"/>
    <n v="1185732"/>
    <x v="37"/>
    <x v="1"/>
    <x v="0"/>
    <x v="0"/>
    <x v="0"/>
    <x v="40"/>
    <x v="42"/>
    <x v="3"/>
    <n v="30"/>
    <x v="2"/>
    <n v="0.35"/>
    <n v="1500"/>
    <n v="525"/>
    <n v="210"/>
    <n v="0.4"/>
  </r>
  <r>
    <x v="0"/>
    <n v="1185732"/>
    <x v="37"/>
    <x v="1"/>
    <x v="0"/>
    <x v="0"/>
    <x v="0"/>
    <x v="40"/>
    <x v="42"/>
    <x v="4"/>
    <n v="33"/>
    <x v="2"/>
    <n v="0.5"/>
    <n v="2250"/>
    <n v="1125"/>
    <n v="337.5"/>
    <n v="0.3"/>
  </r>
  <r>
    <x v="0"/>
    <n v="1185732"/>
    <x v="37"/>
    <x v="1"/>
    <x v="0"/>
    <x v="0"/>
    <x v="0"/>
    <x v="40"/>
    <x v="42"/>
    <x v="5"/>
    <n v="57"/>
    <x v="0"/>
    <n v="0.4"/>
    <n v="3250"/>
    <n v="1300"/>
    <n v="520"/>
    <n v="0.4"/>
  </r>
  <r>
    <x v="0"/>
    <n v="1185732"/>
    <x v="258"/>
    <x v="2"/>
    <x v="0"/>
    <x v="0"/>
    <x v="0"/>
    <x v="40"/>
    <x v="42"/>
    <x v="0"/>
    <n v="56"/>
    <x v="0"/>
    <n v="0.4"/>
    <n v="5450"/>
    <n v="2180"/>
    <n v="763"/>
    <n v="0.35"/>
  </r>
  <r>
    <x v="0"/>
    <n v="1185732"/>
    <x v="258"/>
    <x v="2"/>
    <x v="0"/>
    <x v="0"/>
    <x v="0"/>
    <x v="40"/>
    <x v="42"/>
    <x v="1"/>
    <n v="53"/>
    <x v="3"/>
    <n v="0.4"/>
    <n v="2500"/>
    <n v="1000"/>
    <n v="350"/>
    <n v="0.35"/>
  </r>
  <r>
    <x v="0"/>
    <n v="1185732"/>
    <x v="258"/>
    <x v="2"/>
    <x v="0"/>
    <x v="0"/>
    <x v="0"/>
    <x v="40"/>
    <x v="42"/>
    <x v="2"/>
    <n v="17"/>
    <x v="0"/>
    <n v="0.30000000000000004"/>
    <n v="2750"/>
    <n v="825.00000000000011"/>
    <n v="330.00000000000006"/>
    <n v="0.4"/>
  </r>
  <r>
    <x v="0"/>
    <n v="1185732"/>
    <x v="258"/>
    <x v="2"/>
    <x v="0"/>
    <x v="0"/>
    <x v="0"/>
    <x v="40"/>
    <x v="42"/>
    <x v="3"/>
    <n v="55"/>
    <x v="0"/>
    <n v="0.35"/>
    <n v="1250"/>
    <n v="437.5"/>
    <n v="175"/>
    <n v="0.4"/>
  </r>
  <r>
    <x v="0"/>
    <n v="1185732"/>
    <x v="258"/>
    <x v="2"/>
    <x v="0"/>
    <x v="0"/>
    <x v="0"/>
    <x v="40"/>
    <x v="42"/>
    <x v="4"/>
    <n v="54"/>
    <x v="2"/>
    <n v="0.5"/>
    <n v="1750"/>
    <n v="875"/>
    <n v="262.5"/>
    <n v="0.3"/>
  </r>
  <r>
    <x v="0"/>
    <n v="1185732"/>
    <x v="258"/>
    <x v="2"/>
    <x v="0"/>
    <x v="0"/>
    <x v="0"/>
    <x v="40"/>
    <x v="42"/>
    <x v="5"/>
    <n v="49"/>
    <x v="1"/>
    <n v="0.4"/>
    <n v="2750"/>
    <n v="1100"/>
    <n v="440"/>
    <n v="0.4"/>
  </r>
  <r>
    <x v="0"/>
    <n v="1185732"/>
    <x v="259"/>
    <x v="3"/>
    <x v="1"/>
    <x v="0"/>
    <x v="0"/>
    <x v="40"/>
    <x v="42"/>
    <x v="0"/>
    <n v="24"/>
    <x v="2"/>
    <n v="0.4"/>
    <n v="5250"/>
    <n v="2100"/>
    <n v="735"/>
    <n v="0.35"/>
  </r>
  <r>
    <x v="0"/>
    <n v="1185732"/>
    <x v="259"/>
    <x v="3"/>
    <x v="1"/>
    <x v="0"/>
    <x v="0"/>
    <x v="40"/>
    <x v="42"/>
    <x v="1"/>
    <n v="35"/>
    <x v="3"/>
    <n v="0.4"/>
    <n v="2250"/>
    <n v="900"/>
    <n v="315"/>
    <n v="0.35"/>
  </r>
  <r>
    <x v="0"/>
    <n v="1185732"/>
    <x v="259"/>
    <x v="3"/>
    <x v="1"/>
    <x v="0"/>
    <x v="0"/>
    <x v="40"/>
    <x v="42"/>
    <x v="2"/>
    <n v="47"/>
    <x v="2"/>
    <n v="0.30000000000000004"/>
    <n v="2250"/>
    <n v="675.00000000000011"/>
    <n v="270.00000000000006"/>
    <n v="0.4"/>
  </r>
  <r>
    <x v="0"/>
    <n v="1185732"/>
    <x v="259"/>
    <x v="3"/>
    <x v="1"/>
    <x v="0"/>
    <x v="0"/>
    <x v="40"/>
    <x v="42"/>
    <x v="3"/>
    <n v="26"/>
    <x v="1"/>
    <n v="0.35"/>
    <n v="1500"/>
    <n v="525"/>
    <n v="210"/>
    <n v="0.4"/>
  </r>
  <r>
    <x v="0"/>
    <n v="1185732"/>
    <x v="259"/>
    <x v="3"/>
    <x v="1"/>
    <x v="0"/>
    <x v="0"/>
    <x v="40"/>
    <x v="42"/>
    <x v="4"/>
    <n v="56"/>
    <x v="1"/>
    <n v="0.5"/>
    <n v="1500"/>
    <n v="750"/>
    <n v="225"/>
    <n v="0.3"/>
  </r>
  <r>
    <x v="0"/>
    <n v="1185732"/>
    <x v="259"/>
    <x v="3"/>
    <x v="1"/>
    <x v="0"/>
    <x v="0"/>
    <x v="40"/>
    <x v="42"/>
    <x v="5"/>
    <n v="23"/>
    <x v="3"/>
    <n v="0.4"/>
    <n v="3000"/>
    <n v="1200"/>
    <n v="480"/>
    <n v="0.4"/>
  </r>
  <r>
    <x v="0"/>
    <n v="1185732"/>
    <x v="233"/>
    <x v="4"/>
    <x v="1"/>
    <x v="0"/>
    <x v="0"/>
    <x v="40"/>
    <x v="42"/>
    <x v="0"/>
    <n v="26"/>
    <x v="1"/>
    <n v="0.54999999999999993"/>
    <n v="5700"/>
    <n v="3134.9999999999995"/>
    <n v="1097.2499999999998"/>
    <n v="0.35"/>
  </r>
  <r>
    <x v="0"/>
    <n v="1185732"/>
    <x v="233"/>
    <x v="4"/>
    <x v="1"/>
    <x v="0"/>
    <x v="0"/>
    <x v="40"/>
    <x v="42"/>
    <x v="1"/>
    <n v="15"/>
    <x v="1"/>
    <n v="0.5"/>
    <n v="2750"/>
    <n v="1375"/>
    <n v="481.24999999999994"/>
    <n v="0.35"/>
  </r>
  <r>
    <x v="0"/>
    <n v="1185732"/>
    <x v="233"/>
    <x v="4"/>
    <x v="1"/>
    <x v="0"/>
    <x v="0"/>
    <x v="40"/>
    <x v="42"/>
    <x v="2"/>
    <n v="40"/>
    <x v="0"/>
    <n v="0.45"/>
    <n v="3000"/>
    <n v="1350"/>
    <n v="540"/>
    <n v="0.4"/>
  </r>
  <r>
    <x v="0"/>
    <n v="1185732"/>
    <x v="233"/>
    <x v="4"/>
    <x v="1"/>
    <x v="0"/>
    <x v="0"/>
    <x v="40"/>
    <x v="42"/>
    <x v="3"/>
    <n v="20"/>
    <x v="3"/>
    <n v="0.45"/>
    <n v="2500"/>
    <n v="1125"/>
    <n v="450"/>
    <n v="0.4"/>
  </r>
  <r>
    <x v="0"/>
    <n v="1185732"/>
    <x v="233"/>
    <x v="4"/>
    <x v="1"/>
    <x v="0"/>
    <x v="0"/>
    <x v="40"/>
    <x v="42"/>
    <x v="4"/>
    <n v="34"/>
    <x v="2"/>
    <n v="0.54999999999999993"/>
    <n v="2750"/>
    <n v="1512.4999999999998"/>
    <n v="453.74999999999994"/>
    <n v="0.3"/>
  </r>
  <r>
    <x v="0"/>
    <n v="1185732"/>
    <x v="233"/>
    <x v="4"/>
    <x v="1"/>
    <x v="0"/>
    <x v="0"/>
    <x v="40"/>
    <x v="42"/>
    <x v="5"/>
    <n v="29"/>
    <x v="1"/>
    <n v="0.6"/>
    <n v="4000"/>
    <n v="2400"/>
    <n v="960"/>
    <n v="0.4"/>
  </r>
  <r>
    <x v="0"/>
    <n v="1185732"/>
    <x v="41"/>
    <x v="5"/>
    <x v="1"/>
    <x v="0"/>
    <x v="0"/>
    <x v="40"/>
    <x v="42"/>
    <x v="0"/>
    <n v="42"/>
    <x v="1"/>
    <n v="0.54999999999999993"/>
    <n v="6500"/>
    <n v="3574.9999999999995"/>
    <n v="1251.2499999999998"/>
    <n v="0.35"/>
  </r>
  <r>
    <x v="0"/>
    <n v="1185732"/>
    <x v="41"/>
    <x v="5"/>
    <x v="1"/>
    <x v="0"/>
    <x v="0"/>
    <x v="40"/>
    <x v="42"/>
    <x v="1"/>
    <n v="19"/>
    <x v="0"/>
    <n v="0.5"/>
    <n v="4000"/>
    <n v="2000"/>
    <n v="700"/>
    <n v="0.35"/>
  </r>
  <r>
    <x v="0"/>
    <n v="1185732"/>
    <x v="41"/>
    <x v="5"/>
    <x v="1"/>
    <x v="0"/>
    <x v="0"/>
    <x v="40"/>
    <x v="42"/>
    <x v="2"/>
    <n v="33"/>
    <x v="2"/>
    <n v="0.45"/>
    <n v="3250"/>
    <n v="1462.5"/>
    <n v="585"/>
    <n v="0.4"/>
  </r>
  <r>
    <x v="0"/>
    <n v="1185732"/>
    <x v="41"/>
    <x v="5"/>
    <x v="1"/>
    <x v="0"/>
    <x v="0"/>
    <x v="40"/>
    <x v="42"/>
    <x v="3"/>
    <n v="29"/>
    <x v="2"/>
    <n v="0.45"/>
    <n v="3000"/>
    <n v="1350"/>
    <n v="540"/>
    <n v="0.4"/>
  </r>
  <r>
    <x v="0"/>
    <n v="1185732"/>
    <x v="41"/>
    <x v="5"/>
    <x v="1"/>
    <x v="0"/>
    <x v="0"/>
    <x v="40"/>
    <x v="42"/>
    <x v="4"/>
    <n v="44"/>
    <x v="0"/>
    <n v="0.54999999999999993"/>
    <n v="3000"/>
    <n v="1649.9999999999998"/>
    <n v="494.99999999999989"/>
    <n v="0.3"/>
  </r>
  <r>
    <x v="0"/>
    <n v="1185732"/>
    <x v="41"/>
    <x v="5"/>
    <x v="1"/>
    <x v="0"/>
    <x v="0"/>
    <x v="40"/>
    <x v="42"/>
    <x v="5"/>
    <n v="19"/>
    <x v="2"/>
    <n v="0.6"/>
    <n v="4500"/>
    <n v="2700"/>
    <n v="1080"/>
    <n v="0.4"/>
  </r>
  <r>
    <x v="0"/>
    <n v="1185732"/>
    <x v="260"/>
    <x v="6"/>
    <x v="2"/>
    <x v="1"/>
    <x v="0"/>
    <x v="40"/>
    <x v="42"/>
    <x v="0"/>
    <n v="33"/>
    <x v="3"/>
    <n v="0.54999999999999993"/>
    <n v="6750"/>
    <n v="3712.4999999999995"/>
    <n v="1299.3749999999998"/>
    <n v="0.35"/>
  </r>
  <r>
    <x v="0"/>
    <n v="1185732"/>
    <x v="260"/>
    <x v="6"/>
    <x v="2"/>
    <x v="1"/>
    <x v="0"/>
    <x v="40"/>
    <x v="42"/>
    <x v="1"/>
    <n v="56"/>
    <x v="3"/>
    <n v="0.5"/>
    <n v="4250"/>
    <n v="2125"/>
    <n v="743.75"/>
    <n v="0.35"/>
  </r>
  <r>
    <x v="0"/>
    <n v="1185732"/>
    <x v="260"/>
    <x v="6"/>
    <x v="2"/>
    <x v="1"/>
    <x v="0"/>
    <x v="40"/>
    <x v="42"/>
    <x v="2"/>
    <n v="51"/>
    <x v="3"/>
    <n v="0.45"/>
    <n v="3500"/>
    <n v="1575"/>
    <n v="630"/>
    <n v="0.4"/>
  </r>
  <r>
    <x v="0"/>
    <n v="1185732"/>
    <x v="260"/>
    <x v="6"/>
    <x v="2"/>
    <x v="1"/>
    <x v="0"/>
    <x v="40"/>
    <x v="42"/>
    <x v="3"/>
    <n v="50"/>
    <x v="3"/>
    <n v="0.45"/>
    <n v="3000"/>
    <n v="1350"/>
    <n v="540"/>
    <n v="0.4"/>
  </r>
  <r>
    <x v="0"/>
    <n v="1185732"/>
    <x v="260"/>
    <x v="6"/>
    <x v="2"/>
    <x v="1"/>
    <x v="0"/>
    <x v="40"/>
    <x v="42"/>
    <x v="4"/>
    <n v="24"/>
    <x v="2"/>
    <n v="0.54999999999999993"/>
    <n v="3250"/>
    <n v="1787.4999999999998"/>
    <n v="536.24999999999989"/>
    <n v="0.3"/>
  </r>
  <r>
    <x v="0"/>
    <n v="1185732"/>
    <x v="260"/>
    <x v="6"/>
    <x v="2"/>
    <x v="1"/>
    <x v="0"/>
    <x v="40"/>
    <x v="42"/>
    <x v="5"/>
    <n v="25"/>
    <x v="1"/>
    <n v="0.6"/>
    <n v="5000"/>
    <n v="3000"/>
    <n v="1200"/>
    <n v="0.4"/>
  </r>
  <r>
    <x v="0"/>
    <n v="1185732"/>
    <x v="261"/>
    <x v="7"/>
    <x v="2"/>
    <x v="1"/>
    <x v="0"/>
    <x v="40"/>
    <x v="42"/>
    <x v="0"/>
    <n v="55"/>
    <x v="2"/>
    <n v="0.54999999999999993"/>
    <n v="6500"/>
    <n v="3574.9999999999995"/>
    <n v="1251.2499999999998"/>
    <n v="0.35"/>
  </r>
  <r>
    <x v="0"/>
    <n v="1185732"/>
    <x v="261"/>
    <x v="7"/>
    <x v="2"/>
    <x v="1"/>
    <x v="0"/>
    <x v="40"/>
    <x v="42"/>
    <x v="1"/>
    <n v="19"/>
    <x v="1"/>
    <n v="0.5"/>
    <n v="4250"/>
    <n v="2125"/>
    <n v="743.75"/>
    <n v="0.35"/>
  </r>
  <r>
    <x v="0"/>
    <n v="1185732"/>
    <x v="261"/>
    <x v="7"/>
    <x v="2"/>
    <x v="1"/>
    <x v="0"/>
    <x v="40"/>
    <x v="42"/>
    <x v="2"/>
    <n v="58"/>
    <x v="3"/>
    <n v="0.45"/>
    <n v="3500"/>
    <n v="1575"/>
    <n v="630"/>
    <n v="0.4"/>
  </r>
  <r>
    <x v="0"/>
    <n v="1185732"/>
    <x v="261"/>
    <x v="7"/>
    <x v="2"/>
    <x v="1"/>
    <x v="0"/>
    <x v="40"/>
    <x v="42"/>
    <x v="3"/>
    <n v="18"/>
    <x v="3"/>
    <n v="0.45"/>
    <n v="2500"/>
    <n v="1125"/>
    <n v="450"/>
    <n v="0.4"/>
  </r>
  <r>
    <x v="0"/>
    <n v="1185732"/>
    <x v="261"/>
    <x v="7"/>
    <x v="2"/>
    <x v="1"/>
    <x v="0"/>
    <x v="40"/>
    <x v="42"/>
    <x v="4"/>
    <n v="21"/>
    <x v="1"/>
    <n v="0.54999999999999993"/>
    <n v="2250"/>
    <n v="1237.4999999999998"/>
    <n v="371.24999999999994"/>
    <n v="0.3"/>
  </r>
  <r>
    <x v="0"/>
    <n v="1185732"/>
    <x v="261"/>
    <x v="7"/>
    <x v="2"/>
    <x v="1"/>
    <x v="0"/>
    <x v="40"/>
    <x v="42"/>
    <x v="5"/>
    <n v="30"/>
    <x v="3"/>
    <n v="0.6"/>
    <n v="4000"/>
    <n v="2400"/>
    <n v="960"/>
    <n v="0.4"/>
  </r>
  <r>
    <x v="0"/>
    <n v="1185732"/>
    <x v="236"/>
    <x v="8"/>
    <x v="2"/>
    <x v="1"/>
    <x v="0"/>
    <x v="40"/>
    <x v="42"/>
    <x v="0"/>
    <n v="31"/>
    <x v="3"/>
    <n v="0.54999999999999993"/>
    <n v="5250"/>
    <n v="2887.4999999999995"/>
    <n v="1010.6249999999998"/>
    <n v="0.35"/>
  </r>
  <r>
    <x v="0"/>
    <n v="1185732"/>
    <x v="236"/>
    <x v="8"/>
    <x v="2"/>
    <x v="1"/>
    <x v="0"/>
    <x v="40"/>
    <x v="42"/>
    <x v="1"/>
    <n v="16"/>
    <x v="2"/>
    <n v="0.5"/>
    <n v="3250"/>
    <n v="1625"/>
    <n v="568.75"/>
    <n v="0.35"/>
  </r>
  <r>
    <x v="0"/>
    <n v="1185732"/>
    <x v="236"/>
    <x v="8"/>
    <x v="2"/>
    <x v="1"/>
    <x v="0"/>
    <x v="40"/>
    <x v="42"/>
    <x v="2"/>
    <n v="52"/>
    <x v="2"/>
    <n v="0.45"/>
    <n v="2250"/>
    <n v="1012.5"/>
    <n v="405"/>
    <n v="0.4"/>
  </r>
  <r>
    <x v="0"/>
    <n v="1185732"/>
    <x v="236"/>
    <x v="8"/>
    <x v="2"/>
    <x v="1"/>
    <x v="0"/>
    <x v="40"/>
    <x v="42"/>
    <x v="3"/>
    <n v="24"/>
    <x v="1"/>
    <n v="0.45"/>
    <n v="2000"/>
    <n v="900"/>
    <n v="360"/>
    <n v="0.4"/>
  </r>
  <r>
    <x v="0"/>
    <n v="1185732"/>
    <x v="236"/>
    <x v="8"/>
    <x v="2"/>
    <x v="1"/>
    <x v="0"/>
    <x v="40"/>
    <x v="42"/>
    <x v="4"/>
    <n v="17"/>
    <x v="1"/>
    <n v="0.54999999999999993"/>
    <n v="2000"/>
    <n v="1099.9999999999998"/>
    <n v="329.99999999999994"/>
    <n v="0.3"/>
  </r>
  <r>
    <x v="0"/>
    <n v="1185732"/>
    <x v="236"/>
    <x v="8"/>
    <x v="2"/>
    <x v="1"/>
    <x v="0"/>
    <x v="40"/>
    <x v="42"/>
    <x v="5"/>
    <n v="41"/>
    <x v="1"/>
    <n v="0.6"/>
    <n v="3000"/>
    <n v="1800"/>
    <n v="720"/>
    <n v="0.4"/>
  </r>
  <r>
    <x v="0"/>
    <n v="1185732"/>
    <x v="45"/>
    <x v="9"/>
    <x v="3"/>
    <x v="1"/>
    <x v="0"/>
    <x v="40"/>
    <x v="42"/>
    <x v="0"/>
    <n v="39"/>
    <x v="1"/>
    <n v="0.6"/>
    <n v="4750"/>
    <n v="2850"/>
    <n v="997.49999999999989"/>
    <n v="0.35"/>
  </r>
  <r>
    <x v="0"/>
    <n v="1185732"/>
    <x v="45"/>
    <x v="9"/>
    <x v="3"/>
    <x v="1"/>
    <x v="0"/>
    <x v="40"/>
    <x v="42"/>
    <x v="1"/>
    <n v="18"/>
    <x v="0"/>
    <n v="0.55000000000000004"/>
    <n v="3000"/>
    <n v="1650.0000000000002"/>
    <n v="577.5"/>
    <n v="0.35"/>
  </r>
  <r>
    <x v="0"/>
    <n v="1185732"/>
    <x v="45"/>
    <x v="9"/>
    <x v="3"/>
    <x v="1"/>
    <x v="0"/>
    <x v="40"/>
    <x v="42"/>
    <x v="2"/>
    <n v="46"/>
    <x v="2"/>
    <n v="0.55000000000000004"/>
    <n v="2000"/>
    <n v="1100"/>
    <n v="440"/>
    <n v="0.4"/>
  </r>
  <r>
    <x v="0"/>
    <n v="1185732"/>
    <x v="45"/>
    <x v="9"/>
    <x v="3"/>
    <x v="1"/>
    <x v="0"/>
    <x v="40"/>
    <x v="42"/>
    <x v="3"/>
    <n v="24"/>
    <x v="2"/>
    <n v="0.55000000000000004"/>
    <n v="1750"/>
    <n v="962.50000000000011"/>
    <n v="385.00000000000006"/>
    <n v="0.4"/>
  </r>
  <r>
    <x v="0"/>
    <n v="1185732"/>
    <x v="45"/>
    <x v="9"/>
    <x v="3"/>
    <x v="1"/>
    <x v="0"/>
    <x v="40"/>
    <x v="42"/>
    <x v="4"/>
    <n v="26"/>
    <x v="1"/>
    <n v="0.65"/>
    <n v="1750"/>
    <n v="1137.5"/>
    <n v="341.25"/>
    <n v="0.3"/>
  </r>
  <r>
    <x v="0"/>
    <n v="1185732"/>
    <x v="45"/>
    <x v="9"/>
    <x v="3"/>
    <x v="1"/>
    <x v="0"/>
    <x v="40"/>
    <x v="42"/>
    <x v="5"/>
    <n v="31"/>
    <x v="2"/>
    <n v="0.7"/>
    <n v="3000"/>
    <n v="2100"/>
    <n v="840"/>
    <n v="0.4"/>
  </r>
  <r>
    <x v="0"/>
    <n v="1185732"/>
    <x v="262"/>
    <x v="10"/>
    <x v="3"/>
    <x v="1"/>
    <x v="0"/>
    <x v="40"/>
    <x v="42"/>
    <x v="0"/>
    <n v="39"/>
    <x v="1"/>
    <n v="0.65"/>
    <n v="4500"/>
    <n v="2925"/>
    <n v="1023.7499999999999"/>
    <n v="0.35"/>
  </r>
  <r>
    <x v="0"/>
    <n v="1185732"/>
    <x v="262"/>
    <x v="10"/>
    <x v="3"/>
    <x v="1"/>
    <x v="0"/>
    <x v="40"/>
    <x v="42"/>
    <x v="1"/>
    <n v="18"/>
    <x v="3"/>
    <n v="0.55000000000000004"/>
    <n v="3250"/>
    <n v="1787.5000000000002"/>
    <n v="625.625"/>
    <n v="0.35"/>
  </r>
  <r>
    <x v="0"/>
    <n v="1185732"/>
    <x v="262"/>
    <x v="10"/>
    <x v="3"/>
    <x v="1"/>
    <x v="0"/>
    <x v="40"/>
    <x v="42"/>
    <x v="2"/>
    <n v="20"/>
    <x v="3"/>
    <n v="0.55000000000000004"/>
    <n v="3200"/>
    <n v="1760.0000000000002"/>
    <n v="704.00000000000011"/>
    <n v="0.4"/>
  </r>
  <r>
    <x v="0"/>
    <n v="1185732"/>
    <x v="262"/>
    <x v="10"/>
    <x v="3"/>
    <x v="1"/>
    <x v="0"/>
    <x v="40"/>
    <x v="42"/>
    <x v="3"/>
    <n v="37"/>
    <x v="2"/>
    <n v="0.55000000000000004"/>
    <n v="3000"/>
    <n v="1650.0000000000002"/>
    <n v="660.00000000000011"/>
    <n v="0.4"/>
  </r>
  <r>
    <x v="0"/>
    <n v="1185732"/>
    <x v="262"/>
    <x v="10"/>
    <x v="3"/>
    <x v="1"/>
    <x v="0"/>
    <x v="40"/>
    <x v="42"/>
    <x v="4"/>
    <n v="37"/>
    <x v="3"/>
    <n v="0.65"/>
    <n v="2750"/>
    <n v="1787.5"/>
    <n v="536.25"/>
    <n v="0.3"/>
  </r>
  <r>
    <x v="0"/>
    <n v="1185732"/>
    <x v="262"/>
    <x v="10"/>
    <x v="3"/>
    <x v="1"/>
    <x v="0"/>
    <x v="40"/>
    <x v="42"/>
    <x v="5"/>
    <n v="40"/>
    <x v="2"/>
    <n v="0.7"/>
    <n v="3750"/>
    <n v="2625"/>
    <n v="1050"/>
    <n v="0.4"/>
  </r>
  <r>
    <x v="0"/>
    <n v="1185732"/>
    <x v="263"/>
    <x v="11"/>
    <x v="3"/>
    <x v="1"/>
    <x v="0"/>
    <x v="40"/>
    <x v="42"/>
    <x v="0"/>
    <n v="25"/>
    <x v="0"/>
    <n v="0.65"/>
    <n v="6000"/>
    <n v="3900"/>
    <n v="1365"/>
    <n v="0.35"/>
  </r>
  <r>
    <x v="0"/>
    <n v="1185732"/>
    <x v="263"/>
    <x v="11"/>
    <x v="3"/>
    <x v="1"/>
    <x v="0"/>
    <x v="40"/>
    <x v="42"/>
    <x v="1"/>
    <n v="29"/>
    <x v="2"/>
    <n v="0.55000000000000004"/>
    <n v="4000"/>
    <n v="2200"/>
    <n v="770"/>
    <n v="0.35"/>
  </r>
  <r>
    <x v="0"/>
    <n v="1185732"/>
    <x v="263"/>
    <x v="11"/>
    <x v="3"/>
    <x v="1"/>
    <x v="0"/>
    <x v="40"/>
    <x v="42"/>
    <x v="2"/>
    <n v="56"/>
    <x v="2"/>
    <n v="0.55000000000000004"/>
    <n v="3750"/>
    <n v="2062.5"/>
    <n v="825"/>
    <n v="0.4"/>
  </r>
  <r>
    <x v="0"/>
    <n v="1185732"/>
    <x v="263"/>
    <x v="11"/>
    <x v="3"/>
    <x v="1"/>
    <x v="0"/>
    <x v="40"/>
    <x v="42"/>
    <x v="3"/>
    <n v="31"/>
    <x v="2"/>
    <n v="0.55000000000000004"/>
    <n v="3250"/>
    <n v="1787.5000000000002"/>
    <n v="715.00000000000011"/>
    <n v="0.4"/>
  </r>
  <r>
    <x v="0"/>
    <n v="1185732"/>
    <x v="263"/>
    <x v="11"/>
    <x v="3"/>
    <x v="1"/>
    <x v="0"/>
    <x v="40"/>
    <x v="42"/>
    <x v="4"/>
    <n v="43"/>
    <x v="0"/>
    <n v="0.65"/>
    <n v="3250"/>
    <n v="2112.5"/>
    <n v="633.75"/>
    <n v="0.3"/>
  </r>
  <r>
    <x v="0"/>
    <n v="1185732"/>
    <x v="263"/>
    <x v="11"/>
    <x v="3"/>
    <x v="1"/>
    <x v="0"/>
    <x v="40"/>
    <x v="42"/>
    <x v="5"/>
    <n v="28"/>
    <x v="3"/>
    <n v="0.7"/>
    <n v="4250"/>
    <n v="2975"/>
    <n v="1190"/>
    <n v="0.4"/>
  </r>
  <r>
    <x v="0"/>
    <n v="1185732"/>
    <x v="247"/>
    <x v="0"/>
    <x v="0"/>
    <x v="0"/>
    <x v="0"/>
    <x v="41"/>
    <x v="43"/>
    <x v="0"/>
    <n v="56"/>
    <x v="2"/>
    <n v="0.35000000000000003"/>
    <n v="4750"/>
    <n v="1662.5000000000002"/>
    <n v="581.875"/>
    <n v="0.35"/>
  </r>
  <r>
    <x v="0"/>
    <n v="1185732"/>
    <x v="247"/>
    <x v="0"/>
    <x v="0"/>
    <x v="0"/>
    <x v="0"/>
    <x v="41"/>
    <x v="43"/>
    <x v="1"/>
    <n v="40"/>
    <x v="2"/>
    <n v="0.35000000000000003"/>
    <n v="2750"/>
    <n v="962.50000000000011"/>
    <n v="336.875"/>
    <n v="0.35"/>
  </r>
  <r>
    <x v="0"/>
    <n v="1185732"/>
    <x v="247"/>
    <x v="0"/>
    <x v="0"/>
    <x v="0"/>
    <x v="0"/>
    <x v="41"/>
    <x v="43"/>
    <x v="2"/>
    <n v="33"/>
    <x v="3"/>
    <n v="0.25000000000000006"/>
    <n v="2750"/>
    <n v="687.50000000000011"/>
    <n v="275.00000000000006"/>
    <n v="0.4"/>
  </r>
  <r>
    <x v="0"/>
    <n v="1185732"/>
    <x v="247"/>
    <x v="0"/>
    <x v="0"/>
    <x v="0"/>
    <x v="0"/>
    <x v="41"/>
    <x v="43"/>
    <x v="3"/>
    <n v="56"/>
    <x v="3"/>
    <n v="0.3"/>
    <n v="1250"/>
    <n v="375"/>
    <n v="150"/>
    <n v="0.4"/>
  </r>
  <r>
    <x v="0"/>
    <n v="1185732"/>
    <x v="247"/>
    <x v="0"/>
    <x v="0"/>
    <x v="0"/>
    <x v="0"/>
    <x v="41"/>
    <x v="43"/>
    <x v="4"/>
    <n v="57"/>
    <x v="2"/>
    <n v="0.45"/>
    <n v="1750"/>
    <n v="787.5"/>
    <n v="236.25"/>
    <n v="0.3"/>
  </r>
  <r>
    <x v="0"/>
    <n v="1185732"/>
    <x v="247"/>
    <x v="0"/>
    <x v="0"/>
    <x v="0"/>
    <x v="0"/>
    <x v="41"/>
    <x v="43"/>
    <x v="5"/>
    <n v="35"/>
    <x v="2"/>
    <n v="0.35000000000000003"/>
    <n v="2750"/>
    <n v="962.50000000000011"/>
    <n v="385.00000000000006"/>
    <n v="0.4"/>
  </r>
  <r>
    <x v="0"/>
    <n v="1185732"/>
    <x v="264"/>
    <x v="1"/>
    <x v="0"/>
    <x v="0"/>
    <x v="0"/>
    <x v="41"/>
    <x v="43"/>
    <x v="0"/>
    <n v="48"/>
    <x v="3"/>
    <n v="0.35000000000000003"/>
    <n v="5250"/>
    <n v="1837.5000000000002"/>
    <n v="643.125"/>
    <n v="0.35"/>
  </r>
  <r>
    <x v="0"/>
    <n v="1185732"/>
    <x v="264"/>
    <x v="1"/>
    <x v="0"/>
    <x v="0"/>
    <x v="0"/>
    <x v="41"/>
    <x v="43"/>
    <x v="1"/>
    <n v="46"/>
    <x v="3"/>
    <n v="0.35000000000000003"/>
    <n v="1750"/>
    <n v="612.50000000000011"/>
    <n v="214.37500000000003"/>
    <n v="0.35"/>
  </r>
  <r>
    <x v="0"/>
    <n v="1185732"/>
    <x v="264"/>
    <x v="1"/>
    <x v="0"/>
    <x v="0"/>
    <x v="0"/>
    <x v="41"/>
    <x v="43"/>
    <x v="2"/>
    <n v="43"/>
    <x v="3"/>
    <n v="0.25000000000000006"/>
    <n v="2250"/>
    <n v="562.50000000000011"/>
    <n v="225.00000000000006"/>
    <n v="0.4"/>
  </r>
  <r>
    <x v="0"/>
    <n v="1185732"/>
    <x v="264"/>
    <x v="1"/>
    <x v="0"/>
    <x v="0"/>
    <x v="0"/>
    <x v="41"/>
    <x v="43"/>
    <x v="3"/>
    <n v="30"/>
    <x v="3"/>
    <n v="0.3"/>
    <n v="1000"/>
    <n v="300"/>
    <n v="120"/>
    <n v="0.4"/>
  </r>
  <r>
    <x v="0"/>
    <n v="1185732"/>
    <x v="264"/>
    <x v="1"/>
    <x v="0"/>
    <x v="0"/>
    <x v="0"/>
    <x v="41"/>
    <x v="43"/>
    <x v="4"/>
    <n v="27"/>
    <x v="2"/>
    <n v="0.45"/>
    <n v="1750"/>
    <n v="787.5"/>
    <n v="236.25"/>
    <n v="0.3"/>
  </r>
  <r>
    <x v="0"/>
    <n v="1185732"/>
    <x v="264"/>
    <x v="1"/>
    <x v="0"/>
    <x v="0"/>
    <x v="0"/>
    <x v="41"/>
    <x v="43"/>
    <x v="5"/>
    <n v="35"/>
    <x v="3"/>
    <n v="0.35000000000000003"/>
    <n v="2750"/>
    <n v="962.50000000000011"/>
    <n v="385.00000000000006"/>
    <n v="0.4"/>
  </r>
  <r>
    <x v="0"/>
    <n v="1185732"/>
    <x v="164"/>
    <x v="2"/>
    <x v="0"/>
    <x v="0"/>
    <x v="0"/>
    <x v="41"/>
    <x v="43"/>
    <x v="0"/>
    <n v="30"/>
    <x v="0"/>
    <n v="0.35000000000000003"/>
    <n v="4950"/>
    <n v="1732.5000000000002"/>
    <n v="606.375"/>
    <n v="0.35"/>
  </r>
  <r>
    <x v="0"/>
    <n v="1185732"/>
    <x v="164"/>
    <x v="2"/>
    <x v="0"/>
    <x v="0"/>
    <x v="0"/>
    <x v="41"/>
    <x v="43"/>
    <x v="1"/>
    <n v="24"/>
    <x v="2"/>
    <n v="0.35000000000000003"/>
    <n v="2000"/>
    <n v="700.00000000000011"/>
    <n v="245.00000000000003"/>
    <n v="0.35"/>
  </r>
  <r>
    <x v="0"/>
    <n v="1185732"/>
    <x v="164"/>
    <x v="2"/>
    <x v="0"/>
    <x v="0"/>
    <x v="0"/>
    <x v="41"/>
    <x v="43"/>
    <x v="2"/>
    <n v="50"/>
    <x v="1"/>
    <n v="0.25000000000000006"/>
    <n v="2250"/>
    <n v="562.50000000000011"/>
    <n v="225.00000000000006"/>
    <n v="0.4"/>
  </r>
  <r>
    <x v="0"/>
    <n v="1185732"/>
    <x v="164"/>
    <x v="2"/>
    <x v="0"/>
    <x v="0"/>
    <x v="0"/>
    <x v="41"/>
    <x v="43"/>
    <x v="3"/>
    <n v="46"/>
    <x v="3"/>
    <n v="0.3"/>
    <n v="750"/>
    <n v="225"/>
    <n v="90"/>
    <n v="0.4"/>
  </r>
  <r>
    <x v="0"/>
    <n v="1185732"/>
    <x v="164"/>
    <x v="2"/>
    <x v="0"/>
    <x v="0"/>
    <x v="0"/>
    <x v="41"/>
    <x v="43"/>
    <x v="4"/>
    <n v="53"/>
    <x v="0"/>
    <n v="0.45"/>
    <n v="1250"/>
    <n v="562.5"/>
    <n v="168.75"/>
    <n v="0.3"/>
  </r>
  <r>
    <x v="0"/>
    <n v="1185732"/>
    <x v="164"/>
    <x v="2"/>
    <x v="0"/>
    <x v="0"/>
    <x v="0"/>
    <x v="41"/>
    <x v="43"/>
    <x v="5"/>
    <n v="58"/>
    <x v="2"/>
    <n v="0.35000000000000003"/>
    <n v="2250"/>
    <n v="787.50000000000011"/>
    <n v="315.00000000000006"/>
    <n v="0.4"/>
  </r>
  <r>
    <x v="0"/>
    <n v="1185732"/>
    <x v="265"/>
    <x v="3"/>
    <x v="1"/>
    <x v="0"/>
    <x v="0"/>
    <x v="41"/>
    <x v="43"/>
    <x v="0"/>
    <n v="44"/>
    <x v="1"/>
    <n v="0.35000000000000003"/>
    <n v="4750"/>
    <n v="1662.5000000000002"/>
    <n v="581.875"/>
    <n v="0.35"/>
  </r>
  <r>
    <x v="0"/>
    <n v="1185732"/>
    <x v="265"/>
    <x v="3"/>
    <x v="1"/>
    <x v="0"/>
    <x v="0"/>
    <x v="41"/>
    <x v="43"/>
    <x v="1"/>
    <n v="22"/>
    <x v="0"/>
    <n v="0.35000000000000003"/>
    <n v="1750"/>
    <n v="612.50000000000011"/>
    <n v="214.37500000000003"/>
    <n v="0.35"/>
  </r>
  <r>
    <x v="0"/>
    <n v="1185732"/>
    <x v="265"/>
    <x v="3"/>
    <x v="1"/>
    <x v="0"/>
    <x v="0"/>
    <x v="41"/>
    <x v="43"/>
    <x v="2"/>
    <n v="29"/>
    <x v="2"/>
    <n v="0.25000000000000006"/>
    <n v="1750"/>
    <n v="437.50000000000011"/>
    <n v="175.00000000000006"/>
    <n v="0.4"/>
  </r>
  <r>
    <x v="0"/>
    <n v="1185732"/>
    <x v="265"/>
    <x v="3"/>
    <x v="1"/>
    <x v="0"/>
    <x v="0"/>
    <x v="41"/>
    <x v="43"/>
    <x v="3"/>
    <n v="58"/>
    <x v="2"/>
    <n v="0.3"/>
    <n v="1000"/>
    <n v="300"/>
    <n v="120"/>
    <n v="0.4"/>
  </r>
  <r>
    <x v="0"/>
    <n v="1185732"/>
    <x v="265"/>
    <x v="3"/>
    <x v="1"/>
    <x v="0"/>
    <x v="0"/>
    <x v="41"/>
    <x v="43"/>
    <x v="4"/>
    <n v="47"/>
    <x v="1"/>
    <n v="0.45"/>
    <n v="1000"/>
    <n v="450"/>
    <n v="135"/>
    <n v="0.3"/>
  </r>
  <r>
    <x v="0"/>
    <n v="1185732"/>
    <x v="265"/>
    <x v="3"/>
    <x v="1"/>
    <x v="0"/>
    <x v="0"/>
    <x v="41"/>
    <x v="43"/>
    <x v="5"/>
    <n v="58"/>
    <x v="2"/>
    <n v="0.35000000000000003"/>
    <n v="2500"/>
    <n v="875.00000000000011"/>
    <n v="350.00000000000006"/>
    <n v="0.4"/>
  </r>
  <r>
    <x v="0"/>
    <n v="1185732"/>
    <x v="61"/>
    <x v="4"/>
    <x v="1"/>
    <x v="0"/>
    <x v="0"/>
    <x v="41"/>
    <x v="43"/>
    <x v="0"/>
    <n v="55"/>
    <x v="3"/>
    <n v="0.49999999999999994"/>
    <n v="5200"/>
    <n v="2599.9999999999995"/>
    <n v="909.99999999999977"/>
    <n v="0.35"/>
  </r>
  <r>
    <x v="0"/>
    <n v="1185732"/>
    <x v="61"/>
    <x v="4"/>
    <x v="1"/>
    <x v="0"/>
    <x v="0"/>
    <x v="41"/>
    <x v="43"/>
    <x v="1"/>
    <n v="41"/>
    <x v="1"/>
    <n v="0.45"/>
    <n v="2250"/>
    <n v="1012.5"/>
    <n v="354.375"/>
    <n v="0.35"/>
  </r>
  <r>
    <x v="0"/>
    <n v="1185732"/>
    <x v="61"/>
    <x v="4"/>
    <x v="1"/>
    <x v="0"/>
    <x v="0"/>
    <x v="41"/>
    <x v="43"/>
    <x v="2"/>
    <n v="36"/>
    <x v="1"/>
    <n v="0.4"/>
    <n v="2500"/>
    <n v="1000"/>
    <n v="400"/>
    <n v="0.4"/>
  </r>
  <r>
    <x v="0"/>
    <n v="1185732"/>
    <x v="61"/>
    <x v="4"/>
    <x v="1"/>
    <x v="0"/>
    <x v="0"/>
    <x v="41"/>
    <x v="43"/>
    <x v="3"/>
    <n v="31"/>
    <x v="2"/>
    <n v="0.4"/>
    <n v="2000"/>
    <n v="800"/>
    <n v="320"/>
    <n v="0.4"/>
  </r>
  <r>
    <x v="0"/>
    <n v="1185732"/>
    <x v="61"/>
    <x v="4"/>
    <x v="1"/>
    <x v="0"/>
    <x v="0"/>
    <x v="41"/>
    <x v="43"/>
    <x v="4"/>
    <n v="21"/>
    <x v="2"/>
    <n v="0.49999999999999994"/>
    <n v="2250"/>
    <n v="1124.9999999999998"/>
    <n v="337.49999999999994"/>
    <n v="0.3"/>
  </r>
  <r>
    <x v="0"/>
    <n v="1185732"/>
    <x v="61"/>
    <x v="4"/>
    <x v="1"/>
    <x v="0"/>
    <x v="0"/>
    <x v="41"/>
    <x v="43"/>
    <x v="5"/>
    <n v="55"/>
    <x v="1"/>
    <n v="0.54999999999999993"/>
    <n v="3500"/>
    <n v="1924.9999999999998"/>
    <n v="770"/>
    <n v="0.4"/>
  </r>
  <r>
    <x v="0"/>
    <n v="1185732"/>
    <x v="266"/>
    <x v="5"/>
    <x v="1"/>
    <x v="0"/>
    <x v="0"/>
    <x v="41"/>
    <x v="43"/>
    <x v="0"/>
    <n v="52"/>
    <x v="2"/>
    <n v="0.49999999999999994"/>
    <n v="6000"/>
    <n v="2999.9999999999995"/>
    <n v="1049.9999999999998"/>
    <n v="0.35"/>
  </r>
  <r>
    <x v="0"/>
    <n v="1185732"/>
    <x v="266"/>
    <x v="5"/>
    <x v="1"/>
    <x v="0"/>
    <x v="0"/>
    <x v="41"/>
    <x v="43"/>
    <x v="1"/>
    <n v="40"/>
    <x v="3"/>
    <n v="0.45"/>
    <n v="3500"/>
    <n v="1575"/>
    <n v="551.25"/>
    <n v="0.35"/>
  </r>
  <r>
    <x v="0"/>
    <n v="1185732"/>
    <x v="266"/>
    <x v="5"/>
    <x v="1"/>
    <x v="0"/>
    <x v="0"/>
    <x v="41"/>
    <x v="43"/>
    <x v="2"/>
    <n v="55"/>
    <x v="0"/>
    <n v="0.4"/>
    <n v="2750"/>
    <n v="1100"/>
    <n v="440"/>
    <n v="0.4"/>
  </r>
  <r>
    <x v="0"/>
    <n v="1185732"/>
    <x v="266"/>
    <x v="5"/>
    <x v="1"/>
    <x v="0"/>
    <x v="0"/>
    <x v="41"/>
    <x v="43"/>
    <x v="3"/>
    <n v="22"/>
    <x v="1"/>
    <n v="0.4"/>
    <n v="2500"/>
    <n v="1000"/>
    <n v="400"/>
    <n v="0.4"/>
  </r>
  <r>
    <x v="0"/>
    <n v="1185732"/>
    <x v="266"/>
    <x v="5"/>
    <x v="1"/>
    <x v="0"/>
    <x v="0"/>
    <x v="41"/>
    <x v="43"/>
    <x v="4"/>
    <n v="27"/>
    <x v="2"/>
    <n v="0.49999999999999994"/>
    <n v="2500"/>
    <n v="1249.9999999999998"/>
    <n v="374.99999999999994"/>
    <n v="0.3"/>
  </r>
  <r>
    <x v="0"/>
    <n v="1185732"/>
    <x v="266"/>
    <x v="5"/>
    <x v="1"/>
    <x v="0"/>
    <x v="0"/>
    <x v="41"/>
    <x v="43"/>
    <x v="5"/>
    <n v="30"/>
    <x v="3"/>
    <n v="0.54999999999999993"/>
    <n v="4000"/>
    <n v="2199.9999999999995"/>
    <n v="879.99999999999989"/>
    <n v="0.4"/>
  </r>
  <r>
    <x v="0"/>
    <n v="1185732"/>
    <x v="167"/>
    <x v="6"/>
    <x v="2"/>
    <x v="1"/>
    <x v="0"/>
    <x v="41"/>
    <x v="43"/>
    <x v="0"/>
    <n v="53"/>
    <x v="2"/>
    <n v="0.49999999999999994"/>
    <n v="6250"/>
    <n v="3124.9999999999995"/>
    <n v="1093.7499999999998"/>
    <n v="0.35"/>
  </r>
  <r>
    <x v="0"/>
    <n v="1185732"/>
    <x v="167"/>
    <x v="6"/>
    <x v="2"/>
    <x v="1"/>
    <x v="0"/>
    <x v="41"/>
    <x v="43"/>
    <x v="1"/>
    <n v="34"/>
    <x v="3"/>
    <n v="0.45"/>
    <n v="3750"/>
    <n v="1687.5"/>
    <n v="590.625"/>
    <n v="0.35"/>
  </r>
  <r>
    <x v="0"/>
    <n v="1185732"/>
    <x v="167"/>
    <x v="6"/>
    <x v="2"/>
    <x v="1"/>
    <x v="0"/>
    <x v="41"/>
    <x v="43"/>
    <x v="2"/>
    <n v="16"/>
    <x v="1"/>
    <n v="0.4"/>
    <n v="3000"/>
    <n v="1200"/>
    <n v="480"/>
    <n v="0.4"/>
  </r>
  <r>
    <x v="0"/>
    <n v="1185732"/>
    <x v="167"/>
    <x v="6"/>
    <x v="2"/>
    <x v="1"/>
    <x v="0"/>
    <x v="41"/>
    <x v="43"/>
    <x v="3"/>
    <n v="50"/>
    <x v="1"/>
    <n v="0.4"/>
    <n v="2500"/>
    <n v="1000"/>
    <n v="400"/>
    <n v="0.4"/>
  </r>
  <r>
    <x v="0"/>
    <n v="1185732"/>
    <x v="167"/>
    <x v="6"/>
    <x v="2"/>
    <x v="1"/>
    <x v="0"/>
    <x v="41"/>
    <x v="43"/>
    <x v="4"/>
    <n v="60"/>
    <x v="3"/>
    <n v="0.49999999999999994"/>
    <n v="2750"/>
    <n v="1374.9999999999998"/>
    <n v="412.49999999999994"/>
    <n v="0.3"/>
  </r>
  <r>
    <x v="0"/>
    <n v="1185732"/>
    <x v="167"/>
    <x v="6"/>
    <x v="2"/>
    <x v="1"/>
    <x v="0"/>
    <x v="41"/>
    <x v="43"/>
    <x v="5"/>
    <n v="40"/>
    <x v="3"/>
    <n v="0.54999999999999993"/>
    <n v="4500"/>
    <n v="2474.9999999999995"/>
    <n v="989.99999999999989"/>
    <n v="0.4"/>
  </r>
  <r>
    <x v="0"/>
    <n v="1185732"/>
    <x v="117"/>
    <x v="7"/>
    <x v="2"/>
    <x v="1"/>
    <x v="0"/>
    <x v="41"/>
    <x v="43"/>
    <x v="0"/>
    <n v="20"/>
    <x v="3"/>
    <n v="0.49999999999999994"/>
    <n v="6000"/>
    <n v="2999.9999999999995"/>
    <n v="1049.9999999999998"/>
    <n v="0.35"/>
  </r>
  <r>
    <x v="0"/>
    <n v="1185732"/>
    <x v="117"/>
    <x v="7"/>
    <x v="2"/>
    <x v="1"/>
    <x v="0"/>
    <x v="41"/>
    <x v="43"/>
    <x v="1"/>
    <n v="41"/>
    <x v="1"/>
    <n v="0.45"/>
    <n v="3750"/>
    <n v="1687.5"/>
    <n v="590.625"/>
    <n v="0.35"/>
  </r>
  <r>
    <x v="0"/>
    <n v="1185732"/>
    <x v="117"/>
    <x v="7"/>
    <x v="2"/>
    <x v="1"/>
    <x v="0"/>
    <x v="41"/>
    <x v="43"/>
    <x v="2"/>
    <n v="45"/>
    <x v="0"/>
    <n v="0.4"/>
    <n v="3000"/>
    <n v="1200"/>
    <n v="480"/>
    <n v="0.4"/>
  </r>
  <r>
    <x v="0"/>
    <n v="1185732"/>
    <x v="117"/>
    <x v="7"/>
    <x v="2"/>
    <x v="1"/>
    <x v="0"/>
    <x v="41"/>
    <x v="43"/>
    <x v="3"/>
    <n v="17"/>
    <x v="0"/>
    <n v="0.4"/>
    <n v="2000"/>
    <n v="800"/>
    <n v="320"/>
    <n v="0.4"/>
  </r>
  <r>
    <x v="0"/>
    <n v="1185732"/>
    <x v="117"/>
    <x v="7"/>
    <x v="2"/>
    <x v="1"/>
    <x v="0"/>
    <x v="41"/>
    <x v="43"/>
    <x v="4"/>
    <n v="16"/>
    <x v="1"/>
    <n v="0.49999999999999994"/>
    <n v="1750"/>
    <n v="874.99999999999989"/>
    <n v="262.49999999999994"/>
    <n v="0.3"/>
  </r>
  <r>
    <x v="0"/>
    <n v="1185732"/>
    <x v="117"/>
    <x v="7"/>
    <x v="2"/>
    <x v="1"/>
    <x v="0"/>
    <x v="41"/>
    <x v="43"/>
    <x v="5"/>
    <n v="51"/>
    <x v="3"/>
    <n v="0.54999999999999993"/>
    <n v="3500"/>
    <n v="1924.9999999999998"/>
    <n v="770"/>
    <n v="0.4"/>
  </r>
  <r>
    <x v="0"/>
    <n v="1185732"/>
    <x v="63"/>
    <x v="8"/>
    <x v="2"/>
    <x v="1"/>
    <x v="0"/>
    <x v="41"/>
    <x v="43"/>
    <x v="0"/>
    <n v="33"/>
    <x v="3"/>
    <n v="0.49999999999999994"/>
    <n v="4750"/>
    <n v="2374.9999999999995"/>
    <n v="831.24999999999977"/>
    <n v="0.35"/>
  </r>
  <r>
    <x v="0"/>
    <n v="1185732"/>
    <x v="63"/>
    <x v="8"/>
    <x v="2"/>
    <x v="1"/>
    <x v="0"/>
    <x v="41"/>
    <x v="43"/>
    <x v="1"/>
    <n v="25"/>
    <x v="0"/>
    <n v="0.45"/>
    <n v="2750"/>
    <n v="1237.5"/>
    <n v="433.125"/>
    <n v="0.35"/>
  </r>
  <r>
    <x v="0"/>
    <n v="1185732"/>
    <x v="63"/>
    <x v="8"/>
    <x v="2"/>
    <x v="1"/>
    <x v="0"/>
    <x v="41"/>
    <x v="43"/>
    <x v="2"/>
    <n v="25"/>
    <x v="0"/>
    <n v="0.4"/>
    <n v="1750"/>
    <n v="700"/>
    <n v="280"/>
    <n v="0.4"/>
  </r>
  <r>
    <x v="0"/>
    <n v="1185732"/>
    <x v="63"/>
    <x v="8"/>
    <x v="2"/>
    <x v="1"/>
    <x v="0"/>
    <x v="41"/>
    <x v="43"/>
    <x v="3"/>
    <n v="29"/>
    <x v="1"/>
    <n v="0.4"/>
    <n v="1500"/>
    <n v="600"/>
    <n v="240"/>
    <n v="0.4"/>
  </r>
  <r>
    <x v="0"/>
    <n v="1185732"/>
    <x v="63"/>
    <x v="8"/>
    <x v="2"/>
    <x v="1"/>
    <x v="0"/>
    <x v="41"/>
    <x v="43"/>
    <x v="4"/>
    <n v="47"/>
    <x v="0"/>
    <n v="0.49999999999999994"/>
    <n v="1500"/>
    <n v="749.99999999999989"/>
    <n v="224.99999999999997"/>
    <n v="0.3"/>
  </r>
  <r>
    <x v="0"/>
    <n v="1185732"/>
    <x v="63"/>
    <x v="8"/>
    <x v="2"/>
    <x v="1"/>
    <x v="0"/>
    <x v="41"/>
    <x v="43"/>
    <x v="5"/>
    <n v="34"/>
    <x v="0"/>
    <n v="0.54999999999999993"/>
    <n v="2500"/>
    <n v="1374.9999999999998"/>
    <n v="549.99999999999989"/>
    <n v="0.4"/>
  </r>
  <r>
    <x v="0"/>
    <n v="1185732"/>
    <x v="267"/>
    <x v="9"/>
    <x v="3"/>
    <x v="1"/>
    <x v="0"/>
    <x v="41"/>
    <x v="43"/>
    <x v="0"/>
    <n v="35"/>
    <x v="2"/>
    <n v="0.54999999999999993"/>
    <n v="4250"/>
    <n v="2337.4999999999995"/>
    <n v="818.12499999999977"/>
    <n v="0.35"/>
  </r>
  <r>
    <x v="0"/>
    <n v="1185732"/>
    <x v="267"/>
    <x v="9"/>
    <x v="3"/>
    <x v="1"/>
    <x v="0"/>
    <x v="41"/>
    <x v="43"/>
    <x v="1"/>
    <n v="32"/>
    <x v="1"/>
    <n v="0.5"/>
    <n v="2500"/>
    <n v="1250"/>
    <n v="437.5"/>
    <n v="0.35"/>
  </r>
  <r>
    <x v="0"/>
    <n v="1185732"/>
    <x v="267"/>
    <x v="9"/>
    <x v="3"/>
    <x v="1"/>
    <x v="0"/>
    <x v="41"/>
    <x v="43"/>
    <x v="2"/>
    <n v="32"/>
    <x v="1"/>
    <n v="0.5"/>
    <n v="1500"/>
    <n v="750"/>
    <n v="300"/>
    <n v="0.4"/>
  </r>
  <r>
    <x v="0"/>
    <n v="1185732"/>
    <x v="267"/>
    <x v="9"/>
    <x v="3"/>
    <x v="1"/>
    <x v="0"/>
    <x v="41"/>
    <x v="43"/>
    <x v="3"/>
    <n v="52"/>
    <x v="3"/>
    <n v="0.5"/>
    <n v="1250"/>
    <n v="625"/>
    <n v="250"/>
    <n v="0.4"/>
  </r>
  <r>
    <x v="0"/>
    <n v="1185732"/>
    <x v="267"/>
    <x v="9"/>
    <x v="3"/>
    <x v="1"/>
    <x v="0"/>
    <x v="41"/>
    <x v="43"/>
    <x v="4"/>
    <n v="32"/>
    <x v="3"/>
    <n v="0.6"/>
    <n v="1250"/>
    <n v="750"/>
    <n v="225"/>
    <n v="0.3"/>
  </r>
  <r>
    <x v="0"/>
    <n v="1185732"/>
    <x v="267"/>
    <x v="9"/>
    <x v="3"/>
    <x v="1"/>
    <x v="0"/>
    <x v="41"/>
    <x v="43"/>
    <x v="5"/>
    <n v="48"/>
    <x v="1"/>
    <n v="0.64999999999999991"/>
    <n v="2500"/>
    <n v="1624.9999999999998"/>
    <n v="650"/>
    <n v="0.4"/>
  </r>
  <r>
    <x v="0"/>
    <n v="1185732"/>
    <x v="268"/>
    <x v="10"/>
    <x v="3"/>
    <x v="1"/>
    <x v="0"/>
    <x v="41"/>
    <x v="43"/>
    <x v="0"/>
    <n v="57"/>
    <x v="3"/>
    <n v="0.6"/>
    <n v="4000"/>
    <n v="2400"/>
    <n v="840"/>
    <n v="0.35"/>
  </r>
  <r>
    <x v="0"/>
    <n v="1185732"/>
    <x v="268"/>
    <x v="10"/>
    <x v="3"/>
    <x v="1"/>
    <x v="0"/>
    <x v="41"/>
    <x v="43"/>
    <x v="1"/>
    <n v="50"/>
    <x v="3"/>
    <n v="0.5"/>
    <n v="2750"/>
    <n v="1375"/>
    <n v="481.24999999999994"/>
    <n v="0.35"/>
  </r>
  <r>
    <x v="0"/>
    <n v="1185732"/>
    <x v="268"/>
    <x v="10"/>
    <x v="3"/>
    <x v="1"/>
    <x v="0"/>
    <x v="41"/>
    <x v="43"/>
    <x v="2"/>
    <n v="42"/>
    <x v="2"/>
    <n v="0.5"/>
    <n v="2700"/>
    <n v="1350"/>
    <n v="540"/>
    <n v="0.4"/>
  </r>
  <r>
    <x v="0"/>
    <n v="1185732"/>
    <x v="268"/>
    <x v="10"/>
    <x v="3"/>
    <x v="1"/>
    <x v="0"/>
    <x v="41"/>
    <x v="43"/>
    <x v="3"/>
    <n v="49"/>
    <x v="0"/>
    <n v="0.5"/>
    <n v="2500"/>
    <n v="1250"/>
    <n v="500"/>
    <n v="0.4"/>
  </r>
  <r>
    <x v="0"/>
    <n v="1185732"/>
    <x v="268"/>
    <x v="10"/>
    <x v="3"/>
    <x v="1"/>
    <x v="0"/>
    <x v="41"/>
    <x v="43"/>
    <x v="4"/>
    <n v="60"/>
    <x v="2"/>
    <n v="0.6"/>
    <n v="2250"/>
    <n v="1350"/>
    <n v="405"/>
    <n v="0.3"/>
  </r>
  <r>
    <x v="0"/>
    <n v="1185732"/>
    <x v="268"/>
    <x v="10"/>
    <x v="3"/>
    <x v="1"/>
    <x v="0"/>
    <x v="41"/>
    <x v="43"/>
    <x v="5"/>
    <n v="58"/>
    <x v="3"/>
    <n v="0.64999999999999991"/>
    <n v="3250"/>
    <n v="2112.4999999999995"/>
    <n v="844.99999999999989"/>
    <n v="0.4"/>
  </r>
  <r>
    <x v="0"/>
    <n v="1185732"/>
    <x v="269"/>
    <x v="11"/>
    <x v="3"/>
    <x v="1"/>
    <x v="0"/>
    <x v="41"/>
    <x v="43"/>
    <x v="0"/>
    <n v="59"/>
    <x v="1"/>
    <n v="0.6"/>
    <n v="5500"/>
    <n v="3300"/>
    <n v="1155"/>
    <n v="0.35"/>
  </r>
  <r>
    <x v="0"/>
    <n v="1185732"/>
    <x v="269"/>
    <x v="11"/>
    <x v="3"/>
    <x v="1"/>
    <x v="0"/>
    <x v="41"/>
    <x v="43"/>
    <x v="1"/>
    <n v="39"/>
    <x v="1"/>
    <n v="0.5"/>
    <n v="3500"/>
    <n v="1750"/>
    <n v="612.5"/>
    <n v="0.35"/>
  </r>
  <r>
    <x v="0"/>
    <n v="1185732"/>
    <x v="269"/>
    <x v="11"/>
    <x v="3"/>
    <x v="1"/>
    <x v="0"/>
    <x v="41"/>
    <x v="43"/>
    <x v="2"/>
    <n v="42"/>
    <x v="2"/>
    <n v="0.5"/>
    <n v="3250"/>
    <n v="1625"/>
    <n v="650"/>
    <n v="0.4"/>
  </r>
  <r>
    <x v="0"/>
    <n v="1185732"/>
    <x v="269"/>
    <x v="11"/>
    <x v="3"/>
    <x v="1"/>
    <x v="0"/>
    <x v="41"/>
    <x v="43"/>
    <x v="3"/>
    <n v="43"/>
    <x v="2"/>
    <n v="0.5"/>
    <n v="2750"/>
    <n v="1375"/>
    <n v="550"/>
    <n v="0.4"/>
  </r>
  <r>
    <x v="0"/>
    <n v="1185732"/>
    <x v="269"/>
    <x v="11"/>
    <x v="3"/>
    <x v="1"/>
    <x v="0"/>
    <x v="41"/>
    <x v="43"/>
    <x v="4"/>
    <n v="39"/>
    <x v="0"/>
    <n v="0.6"/>
    <n v="2750"/>
    <n v="1650"/>
    <n v="495"/>
    <n v="0.3"/>
  </r>
  <r>
    <x v="0"/>
    <n v="1185732"/>
    <x v="269"/>
    <x v="11"/>
    <x v="3"/>
    <x v="1"/>
    <x v="0"/>
    <x v="41"/>
    <x v="43"/>
    <x v="5"/>
    <n v="27"/>
    <x v="3"/>
    <n v="0.64999999999999991"/>
    <n v="3750"/>
    <n v="2437.4999999999995"/>
    <n v="974.99999999999989"/>
    <n v="0.4"/>
  </r>
  <r>
    <x v="0"/>
    <n v="1185732"/>
    <x v="48"/>
    <x v="0"/>
    <x v="0"/>
    <x v="0"/>
    <x v="0"/>
    <x v="42"/>
    <x v="44"/>
    <x v="0"/>
    <n v="15"/>
    <x v="3"/>
    <n v="0.4"/>
    <n v="5000"/>
    <n v="2000"/>
    <n v="800"/>
    <n v="0.4"/>
  </r>
  <r>
    <x v="0"/>
    <n v="1185732"/>
    <x v="48"/>
    <x v="0"/>
    <x v="0"/>
    <x v="0"/>
    <x v="0"/>
    <x v="42"/>
    <x v="44"/>
    <x v="1"/>
    <n v="44"/>
    <x v="1"/>
    <n v="0.4"/>
    <n v="3000"/>
    <n v="1200"/>
    <n v="480"/>
    <n v="0.4"/>
  </r>
  <r>
    <x v="0"/>
    <n v="1185732"/>
    <x v="48"/>
    <x v="0"/>
    <x v="0"/>
    <x v="0"/>
    <x v="0"/>
    <x v="42"/>
    <x v="44"/>
    <x v="2"/>
    <n v="33"/>
    <x v="0"/>
    <n v="0.30000000000000004"/>
    <n v="3000"/>
    <n v="900.00000000000011"/>
    <n v="270"/>
    <n v="0.3"/>
  </r>
  <r>
    <x v="0"/>
    <n v="1185732"/>
    <x v="48"/>
    <x v="0"/>
    <x v="0"/>
    <x v="0"/>
    <x v="0"/>
    <x v="42"/>
    <x v="44"/>
    <x v="3"/>
    <n v="18"/>
    <x v="0"/>
    <n v="0.35"/>
    <n v="1500"/>
    <n v="525"/>
    <n v="157.5"/>
    <n v="0.3"/>
  </r>
  <r>
    <x v="0"/>
    <n v="1185732"/>
    <x v="48"/>
    <x v="0"/>
    <x v="0"/>
    <x v="0"/>
    <x v="0"/>
    <x v="42"/>
    <x v="44"/>
    <x v="4"/>
    <n v="30"/>
    <x v="3"/>
    <n v="0.5"/>
    <n v="2000"/>
    <n v="1000"/>
    <n v="300"/>
    <n v="0.3"/>
  </r>
  <r>
    <x v="0"/>
    <n v="1185732"/>
    <x v="48"/>
    <x v="0"/>
    <x v="0"/>
    <x v="0"/>
    <x v="0"/>
    <x v="42"/>
    <x v="44"/>
    <x v="5"/>
    <n v="55"/>
    <x v="0"/>
    <n v="0.4"/>
    <n v="3000"/>
    <n v="1200"/>
    <n v="420"/>
    <n v="0.35"/>
  </r>
  <r>
    <x v="0"/>
    <n v="1185732"/>
    <x v="49"/>
    <x v="1"/>
    <x v="0"/>
    <x v="0"/>
    <x v="0"/>
    <x v="42"/>
    <x v="44"/>
    <x v="0"/>
    <n v="38"/>
    <x v="0"/>
    <n v="0.4"/>
    <n v="5500"/>
    <n v="2200"/>
    <n v="880"/>
    <n v="0.4"/>
  </r>
  <r>
    <x v="0"/>
    <n v="1185732"/>
    <x v="49"/>
    <x v="1"/>
    <x v="0"/>
    <x v="0"/>
    <x v="0"/>
    <x v="42"/>
    <x v="44"/>
    <x v="1"/>
    <n v="54"/>
    <x v="0"/>
    <n v="0.4"/>
    <n v="2000"/>
    <n v="800"/>
    <n v="320"/>
    <n v="0.4"/>
  </r>
  <r>
    <x v="0"/>
    <n v="1185732"/>
    <x v="49"/>
    <x v="1"/>
    <x v="0"/>
    <x v="0"/>
    <x v="0"/>
    <x v="42"/>
    <x v="44"/>
    <x v="2"/>
    <n v="58"/>
    <x v="3"/>
    <n v="0.30000000000000004"/>
    <n v="2500"/>
    <n v="750.00000000000011"/>
    <n v="225.00000000000003"/>
    <n v="0.3"/>
  </r>
  <r>
    <x v="0"/>
    <n v="1185732"/>
    <x v="49"/>
    <x v="1"/>
    <x v="0"/>
    <x v="0"/>
    <x v="0"/>
    <x v="42"/>
    <x v="44"/>
    <x v="3"/>
    <n v="31"/>
    <x v="2"/>
    <n v="0.35"/>
    <n v="1250"/>
    <n v="437.5"/>
    <n v="131.25"/>
    <n v="0.3"/>
  </r>
  <r>
    <x v="0"/>
    <n v="1185732"/>
    <x v="49"/>
    <x v="1"/>
    <x v="0"/>
    <x v="0"/>
    <x v="0"/>
    <x v="42"/>
    <x v="44"/>
    <x v="4"/>
    <n v="56"/>
    <x v="1"/>
    <n v="0.5"/>
    <n v="2000"/>
    <n v="1000"/>
    <n v="300"/>
    <n v="0.3"/>
  </r>
  <r>
    <x v="0"/>
    <n v="1185732"/>
    <x v="49"/>
    <x v="1"/>
    <x v="0"/>
    <x v="0"/>
    <x v="0"/>
    <x v="42"/>
    <x v="44"/>
    <x v="5"/>
    <n v="20"/>
    <x v="3"/>
    <n v="0.4"/>
    <n v="3000"/>
    <n v="1200"/>
    <n v="420"/>
    <n v="0.35"/>
  </r>
  <r>
    <x v="0"/>
    <n v="1185732"/>
    <x v="14"/>
    <x v="2"/>
    <x v="0"/>
    <x v="0"/>
    <x v="0"/>
    <x v="42"/>
    <x v="44"/>
    <x v="0"/>
    <n v="16"/>
    <x v="0"/>
    <n v="0.4"/>
    <n v="5200"/>
    <n v="2080"/>
    <n v="832"/>
    <n v="0.4"/>
  </r>
  <r>
    <x v="0"/>
    <n v="1185732"/>
    <x v="14"/>
    <x v="2"/>
    <x v="0"/>
    <x v="0"/>
    <x v="0"/>
    <x v="42"/>
    <x v="44"/>
    <x v="1"/>
    <n v="27"/>
    <x v="3"/>
    <n v="0.4"/>
    <n v="2250"/>
    <n v="900"/>
    <n v="360"/>
    <n v="0.4"/>
  </r>
  <r>
    <x v="0"/>
    <n v="1185732"/>
    <x v="14"/>
    <x v="2"/>
    <x v="0"/>
    <x v="0"/>
    <x v="0"/>
    <x v="42"/>
    <x v="44"/>
    <x v="2"/>
    <n v="29"/>
    <x v="0"/>
    <n v="0.30000000000000004"/>
    <n v="2500"/>
    <n v="750.00000000000011"/>
    <n v="225.00000000000003"/>
    <n v="0.3"/>
  </r>
  <r>
    <x v="0"/>
    <n v="1185732"/>
    <x v="14"/>
    <x v="2"/>
    <x v="0"/>
    <x v="0"/>
    <x v="0"/>
    <x v="42"/>
    <x v="44"/>
    <x v="3"/>
    <n v="19"/>
    <x v="3"/>
    <n v="0.35"/>
    <n v="1000"/>
    <n v="350"/>
    <n v="105"/>
    <n v="0.3"/>
  </r>
  <r>
    <x v="0"/>
    <n v="1185732"/>
    <x v="14"/>
    <x v="2"/>
    <x v="0"/>
    <x v="0"/>
    <x v="0"/>
    <x v="42"/>
    <x v="44"/>
    <x v="4"/>
    <n v="17"/>
    <x v="0"/>
    <n v="0.5"/>
    <n v="1500"/>
    <n v="750"/>
    <n v="225"/>
    <n v="0.3"/>
  </r>
  <r>
    <x v="0"/>
    <n v="1185732"/>
    <x v="14"/>
    <x v="2"/>
    <x v="0"/>
    <x v="0"/>
    <x v="0"/>
    <x v="42"/>
    <x v="44"/>
    <x v="5"/>
    <n v="58"/>
    <x v="2"/>
    <n v="0.4"/>
    <n v="2500"/>
    <n v="1000"/>
    <n v="350"/>
    <n v="0.35"/>
  </r>
  <r>
    <x v="0"/>
    <n v="1185732"/>
    <x v="50"/>
    <x v="3"/>
    <x v="1"/>
    <x v="0"/>
    <x v="0"/>
    <x v="42"/>
    <x v="44"/>
    <x v="0"/>
    <n v="51"/>
    <x v="0"/>
    <n v="0.4"/>
    <n v="5000"/>
    <n v="2000"/>
    <n v="800"/>
    <n v="0.4"/>
  </r>
  <r>
    <x v="0"/>
    <n v="1185732"/>
    <x v="50"/>
    <x v="3"/>
    <x v="1"/>
    <x v="0"/>
    <x v="0"/>
    <x v="42"/>
    <x v="44"/>
    <x v="1"/>
    <n v="42"/>
    <x v="3"/>
    <n v="0.4"/>
    <n v="2000"/>
    <n v="800"/>
    <n v="320"/>
    <n v="0.4"/>
  </r>
  <r>
    <x v="0"/>
    <n v="1185732"/>
    <x v="50"/>
    <x v="3"/>
    <x v="1"/>
    <x v="0"/>
    <x v="0"/>
    <x v="42"/>
    <x v="44"/>
    <x v="2"/>
    <n v="16"/>
    <x v="0"/>
    <n v="0.30000000000000004"/>
    <n v="2000"/>
    <n v="600.00000000000011"/>
    <n v="180.00000000000003"/>
    <n v="0.3"/>
  </r>
  <r>
    <x v="0"/>
    <n v="1185732"/>
    <x v="50"/>
    <x v="3"/>
    <x v="1"/>
    <x v="0"/>
    <x v="0"/>
    <x v="42"/>
    <x v="44"/>
    <x v="3"/>
    <n v="20"/>
    <x v="2"/>
    <n v="0.35"/>
    <n v="1250"/>
    <n v="437.5"/>
    <n v="131.25"/>
    <n v="0.3"/>
  </r>
  <r>
    <x v="0"/>
    <n v="1185732"/>
    <x v="50"/>
    <x v="3"/>
    <x v="1"/>
    <x v="0"/>
    <x v="0"/>
    <x v="42"/>
    <x v="44"/>
    <x v="4"/>
    <n v="27"/>
    <x v="3"/>
    <n v="0.5"/>
    <n v="1250"/>
    <n v="625"/>
    <n v="187.5"/>
    <n v="0.3"/>
  </r>
  <r>
    <x v="0"/>
    <n v="1185732"/>
    <x v="50"/>
    <x v="3"/>
    <x v="1"/>
    <x v="0"/>
    <x v="0"/>
    <x v="42"/>
    <x v="44"/>
    <x v="5"/>
    <n v="41"/>
    <x v="0"/>
    <n v="0.4"/>
    <n v="2750"/>
    <n v="1100"/>
    <n v="385"/>
    <n v="0.35"/>
  </r>
  <r>
    <x v="0"/>
    <n v="1185732"/>
    <x v="51"/>
    <x v="4"/>
    <x v="1"/>
    <x v="0"/>
    <x v="0"/>
    <x v="42"/>
    <x v="44"/>
    <x v="0"/>
    <n v="58"/>
    <x v="2"/>
    <n v="0.54999999999999993"/>
    <n v="5450"/>
    <n v="2997.4999999999995"/>
    <n v="1198.9999999999998"/>
    <n v="0.4"/>
  </r>
  <r>
    <x v="0"/>
    <n v="1185732"/>
    <x v="51"/>
    <x v="4"/>
    <x v="1"/>
    <x v="0"/>
    <x v="0"/>
    <x v="42"/>
    <x v="44"/>
    <x v="1"/>
    <n v="18"/>
    <x v="1"/>
    <n v="0.5"/>
    <n v="2500"/>
    <n v="1250"/>
    <n v="500"/>
    <n v="0.4"/>
  </r>
  <r>
    <x v="0"/>
    <n v="1185732"/>
    <x v="51"/>
    <x v="4"/>
    <x v="1"/>
    <x v="0"/>
    <x v="0"/>
    <x v="42"/>
    <x v="44"/>
    <x v="2"/>
    <n v="37"/>
    <x v="2"/>
    <n v="0.45"/>
    <n v="2750"/>
    <n v="1237.5"/>
    <n v="371.25"/>
    <n v="0.3"/>
  </r>
  <r>
    <x v="0"/>
    <n v="1185732"/>
    <x v="51"/>
    <x v="4"/>
    <x v="1"/>
    <x v="0"/>
    <x v="0"/>
    <x v="42"/>
    <x v="44"/>
    <x v="3"/>
    <n v="16"/>
    <x v="0"/>
    <n v="0.45"/>
    <n v="2250"/>
    <n v="1012.5"/>
    <n v="303.75"/>
    <n v="0.3"/>
  </r>
  <r>
    <x v="0"/>
    <n v="1185732"/>
    <x v="51"/>
    <x v="4"/>
    <x v="1"/>
    <x v="0"/>
    <x v="0"/>
    <x v="42"/>
    <x v="44"/>
    <x v="4"/>
    <n v="34"/>
    <x v="3"/>
    <n v="0.54999999999999993"/>
    <n v="2500"/>
    <n v="1374.9999999999998"/>
    <n v="412.49999999999994"/>
    <n v="0.3"/>
  </r>
  <r>
    <x v="0"/>
    <n v="1185732"/>
    <x v="51"/>
    <x v="4"/>
    <x v="1"/>
    <x v="0"/>
    <x v="0"/>
    <x v="42"/>
    <x v="44"/>
    <x v="5"/>
    <n v="30"/>
    <x v="2"/>
    <n v="0.6"/>
    <n v="3750"/>
    <n v="2250"/>
    <n v="787.5"/>
    <n v="0.35"/>
  </r>
  <r>
    <x v="0"/>
    <n v="1185732"/>
    <x v="52"/>
    <x v="5"/>
    <x v="1"/>
    <x v="0"/>
    <x v="0"/>
    <x v="42"/>
    <x v="44"/>
    <x v="0"/>
    <n v="32"/>
    <x v="3"/>
    <n v="0.54999999999999993"/>
    <n v="6250"/>
    <n v="3437.4999999999995"/>
    <n v="1375"/>
    <n v="0.4"/>
  </r>
  <r>
    <x v="0"/>
    <n v="1185732"/>
    <x v="52"/>
    <x v="5"/>
    <x v="1"/>
    <x v="0"/>
    <x v="0"/>
    <x v="42"/>
    <x v="44"/>
    <x v="1"/>
    <n v="54"/>
    <x v="2"/>
    <n v="0.5"/>
    <n v="3750"/>
    <n v="1875"/>
    <n v="750"/>
    <n v="0.4"/>
  </r>
  <r>
    <x v="0"/>
    <n v="1185732"/>
    <x v="52"/>
    <x v="5"/>
    <x v="1"/>
    <x v="0"/>
    <x v="0"/>
    <x v="42"/>
    <x v="44"/>
    <x v="2"/>
    <n v="44"/>
    <x v="0"/>
    <n v="0.45"/>
    <n v="3000"/>
    <n v="1350"/>
    <n v="405"/>
    <n v="0.3"/>
  </r>
  <r>
    <x v="0"/>
    <n v="1185732"/>
    <x v="52"/>
    <x v="5"/>
    <x v="1"/>
    <x v="0"/>
    <x v="0"/>
    <x v="42"/>
    <x v="44"/>
    <x v="3"/>
    <n v="50"/>
    <x v="2"/>
    <n v="0.45"/>
    <n v="2750"/>
    <n v="1237.5"/>
    <n v="371.25"/>
    <n v="0.3"/>
  </r>
  <r>
    <x v="0"/>
    <n v="1185732"/>
    <x v="52"/>
    <x v="5"/>
    <x v="1"/>
    <x v="0"/>
    <x v="0"/>
    <x v="42"/>
    <x v="44"/>
    <x v="4"/>
    <n v="58"/>
    <x v="3"/>
    <n v="0.54999999999999993"/>
    <n v="2750"/>
    <n v="1512.4999999999998"/>
    <n v="453.74999999999994"/>
    <n v="0.3"/>
  </r>
  <r>
    <x v="0"/>
    <n v="1185732"/>
    <x v="52"/>
    <x v="5"/>
    <x v="1"/>
    <x v="0"/>
    <x v="0"/>
    <x v="42"/>
    <x v="44"/>
    <x v="5"/>
    <n v="31"/>
    <x v="1"/>
    <n v="0.6"/>
    <n v="4250"/>
    <n v="2550"/>
    <n v="892.5"/>
    <n v="0.35"/>
  </r>
  <r>
    <x v="0"/>
    <n v="1185732"/>
    <x v="18"/>
    <x v="6"/>
    <x v="2"/>
    <x v="1"/>
    <x v="0"/>
    <x v="42"/>
    <x v="44"/>
    <x v="0"/>
    <n v="43"/>
    <x v="0"/>
    <n v="0.54999999999999993"/>
    <n v="6500"/>
    <n v="3574.9999999999995"/>
    <n v="1430"/>
    <n v="0.4"/>
  </r>
  <r>
    <x v="0"/>
    <n v="1185732"/>
    <x v="18"/>
    <x v="6"/>
    <x v="2"/>
    <x v="1"/>
    <x v="0"/>
    <x v="42"/>
    <x v="44"/>
    <x v="1"/>
    <n v="31"/>
    <x v="2"/>
    <n v="0.5"/>
    <n v="4000"/>
    <n v="2000"/>
    <n v="800"/>
    <n v="0.4"/>
  </r>
  <r>
    <x v="0"/>
    <n v="1185732"/>
    <x v="18"/>
    <x v="6"/>
    <x v="2"/>
    <x v="1"/>
    <x v="0"/>
    <x v="42"/>
    <x v="44"/>
    <x v="2"/>
    <n v="41"/>
    <x v="2"/>
    <n v="0.45"/>
    <n v="3250"/>
    <n v="1462.5"/>
    <n v="438.75"/>
    <n v="0.3"/>
  </r>
  <r>
    <x v="0"/>
    <n v="1185732"/>
    <x v="18"/>
    <x v="6"/>
    <x v="2"/>
    <x v="1"/>
    <x v="0"/>
    <x v="42"/>
    <x v="44"/>
    <x v="3"/>
    <n v="22"/>
    <x v="2"/>
    <n v="0.45"/>
    <n v="2750"/>
    <n v="1237.5"/>
    <n v="371.25"/>
    <n v="0.3"/>
  </r>
  <r>
    <x v="0"/>
    <n v="1185732"/>
    <x v="18"/>
    <x v="6"/>
    <x v="2"/>
    <x v="1"/>
    <x v="0"/>
    <x v="42"/>
    <x v="44"/>
    <x v="4"/>
    <n v="50"/>
    <x v="0"/>
    <n v="0.54999999999999993"/>
    <n v="3000"/>
    <n v="1649.9999999999998"/>
    <n v="494.99999999999989"/>
    <n v="0.3"/>
  </r>
  <r>
    <x v="0"/>
    <n v="1185732"/>
    <x v="18"/>
    <x v="6"/>
    <x v="2"/>
    <x v="1"/>
    <x v="0"/>
    <x v="42"/>
    <x v="44"/>
    <x v="5"/>
    <n v="47"/>
    <x v="2"/>
    <n v="0.6"/>
    <n v="4750"/>
    <n v="2850"/>
    <n v="997.49999999999989"/>
    <n v="0.35"/>
  </r>
  <r>
    <x v="0"/>
    <n v="1185732"/>
    <x v="53"/>
    <x v="7"/>
    <x v="2"/>
    <x v="1"/>
    <x v="0"/>
    <x v="42"/>
    <x v="44"/>
    <x v="0"/>
    <n v="45"/>
    <x v="3"/>
    <n v="0.54999999999999993"/>
    <n v="6250"/>
    <n v="3437.4999999999995"/>
    <n v="1375"/>
    <n v="0.4"/>
  </r>
  <r>
    <x v="0"/>
    <n v="1185732"/>
    <x v="53"/>
    <x v="7"/>
    <x v="2"/>
    <x v="1"/>
    <x v="0"/>
    <x v="42"/>
    <x v="44"/>
    <x v="1"/>
    <n v="18"/>
    <x v="2"/>
    <n v="0.5"/>
    <n v="4000"/>
    <n v="2000"/>
    <n v="800"/>
    <n v="0.4"/>
  </r>
  <r>
    <x v="0"/>
    <n v="1185732"/>
    <x v="53"/>
    <x v="7"/>
    <x v="2"/>
    <x v="1"/>
    <x v="0"/>
    <x v="42"/>
    <x v="44"/>
    <x v="2"/>
    <n v="42"/>
    <x v="0"/>
    <n v="0.45"/>
    <n v="3250"/>
    <n v="1462.5"/>
    <n v="438.75"/>
    <n v="0.3"/>
  </r>
  <r>
    <x v="0"/>
    <n v="1185732"/>
    <x v="53"/>
    <x v="7"/>
    <x v="2"/>
    <x v="1"/>
    <x v="0"/>
    <x v="42"/>
    <x v="44"/>
    <x v="3"/>
    <n v="30"/>
    <x v="1"/>
    <n v="0.45"/>
    <n v="2250"/>
    <n v="1012.5"/>
    <n v="303.75"/>
    <n v="0.3"/>
  </r>
  <r>
    <x v="0"/>
    <n v="1185732"/>
    <x v="53"/>
    <x v="7"/>
    <x v="2"/>
    <x v="1"/>
    <x v="0"/>
    <x v="42"/>
    <x v="44"/>
    <x v="4"/>
    <n v="52"/>
    <x v="2"/>
    <n v="0.54999999999999993"/>
    <n v="2000"/>
    <n v="1099.9999999999998"/>
    <n v="329.99999999999994"/>
    <n v="0.3"/>
  </r>
  <r>
    <x v="0"/>
    <n v="1185732"/>
    <x v="53"/>
    <x v="7"/>
    <x v="2"/>
    <x v="1"/>
    <x v="0"/>
    <x v="42"/>
    <x v="44"/>
    <x v="5"/>
    <n v="34"/>
    <x v="1"/>
    <n v="0.6"/>
    <n v="3750"/>
    <n v="2250"/>
    <n v="787.5"/>
    <n v="0.35"/>
  </r>
  <r>
    <x v="0"/>
    <n v="1185732"/>
    <x v="54"/>
    <x v="8"/>
    <x v="2"/>
    <x v="1"/>
    <x v="0"/>
    <x v="42"/>
    <x v="44"/>
    <x v="0"/>
    <n v="18"/>
    <x v="2"/>
    <n v="0.54999999999999993"/>
    <n v="5000"/>
    <n v="2749.9999999999995"/>
    <n v="1099.9999999999998"/>
    <n v="0.4"/>
  </r>
  <r>
    <x v="0"/>
    <n v="1185732"/>
    <x v="54"/>
    <x v="8"/>
    <x v="2"/>
    <x v="1"/>
    <x v="0"/>
    <x v="42"/>
    <x v="44"/>
    <x v="1"/>
    <n v="22"/>
    <x v="1"/>
    <n v="0.5"/>
    <n v="3000"/>
    <n v="1500"/>
    <n v="600"/>
    <n v="0.4"/>
  </r>
  <r>
    <x v="0"/>
    <n v="1185732"/>
    <x v="54"/>
    <x v="8"/>
    <x v="2"/>
    <x v="1"/>
    <x v="0"/>
    <x v="42"/>
    <x v="44"/>
    <x v="2"/>
    <n v="34"/>
    <x v="3"/>
    <n v="0.45"/>
    <n v="2000"/>
    <n v="900"/>
    <n v="270"/>
    <n v="0.3"/>
  </r>
  <r>
    <x v="0"/>
    <n v="1185732"/>
    <x v="54"/>
    <x v="8"/>
    <x v="2"/>
    <x v="1"/>
    <x v="0"/>
    <x v="42"/>
    <x v="44"/>
    <x v="3"/>
    <n v="42"/>
    <x v="1"/>
    <n v="0.45"/>
    <n v="1750"/>
    <n v="787.5"/>
    <n v="236.25"/>
    <n v="0.3"/>
  </r>
  <r>
    <x v="0"/>
    <n v="1185732"/>
    <x v="54"/>
    <x v="8"/>
    <x v="2"/>
    <x v="1"/>
    <x v="0"/>
    <x v="42"/>
    <x v="44"/>
    <x v="4"/>
    <n v="46"/>
    <x v="1"/>
    <n v="0.54999999999999993"/>
    <n v="1750"/>
    <n v="962.49999999999989"/>
    <n v="288.74999999999994"/>
    <n v="0.3"/>
  </r>
  <r>
    <x v="0"/>
    <n v="1185732"/>
    <x v="54"/>
    <x v="8"/>
    <x v="2"/>
    <x v="1"/>
    <x v="0"/>
    <x v="42"/>
    <x v="44"/>
    <x v="5"/>
    <n v="40"/>
    <x v="3"/>
    <n v="0.6"/>
    <n v="2750"/>
    <n v="1650"/>
    <n v="577.5"/>
    <n v="0.35"/>
  </r>
  <r>
    <x v="0"/>
    <n v="1185732"/>
    <x v="55"/>
    <x v="9"/>
    <x v="3"/>
    <x v="1"/>
    <x v="0"/>
    <x v="42"/>
    <x v="44"/>
    <x v="0"/>
    <n v="32"/>
    <x v="0"/>
    <n v="0.6"/>
    <n v="4500"/>
    <n v="2700"/>
    <n v="1080"/>
    <n v="0.4"/>
  </r>
  <r>
    <x v="0"/>
    <n v="1185732"/>
    <x v="55"/>
    <x v="9"/>
    <x v="3"/>
    <x v="1"/>
    <x v="0"/>
    <x v="42"/>
    <x v="44"/>
    <x v="1"/>
    <n v="50"/>
    <x v="3"/>
    <n v="0.55000000000000004"/>
    <n v="2750"/>
    <n v="1512.5000000000002"/>
    <n v="605.00000000000011"/>
    <n v="0.4"/>
  </r>
  <r>
    <x v="0"/>
    <n v="1185732"/>
    <x v="55"/>
    <x v="9"/>
    <x v="3"/>
    <x v="1"/>
    <x v="0"/>
    <x v="42"/>
    <x v="44"/>
    <x v="2"/>
    <n v="42"/>
    <x v="2"/>
    <n v="0.55000000000000004"/>
    <n v="1750"/>
    <n v="962.50000000000011"/>
    <n v="288.75"/>
    <n v="0.3"/>
  </r>
  <r>
    <x v="0"/>
    <n v="1185732"/>
    <x v="55"/>
    <x v="9"/>
    <x v="3"/>
    <x v="1"/>
    <x v="0"/>
    <x v="42"/>
    <x v="44"/>
    <x v="3"/>
    <n v="53"/>
    <x v="1"/>
    <n v="0.55000000000000004"/>
    <n v="1500"/>
    <n v="825.00000000000011"/>
    <n v="247.50000000000003"/>
    <n v="0.3"/>
  </r>
  <r>
    <x v="0"/>
    <n v="1185732"/>
    <x v="55"/>
    <x v="9"/>
    <x v="3"/>
    <x v="1"/>
    <x v="0"/>
    <x v="42"/>
    <x v="44"/>
    <x v="4"/>
    <n v="26"/>
    <x v="0"/>
    <n v="0.65"/>
    <n v="1500"/>
    <n v="975"/>
    <n v="292.5"/>
    <n v="0.3"/>
  </r>
  <r>
    <x v="0"/>
    <n v="1185732"/>
    <x v="55"/>
    <x v="9"/>
    <x v="3"/>
    <x v="1"/>
    <x v="0"/>
    <x v="42"/>
    <x v="44"/>
    <x v="5"/>
    <n v="25"/>
    <x v="1"/>
    <n v="0.7"/>
    <n v="2750"/>
    <n v="1924.9999999999998"/>
    <n v="673.74999999999989"/>
    <n v="0.35"/>
  </r>
  <r>
    <x v="0"/>
    <n v="1185732"/>
    <x v="56"/>
    <x v="10"/>
    <x v="3"/>
    <x v="1"/>
    <x v="0"/>
    <x v="42"/>
    <x v="44"/>
    <x v="0"/>
    <n v="51"/>
    <x v="3"/>
    <n v="0.65"/>
    <n v="4250"/>
    <n v="2762.5"/>
    <n v="1105"/>
    <n v="0.4"/>
  </r>
  <r>
    <x v="0"/>
    <n v="1185732"/>
    <x v="56"/>
    <x v="10"/>
    <x v="3"/>
    <x v="1"/>
    <x v="0"/>
    <x v="42"/>
    <x v="44"/>
    <x v="1"/>
    <n v="56"/>
    <x v="1"/>
    <n v="0.55000000000000004"/>
    <n v="3000"/>
    <n v="1650.0000000000002"/>
    <n v="660.00000000000011"/>
    <n v="0.4"/>
  </r>
  <r>
    <x v="0"/>
    <n v="1185732"/>
    <x v="56"/>
    <x v="10"/>
    <x v="3"/>
    <x v="1"/>
    <x v="0"/>
    <x v="42"/>
    <x v="44"/>
    <x v="2"/>
    <n v="52"/>
    <x v="3"/>
    <n v="0.55000000000000004"/>
    <n v="2950"/>
    <n v="1622.5000000000002"/>
    <n v="486.75000000000006"/>
    <n v="0.3"/>
  </r>
  <r>
    <x v="0"/>
    <n v="1185732"/>
    <x v="56"/>
    <x v="10"/>
    <x v="3"/>
    <x v="1"/>
    <x v="0"/>
    <x v="42"/>
    <x v="44"/>
    <x v="3"/>
    <n v="15"/>
    <x v="3"/>
    <n v="0.55000000000000004"/>
    <n v="2750"/>
    <n v="1512.5000000000002"/>
    <n v="453.75000000000006"/>
    <n v="0.3"/>
  </r>
  <r>
    <x v="0"/>
    <n v="1185732"/>
    <x v="56"/>
    <x v="10"/>
    <x v="3"/>
    <x v="1"/>
    <x v="0"/>
    <x v="42"/>
    <x v="44"/>
    <x v="4"/>
    <n v="35"/>
    <x v="0"/>
    <n v="0.65"/>
    <n v="2500"/>
    <n v="1625"/>
    <n v="487.5"/>
    <n v="0.3"/>
  </r>
  <r>
    <x v="0"/>
    <n v="1185732"/>
    <x v="56"/>
    <x v="10"/>
    <x v="3"/>
    <x v="1"/>
    <x v="0"/>
    <x v="42"/>
    <x v="44"/>
    <x v="5"/>
    <n v="55"/>
    <x v="3"/>
    <n v="0.7"/>
    <n v="3500"/>
    <n v="2450"/>
    <n v="857.5"/>
    <n v="0.35"/>
  </r>
  <r>
    <x v="0"/>
    <n v="1185732"/>
    <x v="57"/>
    <x v="11"/>
    <x v="3"/>
    <x v="1"/>
    <x v="0"/>
    <x v="42"/>
    <x v="44"/>
    <x v="0"/>
    <n v="58"/>
    <x v="0"/>
    <n v="0.65"/>
    <n v="5750"/>
    <n v="3737.5"/>
    <n v="1495"/>
    <n v="0.4"/>
  </r>
  <r>
    <x v="0"/>
    <n v="1185732"/>
    <x v="57"/>
    <x v="11"/>
    <x v="3"/>
    <x v="1"/>
    <x v="0"/>
    <x v="42"/>
    <x v="44"/>
    <x v="1"/>
    <n v="27"/>
    <x v="0"/>
    <n v="0.55000000000000004"/>
    <n v="3750"/>
    <n v="2062.5"/>
    <n v="825"/>
    <n v="0.4"/>
  </r>
  <r>
    <x v="0"/>
    <n v="1185732"/>
    <x v="57"/>
    <x v="11"/>
    <x v="3"/>
    <x v="1"/>
    <x v="0"/>
    <x v="42"/>
    <x v="44"/>
    <x v="2"/>
    <n v="36"/>
    <x v="0"/>
    <n v="0.55000000000000004"/>
    <n v="3500"/>
    <n v="1925.0000000000002"/>
    <n v="577.5"/>
    <n v="0.3"/>
  </r>
  <r>
    <x v="0"/>
    <n v="1185732"/>
    <x v="57"/>
    <x v="11"/>
    <x v="3"/>
    <x v="1"/>
    <x v="0"/>
    <x v="42"/>
    <x v="44"/>
    <x v="3"/>
    <n v="24"/>
    <x v="1"/>
    <n v="0.55000000000000004"/>
    <n v="3000"/>
    <n v="1650.0000000000002"/>
    <n v="495.00000000000006"/>
    <n v="0.3"/>
  </r>
  <r>
    <x v="0"/>
    <n v="1185732"/>
    <x v="57"/>
    <x v="11"/>
    <x v="3"/>
    <x v="1"/>
    <x v="0"/>
    <x v="42"/>
    <x v="44"/>
    <x v="4"/>
    <n v="17"/>
    <x v="1"/>
    <n v="0.65"/>
    <n v="3000"/>
    <n v="1950"/>
    <n v="585"/>
    <n v="0.3"/>
  </r>
  <r>
    <x v="0"/>
    <n v="1185732"/>
    <x v="57"/>
    <x v="11"/>
    <x v="3"/>
    <x v="1"/>
    <x v="0"/>
    <x v="42"/>
    <x v="44"/>
    <x v="5"/>
    <n v="21"/>
    <x v="1"/>
    <n v="0.7"/>
    <n v="4000"/>
    <n v="2800"/>
    <n v="979.99999999999989"/>
    <n v="0.35"/>
  </r>
  <r>
    <x v="0"/>
    <n v="1185732"/>
    <x v="247"/>
    <x v="0"/>
    <x v="0"/>
    <x v="0"/>
    <x v="0"/>
    <x v="43"/>
    <x v="45"/>
    <x v="0"/>
    <n v="19"/>
    <x v="0"/>
    <n v="0.35000000000000003"/>
    <n v="4250"/>
    <n v="1487.5000000000002"/>
    <n v="520.625"/>
    <n v="0.35"/>
  </r>
  <r>
    <x v="0"/>
    <n v="1185732"/>
    <x v="247"/>
    <x v="0"/>
    <x v="0"/>
    <x v="0"/>
    <x v="0"/>
    <x v="43"/>
    <x v="45"/>
    <x v="1"/>
    <n v="58"/>
    <x v="1"/>
    <n v="0.35000000000000003"/>
    <n v="2250"/>
    <n v="787.50000000000011"/>
    <n v="275.625"/>
    <n v="0.35"/>
  </r>
  <r>
    <x v="0"/>
    <n v="1185732"/>
    <x v="247"/>
    <x v="0"/>
    <x v="0"/>
    <x v="0"/>
    <x v="0"/>
    <x v="43"/>
    <x v="45"/>
    <x v="2"/>
    <n v="46"/>
    <x v="3"/>
    <n v="0.25000000000000006"/>
    <n v="2250"/>
    <n v="562.50000000000011"/>
    <n v="225.00000000000006"/>
    <n v="0.4"/>
  </r>
  <r>
    <x v="0"/>
    <n v="1185732"/>
    <x v="247"/>
    <x v="0"/>
    <x v="0"/>
    <x v="0"/>
    <x v="0"/>
    <x v="43"/>
    <x v="45"/>
    <x v="3"/>
    <n v="30"/>
    <x v="3"/>
    <n v="0.3"/>
    <n v="750"/>
    <n v="225"/>
    <n v="90"/>
    <n v="0.4"/>
  </r>
  <r>
    <x v="0"/>
    <n v="1185732"/>
    <x v="247"/>
    <x v="0"/>
    <x v="0"/>
    <x v="0"/>
    <x v="0"/>
    <x v="43"/>
    <x v="45"/>
    <x v="4"/>
    <n v="50"/>
    <x v="2"/>
    <n v="0.45"/>
    <n v="1250"/>
    <n v="562.5"/>
    <n v="168.75"/>
    <n v="0.3"/>
  </r>
  <r>
    <x v="0"/>
    <n v="1185732"/>
    <x v="247"/>
    <x v="0"/>
    <x v="0"/>
    <x v="0"/>
    <x v="0"/>
    <x v="43"/>
    <x v="45"/>
    <x v="5"/>
    <n v="32"/>
    <x v="1"/>
    <n v="0.35000000000000003"/>
    <n v="2250"/>
    <n v="787.50000000000011"/>
    <n v="315.00000000000006"/>
    <n v="0.4"/>
  </r>
  <r>
    <x v="0"/>
    <n v="1185732"/>
    <x v="264"/>
    <x v="1"/>
    <x v="0"/>
    <x v="0"/>
    <x v="0"/>
    <x v="43"/>
    <x v="45"/>
    <x v="0"/>
    <n v="23"/>
    <x v="0"/>
    <n v="0.35000000000000003"/>
    <n v="4750"/>
    <n v="1662.5000000000002"/>
    <n v="581.875"/>
    <n v="0.35"/>
  </r>
  <r>
    <x v="0"/>
    <n v="1185732"/>
    <x v="264"/>
    <x v="1"/>
    <x v="0"/>
    <x v="0"/>
    <x v="0"/>
    <x v="43"/>
    <x v="45"/>
    <x v="1"/>
    <n v="55"/>
    <x v="0"/>
    <n v="0.35000000000000003"/>
    <n v="1250"/>
    <n v="437.50000000000006"/>
    <n v="153.125"/>
    <n v="0.35"/>
  </r>
  <r>
    <x v="0"/>
    <n v="1185732"/>
    <x v="264"/>
    <x v="1"/>
    <x v="0"/>
    <x v="0"/>
    <x v="0"/>
    <x v="43"/>
    <x v="45"/>
    <x v="2"/>
    <n v="18"/>
    <x v="3"/>
    <n v="0.25000000000000006"/>
    <n v="1750"/>
    <n v="437.50000000000011"/>
    <n v="175.00000000000006"/>
    <n v="0.4"/>
  </r>
  <r>
    <x v="0"/>
    <n v="1185732"/>
    <x v="264"/>
    <x v="1"/>
    <x v="0"/>
    <x v="0"/>
    <x v="0"/>
    <x v="43"/>
    <x v="45"/>
    <x v="3"/>
    <n v="52"/>
    <x v="2"/>
    <n v="0.3"/>
    <n v="500"/>
    <n v="150"/>
    <n v="60"/>
    <n v="0.4"/>
  </r>
  <r>
    <x v="0"/>
    <n v="1185732"/>
    <x v="264"/>
    <x v="1"/>
    <x v="0"/>
    <x v="0"/>
    <x v="0"/>
    <x v="43"/>
    <x v="45"/>
    <x v="4"/>
    <n v="34"/>
    <x v="3"/>
    <n v="0.45"/>
    <n v="1250"/>
    <n v="562.5"/>
    <n v="168.75"/>
    <n v="0.3"/>
  </r>
  <r>
    <x v="0"/>
    <n v="1185732"/>
    <x v="264"/>
    <x v="1"/>
    <x v="0"/>
    <x v="0"/>
    <x v="0"/>
    <x v="43"/>
    <x v="45"/>
    <x v="5"/>
    <n v="26"/>
    <x v="1"/>
    <n v="0.35000000000000003"/>
    <n v="2250"/>
    <n v="787.50000000000011"/>
    <n v="315.00000000000006"/>
    <n v="0.4"/>
  </r>
  <r>
    <x v="0"/>
    <n v="1185732"/>
    <x v="164"/>
    <x v="2"/>
    <x v="0"/>
    <x v="0"/>
    <x v="0"/>
    <x v="43"/>
    <x v="45"/>
    <x v="0"/>
    <n v="27"/>
    <x v="2"/>
    <n v="0.35000000000000003"/>
    <n v="4450"/>
    <n v="1557.5000000000002"/>
    <n v="545.125"/>
    <n v="0.35"/>
  </r>
  <r>
    <x v="0"/>
    <n v="1185732"/>
    <x v="164"/>
    <x v="2"/>
    <x v="0"/>
    <x v="0"/>
    <x v="0"/>
    <x v="43"/>
    <x v="45"/>
    <x v="1"/>
    <n v="26"/>
    <x v="2"/>
    <n v="0.35000000000000003"/>
    <n v="1500"/>
    <n v="525"/>
    <n v="183.75"/>
    <n v="0.35"/>
  </r>
  <r>
    <x v="0"/>
    <n v="1185732"/>
    <x v="164"/>
    <x v="2"/>
    <x v="0"/>
    <x v="0"/>
    <x v="0"/>
    <x v="43"/>
    <x v="45"/>
    <x v="2"/>
    <n v="30"/>
    <x v="1"/>
    <n v="0.25000000000000006"/>
    <n v="1750"/>
    <n v="437.50000000000011"/>
    <n v="175.00000000000006"/>
    <n v="0.4"/>
  </r>
  <r>
    <x v="0"/>
    <n v="1185732"/>
    <x v="164"/>
    <x v="2"/>
    <x v="0"/>
    <x v="0"/>
    <x v="0"/>
    <x v="43"/>
    <x v="45"/>
    <x v="3"/>
    <n v="39"/>
    <x v="2"/>
    <n v="0.3"/>
    <n v="250"/>
    <n v="75"/>
    <n v="30"/>
    <n v="0.4"/>
  </r>
  <r>
    <x v="0"/>
    <n v="1185732"/>
    <x v="164"/>
    <x v="2"/>
    <x v="0"/>
    <x v="0"/>
    <x v="0"/>
    <x v="43"/>
    <x v="45"/>
    <x v="4"/>
    <n v="23"/>
    <x v="2"/>
    <n v="0.45"/>
    <n v="750"/>
    <n v="337.5"/>
    <n v="101.25"/>
    <n v="0.3"/>
  </r>
  <r>
    <x v="0"/>
    <n v="1185732"/>
    <x v="164"/>
    <x v="2"/>
    <x v="0"/>
    <x v="0"/>
    <x v="0"/>
    <x v="43"/>
    <x v="45"/>
    <x v="5"/>
    <n v="59"/>
    <x v="0"/>
    <n v="0.35000000000000003"/>
    <n v="1750"/>
    <n v="612.50000000000011"/>
    <n v="245.00000000000006"/>
    <n v="0.4"/>
  </r>
  <r>
    <x v="0"/>
    <n v="1185732"/>
    <x v="265"/>
    <x v="3"/>
    <x v="1"/>
    <x v="0"/>
    <x v="0"/>
    <x v="43"/>
    <x v="45"/>
    <x v="0"/>
    <n v="29"/>
    <x v="1"/>
    <n v="0.35000000000000003"/>
    <n v="4250"/>
    <n v="1487.5000000000002"/>
    <n v="520.625"/>
    <n v="0.35"/>
  </r>
  <r>
    <x v="0"/>
    <n v="1185732"/>
    <x v="265"/>
    <x v="3"/>
    <x v="1"/>
    <x v="0"/>
    <x v="0"/>
    <x v="43"/>
    <x v="45"/>
    <x v="1"/>
    <n v="39"/>
    <x v="2"/>
    <n v="0.35000000000000003"/>
    <n v="1250"/>
    <n v="437.50000000000006"/>
    <n v="153.125"/>
    <n v="0.35"/>
  </r>
  <r>
    <x v="0"/>
    <n v="1185732"/>
    <x v="265"/>
    <x v="3"/>
    <x v="1"/>
    <x v="0"/>
    <x v="0"/>
    <x v="43"/>
    <x v="45"/>
    <x v="2"/>
    <n v="30"/>
    <x v="1"/>
    <n v="0.25000000000000006"/>
    <n v="1250"/>
    <n v="312.50000000000006"/>
    <n v="125.00000000000003"/>
    <n v="0.4"/>
  </r>
  <r>
    <x v="0"/>
    <n v="1185732"/>
    <x v="265"/>
    <x v="3"/>
    <x v="1"/>
    <x v="0"/>
    <x v="0"/>
    <x v="43"/>
    <x v="45"/>
    <x v="3"/>
    <n v="20"/>
    <x v="3"/>
    <n v="0.3"/>
    <n v="500"/>
    <n v="150"/>
    <n v="60"/>
    <n v="0.4"/>
  </r>
  <r>
    <x v="0"/>
    <n v="1185732"/>
    <x v="265"/>
    <x v="3"/>
    <x v="1"/>
    <x v="0"/>
    <x v="0"/>
    <x v="43"/>
    <x v="45"/>
    <x v="4"/>
    <n v="28"/>
    <x v="0"/>
    <n v="0.45"/>
    <n v="500"/>
    <n v="225"/>
    <n v="67.5"/>
    <n v="0.3"/>
  </r>
  <r>
    <x v="0"/>
    <n v="1185732"/>
    <x v="265"/>
    <x v="3"/>
    <x v="1"/>
    <x v="0"/>
    <x v="0"/>
    <x v="43"/>
    <x v="45"/>
    <x v="5"/>
    <n v="20"/>
    <x v="1"/>
    <n v="0.35000000000000003"/>
    <n v="2000"/>
    <n v="700.00000000000011"/>
    <n v="280.00000000000006"/>
    <n v="0.4"/>
  </r>
  <r>
    <x v="0"/>
    <n v="1185732"/>
    <x v="61"/>
    <x v="4"/>
    <x v="1"/>
    <x v="0"/>
    <x v="0"/>
    <x v="43"/>
    <x v="45"/>
    <x v="0"/>
    <n v="47"/>
    <x v="3"/>
    <n v="0.49999999999999994"/>
    <n v="4700"/>
    <n v="2349.9999999999995"/>
    <n v="822.49999999999977"/>
    <n v="0.35"/>
  </r>
  <r>
    <x v="0"/>
    <n v="1185732"/>
    <x v="61"/>
    <x v="4"/>
    <x v="1"/>
    <x v="0"/>
    <x v="0"/>
    <x v="43"/>
    <x v="45"/>
    <x v="1"/>
    <n v="53"/>
    <x v="1"/>
    <n v="0.45"/>
    <n v="1750"/>
    <n v="787.5"/>
    <n v="275.625"/>
    <n v="0.35"/>
  </r>
  <r>
    <x v="0"/>
    <n v="1185732"/>
    <x v="61"/>
    <x v="4"/>
    <x v="1"/>
    <x v="0"/>
    <x v="0"/>
    <x v="43"/>
    <x v="45"/>
    <x v="2"/>
    <n v="24"/>
    <x v="3"/>
    <n v="0.4"/>
    <n v="2000"/>
    <n v="800"/>
    <n v="320"/>
    <n v="0.4"/>
  </r>
  <r>
    <x v="0"/>
    <n v="1185732"/>
    <x v="61"/>
    <x v="4"/>
    <x v="1"/>
    <x v="0"/>
    <x v="0"/>
    <x v="43"/>
    <x v="45"/>
    <x v="3"/>
    <n v="60"/>
    <x v="0"/>
    <n v="0.4"/>
    <n v="1500"/>
    <n v="600"/>
    <n v="240"/>
    <n v="0.4"/>
  </r>
  <r>
    <x v="0"/>
    <n v="1185732"/>
    <x v="61"/>
    <x v="4"/>
    <x v="1"/>
    <x v="0"/>
    <x v="0"/>
    <x v="43"/>
    <x v="45"/>
    <x v="4"/>
    <n v="53"/>
    <x v="1"/>
    <n v="0.49999999999999994"/>
    <n v="1750"/>
    <n v="874.99999999999989"/>
    <n v="262.49999999999994"/>
    <n v="0.3"/>
  </r>
  <r>
    <x v="0"/>
    <n v="1185732"/>
    <x v="61"/>
    <x v="4"/>
    <x v="1"/>
    <x v="0"/>
    <x v="0"/>
    <x v="43"/>
    <x v="45"/>
    <x v="5"/>
    <n v="50"/>
    <x v="1"/>
    <n v="0.54999999999999993"/>
    <n v="3000"/>
    <n v="1649.9999999999998"/>
    <n v="660"/>
    <n v="0.4"/>
  </r>
  <r>
    <x v="0"/>
    <n v="1185732"/>
    <x v="266"/>
    <x v="5"/>
    <x v="1"/>
    <x v="0"/>
    <x v="0"/>
    <x v="43"/>
    <x v="45"/>
    <x v="0"/>
    <n v="27"/>
    <x v="1"/>
    <n v="0.49999999999999994"/>
    <n v="5500"/>
    <n v="2749.9999999999995"/>
    <n v="962.49999999999977"/>
    <n v="0.35"/>
  </r>
  <r>
    <x v="0"/>
    <n v="1185732"/>
    <x v="266"/>
    <x v="5"/>
    <x v="1"/>
    <x v="0"/>
    <x v="0"/>
    <x v="43"/>
    <x v="45"/>
    <x v="1"/>
    <n v="45"/>
    <x v="0"/>
    <n v="0.45"/>
    <n v="3000"/>
    <n v="1350"/>
    <n v="472.49999999999994"/>
    <n v="0.35"/>
  </r>
  <r>
    <x v="0"/>
    <n v="1185732"/>
    <x v="266"/>
    <x v="5"/>
    <x v="1"/>
    <x v="0"/>
    <x v="0"/>
    <x v="43"/>
    <x v="45"/>
    <x v="2"/>
    <n v="21"/>
    <x v="2"/>
    <n v="0.4"/>
    <n v="2250"/>
    <n v="900"/>
    <n v="360"/>
    <n v="0.4"/>
  </r>
  <r>
    <x v="0"/>
    <n v="1185732"/>
    <x v="266"/>
    <x v="5"/>
    <x v="1"/>
    <x v="0"/>
    <x v="0"/>
    <x v="43"/>
    <x v="45"/>
    <x v="3"/>
    <n v="23"/>
    <x v="1"/>
    <n v="0.4"/>
    <n v="2000"/>
    <n v="800"/>
    <n v="320"/>
    <n v="0.4"/>
  </r>
  <r>
    <x v="0"/>
    <n v="1185732"/>
    <x v="266"/>
    <x v="5"/>
    <x v="1"/>
    <x v="0"/>
    <x v="0"/>
    <x v="43"/>
    <x v="45"/>
    <x v="4"/>
    <n v="32"/>
    <x v="0"/>
    <n v="0.49999999999999994"/>
    <n v="2000"/>
    <n v="999.99999999999989"/>
    <n v="299.99999999999994"/>
    <n v="0.3"/>
  </r>
  <r>
    <x v="0"/>
    <n v="1185732"/>
    <x v="266"/>
    <x v="5"/>
    <x v="1"/>
    <x v="0"/>
    <x v="0"/>
    <x v="43"/>
    <x v="45"/>
    <x v="5"/>
    <n v="52"/>
    <x v="1"/>
    <n v="0.54999999999999993"/>
    <n v="3500"/>
    <n v="1924.9999999999998"/>
    <n v="770"/>
    <n v="0.4"/>
  </r>
  <r>
    <x v="0"/>
    <n v="1185732"/>
    <x v="167"/>
    <x v="6"/>
    <x v="2"/>
    <x v="1"/>
    <x v="0"/>
    <x v="43"/>
    <x v="45"/>
    <x v="0"/>
    <n v="52"/>
    <x v="0"/>
    <n v="0.49999999999999994"/>
    <n v="5750"/>
    <n v="2874.9999999999995"/>
    <n v="1006.2499999999998"/>
    <n v="0.35"/>
  </r>
  <r>
    <x v="0"/>
    <n v="1185732"/>
    <x v="167"/>
    <x v="6"/>
    <x v="2"/>
    <x v="1"/>
    <x v="0"/>
    <x v="43"/>
    <x v="45"/>
    <x v="1"/>
    <n v="42"/>
    <x v="2"/>
    <n v="0.45"/>
    <n v="3250"/>
    <n v="1462.5"/>
    <n v="511.87499999999994"/>
    <n v="0.35"/>
  </r>
  <r>
    <x v="0"/>
    <n v="1185732"/>
    <x v="167"/>
    <x v="6"/>
    <x v="2"/>
    <x v="1"/>
    <x v="0"/>
    <x v="43"/>
    <x v="45"/>
    <x v="2"/>
    <n v="43"/>
    <x v="1"/>
    <n v="0.4"/>
    <n v="2500"/>
    <n v="1000"/>
    <n v="400"/>
    <n v="0.4"/>
  </r>
  <r>
    <x v="0"/>
    <n v="1185732"/>
    <x v="167"/>
    <x v="6"/>
    <x v="2"/>
    <x v="1"/>
    <x v="0"/>
    <x v="43"/>
    <x v="45"/>
    <x v="3"/>
    <n v="56"/>
    <x v="2"/>
    <n v="0.4"/>
    <n v="2000"/>
    <n v="800"/>
    <n v="320"/>
    <n v="0.4"/>
  </r>
  <r>
    <x v="0"/>
    <n v="1185732"/>
    <x v="167"/>
    <x v="6"/>
    <x v="2"/>
    <x v="1"/>
    <x v="0"/>
    <x v="43"/>
    <x v="45"/>
    <x v="4"/>
    <n v="21"/>
    <x v="3"/>
    <n v="0.49999999999999994"/>
    <n v="2250"/>
    <n v="1124.9999999999998"/>
    <n v="337.49999999999994"/>
    <n v="0.3"/>
  </r>
  <r>
    <x v="0"/>
    <n v="1185732"/>
    <x v="167"/>
    <x v="6"/>
    <x v="2"/>
    <x v="1"/>
    <x v="0"/>
    <x v="43"/>
    <x v="45"/>
    <x v="5"/>
    <n v="47"/>
    <x v="1"/>
    <n v="0.54999999999999993"/>
    <n v="4000"/>
    <n v="2199.9999999999995"/>
    <n v="879.99999999999989"/>
    <n v="0.4"/>
  </r>
  <r>
    <x v="0"/>
    <n v="1185732"/>
    <x v="117"/>
    <x v="7"/>
    <x v="2"/>
    <x v="1"/>
    <x v="0"/>
    <x v="43"/>
    <x v="45"/>
    <x v="0"/>
    <n v="45"/>
    <x v="0"/>
    <n v="0.49999999999999994"/>
    <n v="5500"/>
    <n v="2749.9999999999995"/>
    <n v="962.49999999999977"/>
    <n v="0.35"/>
  </r>
  <r>
    <x v="0"/>
    <n v="1185732"/>
    <x v="117"/>
    <x v="7"/>
    <x v="2"/>
    <x v="1"/>
    <x v="0"/>
    <x v="43"/>
    <x v="45"/>
    <x v="1"/>
    <n v="48"/>
    <x v="2"/>
    <n v="0.45"/>
    <n v="3250"/>
    <n v="1462.5"/>
    <n v="511.87499999999994"/>
    <n v="0.35"/>
  </r>
  <r>
    <x v="0"/>
    <n v="1185732"/>
    <x v="117"/>
    <x v="7"/>
    <x v="2"/>
    <x v="1"/>
    <x v="0"/>
    <x v="43"/>
    <x v="45"/>
    <x v="2"/>
    <n v="38"/>
    <x v="1"/>
    <n v="0.4"/>
    <n v="2500"/>
    <n v="1000"/>
    <n v="400"/>
    <n v="0.4"/>
  </r>
  <r>
    <x v="0"/>
    <n v="1185732"/>
    <x v="117"/>
    <x v="7"/>
    <x v="2"/>
    <x v="1"/>
    <x v="0"/>
    <x v="43"/>
    <x v="45"/>
    <x v="3"/>
    <n v="59"/>
    <x v="3"/>
    <n v="0.4"/>
    <n v="1500"/>
    <n v="600"/>
    <n v="240"/>
    <n v="0.4"/>
  </r>
  <r>
    <x v="0"/>
    <n v="1185732"/>
    <x v="117"/>
    <x v="7"/>
    <x v="2"/>
    <x v="1"/>
    <x v="0"/>
    <x v="43"/>
    <x v="45"/>
    <x v="4"/>
    <n v="55"/>
    <x v="3"/>
    <n v="0.49999999999999994"/>
    <n v="1250"/>
    <n v="624.99999999999989"/>
    <n v="187.49999999999997"/>
    <n v="0.3"/>
  </r>
  <r>
    <x v="0"/>
    <n v="1185732"/>
    <x v="117"/>
    <x v="7"/>
    <x v="2"/>
    <x v="1"/>
    <x v="0"/>
    <x v="43"/>
    <x v="45"/>
    <x v="5"/>
    <n v="32"/>
    <x v="2"/>
    <n v="0.54999999999999993"/>
    <n v="3000"/>
    <n v="1649.9999999999998"/>
    <n v="660"/>
    <n v="0.4"/>
  </r>
  <r>
    <x v="0"/>
    <n v="1185732"/>
    <x v="63"/>
    <x v="8"/>
    <x v="2"/>
    <x v="1"/>
    <x v="0"/>
    <x v="43"/>
    <x v="45"/>
    <x v="0"/>
    <n v="38"/>
    <x v="2"/>
    <n v="0.49999999999999994"/>
    <n v="4250"/>
    <n v="2124.9999999999995"/>
    <n v="743.74999999999977"/>
    <n v="0.35"/>
  </r>
  <r>
    <x v="0"/>
    <n v="1185732"/>
    <x v="63"/>
    <x v="8"/>
    <x v="2"/>
    <x v="1"/>
    <x v="0"/>
    <x v="43"/>
    <x v="45"/>
    <x v="1"/>
    <n v="49"/>
    <x v="0"/>
    <n v="0.45"/>
    <n v="2250"/>
    <n v="1012.5"/>
    <n v="354.375"/>
    <n v="0.35"/>
  </r>
  <r>
    <x v="0"/>
    <n v="1185732"/>
    <x v="63"/>
    <x v="8"/>
    <x v="2"/>
    <x v="1"/>
    <x v="0"/>
    <x v="43"/>
    <x v="45"/>
    <x v="2"/>
    <n v="22"/>
    <x v="3"/>
    <n v="0.4"/>
    <n v="1250"/>
    <n v="500"/>
    <n v="200"/>
    <n v="0.4"/>
  </r>
  <r>
    <x v="0"/>
    <n v="1185732"/>
    <x v="63"/>
    <x v="8"/>
    <x v="2"/>
    <x v="1"/>
    <x v="0"/>
    <x v="43"/>
    <x v="45"/>
    <x v="3"/>
    <n v="56"/>
    <x v="3"/>
    <n v="0.4"/>
    <n v="1000"/>
    <n v="400"/>
    <n v="160"/>
    <n v="0.4"/>
  </r>
  <r>
    <x v="0"/>
    <n v="1185732"/>
    <x v="63"/>
    <x v="8"/>
    <x v="2"/>
    <x v="1"/>
    <x v="0"/>
    <x v="43"/>
    <x v="45"/>
    <x v="4"/>
    <n v="28"/>
    <x v="3"/>
    <n v="0.49999999999999994"/>
    <n v="1000"/>
    <n v="499.99999999999994"/>
    <n v="149.99999999999997"/>
    <n v="0.3"/>
  </r>
  <r>
    <x v="0"/>
    <n v="1185732"/>
    <x v="63"/>
    <x v="8"/>
    <x v="2"/>
    <x v="1"/>
    <x v="0"/>
    <x v="43"/>
    <x v="45"/>
    <x v="5"/>
    <n v="56"/>
    <x v="2"/>
    <n v="0.54999999999999993"/>
    <n v="2000"/>
    <n v="1099.9999999999998"/>
    <n v="439.99999999999994"/>
    <n v="0.4"/>
  </r>
  <r>
    <x v="0"/>
    <n v="1185732"/>
    <x v="267"/>
    <x v="9"/>
    <x v="3"/>
    <x v="1"/>
    <x v="0"/>
    <x v="43"/>
    <x v="45"/>
    <x v="0"/>
    <n v="41"/>
    <x v="1"/>
    <n v="0.54999999999999993"/>
    <n v="3750"/>
    <n v="2062.4999999999995"/>
    <n v="721.87499999999977"/>
    <n v="0.35"/>
  </r>
  <r>
    <x v="0"/>
    <n v="1185732"/>
    <x v="267"/>
    <x v="9"/>
    <x v="3"/>
    <x v="1"/>
    <x v="0"/>
    <x v="43"/>
    <x v="45"/>
    <x v="1"/>
    <n v="45"/>
    <x v="0"/>
    <n v="0.5"/>
    <n v="2000"/>
    <n v="1000"/>
    <n v="350"/>
    <n v="0.35"/>
  </r>
  <r>
    <x v="0"/>
    <n v="1185732"/>
    <x v="267"/>
    <x v="9"/>
    <x v="3"/>
    <x v="1"/>
    <x v="0"/>
    <x v="43"/>
    <x v="45"/>
    <x v="2"/>
    <n v="54"/>
    <x v="3"/>
    <n v="0.5"/>
    <n v="1000"/>
    <n v="500"/>
    <n v="200"/>
    <n v="0.4"/>
  </r>
  <r>
    <x v="0"/>
    <n v="1185732"/>
    <x v="267"/>
    <x v="9"/>
    <x v="3"/>
    <x v="1"/>
    <x v="0"/>
    <x v="43"/>
    <x v="45"/>
    <x v="3"/>
    <n v="42"/>
    <x v="0"/>
    <n v="0.5"/>
    <n v="750"/>
    <n v="375"/>
    <n v="150"/>
    <n v="0.4"/>
  </r>
  <r>
    <x v="0"/>
    <n v="1185732"/>
    <x v="267"/>
    <x v="9"/>
    <x v="3"/>
    <x v="1"/>
    <x v="0"/>
    <x v="43"/>
    <x v="45"/>
    <x v="4"/>
    <n v="15"/>
    <x v="2"/>
    <n v="0.6"/>
    <n v="750"/>
    <n v="450"/>
    <n v="135"/>
    <n v="0.3"/>
  </r>
  <r>
    <x v="0"/>
    <n v="1185732"/>
    <x v="267"/>
    <x v="9"/>
    <x v="3"/>
    <x v="1"/>
    <x v="0"/>
    <x v="43"/>
    <x v="45"/>
    <x v="5"/>
    <n v="24"/>
    <x v="0"/>
    <n v="0.64999999999999991"/>
    <n v="2000"/>
    <n v="1299.9999999999998"/>
    <n v="519.99999999999989"/>
    <n v="0.4"/>
  </r>
  <r>
    <x v="0"/>
    <n v="1185732"/>
    <x v="268"/>
    <x v="10"/>
    <x v="3"/>
    <x v="1"/>
    <x v="0"/>
    <x v="43"/>
    <x v="45"/>
    <x v="0"/>
    <n v="38"/>
    <x v="0"/>
    <n v="0.6"/>
    <n v="3500"/>
    <n v="2100"/>
    <n v="735"/>
    <n v="0.35"/>
  </r>
  <r>
    <x v="0"/>
    <n v="1185732"/>
    <x v="268"/>
    <x v="10"/>
    <x v="3"/>
    <x v="1"/>
    <x v="0"/>
    <x v="43"/>
    <x v="45"/>
    <x v="1"/>
    <n v="45"/>
    <x v="3"/>
    <n v="0.5"/>
    <n v="2250"/>
    <n v="1125"/>
    <n v="393.75"/>
    <n v="0.35"/>
  </r>
  <r>
    <x v="0"/>
    <n v="1185732"/>
    <x v="268"/>
    <x v="10"/>
    <x v="3"/>
    <x v="1"/>
    <x v="0"/>
    <x v="43"/>
    <x v="45"/>
    <x v="2"/>
    <n v="23"/>
    <x v="0"/>
    <n v="0.5"/>
    <n v="2200"/>
    <n v="1100"/>
    <n v="440"/>
    <n v="0.4"/>
  </r>
  <r>
    <x v="0"/>
    <n v="1185732"/>
    <x v="268"/>
    <x v="10"/>
    <x v="3"/>
    <x v="1"/>
    <x v="0"/>
    <x v="43"/>
    <x v="45"/>
    <x v="3"/>
    <n v="23"/>
    <x v="2"/>
    <n v="0.5"/>
    <n v="2000"/>
    <n v="1000"/>
    <n v="400"/>
    <n v="0.4"/>
  </r>
  <r>
    <x v="0"/>
    <n v="1185732"/>
    <x v="268"/>
    <x v="10"/>
    <x v="3"/>
    <x v="1"/>
    <x v="0"/>
    <x v="43"/>
    <x v="45"/>
    <x v="4"/>
    <n v="22"/>
    <x v="0"/>
    <n v="0.6"/>
    <n v="1750"/>
    <n v="1050"/>
    <n v="315"/>
    <n v="0.3"/>
  </r>
  <r>
    <x v="0"/>
    <n v="1185732"/>
    <x v="268"/>
    <x v="10"/>
    <x v="3"/>
    <x v="1"/>
    <x v="0"/>
    <x v="43"/>
    <x v="45"/>
    <x v="5"/>
    <n v="31"/>
    <x v="1"/>
    <n v="0.64999999999999991"/>
    <n v="2750"/>
    <n v="1787.4999999999998"/>
    <n v="715"/>
    <n v="0.4"/>
  </r>
  <r>
    <x v="0"/>
    <n v="1185732"/>
    <x v="269"/>
    <x v="11"/>
    <x v="3"/>
    <x v="1"/>
    <x v="0"/>
    <x v="43"/>
    <x v="45"/>
    <x v="0"/>
    <n v="57"/>
    <x v="2"/>
    <n v="0.6"/>
    <n v="5000"/>
    <n v="3000"/>
    <n v="1050"/>
    <n v="0.35"/>
  </r>
  <r>
    <x v="0"/>
    <n v="1185732"/>
    <x v="269"/>
    <x v="11"/>
    <x v="3"/>
    <x v="1"/>
    <x v="0"/>
    <x v="43"/>
    <x v="45"/>
    <x v="1"/>
    <n v="46"/>
    <x v="3"/>
    <n v="0.5"/>
    <n v="3000"/>
    <n v="1500"/>
    <n v="525"/>
    <n v="0.35"/>
  </r>
  <r>
    <x v="0"/>
    <n v="1185732"/>
    <x v="269"/>
    <x v="11"/>
    <x v="3"/>
    <x v="1"/>
    <x v="0"/>
    <x v="43"/>
    <x v="45"/>
    <x v="2"/>
    <n v="39"/>
    <x v="0"/>
    <n v="0.5"/>
    <n v="2750"/>
    <n v="1375"/>
    <n v="550"/>
    <n v="0.4"/>
  </r>
  <r>
    <x v="0"/>
    <n v="1185732"/>
    <x v="269"/>
    <x v="11"/>
    <x v="3"/>
    <x v="1"/>
    <x v="0"/>
    <x v="43"/>
    <x v="45"/>
    <x v="3"/>
    <n v="53"/>
    <x v="3"/>
    <n v="0.5"/>
    <n v="2250"/>
    <n v="1125"/>
    <n v="450"/>
    <n v="0.4"/>
  </r>
  <r>
    <x v="0"/>
    <n v="1185732"/>
    <x v="269"/>
    <x v="11"/>
    <x v="3"/>
    <x v="1"/>
    <x v="0"/>
    <x v="43"/>
    <x v="45"/>
    <x v="4"/>
    <n v="26"/>
    <x v="2"/>
    <n v="0.6"/>
    <n v="2250"/>
    <n v="1350"/>
    <n v="405"/>
    <n v="0.3"/>
  </r>
  <r>
    <x v="0"/>
    <n v="1185732"/>
    <x v="269"/>
    <x v="11"/>
    <x v="3"/>
    <x v="1"/>
    <x v="0"/>
    <x v="43"/>
    <x v="45"/>
    <x v="5"/>
    <n v="58"/>
    <x v="1"/>
    <n v="0.64999999999999991"/>
    <n v="3250"/>
    <n v="2112.4999999999995"/>
    <n v="844.99999999999989"/>
    <n v="0.4"/>
  </r>
  <r>
    <x v="0"/>
    <n v="1185732"/>
    <x v="102"/>
    <x v="0"/>
    <x v="0"/>
    <x v="0"/>
    <x v="0"/>
    <x v="44"/>
    <x v="46"/>
    <x v="0"/>
    <n v="33"/>
    <x v="3"/>
    <n v="0.4"/>
    <n v="4500"/>
    <n v="1800"/>
    <n v="540"/>
    <n v="0.3"/>
  </r>
  <r>
    <x v="0"/>
    <n v="1185732"/>
    <x v="102"/>
    <x v="0"/>
    <x v="0"/>
    <x v="0"/>
    <x v="0"/>
    <x v="44"/>
    <x v="46"/>
    <x v="1"/>
    <n v="46"/>
    <x v="1"/>
    <n v="0.4"/>
    <n v="2500"/>
    <n v="1000"/>
    <n v="300"/>
    <n v="0.3"/>
  </r>
  <r>
    <x v="0"/>
    <n v="1185732"/>
    <x v="102"/>
    <x v="0"/>
    <x v="0"/>
    <x v="0"/>
    <x v="0"/>
    <x v="44"/>
    <x v="46"/>
    <x v="2"/>
    <n v="16"/>
    <x v="1"/>
    <n v="0.30000000000000004"/>
    <n v="2500"/>
    <n v="750.00000000000011"/>
    <n v="187.50000000000003"/>
    <n v="0.25"/>
  </r>
  <r>
    <x v="0"/>
    <n v="1185732"/>
    <x v="102"/>
    <x v="0"/>
    <x v="0"/>
    <x v="0"/>
    <x v="0"/>
    <x v="44"/>
    <x v="46"/>
    <x v="3"/>
    <n v="32"/>
    <x v="2"/>
    <n v="0.35"/>
    <n v="1000"/>
    <n v="350"/>
    <n v="87.5"/>
    <n v="0.25"/>
  </r>
  <r>
    <x v="0"/>
    <n v="1185732"/>
    <x v="102"/>
    <x v="0"/>
    <x v="0"/>
    <x v="0"/>
    <x v="0"/>
    <x v="44"/>
    <x v="46"/>
    <x v="4"/>
    <n v="33"/>
    <x v="0"/>
    <n v="0.5"/>
    <n v="1500"/>
    <n v="750"/>
    <n v="187.5"/>
    <n v="0.25"/>
  </r>
  <r>
    <x v="0"/>
    <n v="1185732"/>
    <x v="102"/>
    <x v="0"/>
    <x v="0"/>
    <x v="0"/>
    <x v="0"/>
    <x v="44"/>
    <x v="46"/>
    <x v="5"/>
    <n v="57"/>
    <x v="2"/>
    <n v="0.4"/>
    <n v="2500"/>
    <n v="1000"/>
    <n v="300"/>
    <n v="0.3"/>
  </r>
  <r>
    <x v="0"/>
    <n v="1185732"/>
    <x v="37"/>
    <x v="1"/>
    <x v="0"/>
    <x v="0"/>
    <x v="0"/>
    <x v="44"/>
    <x v="46"/>
    <x v="0"/>
    <n v="26"/>
    <x v="0"/>
    <n v="0.4"/>
    <n v="5000"/>
    <n v="2000"/>
    <n v="600"/>
    <n v="0.3"/>
  </r>
  <r>
    <x v="0"/>
    <n v="1185732"/>
    <x v="37"/>
    <x v="1"/>
    <x v="0"/>
    <x v="0"/>
    <x v="0"/>
    <x v="44"/>
    <x v="46"/>
    <x v="1"/>
    <n v="58"/>
    <x v="3"/>
    <n v="0.4"/>
    <n v="1500"/>
    <n v="600"/>
    <n v="180"/>
    <n v="0.3"/>
  </r>
  <r>
    <x v="0"/>
    <n v="1185732"/>
    <x v="37"/>
    <x v="1"/>
    <x v="0"/>
    <x v="0"/>
    <x v="0"/>
    <x v="44"/>
    <x v="46"/>
    <x v="2"/>
    <n v="58"/>
    <x v="3"/>
    <n v="0.30000000000000004"/>
    <n v="2000"/>
    <n v="600.00000000000011"/>
    <n v="150.00000000000003"/>
    <n v="0.25"/>
  </r>
  <r>
    <x v="0"/>
    <n v="1185732"/>
    <x v="37"/>
    <x v="1"/>
    <x v="0"/>
    <x v="0"/>
    <x v="0"/>
    <x v="44"/>
    <x v="46"/>
    <x v="3"/>
    <n v="45"/>
    <x v="0"/>
    <n v="0.35"/>
    <n v="2500"/>
    <n v="875"/>
    <n v="218.75"/>
    <n v="0.25"/>
  </r>
  <r>
    <x v="0"/>
    <n v="1185732"/>
    <x v="37"/>
    <x v="1"/>
    <x v="0"/>
    <x v="0"/>
    <x v="0"/>
    <x v="44"/>
    <x v="46"/>
    <x v="4"/>
    <n v="46"/>
    <x v="0"/>
    <n v="0.5"/>
    <n v="1500"/>
    <n v="750"/>
    <n v="187.5"/>
    <n v="0.25"/>
  </r>
  <r>
    <x v="0"/>
    <n v="1185732"/>
    <x v="37"/>
    <x v="1"/>
    <x v="0"/>
    <x v="0"/>
    <x v="0"/>
    <x v="44"/>
    <x v="46"/>
    <x v="5"/>
    <n v="20"/>
    <x v="1"/>
    <n v="0.4"/>
    <n v="2500"/>
    <n v="1000"/>
    <n v="300"/>
    <n v="0.3"/>
  </r>
  <r>
    <x v="0"/>
    <n v="1185732"/>
    <x v="258"/>
    <x v="2"/>
    <x v="0"/>
    <x v="0"/>
    <x v="0"/>
    <x v="44"/>
    <x v="46"/>
    <x v="0"/>
    <n v="27"/>
    <x v="3"/>
    <n v="0.4"/>
    <n v="4700"/>
    <n v="1880"/>
    <n v="564"/>
    <n v="0.3"/>
  </r>
  <r>
    <x v="0"/>
    <n v="1185732"/>
    <x v="258"/>
    <x v="2"/>
    <x v="0"/>
    <x v="0"/>
    <x v="0"/>
    <x v="44"/>
    <x v="46"/>
    <x v="1"/>
    <n v="35"/>
    <x v="0"/>
    <n v="0.4"/>
    <n v="1750"/>
    <n v="700"/>
    <n v="210"/>
    <n v="0.3"/>
  </r>
  <r>
    <x v="0"/>
    <n v="1185732"/>
    <x v="258"/>
    <x v="2"/>
    <x v="0"/>
    <x v="0"/>
    <x v="0"/>
    <x v="44"/>
    <x v="46"/>
    <x v="2"/>
    <n v="26"/>
    <x v="1"/>
    <n v="0.30000000000000004"/>
    <n v="2000"/>
    <n v="600.00000000000011"/>
    <n v="150.00000000000003"/>
    <n v="0.25"/>
  </r>
  <r>
    <x v="0"/>
    <n v="1185732"/>
    <x v="258"/>
    <x v="2"/>
    <x v="0"/>
    <x v="0"/>
    <x v="0"/>
    <x v="44"/>
    <x v="46"/>
    <x v="3"/>
    <n v="22"/>
    <x v="1"/>
    <n v="0.35"/>
    <n v="3000"/>
    <n v="1050"/>
    <n v="262.5"/>
    <n v="0.25"/>
  </r>
  <r>
    <x v="0"/>
    <n v="1185732"/>
    <x v="258"/>
    <x v="2"/>
    <x v="0"/>
    <x v="0"/>
    <x v="0"/>
    <x v="44"/>
    <x v="46"/>
    <x v="4"/>
    <n v="27"/>
    <x v="3"/>
    <n v="0.5"/>
    <n v="1000"/>
    <n v="500"/>
    <n v="125"/>
    <n v="0.25"/>
  </r>
  <r>
    <x v="0"/>
    <n v="1185732"/>
    <x v="258"/>
    <x v="2"/>
    <x v="0"/>
    <x v="0"/>
    <x v="0"/>
    <x v="44"/>
    <x v="46"/>
    <x v="5"/>
    <n v="21"/>
    <x v="3"/>
    <n v="0.4"/>
    <n v="2000"/>
    <n v="800"/>
    <n v="240"/>
    <n v="0.3"/>
  </r>
  <r>
    <x v="0"/>
    <n v="1185732"/>
    <x v="259"/>
    <x v="3"/>
    <x v="1"/>
    <x v="0"/>
    <x v="0"/>
    <x v="44"/>
    <x v="46"/>
    <x v="0"/>
    <n v="33"/>
    <x v="3"/>
    <n v="0.4"/>
    <n v="4500"/>
    <n v="1800"/>
    <n v="540"/>
    <n v="0.3"/>
  </r>
  <r>
    <x v="0"/>
    <n v="1185732"/>
    <x v="259"/>
    <x v="3"/>
    <x v="1"/>
    <x v="0"/>
    <x v="0"/>
    <x v="44"/>
    <x v="46"/>
    <x v="1"/>
    <n v="50"/>
    <x v="2"/>
    <n v="0.4"/>
    <n v="1500"/>
    <n v="600"/>
    <n v="180"/>
    <n v="0.3"/>
  </r>
  <r>
    <x v="0"/>
    <n v="1185732"/>
    <x v="259"/>
    <x v="3"/>
    <x v="1"/>
    <x v="0"/>
    <x v="0"/>
    <x v="44"/>
    <x v="46"/>
    <x v="2"/>
    <n v="47"/>
    <x v="2"/>
    <n v="0.30000000000000004"/>
    <n v="1500"/>
    <n v="450.00000000000006"/>
    <n v="112.50000000000001"/>
    <n v="0.25"/>
  </r>
  <r>
    <x v="0"/>
    <n v="1185732"/>
    <x v="259"/>
    <x v="3"/>
    <x v="1"/>
    <x v="0"/>
    <x v="0"/>
    <x v="44"/>
    <x v="46"/>
    <x v="3"/>
    <n v="19"/>
    <x v="1"/>
    <n v="0.35"/>
    <n v="1250"/>
    <n v="437.5"/>
    <n v="109.375"/>
    <n v="0.25"/>
  </r>
  <r>
    <x v="0"/>
    <n v="1185732"/>
    <x v="259"/>
    <x v="3"/>
    <x v="1"/>
    <x v="0"/>
    <x v="0"/>
    <x v="44"/>
    <x v="46"/>
    <x v="4"/>
    <n v="42"/>
    <x v="0"/>
    <n v="0.5"/>
    <n v="1250"/>
    <n v="625"/>
    <n v="156.25"/>
    <n v="0.25"/>
  </r>
  <r>
    <x v="0"/>
    <n v="1185732"/>
    <x v="259"/>
    <x v="3"/>
    <x v="1"/>
    <x v="0"/>
    <x v="0"/>
    <x v="44"/>
    <x v="46"/>
    <x v="5"/>
    <n v="20"/>
    <x v="3"/>
    <n v="0.4"/>
    <n v="2750"/>
    <n v="1100"/>
    <n v="330"/>
    <n v="0.3"/>
  </r>
  <r>
    <x v="0"/>
    <n v="1185732"/>
    <x v="233"/>
    <x v="4"/>
    <x v="1"/>
    <x v="0"/>
    <x v="0"/>
    <x v="44"/>
    <x v="46"/>
    <x v="0"/>
    <n v="25"/>
    <x v="3"/>
    <n v="0.54999999999999993"/>
    <n v="4950"/>
    <n v="2722.4999999999995"/>
    <n v="816.74999999999989"/>
    <n v="0.3"/>
  </r>
  <r>
    <x v="0"/>
    <n v="1185732"/>
    <x v="233"/>
    <x v="4"/>
    <x v="1"/>
    <x v="0"/>
    <x v="0"/>
    <x v="44"/>
    <x v="46"/>
    <x v="1"/>
    <n v="38"/>
    <x v="3"/>
    <n v="0.5"/>
    <n v="2000"/>
    <n v="1000"/>
    <n v="300"/>
    <n v="0.3"/>
  </r>
  <r>
    <x v="0"/>
    <n v="1185732"/>
    <x v="233"/>
    <x v="4"/>
    <x v="1"/>
    <x v="0"/>
    <x v="0"/>
    <x v="44"/>
    <x v="46"/>
    <x v="2"/>
    <n v="51"/>
    <x v="3"/>
    <n v="0.45"/>
    <n v="2250"/>
    <n v="1012.5"/>
    <n v="253.125"/>
    <n v="0.25"/>
  </r>
  <r>
    <x v="0"/>
    <n v="1185732"/>
    <x v="233"/>
    <x v="4"/>
    <x v="1"/>
    <x v="0"/>
    <x v="0"/>
    <x v="44"/>
    <x v="46"/>
    <x v="3"/>
    <n v="30"/>
    <x v="3"/>
    <n v="0.45"/>
    <n v="1750"/>
    <n v="787.5"/>
    <n v="196.875"/>
    <n v="0.25"/>
  </r>
  <r>
    <x v="0"/>
    <n v="1185732"/>
    <x v="233"/>
    <x v="4"/>
    <x v="1"/>
    <x v="0"/>
    <x v="0"/>
    <x v="44"/>
    <x v="46"/>
    <x v="4"/>
    <n v="32"/>
    <x v="0"/>
    <n v="0.54999999999999993"/>
    <n v="2000"/>
    <n v="1099.9999999999998"/>
    <n v="274.99999999999994"/>
    <n v="0.25"/>
  </r>
  <r>
    <x v="0"/>
    <n v="1185732"/>
    <x v="233"/>
    <x v="4"/>
    <x v="1"/>
    <x v="0"/>
    <x v="0"/>
    <x v="44"/>
    <x v="46"/>
    <x v="5"/>
    <n v="32"/>
    <x v="2"/>
    <n v="0.6"/>
    <n v="3250"/>
    <n v="1950"/>
    <n v="585"/>
    <n v="0.3"/>
  </r>
  <r>
    <x v="0"/>
    <n v="1185732"/>
    <x v="41"/>
    <x v="5"/>
    <x v="1"/>
    <x v="0"/>
    <x v="0"/>
    <x v="44"/>
    <x v="46"/>
    <x v="0"/>
    <n v="30"/>
    <x v="1"/>
    <n v="0.54999999999999993"/>
    <n v="5750"/>
    <n v="3162.4999999999995"/>
    <n v="948.74999999999977"/>
    <n v="0.3"/>
  </r>
  <r>
    <x v="0"/>
    <n v="1185732"/>
    <x v="41"/>
    <x v="5"/>
    <x v="1"/>
    <x v="0"/>
    <x v="0"/>
    <x v="44"/>
    <x v="46"/>
    <x v="1"/>
    <n v="57"/>
    <x v="2"/>
    <n v="0.5"/>
    <n v="3250"/>
    <n v="1625"/>
    <n v="487.5"/>
    <n v="0.3"/>
  </r>
  <r>
    <x v="0"/>
    <n v="1185732"/>
    <x v="41"/>
    <x v="5"/>
    <x v="1"/>
    <x v="0"/>
    <x v="0"/>
    <x v="44"/>
    <x v="46"/>
    <x v="2"/>
    <n v="15"/>
    <x v="2"/>
    <n v="0.45"/>
    <n v="2500"/>
    <n v="1125"/>
    <n v="281.25"/>
    <n v="0.25"/>
  </r>
  <r>
    <x v="0"/>
    <n v="1185732"/>
    <x v="41"/>
    <x v="5"/>
    <x v="1"/>
    <x v="0"/>
    <x v="0"/>
    <x v="44"/>
    <x v="46"/>
    <x v="3"/>
    <n v="35"/>
    <x v="1"/>
    <n v="0.45"/>
    <n v="2250"/>
    <n v="1012.5"/>
    <n v="253.125"/>
    <n v="0.25"/>
  </r>
  <r>
    <x v="0"/>
    <n v="1185732"/>
    <x v="41"/>
    <x v="5"/>
    <x v="1"/>
    <x v="0"/>
    <x v="0"/>
    <x v="44"/>
    <x v="46"/>
    <x v="4"/>
    <n v="29"/>
    <x v="3"/>
    <n v="0.54999999999999993"/>
    <n v="2250"/>
    <n v="1237.4999999999998"/>
    <n v="309.37499999999994"/>
    <n v="0.25"/>
  </r>
  <r>
    <x v="0"/>
    <n v="1185732"/>
    <x v="41"/>
    <x v="5"/>
    <x v="1"/>
    <x v="0"/>
    <x v="0"/>
    <x v="44"/>
    <x v="46"/>
    <x v="5"/>
    <n v="17"/>
    <x v="3"/>
    <n v="0.6"/>
    <n v="3750"/>
    <n v="2250"/>
    <n v="675"/>
    <n v="0.3"/>
  </r>
  <r>
    <x v="0"/>
    <n v="1185732"/>
    <x v="260"/>
    <x v="6"/>
    <x v="2"/>
    <x v="1"/>
    <x v="0"/>
    <x v="44"/>
    <x v="46"/>
    <x v="0"/>
    <n v="31"/>
    <x v="3"/>
    <n v="0.54999999999999993"/>
    <n v="6000"/>
    <n v="3299.9999999999995"/>
    <n v="989.99999999999977"/>
    <n v="0.3"/>
  </r>
  <r>
    <x v="0"/>
    <n v="1185732"/>
    <x v="260"/>
    <x v="6"/>
    <x v="2"/>
    <x v="1"/>
    <x v="0"/>
    <x v="44"/>
    <x v="46"/>
    <x v="1"/>
    <n v="39"/>
    <x v="1"/>
    <n v="0.5"/>
    <n v="3500"/>
    <n v="1750"/>
    <n v="525"/>
    <n v="0.3"/>
  </r>
  <r>
    <x v="0"/>
    <n v="1185732"/>
    <x v="260"/>
    <x v="6"/>
    <x v="2"/>
    <x v="1"/>
    <x v="0"/>
    <x v="44"/>
    <x v="46"/>
    <x v="2"/>
    <n v="20"/>
    <x v="1"/>
    <n v="0.45"/>
    <n v="2750"/>
    <n v="1237.5"/>
    <n v="309.375"/>
    <n v="0.25"/>
  </r>
  <r>
    <x v="0"/>
    <n v="1185732"/>
    <x v="260"/>
    <x v="6"/>
    <x v="2"/>
    <x v="1"/>
    <x v="0"/>
    <x v="44"/>
    <x v="46"/>
    <x v="3"/>
    <n v="47"/>
    <x v="3"/>
    <n v="0.45"/>
    <n v="2250"/>
    <n v="1012.5"/>
    <n v="253.125"/>
    <n v="0.25"/>
  </r>
  <r>
    <x v="0"/>
    <n v="1185732"/>
    <x v="260"/>
    <x v="6"/>
    <x v="2"/>
    <x v="1"/>
    <x v="0"/>
    <x v="44"/>
    <x v="46"/>
    <x v="4"/>
    <n v="45"/>
    <x v="2"/>
    <n v="0.54999999999999993"/>
    <n v="2500"/>
    <n v="1374.9999999999998"/>
    <n v="343.74999999999994"/>
    <n v="0.25"/>
  </r>
  <r>
    <x v="0"/>
    <n v="1185732"/>
    <x v="260"/>
    <x v="6"/>
    <x v="2"/>
    <x v="1"/>
    <x v="0"/>
    <x v="44"/>
    <x v="46"/>
    <x v="5"/>
    <n v="15"/>
    <x v="2"/>
    <n v="0.6"/>
    <n v="4250"/>
    <n v="2550"/>
    <n v="765"/>
    <n v="0.3"/>
  </r>
  <r>
    <x v="0"/>
    <n v="1185732"/>
    <x v="261"/>
    <x v="7"/>
    <x v="2"/>
    <x v="1"/>
    <x v="0"/>
    <x v="44"/>
    <x v="46"/>
    <x v="0"/>
    <n v="27"/>
    <x v="1"/>
    <n v="0.54999999999999993"/>
    <n v="5750"/>
    <n v="3162.4999999999995"/>
    <n v="948.74999999999977"/>
    <n v="0.3"/>
  </r>
  <r>
    <x v="0"/>
    <n v="1185732"/>
    <x v="261"/>
    <x v="7"/>
    <x v="2"/>
    <x v="1"/>
    <x v="0"/>
    <x v="44"/>
    <x v="46"/>
    <x v="1"/>
    <n v="26"/>
    <x v="3"/>
    <n v="0.5"/>
    <n v="3500"/>
    <n v="1750"/>
    <n v="525"/>
    <n v="0.3"/>
  </r>
  <r>
    <x v="0"/>
    <n v="1185732"/>
    <x v="261"/>
    <x v="7"/>
    <x v="2"/>
    <x v="1"/>
    <x v="0"/>
    <x v="44"/>
    <x v="46"/>
    <x v="2"/>
    <n v="26"/>
    <x v="1"/>
    <n v="0.45"/>
    <n v="2750"/>
    <n v="1237.5"/>
    <n v="309.375"/>
    <n v="0.25"/>
  </r>
  <r>
    <x v="0"/>
    <n v="1185732"/>
    <x v="261"/>
    <x v="7"/>
    <x v="2"/>
    <x v="1"/>
    <x v="0"/>
    <x v="44"/>
    <x v="46"/>
    <x v="3"/>
    <n v="15"/>
    <x v="0"/>
    <n v="0.45"/>
    <n v="1750"/>
    <n v="787.5"/>
    <n v="196.875"/>
    <n v="0.25"/>
  </r>
  <r>
    <x v="0"/>
    <n v="1185732"/>
    <x v="261"/>
    <x v="7"/>
    <x v="2"/>
    <x v="1"/>
    <x v="0"/>
    <x v="44"/>
    <x v="46"/>
    <x v="4"/>
    <n v="32"/>
    <x v="0"/>
    <n v="0.54999999999999993"/>
    <n v="1500"/>
    <n v="824.99999999999989"/>
    <n v="206.24999999999997"/>
    <n v="0.25"/>
  </r>
  <r>
    <x v="0"/>
    <n v="1185732"/>
    <x v="261"/>
    <x v="7"/>
    <x v="2"/>
    <x v="1"/>
    <x v="0"/>
    <x v="44"/>
    <x v="46"/>
    <x v="5"/>
    <n v="17"/>
    <x v="3"/>
    <n v="0.6"/>
    <n v="3250"/>
    <n v="1950"/>
    <n v="585"/>
    <n v="0.3"/>
  </r>
  <r>
    <x v="0"/>
    <n v="1185732"/>
    <x v="236"/>
    <x v="8"/>
    <x v="2"/>
    <x v="1"/>
    <x v="0"/>
    <x v="44"/>
    <x v="46"/>
    <x v="0"/>
    <n v="48"/>
    <x v="3"/>
    <n v="0.54999999999999993"/>
    <n v="4500"/>
    <n v="2474.9999999999995"/>
    <n v="742.49999999999989"/>
    <n v="0.3"/>
  </r>
  <r>
    <x v="0"/>
    <n v="1185732"/>
    <x v="236"/>
    <x v="8"/>
    <x v="2"/>
    <x v="1"/>
    <x v="0"/>
    <x v="44"/>
    <x v="46"/>
    <x v="1"/>
    <n v="20"/>
    <x v="3"/>
    <n v="0.5"/>
    <n v="2500"/>
    <n v="1250"/>
    <n v="375"/>
    <n v="0.3"/>
  </r>
  <r>
    <x v="0"/>
    <n v="1185732"/>
    <x v="236"/>
    <x v="8"/>
    <x v="2"/>
    <x v="1"/>
    <x v="0"/>
    <x v="44"/>
    <x v="46"/>
    <x v="2"/>
    <n v="25"/>
    <x v="1"/>
    <n v="0.45"/>
    <n v="1500"/>
    <n v="675"/>
    <n v="168.75"/>
    <n v="0.25"/>
  </r>
  <r>
    <x v="0"/>
    <n v="1185732"/>
    <x v="236"/>
    <x v="8"/>
    <x v="2"/>
    <x v="1"/>
    <x v="0"/>
    <x v="44"/>
    <x v="46"/>
    <x v="3"/>
    <n v="23"/>
    <x v="0"/>
    <n v="0.45"/>
    <n v="1250"/>
    <n v="562.5"/>
    <n v="140.625"/>
    <n v="0.25"/>
  </r>
  <r>
    <x v="0"/>
    <n v="1185732"/>
    <x v="236"/>
    <x v="8"/>
    <x v="2"/>
    <x v="1"/>
    <x v="0"/>
    <x v="44"/>
    <x v="46"/>
    <x v="4"/>
    <n v="36"/>
    <x v="1"/>
    <n v="0.54999999999999993"/>
    <n v="1250"/>
    <n v="687.49999999999989"/>
    <n v="171.87499999999997"/>
    <n v="0.25"/>
  </r>
  <r>
    <x v="0"/>
    <n v="1185732"/>
    <x v="236"/>
    <x v="8"/>
    <x v="2"/>
    <x v="1"/>
    <x v="0"/>
    <x v="44"/>
    <x v="46"/>
    <x v="5"/>
    <n v="21"/>
    <x v="2"/>
    <n v="0.6"/>
    <n v="2250"/>
    <n v="1350"/>
    <n v="405"/>
    <n v="0.3"/>
  </r>
  <r>
    <x v="0"/>
    <n v="1185732"/>
    <x v="45"/>
    <x v="9"/>
    <x v="3"/>
    <x v="1"/>
    <x v="0"/>
    <x v="44"/>
    <x v="46"/>
    <x v="0"/>
    <n v="21"/>
    <x v="3"/>
    <n v="0.6"/>
    <n v="4000"/>
    <n v="2400"/>
    <n v="720"/>
    <n v="0.3"/>
  </r>
  <r>
    <x v="0"/>
    <n v="1185732"/>
    <x v="45"/>
    <x v="9"/>
    <x v="3"/>
    <x v="1"/>
    <x v="0"/>
    <x v="44"/>
    <x v="46"/>
    <x v="1"/>
    <n v="44"/>
    <x v="3"/>
    <n v="0.55000000000000004"/>
    <n v="2250"/>
    <n v="1237.5"/>
    <n v="371.25"/>
    <n v="0.3"/>
  </r>
  <r>
    <x v="0"/>
    <n v="1185732"/>
    <x v="45"/>
    <x v="9"/>
    <x v="3"/>
    <x v="1"/>
    <x v="0"/>
    <x v="44"/>
    <x v="46"/>
    <x v="2"/>
    <n v="57"/>
    <x v="1"/>
    <n v="0.55000000000000004"/>
    <n v="1250"/>
    <n v="687.5"/>
    <n v="171.875"/>
    <n v="0.25"/>
  </r>
  <r>
    <x v="0"/>
    <n v="1185732"/>
    <x v="45"/>
    <x v="9"/>
    <x v="3"/>
    <x v="1"/>
    <x v="0"/>
    <x v="44"/>
    <x v="46"/>
    <x v="3"/>
    <n v="53"/>
    <x v="3"/>
    <n v="0.55000000000000004"/>
    <n v="1000"/>
    <n v="550"/>
    <n v="137.5"/>
    <n v="0.25"/>
  </r>
  <r>
    <x v="0"/>
    <n v="1185732"/>
    <x v="45"/>
    <x v="9"/>
    <x v="3"/>
    <x v="1"/>
    <x v="0"/>
    <x v="44"/>
    <x v="46"/>
    <x v="4"/>
    <n v="38"/>
    <x v="3"/>
    <n v="0.65"/>
    <n v="1000"/>
    <n v="650"/>
    <n v="162.5"/>
    <n v="0.25"/>
  </r>
  <r>
    <x v="0"/>
    <n v="1185732"/>
    <x v="45"/>
    <x v="9"/>
    <x v="3"/>
    <x v="1"/>
    <x v="0"/>
    <x v="44"/>
    <x v="46"/>
    <x v="5"/>
    <n v="54"/>
    <x v="1"/>
    <n v="0.7"/>
    <n v="2250"/>
    <n v="1575"/>
    <n v="472.5"/>
    <n v="0.3"/>
  </r>
  <r>
    <x v="0"/>
    <n v="1185732"/>
    <x v="262"/>
    <x v="10"/>
    <x v="3"/>
    <x v="1"/>
    <x v="0"/>
    <x v="44"/>
    <x v="46"/>
    <x v="0"/>
    <n v="38"/>
    <x v="3"/>
    <n v="0.65"/>
    <n v="3750"/>
    <n v="2437.5"/>
    <n v="731.25"/>
    <n v="0.3"/>
  </r>
  <r>
    <x v="0"/>
    <n v="1185732"/>
    <x v="262"/>
    <x v="10"/>
    <x v="3"/>
    <x v="1"/>
    <x v="0"/>
    <x v="44"/>
    <x v="46"/>
    <x v="1"/>
    <n v="46"/>
    <x v="1"/>
    <n v="0.55000000000000004"/>
    <n v="3000"/>
    <n v="1650.0000000000002"/>
    <n v="495.00000000000006"/>
    <n v="0.3"/>
  </r>
  <r>
    <x v="0"/>
    <n v="1185732"/>
    <x v="262"/>
    <x v="10"/>
    <x v="3"/>
    <x v="1"/>
    <x v="0"/>
    <x v="44"/>
    <x v="46"/>
    <x v="2"/>
    <n v="19"/>
    <x v="1"/>
    <n v="0.55000000000000004"/>
    <n v="2950"/>
    <n v="1622.5000000000002"/>
    <n v="405.62500000000006"/>
    <n v="0.25"/>
  </r>
  <r>
    <x v="0"/>
    <n v="1185732"/>
    <x v="262"/>
    <x v="10"/>
    <x v="3"/>
    <x v="1"/>
    <x v="0"/>
    <x v="44"/>
    <x v="46"/>
    <x v="3"/>
    <n v="52"/>
    <x v="0"/>
    <n v="0.55000000000000004"/>
    <n v="2750"/>
    <n v="1512.5000000000002"/>
    <n v="378.12500000000006"/>
    <n v="0.25"/>
  </r>
  <r>
    <x v="0"/>
    <n v="1185732"/>
    <x v="262"/>
    <x v="10"/>
    <x v="3"/>
    <x v="1"/>
    <x v="0"/>
    <x v="44"/>
    <x v="46"/>
    <x v="4"/>
    <n v="49"/>
    <x v="1"/>
    <n v="0.65"/>
    <n v="2500"/>
    <n v="1625"/>
    <n v="406.25"/>
    <n v="0.25"/>
  </r>
  <r>
    <x v="0"/>
    <n v="1185732"/>
    <x v="262"/>
    <x v="10"/>
    <x v="3"/>
    <x v="1"/>
    <x v="0"/>
    <x v="44"/>
    <x v="46"/>
    <x v="5"/>
    <n v="16"/>
    <x v="3"/>
    <n v="0.7"/>
    <n v="3500"/>
    <n v="2450"/>
    <n v="735"/>
    <n v="0.3"/>
  </r>
  <r>
    <x v="0"/>
    <n v="1185732"/>
    <x v="263"/>
    <x v="11"/>
    <x v="3"/>
    <x v="1"/>
    <x v="0"/>
    <x v="44"/>
    <x v="46"/>
    <x v="0"/>
    <n v="51"/>
    <x v="0"/>
    <n v="0.65"/>
    <n v="5750"/>
    <n v="3737.5"/>
    <n v="1121.25"/>
    <n v="0.3"/>
  </r>
  <r>
    <x v="0"/>
    <n v="1185732"/>
    <x v="263"/>
    <x v="11"/>
    <x v="3"/>
    <x v="1"/>
    <x v="0"/>
    <x v="44"/>
    <x v="46"/>
    <x v="1"/>
    <n v="37"/>
    <x v="1"/>
    <n v="0.55000000000000004"/>
    <n v="3750"/>
    <n v="2062.5"/>
    <n v="618.75"/>
    <n v="0.3"/>
  </r>
  <r>
    <x v="0"/>
    <n v="1185732"/>
    <x v="263"/>
    <x v="11"/>
    <x v="3"/>
    <x v="1"/>
    <x v="0"/>
    <x v="44"/>
    <x v="46"/>
    <x v="2"/>
    <n v="32"/>
    <x v="2"/>
    <n v="0.55000000000000004"/>
    <n v="3500"/>
    <n v="1925.0000000000002"/>
    <n v="481.25000000000006"/>
    <n v="0.25"/>
  </r>
  <r>
    <x v="0"/>
    <n v="1185732"/>
    <x v="263"/>
    <x v="11"/>
    <x v="3"/>
    <x v="1"/>
    <x v="0"/>
    <x v="44"/>
    <x v="46"/>
    <x v="3"/>
    <n v="22"/>
    <x v="2"/>
    <n v="0.55000000000000004"/>
    <n v="3000"/>
    <n v="1650.0000000000002"/>
    <n v="412.50000000000006"/>
    <n v="0.25"/>
  </r>
  <r>
    <x v="0"/>
    <n v="1185732"/>
    <x v="263"/>
    <x v="11"/>
    <x v="3"/>
    <x v="1"/>
    <x v="0"/>
    <x v="44"/>
    <x v="46"/>
    <x v="4"/>
    <n v="36"/>
    <x v="1"/>
    <n v="0.65"/>
    <n v="3000"/>
    <n v="1950"/>
    <n v="487.5"/>
    <n v="0.25"/>
  </r>
  <r>
    <x v="0"/>
    <n v="1185732"/>
    <x v="263"/>
    <x v="11"/>
    <x v="3"/>
    <x v="1"/>
    <x v="0"/>
    <x v="44"/>
    <x v="46"/>
    <x v="5"/>
    <n v="48"/>
    <x v="3"/>
    <n v="0.7"/>
    <n v="4000"/>
    <n v="2800"/>
    <n v="840"/>
    <n v="0.3"/>
  </r>
  <r>
    <x v="0"/>
    <n v="1185732"/>
    <x v="0"/>
    <x v="0"/>
    <x v="0"/>
    <x v="0"/>
    <x v="0"/>
    <x v="45"/>
    <x v="47"/>
    <x v="0"/>
    <n v="27"/>
    <x v="1"/>
    <n v="0.45"/>
    <n v="5250"/>
    <n v="2362.5"/>
    <n v="1063.125"/>
    <n v="0.45"/>
  </r>
  <r>
    <x v="0"/>
    <n v="1185732"/>
    <x v="0"/>
    <x v="0"/>
    <x v="0"/>
    <x v="0"/>
    <x v="0"/>
    <x v="45"/>
    <x v="47"/>
    <x v="1"/>
    <n v="41"/>
    <x v="1"/>
    <n v="0.45"/>
    <n v="3250"/>
    <n v="1462.5"/>
    <n v="658.125"/>
    <n v="0.45"/>
  </r>
  <r>
    <x v="0"/>
    <n v="1185732"/>
    <x v="0"/>
    <x v="0"/>
    <x v="0"/>
    <x v="0"/>
    <x v="0"/>
    <x v="45"/>
    <x v="47"/>
    <x v="2"/>
    <n v="41"/>
    <x v="3"/>
    <n v="0.35000000000000003"/>
    <n v="3250"/>
    <n v="1137.5"/>
    <n v="398.125"/>
    <n v="0.35"/>
  </r>
  <r>
    <x v="0"/>
    <n v="1185732"/>
    <x v="0"/>
    <x v="0"/>
    <x v="0"/>
    <x v="0"/>
    <x v="0"/>
    <x v="45"/>
    <x v="47"/>
    <x v="3"/>
    <n v="25"/>
    <x v="0"/>
    <n v="0.39999999999999997"/>
    <n v="1750"/>
    <n v="699.99999999999989"/>
    <n v="244.99999999999994"/>
    <n v="0.35"/>
  </r>
  <r>
    <x v="0"/>
    <n v="1185732"/>
    <x v="0"/>
    <x v="0"/>
    <x v="0"/>
    <x v="0"/>
    <x v="0"/>
    <x v="45"/>
    <x v="47"/>
    <x v="4"/>
    <n v="31"/>
    <x v="1"/>
    <n v="0.55000000000000004"/>
    <n v="2250"/>
    <n v="1237.5"/>
    <n v="433.125"/>
    <n v="0.35"/>
  </r>
  <r>
    <x v="0"/>
    <n v="1185732"/>
    <x v="0"/>
    <x v="0"/>
    <x v="0"/>
    <x v="0"/>
    <x v="0"/>
    <x v="45"/>
    <x v="47"/>
    <x v="5"/>
    <n v="18"/>
    <x v="1"/>
    <n v="0.45"/>
    <n v="3250"/>
    <n v="1462.5"/>
    <n v="585"/>
    <n v="0.39999999999999997"/>
  </r>
  <r>
    <x v="0"/>
    <n v="1185732"/>
    <x v="1"/>
    <x v="1"/>
    <x v="0"/>
    <x v="0"/>
    <x v="0"/>
    <x v="45"/>
    <x v="47"/>
    <x v="0"/>
    <n v="18"/>
    <x v="1"/>
    <n v="0.45"/>
    <n v="5750"/>
    <n v="2587.5"/>
    <n v="1164.375"/>
    <n v="0.45"/>
  </r>
  <r>
    <x v="0"/>
    <n v="1185732"/>
    <x v="1"/>
    <x v="1"/>
    <x v="0"/>
    <x v="0"/>
    <x v="0"/>
    <x v="45"/>
    <x v="47"/>
    <x v="1"/>
    <n v="43"/>
    <x v="2"/>
    <n v="0.45"/>
    <n v="2250"/>
    <n v="1012.5"/>
    <n v="455.625"/>
    <n v="0.45"/>
  </r>
  <r>
    <x v="0"/>
    <n v="1185732"/>
    <x v="1"/>
    <x v="1"/>
    <x v="0"/>
    <x v="0"/>
    <x v="0"/>
    <x v="45"/>
    <x v="47"/>
    <x v="2"/>
    <n v="51"/>
    <x v="2"/>
    <n v="0.35000000000000003"/>
    <n v="2750"/>
    <n v="962.50000000000011"/>
    <n v="336.875"/>
    <n v="0.35"/>
  </r>
  <r>
    <x v="0"/>
    <n v="1185732"/>
    <x v="1"/>
    <x v="1"/>
    <x v="0"/>
    <x v="0"/>
    <x v="0"/>
    <x v="45"/>
    <x v="47"/>
    <x v="3"/>
    <n v="28"/>
    <x v="3"/>
    <n v="0.39999999999999997"/>
    <n v="1500"/>
    <n v="600"/>
    <n v="210"/>
    <n v="0.35"/>
  </r>
  <r>
    <x v="0"/>
    <n v="1185732"/>
    <x v="1"/>
    <x v="1"/>
    <x v="0"/>
    <x v="0"/>
    <x v="0"/>
    <x v="45"/>
    <x v="47"/>
    <x v="4"/>
    <n v="26"/>
    <x v="2"/>
    <n v="0.55000000000000004"/>
    <n v="2250"/>
    <n v="1237.5"/>
    <n v="433.125"/>
    <n v="0.35"/>
  </r>
  <r>
    <x v="0"/>
    <n v="1185732"/>
    <x v="1"/>
    <x v="1"/>
    <x v="0"/>
    <x v="0"/>
    <x v="0"/>
    <x v="45"/>
    <x v="47"/>
    <x v="5"/>
    <n v="21"/>
    <x v="3"/>
    <n v="0.45"/>
    <n v="3250"/>
    <n v="1462.5"/>
    <n v="585"/>
    <n v="0.39999999999999997"/>
  </r>
  <r>
    <x v="0"/>
    <n v="1185732"/>
    <x v="2"/>
    <x v="2"/>
    <x v="0"/>
    <x v="0"/>
    <x v="0"/>
    <x v="45"/>
    <x v="47"/>
    <x v="0"/>
    <n v="16"/>
    <x v="0"/>
    <n v="0.45"/>
    <n v="5450"/>
    <n v="2452.5"/>
    <n v="1103.625"/>
    <n v="0.45"/>
  </r>
  <r>
    <x v="0"/>
    <n v="1185732"/>
    <x v="2"/>
    <x v="2"/>
    <x v="0"/>
    <x v="0"/>
    <x v="0"/>
    <x v="45"/>
    <x v="47"/>
    <x v="1"/>
    <n v="25"/>
    <x v="3"/>
    <n v="0.45"/>
    <n v="2500"/>
    <n v="1125"/>
    <n v="506.25"/>
    <n v="0.45"/>
  </r>
  <r>
    <x v="0"/>
    <n v="1185732"/>
    <x v="2"/>
    <x v="2"/>
    <x v="0"/>
    <x v="0"/>
    <x v="0"/>
    <x v="45"/>
    <x v="47"/>
    <x v="2"/>
    <n v="24"/>
    <x v="1"/>
    <n v="0.35000000000000003"/>
    <n v="2750"/>
    <n v="962.50000000000011"/>
    <n v="336.875"/>
    <n v="0.35"/>
  </r>
  <r>
    <x v="0"/>
    <n v="1185732"/>
    <x v="2"/>
    <x v="2"/>
    <x v="0"/>
    <x v="0"/>
    <x v="0"/>
    <x v="45"/>
    <x v="47"/>
    <x v="3"/>
    <n v="36"/>
    <x v="0"/>
    <n v="0.39999999999999997"/>
    <n v="1250"/>
    <n v="499.99999999999994"/>
    <n v="174.99999999999997"/>
    <n v="0.35"/>
  </r>
  <r>
    <x v="0"/>
    <n v="1185732"/>
    <x v="2"/>
    <x v="2"/>
    <x v="0"/>
    <x v="0"/>
    <x v="0"/>
    <x v="45"/>
    <x v="47"/>
    <x v="4"/>
    <n v="37"/>
    <x v="0"/>
    <n v="0.55000000000000004"/>
    <n v="1750"/>
    <n v="962.50000000000011"/>
    <n v="336.875"/>
    <n v="0.35"/>
  </r>
  <r>
    <x v="0"/>
    <n v="1185732"/>
    <x v="2"/>
    <x v="2"/>
    <x v="0"/>
    <x v="0"/>
    <x v="0"/>
    <x v="45"/>
    <x v="47"/>
    <x v="5"/>
    <n v="28"/>
    <x v="1"/>
    <n v="0.45"/>
    <n v="2750"/>
    <n v="1237.5"/>
    <n v="494.99999999999994"/>
    <n v="0.39999999999999997"/>
  </r>
  <r>
    <x v="0"/>
    <n v="1185732"/>
    <x v="3"/>
    <x v="3"/>
    <x v="1"/>
    <x v="0"/>
    <x v="0"/>
    <x v="45"/>
    <x v="47"/>
    <x v="0"/>
    <n v="48"/>
    <x v="1"/>
    <n v="0.45"/>
    <n v="5250"/>
    <n v="2362.5"/>
    <n v="1063.125"/>
    <n v="0.45"/>
  </r>
  <r>
    <x v="0"/>
    <n v="1185732"/>
    <x v="3"/>
    <x v="3"/>
    <x v="1"/>
    <x v="0"/>
    <x v="0"/>
    <x v="45"/>
    <x v="47"/>
    <x v="1"/>
    <n v="37"/>
    <x v="0"/>
    <n v="0.45"/>
    <n v="2250"/>
    <n v="1012.5"/>
    <n v="455.625"/>
    <n v="0.45"/>
  </r>
  <r>
    <x v="0"/>
    <n v="1185732"/>
    <x v="3"/>
    <x v="3"/>
    <x v="1"/>
    <x v="0"/>
    <x v="0"/>
    <x v="45"/>
    <x v="47"/>
    <x v="2"/>
    <n v="25"/>
    <x v="2"/>
    <n v="0.35000000000000003"/>
    <n v="2250"/>
    <n v="787.50000000000011"/>
    <n v="275.625"/>
    <n v="0.35"/>
  </r>
  <r>
    <x v="0"/>
    <n v="1185732"/>
    <x v="3"/>
    <x v="3"/>
    <x v="1"/>
    <x v="0"/>
    <x v="0"/>
    <x v="45"/>
    <x v="47"/>
    <x v="3"/>
    <n v="41"/>
    <x v="3"/>
    <n v="0.39999999999999997"/>
    <n v="1500"/>
    <n v="600"/>
    <n v="210"/>
    <n v="0.35"/>
  </r>
  <r>
    <x v="0"/>
    <n v="1185732"/>
    <x v="3"/>
    <x v="3"/>
    <x v="1"/>
    <x v="0"/>
    <x v="0"/>
    <x v="45"/>
    <x v="47"/>
    <x v="4"/>
    <n v="38"/>
    <x v="3"/>
    <n v="0.55000000000000004"/>
    <n v="1500"/>
    <n v="825.00000000000011"/>
    <n v="288.75"/>
    <n v="0.35"/>
  </r>
  <r>
    <x v="0"/>
    <n v="1185732"/>
    <x v="3"/>
    <x v="3"/>
    <x v="1"/>
    <x v="0"/>
    <x v="0"/>
    <x v="45"/>
    <x v="47"/>
    <x v="5"/>
    <n v="18"/>
    <x v="1"/>
    <n v="0.45"/>
    <n v="3000"/>
    <n v="1350"/>
    <n v="540"/>
    <n v="0.39999999999999997"/>
  </r>
  <r>
    <x v="0"/>
    <n v="1185732"/>
    <x v="4"/>
    <x v="4"/>
    <x v="1"/>
    <x v="0"/>
    <x v="0"/>
    <x v="45"/>
    <x v="47"/>
    <x v="0"/>
    <n v="16"/>
    <x v="0"/>
    <n v="0.6"/>
    <n v="5700"/>
    <n v="3420"/>
    <n v="1539"/>
    <n v="0.45"/>
  </r>
  <r>
    <x v="0"/>
    <n v="1185732"/>
    <x v="4"/>
    <x v="4"/>
    <x v="1"/>
    <x v="0"/>
    <x v="0"/>
    <x v="45"/>
    <x v="47"/>
    <x v="1"/>
    <n v="50"/>
    <x v="2"/>
    <n v="0.55000000000000004"/>
    <n v="2750"/>
    <n v="1512.5000000000002"/>
    <n v="680.62500000000011"/>
    <n v="0.45"/>
  </r>
  <r>
    <x v="0"/>
    <n v="1185732"/>
    <x v="4"/>
    <x v="4"/>
    <x v="1"/>
    <x v="0"/>
    <x v="0"/>
    <x v="45"/>
    <x v="47"/>
    <x v="2"/>
    <n v="22"/>
    <x v="3"/>
    <n v="0.5"/>
    <n v="3000"/>
    <n v="1500"/>
    <n v="525"/>
    <n v="0.35"/>
  </r>
  <r>
    <x v="0"/>
    <n v="1185732"/>
    <x v="4"/>
    <x v="4"/>
    <x v="1"/>
    <x v="0"/>
    <x v="0"/>
    <x v="45"/>
    <x v="47"/>
    <x v="3"/>
    <n v="58"/>
    <x v="2"/>
    <n v="0.5"/>
    <n v="2500"/>
    <n v="1250"/>
    <n v="437.5"/>
    <n v="0.35"/>
  </r>
  <r>
    <x v="0"/>
    <n v="1185732"/>
    <x v="4"/>
    <x v="4"/>
    <x v="1"/>
    <x v="0"/>
    <x v="0"/>
    <x v="45"/>
    <x v="47"/>
    <x v="4"/>
    <n v="37"/>
    <x v="1"/>
    <n v="0.6"/>
    <n v="2750"/>
    <n v="1650"/>
    <n v="577.5"/>
    <n v="0.35"/>
  </r>
  <r>
    <x v="0"/>
    <n v="1185732"/>
    <x v="4"/>
    <x v="4"/>
    <x v="1"/>
    <x v="0"/>
    <x v="0"/>
    <x v="45"/>
    <x v="47"/>
    <x v="5"/>
    <n v="60"/>
    <x v="1"/>
    <n v="0.65"/>
    <n v="4000"/>
    <n v="2600"/>
    <n v="1040"/>
    <n v="0.39999999999999997"/>
  </r>
  <r>
    <x v="0"/>
    <n v="1185732"/>
    <x v="5"/>
    <x v="5"/>
    <x v="1"/>
    <x v="0"/>
    <x v="0"/>
    <x v="45"/>
    <x v="47"/>
    <x v="0"/>
    <n v="26"/>
    <x v="3"/>
    <n v="0.6"/>
    <n v="6500"/>
    <n v="3900"/>
    <n v="1755"/>
    <n v="0.45"/>
  </r>
  <r>
    <x v="0"/>
    <n v="1185732"/>
    <x v="5"/>
    <x v="5"/>
    <x v="1"/>
    <x v="0"/>
    <x v="0"/>
    <x v="45"/>
    <x v="47"/>
    <x v="1"/>
    <n v="41"/>
    <x v="2"/>
    <n v="0.55000000000000004"/>
    <n v="4000"/>
    <n v="2200"/>
    <n v="990"/>
    <n v="0.45"/>
  </r>
  <r>
    <x v="0"/>
    <n v="1185732"/>
    <x v="5"/>
    <x v="5"/>
    <x v="1"/>
    <x v="0"/>
    <x v="0"/>
    <x v="45"/>
    <x v="47"/>
    <x v="2"/>
    <n v="30"/>
    <x v="1"/>
    <n v="0.5"/>
    <n v="3250"/>
    <n v="1625"/>
    <n v="568.75"/>
    <n v="0.35"/>
  </r>
  <r>
    <x v="0"/>
    <n v="1185732"/>
    <x v="5"/>
    <x v="5"/>
    <x v="1"/>
    <x v="0"/>
    <x v="0"/>
    <x v="45"/>
    <x v="47"/>
    <x v="3"/>
    <n v="17"/>
    <x v="1"/>
    <n v="0.5"/>
    <n v="3000"/>
    <n v="1500"/>
    <n v="525"/>
    <n v="0.35"/>
  </r>
  <r>
    <x v="0"/>
    <n v="1185732"/>
    <x v="5"/>
    <x v="5"/>
    <x v="1"/>
    <x v="0"/>
    <x v="0"/>
    <x v="45"/>
    <x v="47"/>
    <x v="4"/>
    <n v="27"/>
    <x v="3"/>
    <n v="0.6"/>
    <n v="3000"/>
    <n v="1800"/>
    <n v="630"/>
    <n v="0.35"/>
  </r>
  <r>
    <x v="0"/>
    <n v="1185732"/>
    <x v="5"/>
    <x v="5"/>
    <x v="1"/>
    <x v="0"/>
    <x v="0"/>
    <x v="45"/>
    <x v="47"/>
    <x v="5"/>
    <n v="57"/>
    <x v="3"/>
    <n v="0.65"/>
    <n v="4500"/>
    <n v="2925"/>
    <n v="1170"/>
    <n v="0.39999999999999997"/>
  </r>
  <r>
    <x v="0"/>
    <n v="1185732"/>
    <x v="6"/>
    <x v="6"/>
    <x v="2"/>
    <x v="1"/>
    <x v="0"/>
    <x v="45"/>
    <x v="47"/>
    <x v="0"/>
    <n v="60"/>
    <x v="1"/>
    <n v="0.6"/>
    <n v="6750"/>
    <n v="4050"/>
    <n v="1822.5"/>
    <n v="0.45"/>
  </r>
  <r>
    <x v="0"/>
    <n v="1185732"/>
    <x v="6"/>
    <x v="6"/>
    <x v="2"/>
    <x v="1"/>
    <x v="0"/>
    <x v="45"/>
    <x v="47"/>
    <x v="1"/>
    <n v="53"/>
    <x v="3"/>
    <n v="0.55000000000000004"/>
    <n v="4250"/>
    <n v="2337.5"/>
    <n v="1051.875"/>
    <n v="0.45"/>
  </r>
  <r>
    <x v="0"/>
    <n v="1185732"/>
    <x v="6"/>
    <x v="6"/>
    <x v="2"/>
    <x v="1"/>
    <x v="0"/>
    <x v="45"/>
    <x v="47"/>
    <x v="2"/>
    <n v="53"/>
    <x v="1"/>
    <n v="0.5"/>
    <n v="3500"/>
    <n v="1750"/>
    <n v="612.5"/>
    <n v="0.35"/>
  </r>
  <r>
    <x v="0"/>
    <n v="1185732"/>
    <x v="6"/>
    <x v="6"/>
    <x v="2"/>
    <x v="1"/>
    <x v="0"/>
    <x v="45"/>
    <x v="47"/>
    <x v="3"/>
    <n v="60"/>
    <x v="0"/>
    <n v="0.5"/>
    <n v="3000"/>
    <n v="1500"/>
    <n v="525"/>
    <n v="0.35"/>
  </r>
  <r>
    <x v="0"/>
    <n v="1185732"/>
    <x v="6"/>
    <x v="6"/>
    <x v="2"/>
    <x v="1"/>
    <x v="0"/>
    <x v="45"/>
    <x v="47"/>
    <x v="4"/>
    <n v="56"/>
    <x v="3"/>
    <n v="0.6"/>
    <n v="3250"/>
    <n v="1950"/>
    <n v="682.5"/>
    <n v="0.35"/>
  </r>
  <r>
    <x v="0"/>
    <n v="1185732"/>
    <x v="6"/>
    <x v="6"/>
    <x v="2"/>
    <x v="1"/>
    <x v="0"/>
    <x v="45"/>
    <x v="47"/>
    <x v="5"/>
    <n v="31"/>
    <x v="1"/>
    <n v="0.65"/>
    <n v="5000"/>
    <n v="3250"/>
    <n v="1300"/>
    <n v="0.39999999999999997"/>
  </r>
  <r>
    <x v="0"/>
    <n v="1185732"/>
    <x v="7"/>
    <x v="7"/>
    <x v="2"/>
    <x v="1"/>
    <x v="0"/>
    <x v="45"/>
    <x v="47"/>
    <x v="0"/>
    <n v="54"/>
    <x v="3"/>
    <n v="0.6"/>
    <n v="6500"/>
    <n v="3900"/>
    <n v="1755"/>
    <n v="0.45"/>
  </r>
  <r>
    <x v="0"/>
    <n v="1185732"/>
    <x v="7"/>
    <x v="7"/>
    <x v="2"/>
    <x v="1"/>
    <x v="0"/>
    <x v="45"/>
    <x v="47"/>
    <x v="1"/>
    <n v="33"/>
    <x v="0"/>
    <n v="0.55000000000000004"/>
    <n v="4250"/>
    <n v="2337.5"/>
    <n v="1051.875"/>
    <n v="0.45"/>
  </r>
  <r>
    <x v="0"/>
    <n v="1185732"/>
    <x v="7"/>
    <x v="7"/>
    <x v="2"/>
    <x v="1"/>
    <x v="0"/>
    <x v="45"/>
    <x v="47"/>
    <x v="2"/>
    <n v="31"/>
    <x v="3"/>
    <n v="0.5"/>
    <n v="3500"/>
    <n v="1750"/>
    <n v="612.5"/>
    <n v="0.35"/>
  </r>
  <r>
    <x v="0"/>
    <n v="1185732"/>
    <x v="7"/>
    <x v="7"/>
    <x v="2"/>
    <x v="1"/>
    <x v="0"/>
    <x v="45"/>
    <x v="47"/>
    <x v="3"/>
    <n v="58"/>
    <x v="1"/>
    <n v="0.5"/>
    <n v="2500"/>
    <n v="1250"/>
    <n v="437.5"/>
    <n v="0.35"/>
  </r>
  <r>
    <x v="0"/>
    <n v="1185732"/>
    <x v="7"/>
    <x v="7"/>
    <x v="2"/>
    <x v="1"/>
    <x v="0"/>
    <x v="45"/>
    <x v="47"/>
    <x v="4"/>
    <n v="18"/>
    <x v="0"/>
    <n v="0.6"/>
    <n v="2250"/>
    <n v="1350"/>
    <n v="472.49999999999994"/>
    <n v="0.35"/>
  </r>
  <r>
    <x v="0"/>
    <n v="1185732"/>
    <x v="7"/>
    <x v="7"/>
    <x v="2"/>
    <x v="1"/>
    <x v="0"/>
    <x v="45"/>
    <x v="47"/>
    <x v="5"/>
    <n v="20"/>
    <x v="1"/>
    <n v="0.65"/>
    <n v="4000"/>
    <n v="2600"/>
    <n v="1040"/>
    <n v="0.39999999999999997"/>
  </r>
  <r>
    <x v="0"/>
    <n v="1185732"/>
    <x v="8"/>
    <x v="8"/>
    <x v="2"/>
    <x v="1"/>
    <x v="0"/>
    <x v="45"/>
    <x v="47"/>
    <x v="0"/>
    <n v="16"/>
    <x v="0"/>
    <n v="0.6"/>
    <n v="5250"/>
    <n v="3150"/>
    <n v="1417.5"/>
    <n v="0.45"/>
  </r>
  <r>
    <x v="0"/>
    <n v="1185732"/>
    <x v="8"/>
    <x v="8"/>
    <x v="2"/>
    <x v="1"/>
    <x v="0"/>
    <x v="45"/>
    <x v="47"/>
    <x v="1"/>
    <n v="37"/>
    <x v="2"/>
    <n v="0.55000000000000004"/>
    <n v="3250"/>
    <n v="1787.5000000000002"/>
    <n v="804.37500000000011"/>
    <n v="0.45"/>
  </r>
  <r>
    <x v="0"/>
    <n v="1185732"/>
    <x v="8"/>
    <x v="8"/>
    <x v="2"/>
    <x v="1"/>
    <x v="0"/>
    <x v="45"/>
    <x v="47"/>
    <x v="2"/>
    <n v="52"/>
    <x v="2"/>
    <n v="0.5"/>
    <n v="2250"/>
    <n v="1125"/>
    <n v="393.75"/>
    <n v="0.35"/>
  </r>
  <r>
    <x v="0"/>
    <n v="1185732"/>
    <x v="8"/>
    <x v="8"/>
    <x v="2"/>
    <x v="1"/>
    <x v="0"/>
    <x v="45"/>
    <x v="47"/>
    <x v="3"/>
    <n v="56"/>
    <x v="2"/>
    <n v="0.5"/>
    <n v="2000"/>
    <n v="1000"/>
    <n v="350"/>
    <n v="0.35"/>
  </r>
  <r>
    <x v="0"/>
    <n v="1185732"/>
    <x v="8"/>
    <x v="8"/>
    <x v="2"/>
    <x v="1"/>
    <x v="0"/>
    <x v="45"/>
    <x v="47"/>
    <x v="4"/>
    <n v="17"/>
    <x v="0"/>
    <n v="0.6"/>
    <n v="2000"/>
    <n v="1200"/>
    <n v="420"/>
    <n v="0.35"/>
  </r>
  <r>
    <x v="0"/>
    <n v="1185732"/>
    <x v="8"/>
    <x v="8"/>
    <x v="2"/>
    <x v="1"/>
    <x v="0"/>
    <x v="45"/>
    <x v="47"/>
    <x v="5"/>
    <n v="21"/>
    <x v="2"/>
    <n v="0.65"/>
    <n v="3000"/>
    <n v="1950"/>
    <n v="779.99999999999989"/>
    <n v="0.39999999999999997"/>
  </r>
  <r>
    <x v="0"/>
    <n v="1185732"/>
    <x v="9"/>
    <x v="9"/>
    <x v="3"/>
    <x v="1"/>
    <x v="0"/>
    <x v="45"/>
    <x v="47"/>
    <x v="0"/>
    <n v="31"/>
    <x v="2"/>
    <n v="0.65"/>
    <n v="4750"/>
    <n v="3087.5"/>
    <n v="1389.375"/>
    <n v="0.45"/>
  </r>
  <r>
    <x v="0"/>
    <n v="1185732"/>
    <x v="9"/>
    <x v="9"/>
    <x v="3"/>
    <x v="1"/>
    <x v="0"/>
    <x v="45"/>
    <x v="47"/>
    <x v="1"/>
    <n v="30"/>
    <x v="2"/>
    <n v="0.60000000000000009"/>
    <n v="3000"/>
    <n v="1800.0000000000002"/>
    <n v="810.00000000000011"/>
    <n v="0.45"/>
  </r>
  <r>
    <x v="0"/>
    <n v="1185732"/>
    <x v="9"/>
    <x v="9"/>
    <x v="3"/>
    <x v="1"/>
    <x v="0"/>
    <x v="45"/>
    <x v="47"/>
    <x v="2"/>
    <n v="27"/>
    <x v="2"/>
    <n v="0.60000000000000009"/>
    <n v="2000"/>
    <n v="1200.0000000000002"/>
    <n v="420.00000000000006"/>
    <n v="0.35"/>
  </r>
  <r>
    <x v="0"/>
    <n v="1185732"/>
    <x v="9"/>
    <x v="9"/>
    <x v="3"/>
    <x v="1"/>
    <x v="0"/>
    <x v="45"/>
    <x v="47"/>
    <x v="3"/>
    <n v="55"/>
    <x v="1"/>
    <n v="0.60000000000000009"/>
    <n v="1750"/>
    <n v="1050.0000000000002"/>
    <n v="367.50000000000006"/>
    <n v="0.35"/>
  </r>
  <r>
    <x v="0"/>
    <n v="1185732"/>
    <x v="9"/>
    <x v="9"/>
    <x v="3"/>
    <x v="1"/>
    <x v="0"/>
    <x v="45"/>
    <x v="47"/>
    <x v="4"/>
    <n v="40"/>
    <x v="2"/>
    <n v="0.70000000000000007"/>
    <n v="1750"/>
    <n v="1225.0000000000002"/>
    <n v="428.75000000000006"/>
    <n v="0.35"/>
  </r>
  <r>
    <x v="0"/>
    <n v="1185732"/>
    <x v="9"/>
    <x v="9"/>
    <x v="3"/>
    <x v="1"/>
    <x v="0"/>
    <x v="45"/>
    <x v="47"/>
    <x v="5"/>
    <n v="18"/>
    <x v="2"/>
    <n v="0.75"/>
    <n v="3000"/>
    <n v="2250"/>
    <n v="899.99999999999989"/>
    <n v="0.39999999999999997"/>
  </r>
  <r>
    <x v="0"/>
    <n v="1185732"/>
    <x v="10"/>
    <x v="10"/>
    <x v="3"/>
    <x v="1"/>
    <x v="0"/>
    <x v="45"/>
    <x v="47"/>
    <x v="0"/>
    <n v="50"/>
    <x v="2"/>
    <n v="0.70000000000000007"/>
    <n v="4500"/>
    <n v="3150.0000000000005"/>
    <n v="1417.5000000000002"/>
    <n v="0.45"/>
  </r>
  <r>
    <x v="0"/>
    <n v="1185732"/>
    <x v="10"/>
    <x v="10"/>
    <x v="3"/>
    <x v="1"/>
    <x v="0"/>
    <x v="45"/>
    <x v="47"/>
    <x v="1"/>
    <n v="25"/>
    <x v="1"/>
    <n v="0.60000000000000009"/>
    <n v="3250"/>
    <n v="1950.0000000000002"/>
    <n v="877.50000000000011"/>
    <n v="0.45"/>
  </r>
  <r>
    <x v="0"/>
    <n v="1185732"/>
    <x v="10"/>
    <x v="10"/>
    <x v="3"/>
    <x v="1"/>
    <x v="0"/>
    <x v="45"/>
    <x v="47"/>
    <x v="2"/>
    <n v="56"/>
    <x v="0"/>
    <n v="0.60000000000000009"/>
    <n v="3200"/>
    <n v="1920.0000000000002"/>
    <n v="672"/>
    <n v="0.35"/>
  </r>
  <r>
    <x v="0"/>
    <n v="1185732"/>
    <x v="10"/>
    <x v="10"/>
    <x v="3"/>
    <x v="1"/>
    <x v="0"/>
    <x v="45"/>
    <x v="47"/>
    <x v="3"/>
    <n v="27"/>
    <x v="0"/>
    <n v="0.60000000000000009"/>
    <n v="3000"/>
    <n v="1800.0000000000002"/>
    <n v="630"/>
    <n v="0.35"/>
  </r>
  <r>
    <x v="0"/>
    <n v="1185732"/>
    <x v="10"/>
    <x v="10"/>
    <x v="3"/>
    <x v="1"/>
    <x v="0"/>
    <x v="45"/>
    <x v="47"/>
    <x v="4"/>
    <n v="52"/>
    <x v="1"/>
    <n v="0.70000000000000007"/>
    <n v="2750"/>
    <n v="1925.0000000000002"/>
    <n v="673.75"/>
    <n v="0.35"/>
  </r>
  <r>
    <x v="0"/>
    <n v="1185732"/>
    <x v="10"/>
    <x v="10"/>
    <x v="3"/>
    <x v="1"/>
    <x v="0"/>
    <x v="45"/>
    <x v="47"/>
    <x v="5"/>
    <n v="47"/>
    <x v="3"/>
    <n v="0.75"/>
    <n v="3750"/>
    <n v="2812.5"/>
    <n v="1125"/>
    <n v="0.39999999999999997"/>
  </r>
  <r>
    <x v="0"/>
    <n v="1185732"/>
    <x v="11"/>
    <x v="11"/>
    <x v="3"/>
    <x v="1"/>
    <x v="0"/>
    <x v="45"/>
    <x v="47"/>
    <x v="0"/>
    <n v="24"/>
    <x v="2"/>
    <n v="0.70000000000000007"/>
    <n v="6000"/>
    <n v="4200"/>
    <n v="1890"/>
    <n v="0.45"/>
  </r>
  <r>
    <x v="0"/>
    <n v="1185732"/>
    <x v="11"/>
    <x v="11"/>
    <x v="3"/>
    <x v="1"/>
    <x v="0"/>
    <x v="45"/>
    <x v="47"/>
    <x v="1"/>
    <n v="55"/>
    <x v="0"/>
    <n v="0.60000000000000009"/>
    <n v="4000"/>
    <n v="2400.0000000000005"/>
    <n v="1080.0000000000002"/>
    <n v="0.45"/>
  </r>
  <r>
    <x v="0"/>
    <n v="1185732"/>
    <x v="11"/>
    <x v="11"/>
    <x v="3"/>
    <x v="1"/>
    <x v="0"/>
    <x v="45"/>
    <x v="47"/>
    <x v="2"/>
    <n v="35"/>
    <x v="0"/>
    <n v="0.60000000000000009"/>
    <n v="3750"/>
    <n v="2250.0000000000005"/>
    <n v="787.50000000000011"/>
    <n v="0.35"/>
  </r>
  <r>
    <x v="0"/>
    <n v="1185732"/>
    <x v="11"/>
    <x v="11"/>
    <x v="3"/>
    <x v="1"/>
    <x v="0"/>
    <x v="45"/>
    <x v="47"/>
    <x v="3"/>
    <n v="59"/>
    <x v="0"/>
    <n v="0.60000000000000009"/>
    <n v="3250"/>
    <n v="1950.0000000000002"/>
    <n v="682.5"/>
    <n v="0.35"/>
  </r>
  <r>
    <x v="0"/>
    <n v="1185732"/>
    <x v="11"/>
    <x v="11"/>
    <x v="3"/>
    <x v="1"/>
    <x v="0"/>
    <x v="45"/>
    <x v="47"/>
    <x v="4"/>
    <n v="48"/>
    <x v="2"/>
    <n v="0.70000000000000007"/>
    <n v="3250"/>
    <n v="2275"/>
    <n v="796.25"/>
    <n v="0.35"/>
  </r>
  <r>
    <x v="0"/>
    <n v="1185732"/>
    <x v="11"/>
    <x v="11"/>
    <x v="3"/>
    <x v="1"/>
    <x v="0"/>
    <x v="45"/>
    <x v="47"/>
    <x v="5"/>
    <n v="24"/>
    <x v="0"/>
    <n v="0.75"/>
    <n v="4250"/>
    <n v="3187.5"/>
    <n v="1275"/>
    <n v="0.39999999999999997"/>
  </r>
  <r>
    <x v="0"/>
    <n v="1185732"/>
    <x v="124"/>
    <x v="0"/>
    <x v="0"/>
    <x v="0"/>
    <x v="0"/>
    <x v="46"/>
    <x v="48"/>
    <x v="0"/>
    <n v="15"/>
    <x v="3"/>
    <n v="0.5"/>
    <n v="5250"/>
    <n v="2625"/>
    <n v="1050"/>
    <n v="0.4"/>
  </r>
  <r>
    <x v="0"/>
    <n v="1185732"/>
    <x v="124"/>
    <x v="0"/>
    <x v="0"/>
    <x v="0"/>
    <x v="0"/>
    <x v="46"/>
    <x v="48"/>
    <x v="1"/>
    <n v="41"/>
    <x v="2"/>
    <n v="0.5"/>
    <n v="3250"/>
    <n v="1625"/>
    <n v="650"/>
    <n v="0.4"/>
  </r>
  <r>
    <x v="0"/>
    <n v="1185732"/>
    <x v="124"/>
    <x v="0"/>
    <x v="0"/>
    <x v="0"/>
    <x v="0"/>
    <x v="46"/>
    <x v="48"/>
    <x v="2"/>
    <n v="59"/>
    <x v="0"/>
    <n v="0.4"/>
    <n v="3250"/>
    <n v="1300"/>
    <n v="390"/>
    <n v="0.3"/>
  </r>
  <r>
    <x v="0"/>
    <n v="1185732"/>
    <x v="124"/>
    <x v="0"/>
    <x v="0"/>
    <x v="0"/>
    <x v="0"/>
    <x v="46"/>
    <x v="48"/>
    <x v="3"/>
    <n v="60"/>
    <x v="1"/>
    <n v="0.44999999999999996"/>
    <n v="1750"/>
    <n v="787.49999999999989"/>
    <n v="236.24999999999994"/>
    <n v="0.3"/>
  </r>
  <r>
    <x v="0"/>
    <n v="1185732"/>
    <x v="124"/>
    <x v="0"/>
    <x v="0"/>
    <x v="0"/>
    <x v="0"/>
    <x v="46"/>
    <x v="48"/>
    <x v="4"/>
    <n v="57"/>
    <x v="0"/>
    <n v="0.60000000000000009"/>
    <n v="2250"/>
    <n v="1350.0000000000002"/>
    <n v="405.00000000000006"/>
    <n v="0.3"/>
  </r>
  <r>
    <x v="0"/>
    <n v="1185732"/>
    <x v="124"/>
    <x v="0"/>
    <x v="0"/>
    <x v="0"/>
    <x v="0"/>
    <x v="46"/>
    <x v="48"/>
    <x v="5"/>
    <n v="24"/>
    <x v="0"/>
    <n v="0.5"/>
    <n v="3250"/>
    <n v="1625"/>
    <n v="568.75"/>
    <n v="0.35"/>
  </r>
  <r>
    <x v="0"/>
    <n v="1185732"/>
    <x v="125"/>
    <x v="1"/>
    <x v="0"/>
    <x v="0"/>
    <x v="0"/>
    <x v="46"/>
    <x v="48"/>
    <x v="0"/>
    <n v="31"/>
    <x v="3"/>
    <n v="0.5"/>
    <n v="6000"/>
    <n v="3000"/>
    <n v="1200"/>
    <n v="0.4"/>
  </r>
  <r>
    <x v="0"/>
    <n v="1185732"/>
    <x v="125"/>
    <x v="1"/>
    <x v="0"/>
    <x v="0"/>
    <x v="0"/>
    <x v="46"/>
    <x v="48"/>
    <x v="1"/>
    <n v="56"/>
    <x v="3"/>
    <n v="0.5"/>
    <n v="2500"/>
    <n v="1250"/>
    <n v="500"/>
    <n v="0.4"/>
  </r>
  <r>
    <x v="0"/>
    <n v="1185732"/>
    <x v="125"/>
    <x v="1"/>
    <x v="0"/>
    <x v="0"/>
    <x v="0"/>
    <x v="46"/>
    <x v="48"/>
    <x v="2"/>
    <n v="32"/>
    <x v="2"/>
    <n v="0.4"/>
    <n v="3000"/>
    <n v="1200"/>
    <n v="360"/>
    <n v="0.3"/>
  </r>
  <r>
    <x v="0"/>
    <n v="1185732"/>
    <x v="125"/>
    <x v="1"/>
    <x v="0"/>
    <x v="0"/>
    <x v="0"/>
    <x v="46"/>
    <x v="48"/>
    <x v="3"/>
    <n v="20"/>
    <x v="0"/>
    <n v="0.44999999999999996"/>
    <n v="2000"/>
    <n v="899.99999999999989"/>
    <n v="269.99999999999994"/>
    <n v="0.3"/>
  </r>
  <r>
    <x v="0"/>
    <n v="1185732"/>
    <x v="125"/>
    <x v="1"/>
    <x v="0"/>
    <x v="0"/>
    <x v="0"/>
    <x v="46"/>
    <x v="48"/>
    <x v="4"/>
    <n v="49"/>
    <x v="2"/>
    <n v="0.60000000000000009"/>
    <n v="2750"/>
    <n v="1650.0000000000002"/>
    <n v="495.00000000000006"/>
    <n v="0.3"/>
  </r>
  <r>
    <x v="0"/>
    <n v="1185732"/>
    <x v="125"/>
    <x v="1"/>
    <x v="0"/>
    <x v="0"/>
    <x v="0"/>
    <x v="46"/>
    <x v="48"/>
    <x v="5"/>
    <n v="23"/>
    <x v="3"/>
    <n v="0.5"/>
    <n v="3750"/>
    <n v="1875"/>
    <n v="656.25"/>
    <n v="0.35"/>
  </r>
  <r>
    <x v="0"/>
    <n v="1185732"/>
    <x v="126"/>
    <x v="2"/>
    <x v="0"/>
    <x v="0"/>
    <x v="0"/>
    <x v="46"/>
    <x v="48"/>
    <x v="0"/>
    <n v="23"/>
    <x v="2"/>
    <n v="0.5"/>
    <n v="5700"/>
    <n v="2850"/>
    <n v="1140"/>
    <n v="0.4"/>
  </r>
  <r>
    <x v="0"/>
    <n v="1185732"/>
    <x v="126"/>
    <x v="2"/>
    <x v="0"/>
    <x v="0"/>
    <x v="0"/>
    <x v="46"/>
    <x v="48"/>
    <x v="1"/>
    <n v="50"/>
    <x v="3"/>
    <n v="0.5"/>
    <n v="2750"/>
    <n v="1375"/>
    <n v="550"/>
    <n v="0.4"/>
  </r>
  <r>
    <x v="0"/>
    <n v="1185732"/>
    <x v="126"/>
    <x v="2"/>
    <x v="0"/>
    <x v="0"/>
    <x v="0"/>
    <x v="46"/>
    <x v="48"/>
    <x v="2"/>
    <n v="15"/>
    <x v="1"/>
    <n v="0.4"/>
    <n v="3000"/>
    <n v="1200"/>
    <n v="360"/>
    <n v="0.3"/>
  </r>
  <r>
    <x v="0"/>
    <n v="1185732"/>
    <x v="126"/>
    <x v="2"/>
    <x v="0"/>
    <x v="0"/>
    <x v="0"/>
    <x v="46"/>
    <x v="48"/>
    <x v="3"/>
    <n v="48"/>
    <x v="1"/>
    <n v="0.44999999999999996"/>
    <n v="1500"/>
    <n v="674.99999999999989"/>
    <n v="202.49999999999997"/>
    <n v="0.3"/>
  </r>
  <r>
    <x v="0"/>
    <n v="1185732"/>
    <x v="126"/>
    <x v="2"/>
    <x v="0"/>
    <x v="0"/>
    <x v="0"/>
    <x v="46"/>
    <x v="48"/>
    <x v="4"/>
    <n v="55"/>
    <x v="1"/>
    <n v="0.60000000000000009"/>
    <n v="2000"/>
    <n v="1200.0000000000002"/>
    <n v="360.00000000000006"/>
    <n v="0.3"/>
  </r>
  <r>
    <x v="0"/>
    <n v="1185732"/>
    <x v="126"/>
    <x v="2"/>
    <x v="0"/>
    <x v="0"/>
    <x v="0"/>
    <x v="46"/>
    <x v="48"/>
    <x v="5"/>
    <n v="60"/>
    <x v="0"/>
    <n v="0.5"/>
    <n v="3000"/>
    <n v="1500"/>
    <n v="525"/>
    <n v="0.35"/>
  </r>
  <r>
    <x v="0"/>
    <n v="1185732"/>
    <x v="127"/>
    <x v="3"/>
    <x v="1"/>
    <x v="0"/>
    <x v="0"/>
    <x v="46"/>
    <x v="48"/>
    <x v="0"/>
    <n v="21"/>
    <x v="3"/>
    <n v="0.5"/>
    <n v="5500"/>
    <n v="2750"/>
    <n v="1100"/>
    <n v="0.4"/>
  </r>
  <r>
    <x v="0"/>
    <n v="1185732"/>
    <x v="127"/>
    <x v="3"/>
    <x v="1"/>
    <x v="0"/>
    <x v="0"/>
    <x v="46"/>
    <x v="48"/>
    <x v="1"/>
    <n v="28"/>
    <x v="3"/>
    <n v="0.5"/>
    <n v="2500"/>
    <n v="1250"/>
    <n v="500"/>
    <n v="0.4"/>
  </r>
  <r>
    <x v="0"/>
    <n v="1185732"/>
    <x v="127"/>
    <x v="3"/>
    <x v="1"/>
    <x v="0"/>
    <x v="0"/>
    <x v="46"/>
    <x v="48"/>
    <x v="2"/>
    <n v="37"/>
    <x v="3"/>
    <n v="0.4"/>
    <n v="2500"/>
    <n v="1000"/>
    <n v="300"/>
    <n v="0.3"/>
  </r>
  <r>
    <x v="0"/>
    <n v="1185732"/>
    <x v="127"/>
    <x v="3"/>
    <x v="1"/>
    <x v="0"/>
    <x v="0"/>
    <x v="46"/>
    <x v="48"/>
    <x v="3"/>
    <n v="33"/>
    <x v="3"/>
    <n v="0.44999999999999996"/>
    <n v="1750"/>
    <n v="787.49999999999989"/>
    <n v="236.24999999999994"/>
    <n v="0.3"/>
  </r>
  <r>
    <x v="0"/>
    <n v="1185732"/>
    <x v="127"/>
    <x v="3"/>
    <x v="1"/>
    <x v="0"/>
    <x v="0"/>
    <x v="46"/>
    <x v="48"/>
    <x v="4"/>
    <n v="39"/>
    <x v="1"/>
    <n v="0.60000000000000009"/>
    <n v="1750"/>
    <n v="1050.0000000000002"/>
    <n v="315.00000000000006"/>
    <n v="0.3"/>
  </r>
  <r>
    <x v="0"/>
    <n v="1185732"/>
    <x v="127"/>
    <x v="3"/>
    <x v="1"/>
    <x v="0"/>
    <x v="0"/>
    <x v="46"/>
    <x v="48"/>
    <x v="5"/>
    <n v="37"/>
    <x v="0"/>
    <n v="0.5"/>
    <n v="3250"/>
    <n v="1625"/>
    <n v="568.75"/>
    <n v="0.35"/>
  </r>
  <r>
    <x v="0"/>
    <n v="1185732"/>
    <x v="128"/>
    <x v="4"/>
    <x v="1"/>
    <x v="0"/>
    <x v="0"/>
    <x v="46"/>
    <x v="48"/>
    <x v="0"/>
    <n v="37"/>
    <x v="1"/>
    <n v="0.65"/>
    <n v="5950"/>
    <n v="3867.5"/>
    <n v="1547"/>
    <n v="0.4"/>
  </r>
  <r>
    <x v="0"/>
    <n v="1185732"/>
    <x v="128"/>
    <x v="4"/>
    <x v="1"/>
    <x v="0"/>
    <x v="0"/>
    <x v="46"/>
    <x v="48"/>
    <x v="1"/>
    <n v="39"/>
    <x v="2"/>
    <n v="0.60000000000000009"/>
    <n v="3000"/>
    <n v="1800.0000000000002"/>
    <n v="720.00000000000011"/>
    <n v="0.4"/>
  </r>
  <r>
    <x v="0"/>
    <n v="1185732"/>
    <x v="128"/>
    <x v="4"/>
    <x v="1"/>
    <x v="0"/>
    <x v="0"/>
    <x v="46"/>
    <x v="48"/>
    <x v="2"/>
    <n v="55"/>
    <x v="0"/>
    <n v="0.55000000000000004"/>
    <n v="3250"/>
    <n v="1787.5000000000002"/>
    <n v="536.25"/>
    <n v="0.3"/>
  </r>
  <r>
    <x v="0"/>
    <n v="1185732"/>
    <x v="128"/>
    <x v="4"/>
    <x v="1"/>
    <x v="0"/>
    <x v="0"/>
    <x v="46"/>
    <x v="48"/>
    <x v="3"/>
    <n v="39"/>
    <x v="1"/>
    <n v="0.55000000000000004"/>
    <n v="2750"/>
    <n v="1512.5000000000002"/>
    <n v="453.75000000000006"/>
    <n v="0.3"/>
  </r>
  <r>
    <x v="0"/>
    <n v="1185732"/>
    <x v="128"/>
    <x v="4"/>
    <x v="1"/>
    <x v="0"/>
    <x v="0"/>
    <x v="46"/>
    <x v="48"/>
    <x v="4"/>
    <n v="33"/>
    <x v="1"/>
    <n v="0.65"/>
    <n v="3000"/>
    <n v="1950"/>
    <n v="585"/>
    <n v="0.3"/>
  </r>
  <r>
    <x v="0"/>
    <n v="1185732"/>
    <x v="128"/>
    <x v="4"/>
    <x v="1"/>
    <x v="0"/>
    <x v="0"/>
    <x v="46"/>
    <x v="48"/>
    <x v="5"/>
    <n v="37"/>
    <x v="3"/>
    <n v="0.70000000000000007"/>
    <n v="4250"/>
    <n v="2975.0000000000005"/>
    <n v="1041.25"/>
    <n v="0.35"/>
  </r>
  <r>
    <x v="0"/>
    <n v="1185732"/>
    <x v="129"/>
    <x v="5"/>
    <x v="1"/>
    <x v="0"/>
    <x v="0"/>
    <x v="46"/>
    <x v="48"/>
    <x v="0"/>
    <n v="58"/>
    <x v="3"/>
    <n v="0.65"/>
    <n v="6750"/>
    <n v="4387.5"/>
    <n v="1755"/>
    <n v="0.4"/>
  </r>
  <r>
    <x v="0"/>
    <n v="1185732"/>
    <x v="129"/>
    <x v="5"/>
    <x v="1"/>
    <x v="0"/>
    <x v="0"/>
    <x v="46"/>
    <x v="48"/>
    <x v="1"/>
    <n v="49"/>
    <x v="2"/>
    <n v="0.60000000000000009"/>
    <n v="4250"/>
    <n v="2550.0000000000005"/>
    <n v="1020.0000000000002"/>
    <n v="0.4"/>
  </r>
  <r>
    <x v="0"/>
    <n v="1185732"/>
    <x v="129"/>
    <x v="5"/>
    <x v="1"/>
    <x v="0"/>
    <x v="0"/>
    <x v="46"/>
    <x v="48"/>
    <x v="2"/>
    <n v="42"/>
    <x v="2"/>
    <n v="0.55000000000000004"/>
    <n v="3500"/>
    <n v="1925.0000000000002"/>
    <n v="577.5"/>
    <n v="0.3"/>
  </r>
  <r>
    <x v="0"/>
    <n v="1185732"/>
    <x v="129"/>
    <x v="5"/>
    <x v="1"/>
    <x v="0"/>
    <x v="0"/>
    <x v="46"/>
    <x v="48"/>
    <x v="3"/>
    <n v="20"/>
    <x v="0"/>
    <n v="0.55000000000000004"/>
    <n v="3250"/>
    <n v="1787.5000000000002"/>
    <n v="536.25"/>
    <n v="0.3"/>
  </r>
  <r>
    <x v="0"/>
    <n v="1185732"/>
    <x v="129"/>
    <x v="5"/>
    <x v="1"/>
    <x v="0"/>
    <x v="0"/>
    <x v="46"/>
    <x v="48"/>
    <x v="4"/>
    <n v="43"/>
    <x v="0"/>
    <n v="0.65"/>
    <n v="3250"/>
    <n v="2112.5"/>
    <n v="633.75"/>
    <n v="0.3"/>
  </r>
  <r>
    <x v="0"/>
    <n v="1185732"/>
    <x v="129"/>
    <x v="5"/>
    <x v="1"/>
    <x v="0"/>
    <x v="0"/>
    <x v="46"/>
    <x v="48"/>
    <x v="5"/>
    <n v="32"/>
    <x v="3"/>
    <n v="0.70000000000000007"/>
    <n v="4750"/>
    <n v="3325.0000000000005"/>
    <n v="1163.75"/>
    <n v="0.35"/>
  </r>
  <r>
    <x v="0"/>
    <n v="1185732"/>
    <x v="130"/>
    <x v="6"/>
    <x v="2"/>
    <x v="1"/>
    <x v="0"/>
    <x v="46"/>
    <x v="48"/>
    <x v="0"/>
    <n v="21"/>
    <x v="2"/>
    <n v="0.65"/>
    <n v="7000"/>
    <n v="4550"/>
    <n v="1820"/>
    <n v="0.4"/>
  </r>
  <r>
    <x v="0"/>
    <n v="1185732"/>
    <x v="130"/>
    <x v="6"/>
    <x v="2"/>
    <x v="1"/>
    <x v="0"/>
    <x v="46"/>
    <x v="48"/>
    <x v="1"/>
    <n v="21"/>
    <x v="2"/>
    <n v="0.60000000000000009"/>
    <n v="4500"/>
    <n v="2700.0000000000005"/>
    <n v="1080.0000000000002"/>
    <n v="0.4"/>
  </r>
  <r>
    <x v="0"/>
    <n v="1185732"/>
    <x v="130"/>
    <x v="6"/>
    <x v="2"/>
    <x v="1"/>
    <x v="0"/>
    <x v="46"/>
    <x v="48"/>
    <x v="2"/>
    <n v="47"/>
    <x v="0"/>
    <n v="0.55000000000000004"/>
    <n v="3750"/>
    <n v="2062.5"/>
    <n v="618.75"/>
    <n v="0.3"/>
  </r>
  <r>
    <x v="0"/>
    <n v="1185732"/>
    <x v="130"/>
    <x v="6"/>
    <x v="2"/>
    <x v="1"/>
    <x v="0"/>
    <x v="46"/>
    <x v="48"/>
    <x v="3"/>
    <n v="60"/>
    <x v="3"/>
    <n v="0.55000000000000004"/>
    <n v="3250"/>
    <n v="1787.5000000000002"/>
    <n v="536.25"/>
    <n v="0.3"/>
  </r>
  <r>
    <x v="0"/>
    <n v="1185732"/>
    <x v="130"/>
    <x v="6"/>
    <x v="2"/>
    <x v="1"/>
    <x v="0"/>
    <x v="46"/>
    <x v="48"/>
    <x v="4"/>
    <n v="48"/>
    <x v="2"/>
    <n v="0.65"/>
    <n v="3500"/>
    <n v="2275"/>
    <n v="682.5"/>
    <n v="0.3"/>
  </r>
  <r>
    <x v="0"/>
    <n v="1185732"/>
    <x v="130"/>
    <x v="6"/>
    <x v="2"/>
    <x v="1"/>
    <x v="0"/>
    <x v="46"/>
    <x v="48"/>
    <x v="5"/>
    <n v="47"/>
    <x v="2"/>
    <n v="0.70000000000000007"/>
    <n v="5250"/>
    <n v="3675.0000000000005"/>
    <n v="1286.25"/>
    <n v="0.35"/>
  </r>
  <r>
    <x v="0"/>
    <n v="1185732"/>
    <x v="131"/>
    <x v="7"/>
    <x v="2"/>
    <x v="1"/>
    <x v="0"/>
    <x v="46"/>
    <x v="48"/>
    <x v="0"/>
    <n v="21"/>
    <x v="0"/>
    <n v="0.65"/>
    <n v="6750"/>
    <n v="4387.5"/>
    <n v="1755"/>
    <n v="0.4"/>
  </r>
  <r>
    <x v="0"/>
    <n v="1185732"/>
    <x v="131"/>
    <x v="7"/>
    <x v="2"/>
    <x v="1"/>
    <x v="0"/>
    <x v="46"/>
    <x v="48"/>
    <x v="1"/>
    <n v="59"/>
    <x v="3"/>
    <n v="0.60000000000000009"/>
    <n v="4500"/>
    <n v="2700.0000000000005"/>
    <n v="1080.0000000000002"/>
    <n v="0.4"/>
  </r>
  <r>
    <x v="0"/>
    <n v="1185732"/>
    <x v="131"/>
    <x v="7"/>
    <x v="2"/>
    <x v="1"/>
    <x v="0"/>
    <x v="46"/>
    <x v="48"/>
    <x v="2"/>
    <n v="35"/>
    <x v="2"/>
    <n v="0.55000000000000004"/>
    <n v="3750"/>
    <n v="2062.5"/>
    <n v="618.75"/>
    <n v="0.3"/>
  </r>
  <r>
    <x v="0"/>
    <n v="1185732"/>
    <x v="131"/>
    <x v="7"/>
    <x v="2"/>
    <x v="1"/>
    <x v="0"/>
    <x v="46"/>
    <x v="48"/>
    <x v="3"/>
    <n v="49"/>
    <x v="1"/>
    <n v="0.55000000000000004"/>
    <n v="2750"/>
    <n v="1512.5000000000002"/>
    <n v="453.75000000000006"/>
    <n v="0.3"/>
  </r>
  <r>
    <x v="0"/>
    <n v="1185732"/>
    <x v="131"/>
    <x v="7"/>
    <x v="2"/>
    <x v="1"/>
    <x v="0"/>
    <x v="46"/>
    <x v="48"/>
    <x v="4"/>
    <n v="57"/>
    <x v="2"/>
    <n v="0.65"/>
    <n v="2500"/>
    <n v="1625"/>
    <n v="487.5"/>
    <n v="0.3"/>
  </r>
  <r>
    <x v="0"/>
    <n v="1185732"/>
    <x v="131"/>
    <x v="7"/>
    <x v="2"/>
    <x v="1"/>
    <x v="0"/>
    <x v="46"/>
    <x v="48"/>
    <x v="5"/>
    <n v="27"/>
    <x v="0"/>
    <n v="0.70000000000000007"/>
    <n v="4250"/>
    <n v="2975.0000000000005"/>
    <n v="1041.25"/>
    <n v="0.35"/>
  </r>
  <r>
    <x v="0"/>
    <n v="1185732"/>
    <x v="132"/>
    <x v="8"/>
    <x v="2"/>
    <x v="1"/>
    <x v="0"/>
    <x v="46"/>
    <x v="48"/>
    <x v="0"/>
    <n v="21"/>
    <x v="2"/>
    <n v="0.65"/>
    <n v="5500"/>
    <n v="3575"/>
    <n v="1430"/>
    <n v="0.4"/>
  </r>
  <r>
    <x v="0"/>
    <n v="1185732"/>
    <x v="132"/>
    <x v="8"/>
    <x v="2"/>
    <x v="1"/>
    <x v="0"/>
    <x v="46"/>
    <x v="48"/>
    <x v="1"/>
    <n v="45"/>
    <x v="0"/>
    <n v="0.60000000000000009"/>
    <n v="3500"/>
    <n v="2100.0000000000005"/>
    <n v="840.00000000000023"/>
    <n v="0.4"/>
  </r>
  <r>
    <x v="0"/>
    <n v="1185732"/>
    <x v="132"/>
    <x v="8"/>
    <x v="2"/>
    <x v="1"/>
    <x v="0"/>
    <x v="46"/>
    <x v="48"/>
    <x v="2"/>
    <n v="44"/>
    <x v="2"/>
    <n v="0.55000000000000004"/>
    <n v="2500"/>
    <n v="1375"/>
    <n v="412.5"/>
    <n v="0.3"/>
  </r>
  <r>
    <x v="0"/>
    <n v="1185732"/>
    <x v="132"/>
    <x v="8"/>
    <x v="2"/>
    <x v="1"/>
    <x v="0"/>
    <x v="46"/>
    <x v="48"/>
    <x v="3"/>
    <n v="44"/>
    <x v="0"/>
    <n v="0.55000000000000004"/>
    <n v="2250"/>
    <n v="1237.5"/>
    <n v="371.25"/>
    <n v="0.3"/>
  </r>
  <r>
    <x v="0"/>
    <n v="1185732"/>
    <x v="132"/>
    <x v="8"/>
    <x v="2"/>
    <x v="1"/>
    <x v="0"/>
    <x v="46"/>
    <x v="48"/>
    <x v="4"/>
    <n v="38"/>
    <x v="1"/>
    <n v="0.65"/>
    <n v="2250"/>
    <n v="1462.5"/>
    <n v="438.75"/>
    <n v="0.3"/>
  </r>
  <r>
    <x v="0"/>
    <n v="1185732"/>
    <x v="132"/>
    <x v="8"/>
    <x v="2"/>
    <x v="1"/>
    <x v="0"/>
    <x v="46"/>
    <x v="48"/>
    <x v="5"/>
    <n v="18"/>
    <x v="1"/>
    <n v="0.70000000000000007"/>
    <n v="3250"/>
    <n v="2275"/>
    <n v="796.25"/>
    <n v="0.35"/>
  </r>
  <r>
    <x v="0"/>
    <n v="1185732"/>
    <x v="133"/>
    <x v="9"/>
    <x v="3"/>
    <x v="1"/>
    <x v="0"/>
    <x v="46"/>
    <x v="48"/>
    <x v="0"/>
    <n v="49"/>
    <x v="3"/>
    <n v="0.70000000000000007"/>
    <n v="4750"/>
    <n v="3325.0000000000005"/>
    <n v="1330.0000000000002"/>
    <n v="0.4"/>
  </r>
  <r>
    <x v="0"/>
    <n v="1185732"/>
    <x v="133"/>
    <x v="9"/>
    <x v="3"/>
    <x v="1"/>
    <x v="0"/>
    <x v="46"/>
    <x v="48"/>
    <x v="1"/>
    <n v="27"/>
    <x v="3"/>
    <n v="0.65000000000000013"/>
    <n v="3000"/>
    <n v="1950.0000000000005"/>
    <n v="780.00000000000023"/>
    <n v="0.4"/>
  </r>
  <r>
    <x v="0"/>
    <n v="1185732"/>
    <x v="133"/>
    <x v="9"/>
    <x v="3"/>
    <x v="1"/>
    <x v="0"/>
    <x v="46"/>
    <x v="48"/>
    <x v="2"/>
    <n v="58"/>
    <x v="3"/>
    <n v="0.65000000000000013"/>
    <n v="2000"/>
    <n v="1300.0000000000002"/>
    <n v="390.00000000000006"/>
    <n v="0.3"/>
  </r>
  <r>
    <x v="0"/>
    <n v="1185732"/>
    <x v="133"/>
    <x v="9"/>
    <x v="3"/>
    <x v="1"/>
    <x v="0"/>
    <x v="46"/>
    <x v="48"/>
    <x v="3"/>
    <n v="33"/>
    <x v="1"/>
    <n v="0.65000000000000013"/>
    <n v="1750"/>
    <n v="1137.5000000000002"/>
    <n v="341.25000000000006"/>
    <n v="0.3"/>
  </r>
  <r>
    <x v="0"/>
    <n v="1185732"/>
    <x v="133"/>
    <x v="9"/>
    <x v="3"/>
    <x v="1"/>
    <x v="0"/>
    <x v="46"/>
    <x v="48"/>
    <x v="4"/>
    <n v="53"/>
    <x v="1"/>
    <n v="0.75000000000000011"/>
    <n v="1750"/>
    <n v="1312.5000000000002"/>
    <n v="393.75000000000006"/>
    <n v="0.3"/>
  </r>
  <r>
    <x v="0"/>
    <n v="1185732"/>
    <x v="133"/>
    <x v="9"/>
    <x v="3"/>
    <x v="1"/>
    <x v="0"/>
    <x v="46"/>
    <x v="48"/>
    <x v="5"/>
    <n v="16"/>
    <x v="1"/>
    <n v="0.8"/>
    <n v="3000"/>
    <n v="2400"/>
    <n v="840"/>
    <n v="0.35"/>
  </r>
  <r>
    <x v="0"/>
    <n v="1185732"/>
    <x v="134"/>
    <x v="10"/>
    <x v="3"/>
    <x v="1"/>
    <x v="0"/>
    <x v="46"/>
    <x v="48"/>
    <x v="0"/>
    <n v="16"/>
    <x v="1"/>
    <n v="0.75000000000000011"/>
    <n v="4500"/>
    <n v="3375.0000000000005"/>
    <n v="1350.0000000000002"/>
    <n v="0.4"/>
  </r>
  <r>
    <x v="0"/>
    <n v="1185732"/>
    <x v="134"/>
    <x v="10"/>
    <x v="3"/>
    <x v="1"/>
    <x v="0"/>
    <x v="46"/>
    <x v="48"/>
    <x v="1"/>
    <n v="51"/>
    <x v="1"/>
    <n v="0.65000000000000013"/>
    <n v="3250"/>
    <n v="2112.5000000000005"/>
    <n v="845.00000000000023"/>
    <n v="0.4"/>
  </r>
  <r>
    <x v="0"/>
    <n v="1185732"/>
    <x v="134"/>
    <x v="10"/>
    <x v="3"/>
    <x v="1"/>
    <x v="0"/>
    <x v="46"/>
    <x v="48"/>
    <x v="2"/>
    <n v="54"/>
    <x v="2"/>
    <n v="0.65000000000000013"/>
    <n v="3450"/>
    <n v="2242.5000000000005"/>
    <n v="672.75000000000011"/>
    <n v="0.3"/>
  </r>
  <r>
    <x v="0"/>
    <n v="1185732"/>
    <x v="134"/>
    <x v="10"/>
    <x v="3"/>
    <x v="1"/>
    <x v="0"/>
    <x v="46"/>
    <x v="48"/>
    <x v="3"/>
    <n v="18"/>
    <x v="2"/>
    <n v="0.65000000000000013"/>
    <n v="3250"/>
    <n v="2112.5000000000005"/>
    <n v="633.75000000000011"/>
    <n v="0.3"/>
  </r>
  <r>
    <x v="0"/>
    <n v="1185732"/>
    <x v="134"/>
    <x v="10"/>
    <x v="3"/>
    <x v="1"/>
    <x v="0"/>
    <x v="46"/>
    <x v="48"/>
    <x v="4"/>
    <n v="40"/>
    <x v="3"/>
    <n v="0.75000000000000011"/>
    <n v="3000"/>
    <n v="2250.0000000000005"/>
    <n v="675.00000000000011"/>
    <n v="0.3"/>
  </r>
  <r>
    <x v="0"/>
    <n v="1185732"/>
    <x v="134"/>
    <x v="10"/>
    <x v="3"/>
    <x v="1"/>
    <x v="0"/>
    <x v="46"/>
    <x v="48"/>
    <x v="5"/>
    <n v="18"/>
    <x v="3"/>
    <n v="0.8"/>
    <n v="4000"/>
    <n v="3200"/>
    <n v="1120"/>
    <n v="0.35"/>
  </r>
  <r>
    <x v="0"/>
    <n v="1185732"/>
    <x v="135"/>
    <x v="11"/>
    <x v="3"/>
    <x v="1"/>
    <x v="0"/>
    <x v="46"/>
    <x v="48"/>
    <x v="0"/>
    <n v="50"/>
    <x v="1"/>
    <n v="0.75000000000000011"/>
    <n v="6250"/>
    <n v="4687.5000000000009"/>
    <n v="1875.0000000000005"/>
    <n v="0.4"/>
  </r>
  <r>
    <x v="0"/>
    <n v="1185732"/>
    <x v="135"/>
    <x v="11"/>
    <x v="3"/>
    <x v="1"/>
    <x v="0"/>
    <x v="46"/>
    <x v="48"/>
    <x v="1"/>
    <n v="20"/>
    <x v="1"/>
    <n v="0.65000000000000013"/>
    <n v="4250"/>
    <n v="2762.5000000000005"/>
    <n v="1105.0000000000002"/>
    <n v="0.4"/>
  </r>
  <r>
    <x v="0"/>
    <n v="1185732"/>
    <x v="135"/>
    <x v="11"/>
    <x v="3"/>
    <x v="1"/>
    <x v="0"/>
    <x v="46"/>
    <x v="48"/>
    <x v="2"/>
    <n v="40"/>
    <x v="1"/>
    <n v="0.65000000000000013"/>
    <n v="4000"/>
    <n v="2600.0000000000005"/>
    <n v="780.00000000000011"/>
    <n v="0.3"/>
  </r>
  <r>
    <x v="0"/>
    <n v="1185732"/>
    <x v="135"/>
    <x v="11"/>
    <x v="3"/>
    <x v="1"/>
    <x v="0"/>
    <x v="46"/>
    <x v="48"/>
    <x v="3"/>
    <n v="29"/>
    <x v="3"/>
    <n v="0.65000000000000013"/>
    <n v="3500"/>
    <n v="2275.0000000000005"/>
    <n v="682.50000000000011"/>
    <n v="0.3"/>
  </r>
  <r>
    <x v="0"/>
    <n v="1185732"/>
    <x v="135"/>
    <x v="11"/>
    <x v="3"/>
    <x v="1"/>
    <x v="0"/>
    <x v="46"/>
    <x v="48"/>
    <x v="4"/>
    <n v="35"/>
    <x v="2"/>
    <n v="0.75000000000000011"/>
    <n v="3500"/>
    <n v="2625.0000000000005"/>
    <n v="787.50000000000011"/>
    <n v="0.3"/>
  </r>
  <r>
    <x v="0"/>
    <n v="1185732"/>
    <x v="135"/>
    <x v="11"/>
    <x v="3"/>
    <x v="1"/>
    <x v="0"/>
    <x v="46"/>
    <x v="48"/>
    <x v="5"/>
    <n v="38"/>
    <x v="3"/>
    <n v="0.8"/>
    <n v="4500"/>
    <n v="3600"/>
    <n v="1260"/>
    <n v="0.35"/>
  </r>
  <r>
    <x v="0"/>
    <n v="1185732"/>
    <x v="136"/>
    <x v="0"/>
    <x v="0"/>
    <x v="0"/>
    <x v="0"/>
    <x v="47"/>
    <x v="49"/>
    <x v="0"/>
    <n v="56"/>
    <x v="3"/>
    <n v="0.55000000000000004"/>
    <n v="5000"/>
    <n v="2750"/>
    <n v="962.50000000000011"/>
    <n v="0.35000000000000003"/>
  </r>
  <r>
    <x v="0"/>
    <n v="1185732"/>
    <x v="136"/>
    <x v="0"/>
    <x v="0"/>
    <x v="0"/>
    <x v="0"/>
    <x v="47"/>
    <x v="49"/>
    <x v="1"/>
    <n v="48"/>
    <x v="3"/>
    <n v="0.55000000000000004"/>
    <n v="3000"/>
    <n v="1650.0000000000002"/>
    <n v="577.50000000000011"/>
    <n v="0.35000000000000003"/>
  </r>
  <r>
    <x v="0"/>
    <n v="1185732"/>
    <x v="136"/>
    <x v="0"/>
    <x v="0"/>
    <x v="0"/>
    <x v="0"/>
    <x v="47"/>
    <x v="49"/>
    <x v="2"/>
    <n v="19"/>
    <x v="3"/>
    <n v="0.45"/>
    <n v="3000"/>
    <n v="1350"/>
    <n v="337.5"/>
    <n v="0.25"/>
  </r>
  <r>
    <x v="0"/>
    <n v="1185732"/>
    <x v="136"/>
    <x v="0"/>
    <x v="0"/>
    <x v="0"/>
    <x v="0"/>
    <x v="47"/>
    <x v="49"/>
    <x v="3"/>
    <n v="53"/>
    <x v="1"/>
    <n v="0.49999999999999994"/>
    <n v="1500"/>
    <n v="749.99999999999989"/>
    <n v="187.49999999999997"/>
    <n v="0.25"/>
  </r>
  <r>
    <x v="0"/>
    <n v="1185732"/>
    <x v="136"/>
    <x v="0"/>
    <x v="0"/>
    <x v="0"/>
    <x v="0"/>
    <x v="47"/>
    <x v="49"/>
    <x v="4"/>
    <n v="28"/>
    <x v="3"/>
    <n v="0.65000000000000013"/>
    <n v="2000"/>
    <n v="1300.0000000000002"/>
    <n v="325.00000000000006"/>
    <n v="0.25"/>
  </r>
  <r>
    <x v="0"/>
    <n v="1185732"/>
    <x v="136"/>
    <x v="0"/>
    <x v="0"/>
    <x v="0"/>
    <x v="0"/>
    <x v="47"/>
    <x v="49"/>
    <x v="5"/>
    <n v="58"/>
    <x v="1"/>
    <n v="0.55000000000000004"/>
    <n v="3000"/>
    <n v="1650.0000000000002"/>
    <n v="495.00000000000006"/>
    <n v="0.3"/>
  </r>
  <r>
    <x v="0"/>
    <n v="1185732"/>
    <x v="213"/>
    <x v="1"/>
    <x v="0"/>
    <x v="0"/>
    <x v="0"/>
    <x v="47"/>
    <x v="49"/>
    <x v="0"/>
    <n v="28"/>
    <x v="1"/>
    <n v="0.55000000000000004"/>
    <n v="5750"/>
    <n v="3162.5000000000005"/>
    <n v="1106.8750000000002"/>
    <n v="0.35000000000000003"/>
  </r>
  <r>
    <x v="0"/>
    <n v="1185732"/>
    <x v="213"/>
    <x v="1"/>
    <x v="0"/>
    <x v="0"/>
    <x v="0"/>
    <x v="47"/>
    <x v="49"/>
    <x v="1"/>
    <n v="37"/>
    <x v="2"/>
    <n v="0.55000000000000004"/>
    <n v="2250"/>
    <n v="1237.5"/>
    <n v="433.12500000000006"/>
    <n v="0.35000000000000003"/>
  </r>
  <r>
    <x v="0"/>
    <n v="1185732"/>
    <x v="213"/>
    <x v="1"/>
    <x v="0"/>
    <x v="0"/>
    <x v="0"/>
    <x v="47"/>
    <x v="49"/>
    <x v="2"/>
    <n v="47"/>
    <x v="0"/>
    <n v="0.45"/>
    <n v="2750"/>
    <n v="1237.5"/>
    <n v="309.375"/>
    <n v="0.25"/>
  </r>
  <r>
    <x v="0"/>
    <n v="1185732"/>
    <x v="213"/>
    <x v="1"/>
    <x v="0"/>
    <x v="0"/>
    <x v="0"/>
    <x v="47"/>
    <x v="49"/>
    <x v="3"/>
    <n v="44"/>
    <x v="1"/>
    <n v="0.49999999999999994"/>
    <n v="1750"/>
    <n v="874.99999999999989"/>
    <n v="218.74999999999997"/>
    <n v="0.25"/>
  </r>
  <r>
    <x v="0"/>
    <n v="1185732"/>
    <x v="213"/>
    <x v="1"/>
    <x v="0"/>
    <x v="0"/>
    <x v="0"/>
    <x v="47"/>
    <x v="49"/>
    <x v="4"/>
    <n v="59"/>
    <x v="1"/>
    <n v="0.65000000000000013"/>
    <n v="2500"/>
    <n v="1625.0000000000002"/>
    <n v="406.25000000000006"/>
    <n v="0.25"/>
  </r>
  <r>
    <x v="0"/>
    <n v="1185732"/>
    <x v="213"/>
    <x v="1"/>
    <x v="0"/>
    <x v="0"/>
    <x v="0"/>
    <x v="47"/>
    <x v="49"/>
    <x v="5"/>
    <n v="44"/>
    <x v="3"/>
    <n v="0.55000000000000004"/>
    <n v="3500"/>
    <n v="1925.0000000000002"/>
    <n v="577.5"/>
    <n v="0.3"/>
  </r>
  <r>
    <x v="0"/>
    <n v="1185732"/>
    <x v="250"/>
    <x v="2"/>
    <x v="0"/>
    <x v="0"/>
    <x v="0"/>
    <x v="47"/>
    <x v="49"/>
    <x v="0"/>
    <n v="30"/>
    <x v="1"/>
    <n v="0.55000000000000004"/>
    <n v="5450"/>
    <n v="2997.5000000000005"/>
    <n v="1049.1250000000002"/>
    <n v="0.35000000000000003"/>
  </r>
  <r>
    <x v="0"/>
    <n v="1185732"/>
    <x v="250"/>
    <x v="2"/>
    <x v="0"/>
    <x v="0"/>
    <x v="0"/>
    <x v="47"/>
    <x v="49"/>
    <x v="1"/>
    <n v="41"/>
    <x v="3"/>
    <n v="0.55000000000000004"/>
    <n v="2500"/>
    <n v="1375"/>
    <n v="481.25000000000006"/>
    <n v="0.35000000000000003"/>
  </r>
  <r>
    <x v="0"/>
    <n v="1185732"/>
    <x v="250"/>
    <x v="2"/>
    <x v="0"/>
    <x v="0"/>
    <x v="0"/>
    <x v="47"/>
    <x v="49"/>
    <x v="2"/>
    <n v="33"/>
    <x v="3"/>
    <n v="0.45"/>
    <n v="2750"/>
    <n v="1237.5"/>
    <n v="309.375"/>
    <n v="0.25"/>
  </r>
  <r>
    <x v="0"/>
    <n v="1185732"/>
    <x v="250"/>
    <x v="2"/>
    <x v="0"/>
    <x v="0"/>
    <x v="0"/>
    <x v="47"/>
    <x v="49"/>
    <x v="3"/>
    <n v="35"/>
    <x v="3"/>
    <n v="0.49999999999999994"/>
    <n v="1250"/>
    <n v="624.99999999999989"/>
    <n v="156.24999999999997"/>
    <n v="0.25"/>
  </r>
  <r>
    <x v="0"/>
    <n v="1185732"/>
    <x v="250"/>
    <x v="2"/>
    <x v="0"/>
    <x v="0"/>
    <x v="0"/>
    <x v="47"/>
    <x v="49"/>
    <x v="4"/>
    <n v="42"/>
    <x v="3"/>
    <n v="0.65000000000000013"/>
    <n v="1750"/>
    <n v="1137.5000000000002"/>
    <n v="284.37500000000006"/>
    <n v="0.25"/>
  </r>
  <r>
    <x v="0"/>
    <n v="1185732"/>
    <x v="250"/>
    <x v="2"/>
    <x v="0"/>
    <x v="0"/>
    <x v="0"/>
    <x v="47"/>
    <x v="49"/>
    <x v="5"/>
    <n v="17"/>
    <x v="1"/>
    <n v="0.55000000000000004"/>
    <n v="2750"/>
    <n v="1512.5000000000002"/>
    <n v="453.75000000000006"/>
    <n v="0.3"/>
  </r>
  <r>
    <x v="0"/>
    <n v="1185732"/>
    <x v="251"/>
    <x v="3"/>
    <x v="1"/>
    <x v="0"/>
    <x v="0"/>
    <x v="47"/>
    <x v="49"/>
    <x v="0"/>
    <n v="58"/>
    <x v="0"/>
    <n v="0.55000000000000004"/>
    <n v="5250"/>
    <n v="2887.5000000000005"/>
    <n v="1010.6250000000002"/>
    <n v="0.35000000000000003"/>
  </r>
  <r>
    <x v="0"/>
    <n v="1185732"/>
    <x v="251"/>
    <x v="3"/>
    <x v="1"/>
    <x v="0"/>
    <x v="0"/>
    <x v="47"/>
    <x v="49"/>
    <x v="1"/>
    <n v="40"/>
    <x v="3"/>
    <n v="0.55000000000000004"/>
    <n v="2250"/>
    <n v="1237.5"/>
    <n v="433.12500000000006"/>
    <n v="0.35000000000000003"/>
  </r>
  <r>
    <x v="0"/>
    <n v="1185732"/>
    <x v="251"/>
    <x v="3"/>
    <x v="1"/>
    <x v="0"/>
    <x v="0"/>
    <x v="47"/>
    <x v="49"/>
    <x v="2"/>
    <n v="26"/>
    <x v="3"/>
    <n v="0.45"/>
    <n v="2250"/>
    <n v="1012.5"/>
    <n v="253.125"/>
    <n v="0.25"/>
  </r>
  <r>
    <x v="0"/>
    <n v="1185732"/>
    <x v="251"/>
    <x v="3"/>
    <x v="1"/>
    <x v="0"/>
    <x v="0"/>
    <x v="47"/>
    <x v="49"/>
    <x v="3"/>
    <n v="59"/>
    <x v="2"/>
    <n v="0.49999999999999994"/>
    <n v="1500"/>
    <n v="749.99999999999989"/>
    <n v="187.49999999999997"/>
    <n v="0.25"/>
  </r>
  <r>
    <x v="0"/>
    <n v="1185732"/>
    <x v="251"/>
    <x v="3"/>
    <x v="1"/>
    <x v="0"/>
    <x v="0"/>
    <x v="47"/>
    <x v="49"/>
    <x v="4"/>
    <n v="28"/>
    <x v="0"/>
    <n v="0.60000000000000009"/>
    <n v="1500"/>
    <n v="900.00000000000011"/>
    <n v="225.00000000000003"/>
    <n v="0.25"/>
  </r>
  <r>
    <x v="0"/>
    <n v="1185732"/>
    <x v="251"/>
    <x v="3"/>
    <x v="1"/>
    <x v="0"/>
    <x v="0"/>
    <x v="47"/>
    <x v="49"/>
    <x v="5"/>
    <n v="32"/>
    <x v="3"/>
    <n v="0.5"/>
    <n v="3000"/>
    <n v="1500"/>
    <n v="450"/>
    <n v="0.3"/>
  </r>
  <r>
    <x v="0"/>
    <n v="1185732"/>
    <x v="252"/>
    <x v="4"/>
    <x v="1"/>
    <x v="0"/>
    <x v="0"/>
    <x v="47"/>
    <x v="49"/>
    <x v="0"/>
    <n v="23"/>
    <x v="0"/>
    <n v="0.65"/>
    <n v="5700"/>
    <n v="3705"/>
    <n v="1296.7500000000002"/>
    <n v="0.35000000000000003"/>
  </r>
  <r>
    <x v="0"/>
    <n v="1185732"/>
    <x v="252"/>
    <x v="4"/>
    <x v="1"/>
    <x v="0"/>
    <x v="0"/>
    <x v="47"/>
    <x v="49"/>
    <x v="1"/>
    <n v="44"/>
    <x v="1"/>
    <n v="0.60000000000000009"/>
    <n v="2750"/>
    <n v="1650.0000000000002"/>
    <n v="577.50000000000011"/>
    <n v="0.35000000000000003"/>
  </r>
  <r>
    <x v="0"/>
    <n v="1185732"/>
    <x v="252"/>
    <x v="4"/>
    <x v="1"/>
    <x v="0"/>
    <x v="0"/>
    <x v="47"/>
    <x v="49"/>
    <x v="2"/>
    <n v="29"/>
    <x v="2"/>
    <n v="0.55000000000000004"/>
    <n v="3000"/>
    <n v="1650.0000000000002"/>
    <n v="412.50000000000006"/>
    <n v="0.25"/>
  </r>
  <r>
    <x v="0"/>
    <n v="1185732"/>
    <x v="252"/>
    <x v="4"/>
    <x v="1"/>
    <x v="0"/>
    <x v="0"/>
    <x v="47"/>
    <x v="49"/>
    <x v="3"/>
    <n v="56"/>
    <x v="1"/>
    <n v="0.55000000000000004"/>
    <n v="2500"/>
    <n v="1375"/>
    <n v="343.75"/>
    <n v="0.25"/>
  </r>
  <r>
    <x v="0"/>
    <n v="1185732"/>
    <x v="252"/>
    <x v="4"/>
    <x v="1"/>
    <x v="0"/>
    <x v="0"/>
    <x v="47"/>
    <x v="49"/>
    <x v="4"/>
    <n v="30"/>
    <x v="0"/>
    <n v="0.65"/>
    <n v="2750"/>
    <n v="1787.5"/>
    <n v="446.875"/>
    <n v="0.25"/>
  </r>
  <r>
    <x v="0"/>
    <n v="1185732"/>
    <x v="252"/>
    <x v="4"/>
    <x v="1"/>
    <x v="0"/>
    <x v="0"/>
    <x v="47"/>
    <x v="49"/>
    <x v="5"/>
    <n v="48"/>
    <x v="3"/>
    <n v="0.70000000000000007"/>
    <n v="4000"/>
    <n v="2800.0000000000005"/>
    <n v="840.00000000000011"/>
    <n v="0.3"/>
  </r>
  <r>
    <x v="0"/>
    <n v="1185732"/>
    <x v="217"/>
    <x v="5"/>
    <x v="1"/>
    <x v="0"/>
    <x v="0"/>
    <x v="47"/>
    <x v="49"/>
    <x v="0"/>
    <n v="23"/>
    <x v="0"/>
    <n v="0.65"/>
    <n v="6500"/>
    <n v="4225"/>
    <n v="1478.7500000000002"/>
    <n v="0.35000000000000003"/>
  </r>
  <r>
    <x v="0"/>
    <n v="1185732"/>
    <x v="217"/>
    <x v="5"/>
    <x v="1"/>
    <x v="0"/>
    <x v="0"/>
    <x v="47"/>
    <x v="49"/>
    <x v="1"/>
    <n v="59"/>
    <x v="2"/>
    <n v="0.60000000000000009"/>
    <n v="4000"/>
    <n v="2400.0000000000005"/>
    <n v="840.00000000000023"/>
    <n v="0.35000000000000003"/>
  </r>
  <r>
    <x v="0"/>
    <n v="1185732"/>
    <x v="217"/>
    <x v="5"/>
    <x v="1"/>
    <x v="0"/>
    <x v="0"/>
    <x v="47"/>
    <x v="49"/>
    <x v="2"/>
    <n v="42"/>
    <x v="0"/>
    <n v="0.55000000000000004"/>
    <n v="3250"/>
    <n v="1787.5000000000002"/>
    <n v="446.87500000000006"/>
    <n v="0.25"/>
  </r>
  <r>
    <x v="0"/>
    <n v="1185732"/>
    <x v="217"/>
    <x v="5"/>
    <x v="1"/>
    <x v="0"/>
    <x v="0"/>
    <x v="47"/>
    <x v="49"/>
    <x v="3"/>
    <n v="36"/>
    <x v="1"/>
    <n v="0.55000000000000004"/>
    <n v="3000"/>
    <n v="1650.0000000000002"/>
    <n v="412.50000000000006"/>
    <n v="0.25"/>
  </r>
  <r>
    <x v="0"/>
    <n v="1185732"/>
    <x v="217"/>
    <x v="5"/>
    <x v="1"/>
    <x v="0"/>
    <x v="0"/>
    <x v="47"/>
    <x v="49"/>
    <x v="4"/>
    <n v="18"/>
    <x v="2"/>
    <n v="0.65"/>
    <n v="3000"/>
    <n v="1950"/>
    <n v="487.5"/>
    <n v="0.25"/>
  </r>
  <r>
    <x v="0"/>
    <n v="1185732"/>
    <x v="217"/>
    <x v="5"/>
    <x v="1"/>
    <x v="0"/>
    <x v="0"/>
    <x v="47"/>
    <x v="49"/>
    <x v="5"/>
    <n v="22"/>
    <x v="1"/>
    <n v="0.70000000000000007"/>
    <n v="4500"/>
    <n v="3150.0000000000005"/>
    <n v="945.00000000000011"/>
    <n v="0.3"/>
  </r>
  <r>
    <x v="0"/>
    <n v="1185732"/>
    <x v="253"/>
    <x v="6"/>
    <x v="2"/>
    <x v="1"/>
    <x v="0"/>
    <x v="47"/>
    <x v="49"/>
    <x v="0"/>
    <n v="23"/>
    <x v="2"/>
    <n v="0.65"/>
    <n v="6750"/>
    <n v="4387.5"/>
    <n v="1535.6250000000002"/>
    <n v="0.35000000000000003"/>
  </r>
  <r>
    <x v="0"/>
    <n v="1185732"/>
    <x v="253"/>
    <x v="6"/>
    <x v="2"/>
    <x v="1"/>
    <x v="0"/>
    <x v="47"/>
    <x v="49"/>
    <x v="1"/>
    <n v="17"/>
    <x v="2"/>
    <n v="0.60000000000000009"/>
    <n v="4250"/>
    <n v="2550.0000000000005"/>
    <n v="892.50000000000023"/>
    <n v="0.35000000000000003"/>
  </r>
  <r>
    <x v="0"/>
    <n v="1185732"/>
    <x v="253"/>
    <x v="6"/>
    <x v="2"/>
    <x v="1"/>
    <x v="0"/>
    <x v="47"/>
    <x v="49"/>
    <x v="2"/>
    <n v="59"/>
    <x v="3"/>
    <n v="0.55000000000000004"/>
    <n v="3500"/>
    <n v="1925.0000000000002"/>
    <n v="481.25000000000006"/>
    <n v="0.25"/>
  </r>
  <r>
    <x v="0"/>
    <n v="1185732"/>
    <x v="253"/>
    <x v="6"/>
    <x v="2"/>
    <x v="1"/>
    <x v="0"/>
    <x v="47"/>
    <x v="49"/>
    <x v="3"/>
    <n v="40"/>
    <x v="3"/>
    <n v="0.55000000000000004"/>
    <n v="3000"/>
    <n v="1650.0000000000002"/>
    <n v="412.50000000000006"/>
    <n v="0.25"/>
  </r>
  <r>
    <x v="0"/>
    <n v="1185732"/>
    <x v="253"/>
    <x v="6"/>
    <x v="2"/>
    <x v="1"/>
    <x v="0"/>
    <x v="47"/>
    <x v="49"/>
    <x v="4"/>
    <n v="29"/>
    <x v="2"/>
    <n v="0.65"/>
    <n v="3250"/>
    <n v="2112.5"/>
    <n v="528.125"/>
    <n v="0.25"/>
  </r>
  <r>
    <x v="0"/>
    <n v="1185732"/>
    <x v="253"/>
    <x v="6"/>
    <x v="2"/>
    <x v="1"/>
    <x v="0"/>
    <x v="47"/>
    <x v="49"/>
    <x v="5"/>
    <n v="30"/>
    <x v="2"/>
    <n v="0.70000000000000007"/>
    <n v="5000"/>
    <n v="3500.0000000000005"/>
    <n v="1050"/>
    <n v="0.3"/>
  </r>
  <r>
    <x v="0"/>
    <n v="1185732"/>
    <x v="254"/>
    <x v="7"/>
    <x v="2"/>
    <x v="1"/>
    <x v="0"/>
    <x v="47"/>
    <x v="49"/>
    <x v="0"/>
    <n v="18"/>
    <x v="3"/>
    <n v="0.65"/>
    <n v="6500"/>
    <n v="4225"/>
    <n v="1478.7500000000002"/>
    <n v="0.35000000000000003"/>
  </r>
  <r>
    <x v="0"/>
    <n v="1185732"/>
    <x v="254"/>
    <x v="7"/>
    <x v="2"/>
    <x v="1"/>
    <x v="0"/>
    <x v="47"/>
    <x v="49"/>
    <x v="1"/>
    <n v="26"/>
    <x v="3"/>
    <n v="0.60000000000000009"/>
    <n v="4250"/>
    <n v="2550.0000000000005"/>
    <n v="892.50000000000023"/>
    <n v="0.35000000000000003"/>
  </r>
  <r>
    <x v="0"/>
    <n v="1185732"/>
    <x v="254"/>
    <x v="7"/>
    <x v="2"/>
    <x v="1"/>
    <x v="0"/>
    <x v="47"/>
    <x v="49"/>
    <x v="2"/>
    <n v="46"/>
    <x v="0"/>
    <n v="0.55000000000000004"/>
    <n v="3500"/>
    <n v="1925.0000000000002"/>
    <n v="481.25000000000006"/>
    <n v="0.25"/>
  </r>
  <r>
    <x v="0"/>
    <n v="1185732"/>
    <x v="254"/>
    <x v="7"/>
    <x v="2"/>
    <x v="1"/>
    <x v="0"/>
    <x v="47"/>
    <x v="49"/>
    <x v="3"/>
    <n v="55"/>
    <x v="1"/>
    <n v="0.55000000000000004"/>
    <n v="2500"/>
    <n v="1375"/>
    <n v="343.75"/>
    <n v="0.25"/>
  </r>
  <r>
    <x v="0"/>
    <n v="1185732"/>
    <x v="254"/>
    <x v="7"/>
    <x v="2"/>
    <x v="1"/>
    <x v="0"/>
    <x v="47"/>
    <x v="49"/>
    <x v="4"/>
    <n v="21"/>
    <x v="1"/>
    <n v="0.65"/>
    <n v="2250"/>
    <n v="1462.5"/>
    <n v="365.625"/>
    <n v="0.25"/>
  </r>
  <r>
    <x v="0"/>
    <n v="1185732"/>
    <x v="254"/>
    <x v="7"/>
    <x v="2"/>
    <x v="1"/>
    <x v="0"/>
    <x v="47"/>
    <x v="49"/>
    <x v="5"/>
    <n v="46"/>
    <x v="3"/>
    <n v="0.70000000000000007"/>
    <n v="4000"/>
    <n v="2800.0000000000005"/>
    <n v="840.00000000000011"/>
    <n v="0.3"/>
  </r>
  <r>
    <x v="0"/>
    <n v="1185732"/>
    <x v="255"/>
    <x v="8"/>
    <x v="2"/>
    <x v="1"/>
    <x v="0"/>
    <x v="47"/>
    <x v="49"/>
    <x v="0"/>
    <n v="47"/>
    <x v="1"/>
    <n v="0.65"/>
    <n v="5250"/>
    <n v="3412.5"/>
    <n v="1194.375"/>
    <n v="0.35000000000000003"/>
  </r>
  <r>
    <x v="0"/>
    <n v="1185732"/>
    <x v="255"/>
    <x v="8"/>
    <x v="2"/>
    <x v="1"/>
    <x v="0"/>
    <x v="47"/>
    <x v="49"/>
    <x v="1"/>
    <n v="32"/>
    <x v="3"/>
    <n v="0.60000000000000009"/>
    <n v="3250"/>
    <n v="1950.0000000000002"/>
    <n v="682.50000000000011"/>
    <n v="0.35000000000000003"/>
  </r>
  <r>
    <x v="0"/>
    <n v="1185732"/>
    <x v="255"/>
    <x v="8"/>
    <x v="2"/>
    <x v="1"/>
    <x v="0"/>
    <x v="47"/>
    <x v="49"/>
    <x v="2"/>
    <n v="37"/>
    <x v="1"/>
    <n v="0.55000000000000004"/>
    <n v="2250"/>
    <n v="1237.5"/>
    <n v="309.375"/>
    <n v="0.25"/>
  </r>
  <r>
    <x v="0"/>
    <n v="1185732"/>
    <x v="255"/>
    <x v="8"/>
    <x v="2"/>
    <x v="1"/>
    <x v="0"/>
    <x v="47"/>
    <x v="49"/>
    <x v="3"/>
    <n v="56"/>
    <x v="3"/>
    <n v="0.55000000000000004"/>
    <n v="2000"/>
    <n v="1100"/>
    <n v="275"/>
    <n v="0.25"/>
  </r>
  <r>
    <x v="0"/>
    <n v="1185732"/>
    <x v="255"/>
    <x v="8"/>
    <x v="2"/>
    <x v="1"/>
    <x v="0"/>
    <x v="47"/>
    <x v="49"/>
    <x v="4"/>
    <n v="42"/>
    <x v="1"/>
    <n v="0.65"/>
    <n v="2000"/>
    <n v="1300"/>
    <n v="325"/>
    <n v="0.25"/>
  </r>
  <r>
    <x v="0"/>
    <n v="1185732"/>
    <x v="255"/>
    <x v="8"/>
    <x v="2"/>
    <x v="1"/>
    <x v="0"/>
    <x v="47"/>
    <x v="49"/>
    <x v="5"/>
    <n v="37"/>
    <x v="0"/>
    <n v="0.70000000000000007"/>
    <n v="3000"/>
    <n v="2100"/>
    <n v="630"/>
    <n v="0.3"/>
  </r>
  <r>
    <x v="0"/>
    <n v="1185732"/>
    <x v="221"/>
    <x v="9"/>
    <x v="3"/>
    <x v="1"/>
    <x v="0"/>
    <x v="47"/>
    <x v="49"/>
    <x v="0"/>
    <n v="29"/>
    <x v="0"/>
    <n v="0.70000000000000007"/>
    <n v="4500"/>
    <n v="3150.0000000000005"/>
    <n v="1102.5000000000002"/>
    <n v="0.35000000000000003"/>
  </r>
  <r>
    <x v="0"/>
    <n v="1185732"/>
    <x v="221"/>
    <x v="9"/>
    <x v="3"/>
    <x v="1"/>
    <x v="0"/>
    <x v="47"/>
    <x v="49"/>
    <x v="1"/>
    <n v="45"/>
    <x v="2"/>
    <n v="0.65000000000000013"/>
    <n v="2750"/>
    <n v="1787.5000000000005"/>
    <n v="625.62500000000023"/>
    <n v="0.35000000000000003"/>
  </r>
  <r>
    <x v="0"/>
    <n v="1185732"/>
    <x v="221"/>
    <x v="9"/>
    <x v="3"/>
    <x v="1"/>
    <x v="0"/>
    <x v="47"/>
    <x v="49"/>
    <x v="2"/>
    <n v="30"/>
    <x v="1"/>
    <n v="0.65000000000000013"/>
    <n v="1750"/>
    <n v="1137.5000000000002"/>
    <n v="284.37500000000006"/>
    <n v="0.25"/>
  </r>
  <r>
    <x v="0"/>
    <n v="1185732"/>
    <x v="221"/>
    <x v="9"/>
    <x v="3"/>
    <x v="1"/>
    <x v="0"/>
    <x v="47"/>
    <x v="49"/>
    <x v="3"/>
    <n v="16"/>
    <x v="0"/>
    <n v="0.65000000000000013"/>
    <n v="1500"/>
    <n v="975.00000000000023"/>
    <n v="243.75000000000006"/>
    <n v="0.25"/>
  </r>
  <r>
    <x v="0"/>
    <n v="1185732"/>
    <x v="221"/>
    <x v="9"/>
    <x v="3"/>
    <x v="1"/>
    <x v="0"/>
    <x v="47"/>
    <x v="49"/>
    <x v="4"/>
    <n v="20"/>
    <x v="0"/>
    <n v="0.75000000000000011"/>
    <n v="1500"/>
    <n v="1125.0000000000002"/>
    <n v="281.25000000000006"/>
    <n v="0.25"/>
  </r>
  <r>
    <x v="0"/>
    <n v="1185732"/>
    <x v="221"/>
    <x v="9"/>
    <x v="3"/>
    <x v="1"/>
    <x v="0"/>
    <x v="47"/>
    <x v="49"/>
    <x v="5"/>
    <n v="19"/>
    <x v="1"/>
    <n v="0.8"/>
    <n v="2750"/>
    <n v="2200"/>
    <n v="660"/>
    <n v="0.3"/>
  </r>
  <r>
    <x v="0"/>
    <n v="1185732"/>
    <x v="256"/>
    <x v="10"/>
    <x v="3"/>
    <x v="1"/>
    <x v="0"/>
    <x v="47"/>
    <x v="49"/>
    <x v="0"/>
    <n v="58"/>
    <x v="3"/>
    <n v="0.75000000000000011"/>
    <n v="4250"/>
    <n v="3187.5000000000005"/>
    <n v="1115.6250000000002"/>
    <n v="0.35000000000000003"/>
  </r>
  <r>
    <x v="0"/>
    <n v="1185732"/>
    <x v="256"/>
    <x v="10"/>
    <x v="3"/>
    <x v="1"/>
    <x v="0"/>
    <x v="47"/>
    <x v="49"/>
    <x v="1"/>
    <n v="20"/>
    <x v="0"/>
    <n v="0.65000000000000013"/>
    <n v="3000"/>
    <n v="1950.0000000000005"/>
    <n v="682.50000000000023"/>
    <n v="0.35000000000000003"/>
  </r>
  <r>
    <x v="0"/>
    <n v="1185732"/>
    <x v="256"/>
    <x v="10"/>
    <x v="3"/>
    <x v="1"/>
    <x v="0"/>
    <x v="47"/>
    <x v="49"/>
    <x v="2"/>
    <n v="45"/>
    <x v="1"/>
    <n v="0.65000000000000013"/>
    <n v="3200"/>
    <n v="2080.0000000000005"/>
    <n v="520.00000000000011"/>
    <n v="0.25"/>
  </r>
  <r>
    <x v="0"/>
    <n v="1185732"/>
    <x v="256"/>
    <x v="10"/>
    <x v="3"/>
    <x v="1"/>
    <x v="0"/>
    <x v="47"/>
    <x v="49"/>
    <x v="3"/>
    <n v="43"/>
    <x v="0"/>
    <n v="0.65000000000000013"/>
    <n v="3000"/>
    <n v="1950.0000000000005"/>
    <n v="487.50000000000011"/>
    <n v="0.25"/>
  </r>
  <r>
    <x v="0"/>
    <n v="1185732"/>
    <x v="256"/>
    <x v="10"/>
    <x v="3"/>
    <x v="1"/>
    <x v="0"/>
    <x v="47"/>
    <x v="49"/>
    <x v="4"/>
    <n v="35"/>
    <x v="3"/>
    <n v="0.75000000000000011"/>
    <n v="2750"/>
    <n v="2062.5000000000005"/>
    <n v="515.62500000000011"/>
    <n v="0.25"/>
  </r>
  <r>
    <x v="0"/>
    <n v="1185732"/>
    <x v="256"/>
    <x v="10"/>
    <x v="3"/>
    <x v="1"/>
    <x v="0"/>
    <x v="47"/>
    <x v="49"/>
    <x v="5"/>
    <n v="50"/>
    <x v="1"/>
    <n v="0.8"/>
    <n v="3750"/>
    <n v="3000"/>
    <n v="900"/>
    <n v="0.3"/>
  </r>
  <r>
    <x v="0"/>
    <n v="1185732"/>
    <x v="257"/>
    <x v="11"/>
    <x v="3"/>
    <x v="1"/>
    <x v="0"/>
    <x v="47"/>
    <x v="49"/>
    <x v="0"/>
    <n v="21"/>
    <x v="0"/>
    <n v="0.75000000000000011"/>
    <n v="6000"/>
    <n v="4500.0000000000009"/>
    <n v="1575.0000000000005"/>
    <n v="0.35000000000000003"/>
  </r>
  <r>
    <x v="0"/>
    <n v="1185732"/>
    <x v="257"/>
    <x v="11"/>
    <x v="3"/>
    <x v="1"/>
    <x v="0"/>
    <x v="47"/>
    <x v="49"/>
    <x v="1"/>
    <n v="26"/>
    <x v="1"/>
    <n v="0.65000000000000013"/>
    <n v="4000"/>
    <n v="2600.0000000000005"/>
    <n v="910.00000000000023"/>
    <n v="0.35000000000000003"/>
  </r>
  <r>
    <x v="0"/>
    <n v="1185732"/>
    <x v="257"/>
    <x v="11"/>
    <x v="3"/>
    <x v="1"/>
    <x v="0"/>
    <x v="47"/>
    <x v="49"/>
    <x v="2"/>
    <n v="36"/>
    <x v="3"/>
    <n v="0.65000000000000013"/>
    <n v="3750"/>
    <n v="2437.5000000000005"/>
    <n v="609.37500000000011"/>
    <n v="0.25"/>
  </r>
  <r>
    <x v="0"/>
    <n v="1185732"/>
    <x v="257"/>
    <x v="11"/>
    <x v="3"/>
    <x v="1"/>
    <x v="0"/>
    <x v="47"/>
    <x v="49"/>
    <x v="3"/>
    <n v="47"/>
    <x v="0"/>
    <n v="0.65000000000000013"/>
    <n v="3250"/>
    <n v="2112.5000000000005"/>
    <n v="528.12500000000011"/>
    <n v="0.25"/>
  </r>
  <r>
    <x v="0"/>
    <n v="1185732"/>
    <x v="257"/>
    <x v="11"/>
    <x v="3"/>
    <x v="1"/>
    <x v="0"/>
    <x v="47"/>
    <x v="49"/>
    <x v="4"/>
    <n v="17"/>
    <x v="3"/>
    <n v="0.75000000000000011"/>
    <n v="3250"/>
    <n v="2437.5000000000005"/>
    <n v="609.37500000000011"/>
    <n v="0.25"/>
  </r>
  <r>
    <x v="0"/>
    <n v="1185732"/>
    <x v="257"/>
    <x v="11"/>
    <x v="3"/>
    <x v="1"/>
    <x v="0"/>
    <x v="47"/>
    <x v="49"/>
    <x v="5"/>
    <n v="15"/>
    <x v="1"/>
    <n v="0.8"/>
    <n v="4250"/>
    <n v="3400"/>
    <n v="1020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7911A-4CCB-2F4B-8365-9BC16D217F99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15:AA22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dataField="1" numFmtId="164" showAll="0"/>
    <pivotField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Precio por unidad" fld="1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1E283-F948-5046-BD09-D575F20B209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13:AL14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x="5"/>
        <item h="1" x="1"/>
        <item h="1" x="3"/>
        <item h="1" x="4"/>
        <item h="1"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5732E-8AD4-B242-82ED-8F8F9261176D}" name="margen die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21:AL22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7">
        <item h="1" x="0"/>
        <item h="1" x="5"/>
        <item x="1"/>
        <item h="1" x="3"/>
        <item h="1" x="4"/>
        <item h="1"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95173-548B-8745-85E9-2825DDD7E91D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5:X10" firstHeaderRow="1" firstDataRow="1" firstDataCol="1"/>
  <pivotFields count="18">
    <pivotField axis="axisRow"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14D68-7F34-6545-9CEC-CA0AD0AB6957}" name="Beneficios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6:I22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3" showAll="0"/>
    <pivotField numFmtId="164" showAll="0"/>
    <pivotField dataField="1"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 operativo" fld="15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89C3-C26D-0D44-B004-B9961FA1575F}" name="Precio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27:AA33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Precio por unidad" fld="1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EF327-A97E-AE4C-8F18-11F19D240FAE}" name="Entregas por empres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D5:AE10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Unidades vendidas" fld="13" baseField="0" baseItem="0" numFmtId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81F1-3134-904C-A0EA-E988D3FF19A7}" name="BENEFICIOS TOTAL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:A20" firstHeaderRow="1" firstDataRow="1" firstDataCol="0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3" showAll="0"/>
    <pivotField numFmtId="164" showAll="0"/>
    <pivotField dataField="1"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Beneficio operativo" fld="15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E84A1-960D-4342-847A-5AF41183827D}" name="Ventas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I11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Unidades vendidas" fld="1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68E64-FC5B-F545-916C-ED94337A977C}" name="Ventas Ciu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F35:AG37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axis="axisRow" showAll="0" measureFilter="1">
      <items count="51">
        <item x="18"/>
        <item x="27"/>
        <item x="28"/>
        <item x="42"/>
        <item x="12"/>
        <item x="15"/>
        <item x="25"/>
        <item x="47"/>
        <item x="48"/>
        <item x="29"/>
        <item x="30"/>
        <item x="19"/>
        <item x="4"/>
        <item x="31"/>
        <item x="5"/>
        <item x="8"/>
        <item x="39"/>
        <item x="21"/>
        <item x="38"/>
        <item x="45"/>
        <item x="1"/>
        <item x="41"/>
        <item x="33"/>
        <item x="13"/>
        <item x="7"/>
        <item x="34"/>
        <item x="3"/>
        <item x="32"/>
        <item x="49"/>
        <item x="10"/>
        <item x="40"/>
        <item x="11"/>
        <item x="24"/>
        <item x="0"/>
        <item x="44"/>
        <item x="35"/>
        <item x="14"/>
        <item x="17"/>
        <item x="6"/>
        <item x="26"/>
        <item x="16"/>
        <item x="46"/>
        <item x="20"/>
        <item x="23"/>
        <item x="2"/>
        <item x="9"/>
        <item x="37"/>
        <item x="22"/>
        <item x="36"/>
        <item x="43"/>
        <item t="default"/>
      </items>
    </pivotField>
    <pivotField showAll="0"/>
    <pivotField showAll="0"/>
    <pivotField name="Tiempo" showAll="0">
      <items count="5">
        <item x="3"/>
        <item x="1"/>
        <item x="2"/>
        <item x="0"/>
        <item t="default"/>
      </items>
    </pivotField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2">
    <i>
      <x v="33"/>
    </i>
    <i t="grand">
      <x/>
    </i>
  </rowItems>
  <colItems count="1">
    <i/>
  </colItems>
  <dataFields count="1">
    <dataField name="Suma de Unidades vendidas" fld="13" baseField="0" baseItem="0" numFmtId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CD4D0-BC29-B845-B28E-22A3D8DCD8F6}" name="VENTAS TOTAL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A12" firstHeaderRow="1" firstDataRow="1" firstDataCol="0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3" showAll="0"/>
    <pivotField dataField="1"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Ventas totales" fld="14" baseField="0" baseItem="0" numFmtId="166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73076-0086-034E-93FB-B307BBF851CD}" name="BENEFICIOS TIEMP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64:C77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67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5" showAll="0"/>
    <pivotField numFmtId="3" showAll="0"/>
    <pivotField numFmtId="165" showAll="0"/>
    <pivotField dataField="1" numFmtId="165" showAll="0"/>
    <pivotField numFmtId="9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Beneficio operativo" fld="1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A2ED-1DEF-4A44-8DFF-C27ACBE97C2F}" name="margen spri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44:AL45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7">
        <item h="1" x="0"/>
        <item h="1" x="5"/>
        <item h="1" x="1"/>
        <item h="1" x="3"/>
        <item h="1" x="4"/>
        <item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1B408-6B39-8D4B-964F-6BFC7672F4E2}" name="Margen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29:X35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DEC9C-9714-A346-BF8E-6CBBAF52BD7B}" name="margen fant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29:AL30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7">
        <item h="1" x="0"/>
        <item h="1" x="5"/>
        <item h="1" x="1"/>
        <item x="3"/>
        <item h="1" x="4"/>
        <item h="1"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73FBC-1F15-0E41-850D-DB65B3FDD1C1}" name="margen powe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37:AL38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7">
        <item h="1" x="0"/>
        <item h="1" x="5"/>
        <item h="1" x="1"/>
        <item h="1" x="3"/>
        <item x="4"/>
        <item h="1"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4B39B-D726-F441-AD45-9FA76E0F3BC9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15:X22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202E5-84E7-7E4D-AD78-9247C0ED6AB3}" name="Margen cocacol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L6:AL7" firstHeaderRow="1" firstDataRow="1" firstDataCol="0" rowPageCount="1" colPageCount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7">
        <item x="0"/>
        <item h="1" x="5"/>
        <item h="1" x="1"/>
        <item h="1" x="3"/>
        <item h="1" x="4"/>
        <item h="1" x="2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dataField="1"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hier="-1"/>
  </pageFields>
  <dataFields count="1">
    <dataField name="Promedio de Margen operativo" fld="1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150AD-7BDB-BD42-874C-7387CEBD293F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Z5:AA10" firstHeaderRow="1" firstDataRow="1" firstDataCol="1"/>
  <pivotFields count="18">
    <pivotField axis="axisRow"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Precio por unidad" fld="1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79646-EDD3-314A-924F-BDFC27C8B17C}" name="VENTAS TIEMP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3:C56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67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65" showAll="0"/>
    <pivotField dataField="1" numFmtId="3" showAll="0"/>
    <pivotField numFmtId="165" showAll="0"/>
    <pivotField numFmtId="165" showAll="0"/>
    <pivotField numFmtId="9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Unidades vendidas" fld="13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A0239-CD64-8541-BB89-EAFB7070D2C1}" name="Ventas por minorist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R5:S10" firstHeaderRow="1" firstDataRow="1" firstDataCol="1"/>
  <pivotFields count="18">
    <pivotField axis="axisRow"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Unidades vendidas" fld="13" baseField="0" baseItem="0" numFmtId="3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79CDC-F018-154D-9756-C2B8145EFC7B}" name="Ventas Esta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1:N90" firstHeaderRow="1" firstDataRow="1" firstDataCol="1"/>
  <pivotFields count="18">
    <pivotField showAll="0"/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>
      <items count="6">
        <item x="3"/>
        <item x="0"/>
        <item x="1"/>
        <item x="4"/>
        <item x="2"/>
        <item t="default"/>
      </items>
    </pivotField>
    <pivotField axis="axisRow" showAll="0">
      <items count="49">
        <item x="13"/>
        <item x="23"/>
        <item x="31"/>
        <item x="2"/>
        <item x="6"/>
        <item x="43"/>
        <item x="41"/>
        <item x="8"/>
        <item x="25"/>
        <item x="22"/>
        <item x="3"/>
        <item x="38"/>
        <item x="36"/>
        <item x="33"/>
        <item x="29"/>
        <item x="21"/>
        <item x="14"/>
        <item x="40"/>
        <item x="45"/>
        <item x="17"/>
        <item x="9"/>
        <item x="30"/>
        <item x="18"/>
        <item x="10"/>
        <item x="12"/>
        <item x="5"/>
        <item x="47"/>
        <item x="42"/>
        <item x="24"/>
        <item x="0"/>
        <item x="27"/>
        <item x="35"/>
        <item x="28"/>
        <item x="32"/>
        <item x="20"/>
        <item x="4"/>
        <item x="44"/>
        <item x="26"/>
        <item x="34"/>
        <item x="11"/>
        <item x="1"/>
        <item x="19"/>
        <item x="46"/>
        <item x="16"/>
        <item x="7"/>
        <item x="39"/>
        <item x="37"/>
        <item x="15"/>
        <item t="default"/>
      </items>
    </pivotField>
    <pivotField showAll="0"/>
    <pivotField showAll="0"/>
    <pivotField showAll="0"/>
    <pivotField showAll="0"/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a de Unidades vendidas" fld="1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0FE1C-64AB-3948-B7E9-E6FE4D5F9CCE}" name="UNIDADES VENDI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Unidades vendidas" fld="1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A66E-E797-974B-B43C-6ACAA33734C5}" name="Tiempo entreg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D35:AD36" firstHeaderRow="1" firstDataRow="1" firstDataCol="0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name="Tiempo" showAll="0">
      <items count="5">
        <item x="3"/>
        <item x="1"/>
        <item x="2"/>
        <item x="0"/>
        <item t="default"/>
      </items>
    </pivotField>
    <pivotField numFmtId="164" showAll="0"/>
    <pivotField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Promedio de Días de entrega" fld="10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2C646-83E9-8A4A-AD0F-F006BBF730D3}" name="Ventas por marc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L5:M12" firstHeaderRow="1" firstDataRow="1" firstDataCol="1"/>
  <pivotFields count="18">
    <pivotField showAll="0">
      <items count="5">
        <item x="1"/>
        <item x="2"/>
        <item x="3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03"/>
        <item x="48"/>
        <item x="195"/>
        <item x="247"/>
        <item x="118"/>
        <item x="78"/>
        <item x="90"/>
        <item x="0"/>
        <item x="36"/>
        <item x="227"/>
        <item x="102"/>
        <item x="157"/>
        <item x="148"/>
        <item x="24"/>
        <item x="124"/>
        <item x="212"/>
        <item x="171"/>
        <item x="136"/>
        <item x="183"/>
        <item x="13"/>
        <item x="67"/>
        <item x="163"/>
        <item x="49"/>
        <item x="242"/>
        <item x="196"/>
        <item x="264"/>
        <item x="239"/>
        <item x="79"/>
        <item x="119"/>
        <item x="1"/>
        <item x="91"/>
        <item x="228"/>
        <item x="37"/>
        <item x="103"/>
        <item x="158"/>
        <item x="125"/>
        <item x="25"/>
        <item x="224"/>
        <item x="213"/>
        <item x="172"/>
        <item x="137"/>
        <item x="184"/>
        <item x="68"/>
        <item x="14"/>
        <item x="59"/>
        <item x="115"/>
        <item x="164"/>
        <item x="80"/>
        <item x="204"/>
        <item x="2"/>
        <item x="231"/>
        <item x="92"/>
        <item x="258"/>
        <item x="38"/>
        <item x="149"/>
        <item x="104"/>
        <item x="126"/>
        <item x="26"/>
        <item x="250"/>
        <item x="214"/>
        <item x="173"/>
        <item x="138"/>
        <item x="185"/>
        <item x="15"/>
        <item x="69"/>
        <item x="50"/>
        <item x="60"/>
        <item x="197"/>
        <item x="265"/>
        <item x="81"/>
        <item x="205"/>
        <item x="3"/>
        <item x="232"/>
        <item x="93"/>
        <item x="259"/>
        <item x="39"/>
        <item x="150"/>
        <item x="105"/>
        <item x="127"/>
        <item x="27"/>
        <item x="251"/>
        <item x="215"/>
        <item x="174"/>
        <item x="139"/>
        <item x="186"/>
        <item x="16"/>
        <item x="51"/>
        <item x="70"/>
        <item x="165"/>
        <item x="61"/>
        <item x="243"/>
        <item x="82"/>
        <item x="206"/>
        <item x="4"/>
        <item x="248"/>
        <item x="120"/>
        <item x="233"/>
        <item x="94"/>
        <item x="151"/>
        <item x="40"/>
        <item x="128"/>
        <item x="106"/>
        <item x="159"/>
        <item x="252"/>
        <item x="28"/>
        <item x="216"/>
        <item x="175"/>
        <item x="140"/>
        <item x="187"/>
        <item x="17"/>
        <item x="71"/>
        <item x="166"/>
        <item x="52"/>
        <item x="244"/>
        <item x="198"/>
        <item x="266"/>
        <item x="240"/>
        <item x="83"/>
        <item x="121"/>
        <item x="5"/>
        <item x="95"/>
        <item x="229"/>
        <item x="41"/>
        <item x="107"/>
        <item x="160"/>
        <item x="129"/>
        <item x="29"/>
        <item x="225"/>
        <item x="217"/>
        <item x="176"/>
        <item x="141"/>
        <item x="188"/>
        <item x="72"/>
        <item x="18"/>
        <item x="62"/>
        <item x="116"/>
        <item x="167"/>
        <item x="84"/>
        <item x="207"/>
        <item x="6"/>
        <item x="234"/>
        <item x="96"/>
        <item x="260"/>
        <item x="42"/>
        <item x="152"/>
        <item x="108"/>
        <item x="130"/>
        <item x="30"/>
        <item x="253"/>
        <item x="218"/>
        <item x="177"/>
        <item x="142"/>
        <item x="189"/>
        <item x="73"/>
        <item x="53"/>
        <item x="19"/>
        <item x="199"/>
        <item x="117"/>
        <item x="168"/>
        <item x="85"/>
        <item x="208"/>
        <item x="7"/>
        <item x="235"/>
        <item x="97"/>
        <item x="261"/>
        <item x="43"/>
        <item x="153"/>
        <item x="109"/>
        <item x="131"/>
        <item x="31"/>
        <item x="254"/>
        <item x="219"/>
        <item x="178"/>
        <item x="143"/>
        <item x="190"/>
        <item x="20"/>
        <item x="54"/>
        <item x="74"/>
        <item x="169"/>
        <item x="63"/>
        <item x="245"/>
        <item x="86"/>
        <item x="209"/>
        <item x="8"/>
        <item x="249"/>
        <item x="122"/>
        <item x="236"/>
        <item x="98"/>
        <item x="154"/>
        <item x="44"/>
        <item x="132"/>
        <item x="110"/>
        <item x="161"/>
        <item x="255"/>
        <item x="32"/>
        <item x="220"/>
        <item x="179"/>
        <item x="144"/>
        <item x="191"/>
        <item x="21"/>
        <item x="75"/>
        <item x="170"/>
        <item x="55"/>
        <item x="246"/>
        <item x="200"/>
        <item x="267"/>
        <item x="241"/>
        <item x="87"/>
        <item x="123"/>
        <item x="9"/>
        <item x="99"/>
        <item x="230"/>
        <item x="45"/>
        <item x="111"/>
        <item x="162"/>
        <item x="133"/>
        <item x="33"/>
        <item x="226"/>
        <item x="221"/>
        <item x="180"/>
        <item x="145"/>
        <item x="192"/>
        <item x="22"/>
        <item x="76"/>
        <item x="56"/>
        <item x="64"/>
        <item x="201"/>
        <item x="268"/>
        <item x="88"/>
        <item x="210"/>
        <item x="10"/>
        <item x="237"/>
        <item x="100"/>
        <item x="262"/>
        <item x="46"/>
        <item x="155"/>
        <item x="112"/>
        <item x="134"/>
        <item x="34"/>
        <item x="256"/>
        <item x="222"/>
        <item x="181"/>
        <item x="146"/>
        <item x="193"/>
        <item x="23"/>
        <item x="77"/>
        <item x="57"/>
        <item x="65"/>
        <item x="202"/>
        <item x="269"/>
        <item x="89"/>
        <item x="211"/>
        <item x="11"/>
        <item x="238"/>
        <item x="101"/>
        <item x="263"/>
        <item x="47"/>
        <item x="156"/>
        <item x="113"/>
        <item x="135"/>
        <item x="35"/>
        <item x="257"/>
        <item x="223"/>
        <item x="182"/>
        <item x="147"/>
        <item x="19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numFmtId="164" showAll="0"/>
    <pivotField dataField="1" numFmtId="3" showAll="0"/>
    <pivotField numFmtId="164" showAll="0"/>
    <pivotField numFmtId="164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Unidades vendidas" fld="13" baseField="0" baseItem="0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Texto" xr10:uid="{AAFC69EF-921E-5B44-A321-3824E4F96F5F}" sourceName="Mes Texto">
  <pivotTables>
    <pivotTable tabId="5" name="VENTAS TIEMPO"/>
    <pivotTable tabId="5" name="BENEFICIOS TIEMPO"/>
    <pivotTable tabId="5" name="Entregas por empresa"/>
    <pivotTable tabId="5" name="Margen cocacola"/>
    <pivotTable tabId="5" name="margen diet"/>
    <pivotTable tabId="5" name="margen fanta"/>
    <pivotTable tabId="5" name="Margen por Region"/>
    <pivotTable tabId="5" name="margen powedade"/>
    <pivotTable tabId="5" name="margen sprite"/>
    <pivotTable tabId="5" name="Tiempo entrega"/>
    <pivotTable tabId="5" name="Ventas Ciudad"/>
    <pivotTable tabId="5" name="Ventas por marca"/>
    <pivotTable tabId="5" name="Ventas por minoristas"/>
  </pivotTables>
  <data>
    <tabular pivotCacheId="1245057987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41544B34-172C-6C4D-AD85-7C6D75D3F836}" sourceName="Trimestre">
  <pivotTables>
    <pivotTable tabId="5" name="VENTAS TIEMPO"/>
    <pivotTable tabId="5" name="BENEFICIOS TIEMPO"/>
    <pivotTable tabId="5" name="Entregas por empresa"/>
    <pivotTable tabId="5" name="Margen cocacola"/>
    <pivotTable tabId="5" name="margen diet"/>
    <pivotTable tabId="5" name="margen fanta"/>
    <pivotTable tabId="5" name="Margen por Region"/>
    <pivotTable tabId="5" name="margen powedade"/>
    <pivotTable tabId="5" name="margen sprite"/>
    <pivotTable tabId="5" name="Tiempo entrega"/>
    <pivotTable tabId="5" name="Ventas Ciudad"/>
    <pivotTable tabId="5" name="Ventas por marca"/>
    <pivotTable tabId="5" name="Ventas por minoristas"/>
  </pivotTables>
  <data>
    <tabular pivotCacheId="1245057987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" xr10:uid="{6A976784-CCA2-4447-A89C-C3D16B186793}" sourceName="Semestre">
  <pivotTables>
    <pivotTable tabId="5" name="VENTAS TIEMPO"/>
    <pivotTable tabId="5" name="BENEFICIOS TIEMPO"/>
    <pivotTable tabId="5" name="Entregas por empresa"/>
    <pivotTable tabId="5" name="Margen cocacola"/>
    <pivotTable tabId="5" name="margen diet"/>
    <pivotTable tabId="5" name="margen fanta"/>
    <pivotTable tabId="5" name="Margen por Region"/>
    <pivotTable tabId="5" name="margen powedade"/>
    <pivotTable tabId="5" name="margen sprite"/>
    <pivotTable tabId="5" name="Tiempo entrega"/>
    <pivotTable tabId="5" name="Ventas Ciudad"/>
    <pivotTable tabId="5" name="Ventas por marca"/>
    <pivotTable tabId="5" name="Ventas por minoristas"/>
  </pivotTables>
  <data>
    <tabular pivotCacheId="1245057987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F54AA01A-E7B8-C149-BA2D-DEDCDE50B686}" sourceName="Región">
  <pivotTables>
    <pivotTable tabId="5" name="VENTAS TIEMPO"/>
    <pivotTable tabId="5" name="BENEFICIOS TIEMPO"/>
    <pivotTable tabId="5" name="Entregas por empresa"/>
    <pivotTable tabId="5" name="Margen cocacola"/>
    <pivotTable tabId="5" name="margen diet"/>
    <pivotTable tabId="5" name="margen fanta"/>
    <pivotTable tabId="5" name="Margen por Region"/>
    <pivotTable tabId="5" name="margen powedade"/>
    <pivotTable tabId="5" name="margen sprite"/>
    <pivotTable tabId="5" name="Tiempo entrega"/>
    <pivotTable tabId="5" name="Ventas Ciudad"/>
    <pivotTable tabId="5" name="Ventas por marca"/>
    <pivotTable tabId="5" name="Ventas por minoristas"/>
  </pivotTables>
  <data>
    <tabular pivotCacheId="1245057987">
      <items count="5">
        <i x="3" s="1"/>
        <i x="0" s="1"/>
        <i x="1" s="1"/>
        <i x="4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resa_de_reparto" xr10:uid="{33481A4A-641C-DE42-901F-7853C57C5FAC}" sourceName="Empresa de reparto">
  <pivotTables>
    <pivotTable tabId="5" name="Entregas por empresa"/>
    <pivotTable tabId="5" name="Tiempo entrega"/>
    <pivotTable tabId="5" name="Ventas Ciudad"/>
  </pivotTables>
  <data>
    <tabular pivotCacheId="1245057987">
      <items count="4">
        <i x="3" s="1"/>
        <i x="1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inorista" xr10:uid="{9B6F3E1D-16CF-F545-9019-45F4DCBFCB08}" sourceName="Minorista">
  <pivotTables>
    <pivotTable tabId="5" name="VENTAS TIEMPO"/>
    <pivotTable tabId="5" name="Entregas por empresa"/>
    <pivotTable tabId="5" name="Margen cocacola"/>
    <pivotTable tabId="5" name="margen diet"/>
    <pivotTable tabId="5" name="margen fanta"/>
    <pivotTable tabId="5" name="Margen por Region"/>
    <pivotTable tabId="5" name="margen powedade"/>
    <pivotTable tabId="5" name="margen sprite"/>
    <pivotTable tabId="5" name="Ventas Ciudad"/>
    <pivotTable tabId="5" name="Ventas por marca"/>
    <pivotTable tabId="5" name="Ventas por minoristas"/>
  </pivotTables>
  <data>
    <tabular pivotCacheId="1245057987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Texto" xr10:uid="{CEB4CF5D-0BFA-E24E-9546-A16F997B0B4B}" cache="SegmentaciónDeDatos_Mes_Texto" caption="Mes" columnCount="2" style="SlicerStyleLight3" rowHeight="230716"/>
  <slicer name="Trimestre" xr10:uid="{657F9814-B5C6-5B4A-863D-50E833E4CA76}" cache="SegmentaciónDeDatos_Trimestre" caption="Trimestre" columnCount="2" style="SlicerStyleLight3" rowHeight="230716"/>
  <slicer name="Semestre" xr10:uid="{0BBC0A43-98A1-1440-AA50-DCDAE2A24C2C}" cache="SegmentaciónDeDatos_Semestre" caption="Semestre" style="SlicerStyleLight3" rowHeight="230716"/>
  <slicer name="Región" xr10:uid="{216D6B9A-A668-004E-93C3-E5CFA7B32AB3}" cache="SegmentaciónDeDatos_Región" caption="Región" columnCount="2" style="SlicerStyleLight3" rowHeight="230716"/>
  <slicer name="Empresa de reparto" xr10:uid="{46F8027A-F722-CB4F-BD45-EE9AB5F34F61}" cache="SegmentaciónDeDatos_Empresa_de_reparto" caption="Empresa de reparto" columnCount="2" style="SlicerStyleLight3" rowHeight="230716"/>
  <slicer name="Minorista" xr10:uid="{444E0B7F-5803-E646-B1AC-81A77AFCE9CB}" cache="SegmentaciónDeDatos_Minorista" caption="Minorista" style="SlicerStyleLight3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Texto 1" xr10:uid="{DF1DF9AA-1ED0-744B-88F8-C0A8240506DE}" cache="SegmentaciónDeDatos_Mes_Texto" caption="Mes" columnCount="2" style="SlicerStyleLight3" rowHeight="230716"/>
  <slicer name="Trimestre 1" xr10:uid="{1FAB58BC-9D13-4C43-B5ED-5783D1A48D42}" cache="SegmentaciónDeDatos_Trimestre" caption="Trimestre" columnCount="2" style="SlicerStyleLight3" rowHeight="230716"/>
  <slicer name="Semestre 1" xr10:uid="{560A7EAB-BF5F-224A-B2D6-F02845831DEA}" cache="SegmentaciónDeDatos_Semestre" caption="Semestre" style="SlicerStyleLight3" rowHeight="230716"/>
  <slicer name="Región 1" xr10:uid="{B76958F8-4DDC-AD45-B459-3BC78F2620A0}" cache="SegmentaciónDeDatos_Región" caption="Región" columnCount="2" style="SlicerStyleLight3" rowHeight="230716"/>
  <slicer name="Empresa de reparto 1" xr10:uid="{AD4435D9-011F-0041-85F0-95302D84A688}" cache="SegmentaciónDeDatos_Empresa_de_reparto" caption="Empresa de reparto" columnCount="2" style="SlicerStyleLight3" rowHeight="230716"/>
  <slicer name="Minorista 1" xr10:uid="{3DCE9650-80FE-1D48-A684-4BC9AE578F54}" cache="SegmentaciónDeDatos_Minorista" caption="Minorista" columnCount="2" style="SlicerStyleLight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2FDE4-7A02-FA40-981E-72BBCC475FB2}" name="Tabla2" displayName="Tabla2" ref="A1:Q3745" headerRowDxfId="12">
  <autoFilter ref="A1:Q3745" xr:uid="{2F52FDE4-7A02-FA40-981E-72BBCC475FB2}"/>
  <tableColumns count="17">
    <tableColumn id="1" xr3:uid="{C585C0CE-4A29-154C-87A0-B39335C28BAA}" name="Minorista" totalsRowLabel="Total"/>
    <tableColumn id="2" xr3:uid="{C0289D3F-B17B-4D44-A909-7B57AE39266C}" name="ID del minorista"/>
    <tableColumn id="3" xr3:uid="{43360DF1-47DF-7246-9FE5-0AB10B48009C}" name="Fecha de factura" dataDxfId="11"/>
    <tableColumn id="15" xr3:uid="{8A09421B-C876-B34B-B1E9-E1FF7B177CD6}" name="Mes Texto" dataDxfId="10">
      <calculatedColumnFormula>TEXT(C2,"mmmm")</calculatedColumnFormula>
    </tableColumn>
    <tableColumn id="16" xr3:uid="{0162EA79-B25D-0B47-A8A6-D9A5D2FD054E}" name="Trimestre" dataDxfId="9">
      <calculatedColumnFormula>"T" &amp; TRUNC((MONTH(C2)-1)/3)+1</calculatedColumnFormula>
    </tableColumn>
    <tableColumn id="17" xr3:uid="{3571AB30-C911-D646-A4F2-1B0F07AFDBB8}" name="Semestre" dataDxfId="8">
      <calculatedColumnFormula>"S" &amp; IF(MONTH(C2)&lt;=6,1,2)</calculatedColumnFormula>
    </tableColumn>
    <tableColumn id="4" xr3:uid="{F709A8F5-92FF-0849-8418-DA2CF6F96EE3}" name="Región"/>
    <tableColumn id="5" xr3:uid="{D65004D6-EFE4-044C-9A8B-B082AA0C6305}" name="Estado"/>
    <tableColumn id="6" xr3:uid="{196DF420-F3F2-6A46-9753-0F1512867C92}" name="Ciudad"/>
    <tableColumn id="7" xr3:uid="{B14551A1-B655-114F-9AC9-5C4D6A02661E}" name="Marca de bebida"/>
    <tableColumn id="8" xr3:uid="{952B80F1-D758-6742-B55C-E953C6DA9EDE}" name="Días de entrega"/>
    <tableColumn id="9" xr3:uid="{ED60A45A-314C-424E-BA1C-21B43FB49FA2}" name="Empresa de reparto"/>
    <tableColumn id="10" xr3:uid="{8268ED1F-D078-A248-9842-06E153E68B95}" name="Precio por unidad" dataDxfId="7"/>
    <tableColumn id="11" xr3:uid="{63BD8124-7261-2F4F-B5E3-B5E28606872C}" name="Unidades vendidas"/>
    <tableColumn id="12" xr3:uid="{0D8EAE4D-1B6F-8B49-A022-B155602108FD}" name="Ventas totales" dataDxfId="6"/>
    <tableColumn id="13" xr3:uid="{9CD82B75-3180-0544-A56C-366499D40743}" name="Beneficio operativo" dataDxfId="5"/>
    <tableColumn id="14" xr3:uid="{491DB524-AD73-1449-AB96-FB74D2902790}" name="Margen operativ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45"/>
  <sheetViews>
    <sheetView showGridLines="0" topLeftCell="D1" zoomScale="130" zoomScaleNormal="130" workbookViewId="0">
      <selection activeCell="E3" sqref="E3"/>
    </sheetView>
  </sheetViews>
  <sheetFormatPr baseColWidth="10" defaultColWidth="14.5" defaultRowHeight="15" customHeight="1" x14ac:dyDescent="0.2"/>
  <cols>
    <col min="1" max="1" width="9.33203125" customWidth="1"/>
    <col min="2" max="2" width="18.33203125" bestFit="1" customWidth="1"/>
    <col min="3" max="3" width="18.6640625" bestFit="1" customWidth="1"/>
    <col min="4" max="6" width="18.6640625" customWidth="1"/>
    <col min="7" max="7" width="9.33203125" bestFit="1" customWidth="1"/>
    <col min="8" max="8" width="14.5" bestFit="1" customWidth="1"/>
    <col min="9" max="9" width="10.5" customWidth="1"/>
    <col min="10" max="10" width="14.6640625" customWidth="1"/>
    <col min="11" max="11" width="13.33203125" bestFit="1" customWidth="1"/>
    <col min="12" max="12" width="13.33203125" customWidth="1"/>
    <col min="13" max="13" width="12.5" style="15" customWidth="1"/>
    <col min="14" max="14" width="20.5" bestFit="1" customWidth="1"/>
    <col min="15" max="16" width="12.5" style="15" customWidth="1"/>
    <col min="17" max="17" width="16.1640625" customWidth="1"/>
  </cols>
  <sheetData>
    <row r="1" spans="1:17" ht="32" x14ac:dyDescent="0.2">
      <c r="A1" s="4" t="s">
        <v>116</v>
      </c>
      <c r="B1" s="4" t="s">
        <v>117</v>
      </c>
      <c r="C1" s="4" t="s">
        <v>118</v>
      </c>
      <c r="D1" s="4" t="s">
        <v>174</v>
      </c>
      <c r="E1" s="4" t="s">
        <v>175</v>
      </c>
      <c r="F1" s="4" t="s">
        <v>176</v>
      </c>
      <c r="G1" s="4" t="s">
        <v>119</v>
      </c>
      <c r="H1" s="4" t="s">
        <v>120</v>
      </c>
      <c r="I1" s="4" t="s">
        <v>121</v>
      </c>
      <c r="J1" s="4" t="s">
        <v>122</v>
      </c>
      <c r="K1" s="5" t="s">
        <v>123</v>
      </c>
      <c r="L1" s="5" t="s">
        <v>124</v>
      </c>
      <c r="M1" s="13" t="s">
        <v>125</v>
      </c>
      <c r="N1" s="4" t="s">
        <v>126</v>
      </c>
      <c r="O1" s="13" t="s">
        <v>127</v>
      </c>
      <c r="P1" s="13" t="s">
        <v>128</v>
      </c>
      <c r="Q1" s="4" t="s">
        <v>129</v>
      </c>
    </row>
    <row r="2" spans="1:17" x14ac:dyDescent="0.2">
      <c r="A2" s="1" t="s">
        <v>108</v>
      </c>
      <c r="B2" s="1">
        <v>1185732</v>
      </c>
      <c r="C2" s="17">
        <v>44575</v>
      </c>
      <c r="D2" s="17" t="str">
        <f t="shared" ref="D2:D65" si="0">TEXT(C2,"mmmm")</f>
        <v>enero</v>
      </c>
      <c r="E2" s="17" t="str">
        <f t="shared" ref="E2:E65" si="1">"T" &amp; TRUNC((MONTH(C2)-1)/3)+1</f>
        <v>T1</v>
      </c>
      <c r="F2" s="17" t="str">
        <f t="shared" ref="F2:F65" si="2">"S" &amp; IF(MONTH(C2)&lt;=6,1,2)</f>
        <v>S1</v>
      </c>
      <c r="G2" s="1" t="s">
        <v>0</v>
      </c>
      <c r="H2" s="1" t="s">
        <v>1</v>
      </c>
      <c r="I2" s="1" t="s">
        <v>1</v>
      </c>
      <c r="J2" s="1" t="s">
        <v>2</v>
      </c>
      <c r="K2" s="1">
        <v>25</v>
      </c>
      <c r="L2" s="1" t="s">
        <v>113</v>
      </c>
      <c r="M2" s="14">
        <v>0.5</v>
      </c>
      <c r="N2" s="2">
        <v>12000</v>
      </c>
      <c r="O2" s="14">
        <f t="shared" ref="O2:O256" si="3">M2*N2</f>
        <v>6000</v>
      </c>
      <c r="P2" s="14">
        <f t="shared" ref="P2:P256" si="4">O2*Q2</f>
        <v>3000</v>
      </c>
      <c r="Q2" s="3">
        <v>0.5</v>
      </c>
    </row>
    <row r="3" spans="1:17" x14ac:dyDescent="0.2">
      <c r="A3" s="1" t="s">
        <v>108</v>
      </c>
      <c r="B3" s="1">
        <v>1185732</v>
      </c>
      <c r="C3" s="17">
        <v>44575</v>
      </c>
      <c r="D3" s="17" t="str">
        <f t="shared" si="0"/>
        <v>enero</v>
      </c>
      <c r="E3" s="17" t="str">
        <f t="shared" si="1"/>
        <v>T1</v>
      </c>
      <c r="F3" s="17" t="str">
        <f t="shared" si="2"/>
        <v>S1</v>
      </c>
      <c r="G3" s="1" t="s">
        <v>0</v>
      </c>
      <c r="H3" s="1" t="s">
        <v>1</v>
      </c>
      <c r="I3" s="1" t="s">
        <v>1</v>
      </c>
      <c r="J3" s="1" t="s">
        <v>3</v>
      </c>
      <c r="K3" s="1">
        <v>34</v>
      </c>
      <c r="L3" s="1" t="s">
        <v>112</v>
      </c>
      <c r="M3" s="14">
        <v>0.5</v>
      </c>
      <c r="N3" s="2">
        <v>10000</v>
      </c>
      <c r="O3" s="14">
        <f t="shared" si="3"/>
        <v>5000</v>
      </c>
      <c r="P3" s="14">
        <f t="shared" si="4"/>
        <v>1500</v>
      </c>
      <c r="Q3" s="3">
        <v>0.3</v>
      </c>
    </row>
    <row r="4" spans="1:17" x14ac:dyDescent="0.2">
      <c r="A4" s="1" t="s">
        <v>108</v>
      </c>
      <c r="B4" s="1">
        <v>1185732</v>
      </c>
      <c r="C4" s="17">
        <v>44575</v>
      </c>
      <c r="D4" s="17" t="str">
        <f t="shared" si="0"/>
        <v>enero</v>
      </c>
      <c r="E4" s="17" t="str">
        <f t="shared" si="1"/>
        <v>T1</v>
      </c>
      <c r="F4" s="17" t="str">
        <f t="shared" si="2"/>
        <v>S1</v>
      </c>
      <c r="G4" s="1" t="s">
        <v>0</v>
      </c>
      <c r="H4" s="1" t="s">
        <v>1</v>
      </c>
      <c r="I4" s="1" t="s">
        <v>1</v>
      </c>
      <c r="J4" s="1" t="s">
        <v>4</v>
      </c>
      <c r="K4" s="1">
        <v>48</v>
      </c>
      <c r="L4" s="1" t="s">
        <v>115</v>
      </c>
      <c r="M4" s="14">
        <v>0.4</v>
      </c>
      <c r="N4" s="2">
        <v>10000</v>
      </c>
      <c r="O4" s="14">
        <f t="shared" si="3"/>
        <v>4000</v>
      </c>
      <c r="P4" s="14">
        <f t="shared" si="4"/>
        <v>1400</v>
      </c>
      <c r="Q4" s="3">
        <v>0.35</v>
      </c>
    </row>
    <row r="5" spans="1:17" x14ac:dyDescent="0.2">
      <c r="A5" s="1" t="s">
        <v>108</v>
      </c>
      <c r="B5" s="1">
        <v>1185732</v>
      </c>
      <c r="C5" s="17">
        <v>44575</v>
      </c>
      <c r="D5" s="17" t="str">
        <f t="shared" si="0"/>
        <v>enero</v>
      </c>
      <c r="E5" s="17" t="str">
        <f t="shared" si="1"/>
        <v>T1</v>
      </c>
      <c r="F5" s="17" t="str">
        <f t="shared" si="2"/>
        <v>S1</v>
      </c>
      <c r="G5" s="1" t="s">
        <v>0</v>
      </c>
      <c r="H5" s="1" t="s">
        <v>1</v>
      </c>
      <c r="I5" s="1" t="s">
        <v>1</v>
      </c>
      <c r="J5" s="1" t="s">
        <v>5</v>
      </c>
      <c r="K5" s="1">
        <v>20</v>
      </c>
      <c r="L5" s="1" t="s">
        <v>113</v>
      </c>
      <c r="M5" s="14">
        <v>0.45</v>
      </c>
      <c r="N5" s="2">
        <v>8500</v>
      </c>
      <c r="O5" s="14">
        <f t="shared" si="3"/>
        <v>3825</v>
      </c>
      <c r="P5" s="14">
        <f t="shared" si="4"/>
        <v>1338.75</v>
      </c>
      <c r="Q5" s="3">
        <v>0.35</v>
      </c>
    </row>
    <row r="6" spans="1:17" x14ac:dyDescent="0.2">
      <c r="A6" s="1" t="s">
        <v>108</v>
      </c>
      <c r="B6" s="1">
        <v>1185732</v>
      </c>
      <c r="C6" s="17">
        <v>44575</v>
      </c>
      <c r="D6" s="17" t="str">
        <f t="shared" si="0"/>
        <v>enero</v>
      </c>
      <c r="E6" s="17" t="str">
        <f t="shared" si="1"/>
        <v>T1</v>
      </c>
      <c r="F6" s="17" t="str">
        <f t="shared" si="2"/>
        <v>S1</v>
      </c>
      <c r="G6" s="1" t="s">
        <v>0</v>
      </c>
      <c r="H6" s="1" t="s">
        <v>1</v>
      </c>
      <c r="I6" s="1" t="s">
        <v>1</v>
      </c>
      <c r="J6" s="1" t="s">
        <v>6</v>
      </c>
      <c r="K6" s="1">
        <v>26</v>
      </c>
      <c r="L6" s="1" t="s">
        <v>113</v>
      </c>
      <c r="M6" s="14">
        <v>0.6</v>
      </c>
      <c r="N6" s="2">
        <v>9000</v>
      </c>
      <c r="O6" s="14">
        <f t="shared" si="3"/>
        <v>5400</v>
      </c>
      <c r="P6" s="14">
        <f t="shared" si="4"/>
        <v>1620</v>
      </c>
      <c r="Q6" s="3">
        <v>0.3</v>
      </c>
    </row>
    <row r="7" spans="1:17" x14ac:dyDescent="0.2">
      <c r="A7" s="1" t="s">
        <v>108</v>
      </c>
      <c r="B7" s="1">
        <v>1185732</v>
      </c>
      <c r="C7" s="17">
        <v>44575</v>
      </c>
      <c r="D7" s="17" t="str">
        <f t="shared" si="0"/>
        <v>enero</v>
      </c>
      <c r="E7" s="17" t="str">
        <f t="shared" si="1"/>
        <v>T1</v>
      </c>
      <c r="F7" s="17" t="str">
        <f t="shared" si="2"/>
        <v>S1</v>
      </c>
      <c r="G7" s="1" t="s">
        <v>0</v>
      </c>
      <c r="H7" s="1" t="s">
        <v>1</v>
      </c>
      <c r="I7" s="1" t="s">
        <v>1</v>
      </c>
      <c r="J7" s="1" t="s">
        <v>7</v>
      </c>
      <c r="K7" s="1">
        <v>43</v>
      </c>
      <c r="L7" s="1" t="s">
        <v>114</v>
      </c>
      <c r="M7" s="14">
        <v>0.5</v>
      </c>
      <c r="N7" s="2">
        <v>10000</v>
      </c>
      <c r="O7" s="14">
        <f t="shared" si="3"/>
        <v>5000</v>
      </c>
      <c r="P7" s="14">
        <f t="shared" si="4"/>
        <v>1250</v>
      </c>
      <c r="Q7" s="3">
        <v>0.25</v>
      </c>
    </row>
    <row r="8" spans="1:17" x14ac:dyDescent="0.2">
      <c r="A8" s="1" t="s">
        <v>108</v>
      </c>
      <c r="B8" s="1">
        <v>1185732</v>
      </c>
      <c r="C8" s="17">
        <v>44604</v>
      </c>
      <c r="D8" s="17" t="str">
        <f t="shared" si="0"/>
        <v>febrero</v>
      </c>
      <c r="E8" s="17" t="str">
        <f t="shared" si="1"/>
        <v>T1</v>
      </c>
      <c r="F8" s="17" t="str">
        <f t="shared" si="2"/>
        <v>S1</v>
      </c>
      <c r="G8" s="1" t="s">
        <v>0</v>
      </c>
      <c r="H8" s="1" t="s">
        <v>1</v>
      </c>
      <c r="I8" s="1" t="s">
        <v>1</v>
      </c>
      <c r="J8" s="1" t="s">
        <v>2</v>
      </c>
      <c r="K8" s="1">
        <v>19</v>
      </c>
      <c r="L8" s="1" t="s">
        <v>112</v>
      </c>
      <c r="M8" s="14">
        <v>0.5</v>
      </c>
      <c r="N8" s="2">
        <v>12500</v>
      </c>
      <c r="O8" s="14">
        <f t="shared" si="3"/>
        <v>6250</v>
      </c>
      <c r="P8" s="14">
        <f t="shared" si="4"/>
        <v>3125</v>
      </c>
      <c r="Q8" s="3">
        <v>0.5</v>
      </c>
    </row>
    <row r="9" spans="1:17" x14ac:dyDescent="0.2">
      <c r="A9" s="1" t="s">
        <v>108</v>
      </c>
      <c r="B9" s="1">
        <v>1185732</v>
      </c>
      <c r="C9" s="17">
        <v>44604</v>
      </c>
      <c r="D9" s="17" t="str">
        <f t="shared" si="0"/>
        <v>febrero</v>
      </c>
      <c r="E9" s="17" t="str">
        <f t="shared" si="1"/>
        <v>T1</v>
      </c>
      <c r="F9" s="17" t="str">
        <f t="shared" si="2"/>
        <v>S1</v>
      </c>
      <c r="G9" s="1" t="s">
        <v>0</v>
      </c>
      <c r="H9" s="1" t="s">
        <v>1</v>
      </c>
      <c r="I9" s="1" t="s">
        <v>1</v>
      </c>
      <c r="J9" s="1" t="s">
        <v>3</v>
      </c>
      <c r="K9" s="1">
        <v>41</v>
      </c>
      <c r="L9" s="1" t="s">
        <v>112</v>
      </c>
      <c r="M9" s="14">
        <v>0.5</v>
      </c>
      <c r="N9" s="2">
        <v>9000</v>
      </c>
      <c r="O9" s="14">
        <f t="shared" si="3"/>
        <v>4500</v>
      </c>
      <c r="P9" s="14">
        <f t="shared" si="4"/>
        <v>1350</v>
      </c>
      <c r="Q9" s="3">
        <v>0.3</v>
      </c>
    </row>
    <row r="10" spans="1:17" x14ac:dyDescent="0.2">
      <c r="A10" s="1" t="s">
        <v>108</v>
      </c>
      <c r="B10" s="1">
        <v>1185732</v>
      </c>
      <c r="C10" s="17">
        <v>44604</v>
      </c>
      <c r="D10" s="17" t="str">
        <f t="shared" si="0"/>
        <v>febrero</v>
      </c>
      <c r="E10" s="17" t="str">
        <f t="shared" si="1"/>
        <v>T1</v>
      </c>
      <c r="F10" s="17" t="str">
        <f t="shared" si="2"/>
        <v>S1</v>
      </c>
      <c r="G10" s="1" t="s">
        <v>0</v>
      </c>
      <c r="H10" s="1" t="s">
        <v>1</v>
      </c>
      <c r="I10" s="1" t="s">
        <v>1</v>
      </c>
      <c r="J10" s="1" t="s">
        <v>4</v>
      </c>
      <c r="K10" s="1">
        <v>34</v>
      </c>
      <c r="L10" s="1" t="s">
        <v>113</v>
      </c>
      <c r="M10" s="14">
        <v>0.4</v>
      </c>
      <c r="N10" s="2">
        <v>9500</v>
      </c>
      <c r="O10" s="14">
        <f t="shared" si="3"/>
        <v>3800</v>
      </c>
      <c r="P10" s="14">
        <f t="shared" si="4"/>
        <v>1330</v>
      </c>
      <c r="Q10" s="3">
        <v>0.35</v>
      </c>
    </row>
    <row r="11" spans="1:17" x14ac:dyDescent="0.2">
      <c r="A11" s="1" t="s">
        <v>108</v>
      </c>
      <c r="B11" s="1">
        <v>1185732</v>
      </c>
      <c r="C11" s="17">
        <v>44604</v>
      </c>
      <c r="D11" s="17" t="str">
        <f t="shared" si="0"/>
        <v>febrero</v>
      </c>
      <c r="E11" s="17" t="str">
        <f t="shared" si="1"/>
        <v>T1</v>
      </c>
      <c r="F11" s="17" t="str">
        <f t="shared" si="2"/>
        <v>S1</v>
      </c>
      <c r="G11" s="1" t="s">
        <v>0</v>
      </c>
      <c r="H11" s="1" t="s">
        <v>1</v>
      </c>
      <c r="I11" s="1" t="s">
        <v>1</v>
      </c>
      <c r="J11" s="1" t="s">
        <v>5</v>
      </c>
      <c r="K11" s="1">
        <v>42</v>
      </c>
      <c r="L11" s="1" t="s">
        <v>115</v>
      </c>
      <c r="M11" s="14">
        <v>0.45</v>
      </c>
      <c r="N11" s="2">
        <v>8250</v>
      </c>
      <c r="O11" s="14">
        <f t="shared" si="3"/>
        <v>3712.5</v>
      </c>
      <c r="P11" s="14">
        <f t="shared" si="4"/>
        <v>1299.375</v>
      </c>
      <c r="Q11" s="3">
        <v>0.35</v>
      </c>
    </row>
    <row r="12" spans="1:17" x14ac:dyDescent="0.2">
      <c r="A12" s="1" t="s">
        <v>108</v>
      </c>
      <c r="B12" s="1">
        <v>1185732</v>
      </c>
      <c r="C12" s="17">
        <v>44604</v>
      </c>
      <c r="D12" s="17" t="str">
        <f t="shared" si="0"/>
        <v>febrero</v>
      </c>
      <c r="E12" s="17" t="str">
        <f t="shared" si="1"/>
        <v>T1</v>
      </c>
      <c r="F12" s="17" t="str">
        <f t="shared" si="2"/>
        <v>S1</v>
      </c>
      <c r="G12" s="1" t="s">
        <v>0</v>
      </c>
      <c r="H12" s="1" t="s">
        <v>1</v>
      </c>
      <c r="I12" s="1" t="s">
        <v>1</v>
      </c>
      <c r="J12" s="1" t="s">
        <v>6</v>
      </c>
      <c r="K12" s="1">
        <v>37</v>
      </c>
      <c r="L12" s="1" t="s">
        <v>115</v>
      </c>
      <c r="M12" s="14">
        <v>0.6</v>
      </c>
      <c r="N12" s="2">
        <v>9000</v>
      </c>
      <c r="O12" s="14">
        <f t="shared" si="3"/>
        <v>5400</v>
      </c>
      <c r="P12" s="14">
        <f t="shared" si="4"/>
        <v>1620</v>
      </c>
      <c r="Q12" s="3">
        <v>0.3</v>
      </c>
    </row>
    <row r="13" spans="1:17" x14ac:dyDescent="0.2">
      <c r="A13" s="1" t="s">
        <v>108</v>
      </c>
      <c r="B13" s="1">
        <v>1185732</v>
      </c>
      <c r="C13" s="17">
        <v>44604</v>
      </c>
      <c r="D13" s="17" t="str">
        <f t="shared" si="0"/>
        <v>febrero</v>
      </c>
      <c r="E13" s="17" t="str">
        <f t="shared" si="1"/>
        <v>T1</v>
      </c>
      <c r="F13" s="17" t="str">
        <f t="shared" si="2"/>
        <v>S1</v>
      </c>
      <c r="G13" s="1" t="s">
        <v>0</v>
      </c>
      <c r="H13" s="1" t="s">
        <v>1</v>
      </c>
      <c r="I13" s="1" t="s">
        <v>1</v>
      </c>
      <c r="J13" s="1" t="s">
        <v>7</v>
      </c>
      <c r="K13" s="1">
        <v>59</v>
      </c>
      <c r="L13" s="1" t="s">
        <v>115</v>
      </c>
      <c r="M13" s="14">
        <v>0.5</v>
      </c>
      <c r="N13" s="2">
        <v>10000</v>
      </c>
      <c r="O13" s="14">
        <f t="shared" si="3"/>
        <v>5000</v>
      </c>
      <c r="P13" s="14">
        <f t="shared" si="4"/>
        <v>1250</v>
      </c>
      <c r="Q13" s="3">
        <v>0.25</v>
      </c>
    </row>
    <row r="14" spans="1:17" x14ac:dyDescent="0.2">
      <c r="A14" s="1" t="s">
        <v>108</v>
      </c>
      <c r="B14" s="1">
        <v>1185732</v>
      </c>
      <c r="C14" s="17">
        <v>44630</v>
      </c>
      <c r="D14" s="17" t="str">
        <f t="shared" si="0"/>
        <v>marzo</v>
      </c>
      <c r="E14" s="17" t="str">
        <f t="shared" si="1"/>
        <v>T1</v>
      </c>
      <c r="F14" s="17" t="str">
        <f t="shared" si="2"/>
        <v>S1</v>
      </c>
      <c r="G14" s="1" t="s">
        <v>0</v>
      </c>
      <c r="H14" s="1" t="s">
        <v>1</v>
      </c>
      <c r="I14" s="1" t="s">
        <v>1</v>
      </c>
      <c r="J14" s="1" t="s">
        <v>2</v>
      </c>
      <c r="K14" s="1">
        <v>27</v>
      </c>
      <c r="L14" s="1" t="s">
        <v>115</v>
      </c>
      <c r="M14" s="14">
        <v>0.5</v>
      </c>
      <c r="N14" s="2">
        <v>12200</v>
      </c>
      <c r="O14" s="14">
        <f t="shared" si="3"/>
        <v>6100</v>
      </c>
      <c r="P14" s="14">
        <f t="shared" si="4"/>
        <v>3050</v>
      </c>
      <c r="Q14" s="3">
        <v>0.5</v>
      </c>
    </row>
    <row r="15" spans="1:17" x14ac:dyDescent="0.2">
      <c r="A15" s="1" t="s">
        <v>108</v>
      </c>
      <c r="B15" s="1">
        <v>1185732</v>
      </c>
      <c r="C15" s="17">
        <v>44630</v>
      </c>
      <c r="D15" s="17" t="str">
        <f t="shared" si="0"/>
        <v>marzo</v>
      </c>
      <c r="E15" s="17" t="str">
        <f t="shared" si="1"/>
        <v>T1</v>
      </c>
      <c r="F15" s="17" t="str">
        <f t="shared" si="2"/>
        <v>S1</v>
      </c>
      <c r="G15" s="1" t="s">
        <v>0</v>
      </c>
      <c r="H15" s="1" t="s">
        <v>1</v>
      </c>
      <c r="I15" s="1" t="s">
        <v>1</v>
      </c>
      <c r="J15" s="1" t="s">
        <v>3</v>
      </c>
      <c r="K15" s="1">
        <v>44</v>
      </c>
      <c r="L15" s="1" t="s">
        <v>112</v>
      </c>
      <c r="M15" s="14">
        <v>0.5</v>
      </c>
      <c r="N15" s="2">
        <v>9250</v>
      </c>
      <c r="O15" s="14">
        <f t="shared" si="3"/>
        <v>4625</v>
      </c>
      <c r="P15" s="14">
        <f t="shared" si="4"/>
        <v>1387.5</v>
      </c>
      <c r="Q15" s="3">
        <v>0.3</v>
      </c>
    </row>
    <row r="16" spans="1:17" x14ac:dyDescent="0.2">
      <c r="A16" s="1" t="s">
        <v>108</v>
      </c>
      <c r="B16" s="1">
        <v>1185732</v>
      </c>
      <c r="C16" s="17">
        <v>44630</v>
      </c>
      <c r="D16" s="17" t="str">
        <f t="shared" si="0"/>
        <v>marzo</v>
      </c>
      <c r="E16" s="17" t="str">
        <f t="shared" si="1"/>
        <v>T1</v>
      </c>
      <c r="F16" s="17" t="str">
        <f t="shared" si="2"/>
        <v>S1</v>
      </c>
      <c r="G16" s="1" t="s">
        <v>0</v>
      </c>
      <c r="H16" s="1" t="s">
        <v>1</v>
      </c>
      <c r="I16" s="1" t="s">
        <v>1</v>
      </c>
      <c r="J16" s="1" t="s">
        <v>4</v>
      </c>
      <c r="K16" s="1">
        <v>44</v>
      </c>
      <c r="L16" s="1" t="s">
        <v>114</v>
      </c>
      <c r="M16" s="14">
        <v>0.4</v>
      </c>
      <c r="N16" s="2">
        <v>9500</v>
      </c>
      <c r="O16" s="14">
        <f t="shared" si="3"/>
        <v>3800</v>
      </c>
      <c r="P16" s="14">
        <f t="shared" si="4"/>
        <v>1330</v>
      </c>
      <c r="Q16" s="3">
        <v>0.35</v>
      </c>
    </row>
    <row r="17" spans="1:17" ht="15.75" customHeight="1" x14ac:dyDescent="0.2">
      <c r="A17" s="1" t="s">
        <v>108</v>
      </c>
      <c r="B17" s="1">
        <v>1185732</v>
      </c>
      <c r="C17" s="17">
        <v>44630</v>
      </c>
      <c r="D17" s="17" t="str">
        <f t="shared" si="0"/>
        <v>marzo</v>
      </c>
      <c r="E17" s="17" t="str">
        <f t="shared" si="1"/>
        <v>T1</v>
      </c>
      <c r="F17" s="17" t="str">
        <f t="shared" si="2"/>
        <v>S1</v>
      </c>
      <c r="G17" s="1" t="s">
        <v>0</v>
      </c>
      <c r="H17" s="1" t="s">
        <v>1</v>
      </c>
      <c r="I17" s="1" t="s">
        <v>1</v>
      </c>
      <c r="J17" s="1" t="s">
        <v>5</v>
      </c>
      <c r="K17" s="1">
        <v>36</v>
      </c>
      <c r="L17" s="1" t="s">
        <v>114</v>
      </c>
      <c r="M17" s="14">
        <v>0.45</v>
      </c>
      <c r="N17" s="2">
        <v>8000</v>
      </c>
      <c r="O17" s="14">
        <f t="shared" si="3"/>
        <v>3600</v>
      </c>
      <c r="P17" s="14">
        <f t="shared" si="4"/>
        <v>1260</v>
      </c>
      <c r="Q17" s="3">
        <v>0.35</v>
      </c>
    </row>
    <row r="18" spans="1:17" ht="15.75" customHeight="1" x14ac:dyDescent="0.2">
      <c r="A18" s="1" t="s">
        <v>108</v>
      </c>
      <c r="B18" s="1">
        <v>1185732</v>
      </c>
      <c r="C18" s="17">
        <v>44630</v>
      </c>
      <c r="D18" s="17" t="str">
        <f t="shared" si="0"/>
        <v>marzo</v>
      </c>
      <c r="E18" s="17" t="str">
        <f t="shared" si="1"/>
        <v>T1</v>
      </c>
      <c r="F18" s="17" t="str">
        <f t="shared" si="2"/>
        <v>S1</v>
      </c>
      <c r="G18" s="1" t="s">
        <v>0</v>
      </c>
      <c r="H18" s="1" t="s">
        <v>1</v>
      </c>
      <c r="I18" s="1" t="s">
        <v>1</v>
      </c>
      <c r="J18" s="1" t="s">
        <v>6</v>
      </c>
      <c r="K18" s="1">
        <v>37</v>
      </c>
      <c r="L18" s="1" t="s">
        <v>114</v>
      </c>
      <c r="M18" s="14">
        <v>0.6</v>
      </c>
      <c r="N18" s="2">
        <v>8500</v>
      </c>
      <c r="O18" s="14">
        <f t="shared" si="3"/>
        <v>5100</v>
      </c>
      <c r="P18" s="14">
        <f t="shared" si="4"/>
        <v>1530</v>
      </c>
      <c r="Q18" s="3">
        <v>0.3</v>
      </c>
    </row>
    <row r="19" spans="1:17" ht="15.75" customHeight="1" x14ac:dyDescent="0.2">
      <c r="A19" s="1" t="s">
        <v>108</v>
      </c>
      <c r="B19" s="1">
        <v>1185732</v>
      </c>
      <c r="C19" s="17">
        <v>44630</v>
      </c>
      <c r="D19" s="17" t="str">
        <f t="shared" si="0"/>
        <v>marzo</v>
      </c>
      <c r="E19" s="17" t="str">
        <f t="shared" si="1"/>
        <v>T1</v>
      </c>
      <c r="F19" s="17" t="str">
        <f t="shared" si="2"/>
        <v>S1</v>
      </c>
      <c r="G19" s="1" t="s">
        <v>0</v>
      </c>
      <c r="H19" s="1" t="s">
        <v>1</v>
      </c>
      <c r="I19" s="1" t="s">
        <v>1</v>
      </c>
      <c r="J19" s="1" t="s">
        <v>7</v>
      </c>
      <c r="K19" s="1">
        <v>46</v>
      </c>
      <c r="L19" s="1" t="s">
        <v>113</v>
      </c>
      <c r="M19" s="14">
        <v>0.5</v>
      </c>
      <c r="N19" s="2">
        <v>9500</v>
      </c>
      <c r="O19" s="14">
        <f t="shared" si="3"/>
        <v>4750</v>
      </c>
      <c r="P19" s="14">
        <f t="shared" si="4"/>
        <v>1187.5</v>
      </c>
      <c r="Q19" s="3">
        <v>0.25</v>
      </c>
    </row>
    <row r="20" spans="1:17" ht="15.75" customHeight="1" x14ac:dyDescent="0.2">
      <c r="A20" s="1" t="s">
        <v>108</v>
      </c>
      <c r="B20" s="1">
        <v>1185732</v>
      </c>
      <c r="C20" s="17">
        <v>44662</v>
      </c>
      <c r="D20" s="17" t="str">
        <f t="shared" si="0"/>
        <v>abril</v>
      </c>
      <c r="E20" s="17" t="str">
        <f t="shared" si="1"/>
        <v>T2</v>
      </c>
      <c r="F20" s="17" t="str">
        <f t="shared" si="2"/>
        <v>S1</v>
      </c>
      <c r="G20" s="1" t="s">
        <v>0</v>
      </c>
      <c r="H20" s="1" t="s">
        <v>1</v>
      </c>
      <c r="I20" s="1" t="s">
        <v>1</v>
      </c>
      <c r="J20" s="1" t="s">
        <v>2</v>
      </c>
      <c r="K20" s="1">
        <v>56</v>
      </c>
      <c r="L20" s="1" t="s">
        <v>112</v>
      </c>
      <c r="M20" s="14">
        <v>0.5</v>
      </c>
      <c r="N20" s="2">
        <v>12000</v>
      </c>
      <c r="O20" s="14">
        <f t="shared" si="3"/>
        <v>6000</v>
      </c>
      <c r="P20" s="14">
        <f t="shared" si="4"/>
        <v>3000</v>
      </c>
      <c r="Q20" s="3">
        <v>0.5</v>
      </c>
    </row>
    <row r="21" spans="1:17" ht="15.75" customHeight="1" x14ac:dyDescent="0.2">
      <c r="A21" s="1" t="s">
        <v>108</v>
      </c>
      <c r="B21" s="1">
        <v>1185732</v>
      </c>
      <c r="C21" s="17">
        <v>44662</v>
      </c>
      <c r="D21" s="17" t="str">
        <f t="shared" si="0"/>
        <v>abril</v>
      </c>
      <c r="E21" s="17" t="str">
        <f t="shared" si="1"/>
        <v>T2</v>
      </c>
      <c r="F21" s="17" t="str">
        <f t="shared" si="2"/>
        <v>S1</v>
      </c>
      <c r="G21" s="1" t="s">
        <v>0</v>
      </c>
      <c r="H21" s="1" t="s">
        <v>1</v>
      </c>
      <c r="I21" s="1" t="s">
        <v>1</v>
      </c>
      <c r="J21" s="1" t="s">
        <v>3</v>
      </c>
      <c r="K21" s="1">
        <v>24</v>
      </c>
      <c r="L21" s="1" t="s">
        <v>114</v>
      </c>
      <c r="M21" s="14">
        <v>0.5</v>
      </c>
      <c r="N21" s="2">
        <v>9000</v>
      </c>
      <c r="O21" s="14">
        <f t="shared" si="3"/>
        <v>4500</v>
      </c>
      <c r="P21" s="14">
        <f t="shared" si="4"/>
        <v>1350</v>
      </c>
      <c r="Q21" s="3">
        <v>0.3</v>
      </c>
    </row>
    <row r="22" spans="1:17" ht="15.75" customHeight="1" x14ac:dyDescent="0.2">
      <c r="A22" s="1" t="s">
        <v>108</v>
      </c>
      <c r="B22" s="1">
        <v>1185732</v>
      </c>
      <c r="C22" s="17">
        <v>44662</v>
      </c>
      <c r="D22" s="17" t="str">
        <f t="shared" si="0"/>
        <v>abril</v>
      </c>
      <c r="E22" s="17" t="str">
        <f t="shared" si="1"/>
        <v>T2</v>
      </c>
      <c r="F22" s="17" t="str">
        <f t="shared" si="2"/>
        <v>S1</v>
      </c>
      <c r="G22" s="1" t="s">
        <v>0</v>
      </c>
      <c r="H22" s="1" t="s">
        <v>1</v>
      </c>
      <c r="I22" s="1" t="s">
        <v>1</v>
      </c>
      <c r="J22" s="1" t="s">
        <v>4</v>
      </c>
      <c r="K22" s="1">
        <v>29</v>
      </c>
      <c r="L22" s="1" t="s">
        <v>112</v>
      </c>
      <c r="M22" s="14">
        <v>0.4</v>
      </c>
      <c r="N22" s="2">
        <v>9000</v>
      </c>
      <c r="O22" s="14">
        <f t="shared" si="3"/>
        <v>3600</v>
      </c>
      <c r="P22" s="14">
        <f t="shared" si="4"/>
        <v>1260</v>
      </c>
      <c r="Q22" s="3">
        <v>0.35</v>
      </c>
    </row>
    <row r="23" spans="1:17" ht="15.75" customHeight="1" x14ac:dyDescent="0.2">
      <c r="A23" s="1" t="s">
        <v>108</v>
      </c>
      <c r="B23" s="1">
        <v>1185732</v>
      </c>
      <c r="C23" s="17">
        <v>44662</v>
      </c>
      <c r="D23" s="17" t="str">
        <f t="shared" si="0"/>
        <v>abril</v>
      </c>
      <c r="E23" s="17" t="str">
        <f t="shared" si="1"/>
        <v>T2</v>
      </c>
      <c r="F23" s="17" t="str">
        <f t="shared" si="2"/>
        <v>S1</v>
      </c>
      <c r="G23" s="1" t="s">
        <v>0</v>
      </c>
      <c r="H23" s="1" t="s">
        <v>1</v>
      </c>
      <c r="I23" s="1" t="s">
        <v>1</v>
      </c>
      <c r="J23" s="1" t="s">
        <v>5</v>
      </c>
      <c r="K23" s="1">
        <v>38</v>
      </c>
      <c r="L23" s="1" t="s">
        <v>113</v>
      </c>
      <c r="M23" s="14">
        <v>0.45</v>
      </c>
      <c r="N23" s="2">
        <v>8250</v>
      </c>
      <c r="O23" s="14">
        <f t="shared" si="3"/>
        <v>3712.5</v>
      </c>
      <c r="P23" s="14">
        <f t="shared" si="4"/>
        <v>1299.375</v>
      </c>
      <c r="Q23" s="3">
        <v>0.35</v>
      </c>
    </row>
    <row r="24" spans="1:17" ht="15.75" customHeight="1" x14ac:dyDescent="0.2">
      <c r="A24" s="1" t="s">
        <v>108</v>
      </c>
      <c r="B24" s="1">
        <v>1185732</v>
      </c>
      <c r="C24" s="17">
        <v>44662</v>
      </c>
      <c r="D24" s="17" t="str">
        <f t="shared" si="0"/>
        <v>abril</v>
      </c>
      <c r="E24" s="17" t="str">
        <f t="shared" si="1"/>
        <v>T2</v>
      </c>
      <c r="F24" s="17" t="str">
        <f t="shared" si="2"/>
        <v>S1</v>
      </c>
      <c r="G24" s="1" t="s">
        <v>0</v>
      </c>
      <c r="H24" s="1" t="s">
        <v>1</v>
      </c>
      <c r="I24" s="1" t="s">
        <v>1</v>
      </c>
      <c r="J24" s="1" t="s">
        <v>6</v>
      </c>
      <c r="K24" s="1">
        <v>16</v>
      </c>
      <c r="L24" s="1" t="s">
        <v>112</v>
      </c>
      <c r="M24" s="14">
        <v>0.6</v>
      </c>
      <c r="N24" s="2">
        <v>8250</v>
      </c>
      <c r="O24" s="14">
        <f t="shared" si="3"/>
        <v>4950</v>
      </c>
      <c r="P24" s="14">
        <f t="shared" si="4"/>
        <v>1485</v>
      </c>
      <c r="Q24" s="3">
        <v>0.3</v>
      </c>
    </row>
    <row r="25" spans="1:17" ht="15.75" customHeight="1" x14ac:dyDescent="0.2">
      <c r="A25" s="1" t="s">
        <v>108</v>
      </c>
      <c r="B25" s="1">
        <v>1185732</v>
      </c>
      <c r="C25" s="17">
        <v>44662</v>
      </c>
      <c r="D25" s="17" t="str">
        <f t="shared" si="0"/>
        <v>abril</v>
      </c>
      <c r="E25" s="17" t="str">
        <f t="shared" si="1"/>
        <v>T2</v>
      </c>
      <c r="F25" s="17" t="str">
        <f t="shared" si="2"/>
        <v>S1</v>
      </c>
      <c r="G25" s="1" t="s">
        <v>0</v>
      </c>
      <c r="H25" s="1" t="s">
        <v>1</v>
      </c>
      <c r="I25" s="1" t="s">
        <v>1</v>
      </c>
      <c r="J25" s="1" t="s">
        <v>7</v>
      </c>
      <c r="K25" s="1">
        <v>32</v>
      </c>
      <c r="L25" s="1" t="s">
        <v>114</v>
      </c>
      <c r="M25" s="14">
        <v>0.5</v>
      </c>
      <c r="N25" s="2">
        <v>9500</v>
      </c>
      <c r="O25" s="14">
        <f t="shared" si="3"/>
        <v>4750</v>
      </c>
      <c r="P25" s="14">
        <f t="shared" si="4"/>
        <v>1187.5</v>
      </c>
      <c r="Q25" s="3">
        <v>0.25</v>
      </c>
    </row>
    <row r="26" spans="1:17" ht="15.75" customHeight="1" x14ac:dyDescent="0.2">
      <c r="A26" s="1" t="s">
        <v>108</v>
      </c>
      <c r="B26" s="1">
        <v>1185732</v>
      </c>
      <c r="C26" s="17">
        <v>44691</v>
      </c>
      <c r="D26" s="17" t="str">
        <f t="shared" si="0"/>
        <v>mayo</v>
      </c>
      <c r="E26" s="17" t="str">
        <f t="shared" si="1"/>
        <v>T2</v>
      </c>
      <c r="F26" s="17" t="str">
        <f t="shared" si="2"/>
        <v>S1</v>
      </c>
      <c r="G26" s="1" t="s">
        <v>0</v>
      </c>
      <c r="H26" s="1" t="s">
        <v>1</v>
      </c>
      <c r="I26" s="1" t="s">
        <v>1</v>
      </c>
      <c r="J26" s="1" t="s">
        <v>2</v>
      </c>
      <c r="K26" s="1">
        <v>18</v>
      </c>
      <c r="L26" s="1" t="s">
        <v>113</v>
      </c>
      <c r="M26" s="14">
        <v>0.6</v>
      </c>
      <c r="N26" s="2">
        <v>12200</v>
      </c>
      <c r="O26" s="14">
        <f t="shared" si="3"/>
        <v>7320</v>
      </c>
      <c r="P26" s="14">
        <f t="shared" si="4"/>
        <v>3660</v>
      </c>
      <c r="Q26" s="3">
        <v>0.5</v>
      </c>
    </row>
    <row r="27" spans="1:17" ht="15.75" customHeight="1" x14ac:dyDescent="0.2">
      <c r="A27" s="1" t="s">
        <v>108</v>
      </c>
      <c r="B27" s="1">
        <v>1185732</v>
      </c>
      <c r="C27" s="17">
        <v>44691</v>
      </c>
      <c r="D27" s="17" t="str">
        <f t="shared" si="0"/>
        <v>mayo</v>
      </c>
      <c r="E27" s="17" t="str">
        <f t="shared" si="1"/>
        <v>T2</v>
      </c>
      <c r="F27" s="17" t="str">
        <f t="shared" si="2"/>
        <v>S1</v>
      </c>
      <c r="G27" s="1" t="s">
        <v>0</v>
      </c>
      <c r="H27" s="1" t="s">
        <v>1</v>
      </c>
      <c r="I27" s="1" t="s">
        <v>1</v>
      </c>
      <c r="J27" s="1" t="s">
        <v>3</v>
      </c>
      <c r="K27" s="1">
        <v>39</v>
      </c>
      <c r="L27" s="1" t="s">
        <v>114</v>
      </c>
      <c r="M27" s="14">
        <v>0.55000000000000004</v>
      </c>
      <c r="N27" s="2">
        <v>9250</v>
      </c>
      <c r="O27" s="14">
        <f t="shared" si="3"/>
        <v>5087.5</v>
      </c>
      <c r="P27" s="14">
        <f t="shared" si="4"/>
        <v>1526.25</v>
      </c>
      <c r="Q27" s="3">
        <v>0.3</v>
      </c>
    </row>
    <row r="28" spans="1:17" ht="15.75" customHeight="1" x14ac:dyDescent="0.2">
      <c r="A28" s="1" t="s">
        <v>108</v>
      </c>
      <c r="B28" s="1">
        <v>1185732</v>
      </c>
      <c r="C28" s="17">
        <v>44691</v>
      </c>
      <c r="D28" s="17" t="str">
        <f t="shared" si="0"/>
        <v>mayo</v>
      </c>
      <c r="E28" s="17" t="str">
        <f t="shared" si="1"/>
        <v>T2</v>
      </c>
      <c r="F28" s="17" t="str">
        <f t="shared" si="2"/>
        <v>S1</v>
      </c>
      <c r="G28" s="1" t="s">
        <v>0</v>
      </c>
      <c r="H28" s="1" t="s">
        <v>1</v>
      </c>
      <c r="I28" s="1" t="s">
        <v>1</v>
      </c>
      <c r="J28" s="1" t="s">
        <v>4</v>
      </c>
      <c r="K28" s="1">
        <v>16</v>
      </c>
      <c r="L28" s="1" t="s">
        <v>115</v>
      </c>
      <c r="M28" s="14">
        <v>0.5</v>
      </c>
      <c r="N28" s="2">
        <v>9000</v>
      </c>
      <c r="O28" s="14">
        <f t="shared" si="3"/>
        <v>4500</v>
      </c>
      <c r="P28" s="14">
        <f t="shared" si="4"/>
        <v>1575</v>
      </c>
      <c r="Q28" s="3">
        <v>0.35</v>
      </c>
    </row>
    <row r="29" spans="1:17" ht="15.75" customHeight="1" x14ac:dyDescent="0.2">
      <c r="A29" s="1" t="s">
        <v>108</v>
      </c>
      <c r="B29" s="1">
        <v>1185732</v>
      </c>
      <c r="C29" s="17">
        <v>44691</v>
      </c>
      <c r="D29" s="17" t="str">
        <f t="shared" si="0"/>
        <v>mayo</v>
      </c>
      <c r="E29" s="17" t="str">
        <f t="shared" si="1"/>
        <v>T2</v>
      </c>
      <c r="F29" s="17" t="str">
        <f t="shared" si="2"/>
        <v>S1</v>
      </c>
      <c r="G29" s="1" t="s">
        <v>0</v>
      </c>
      <c r="H29" s="1" t="s">
        <v>1</v>
      </c>
      <c r="I29" s="1" t="s">
        <v>1</v>
      </c>
      <c r="J29" s="1" t="s">
        <v>5</v>
      </c>
      <c r="K29" s="1">
        <v>22</v>
      </c>
      <c r="L29" s="1" t="s">
        <v>112</v>
      </c>
      <c r="M29" s="14">
        <v>0.5</v>
      </c>
      <c r="N29" s="2">
        <v>8500</v>
      </c>
      <c r="O29" s="14">
        <f t="shared" si="3"/>
        <v>4250</v>
      </c>
      <c r="P29" s="14">
        <f t="shared" si="4"/>
        <v>1487.5</v>
      </c>
      <c r="Q29" s="3">
        <v>0.35</v>
      </c>
    </row>
    <row r="30" spans="1:17" ht="15.75" customHeight="1" x14ac:dyDescent="0.2">
      <c r="A30" s="1" t="s">
        <v>108</v>
      </c>
      <c r="B30" s="1">
        <v>1185732</v>
      </c>
      <c r="C30" s="17">
        <v>44691</v>
      </c>
      <c r="D30" s="17" t="str">
        <f t="shared" si="0"/>
        <v>mayo</v>
      </c>
      <c r="E30" s="17" t="str">
        <f t="shared" si="1"/>
        <v>T2</v>
      </c>
      <c r="F30" s="17" t="str">
        <f t="shared" si="2"/>
        <v>S1</v>
      </c>
      <c r="G30" s="1" t="s">
        <v>0</v>
      </c>
      <c r="H30" s="1" t="s">
        <v>1</v>
      </c>
      <c r="I30" s="1" t="s">
        <v>1</v>
      </c>
      <c r="J30" s="1" t="s">
        <v>6</v>
      </c>
      <c r="K30" s="1">
        <v>24</v>
      </c>
      <c r="L30" s="1" t="s">
        <v>114</v>
      </c>
      <c r="M30" s="14">
        <v>0.6</v>
      </c>
      <c r="N30" s="2">
        <v>8750</v>
      </c>
      <c r="O30" s="14">
        <f t="shared" si="3"/>
        <v>5250</v>
      </c>
      <c r="P30" s="14">
        <f t="shared" si="4"/>
        <v>1575</v>
      </c>
      <c r="Q30" s="3">
        <v>0.3</v>
      </c>
    </row>
    <row r="31" spans="1:17" ht="15.75" customHeight="1" x14ac:dyDescent="0.2">
      <c r="A31" s="1" t="s">
        <v>108</v>
      </c>
      <c r="B31" s="1">
        <v>1185732</v>
      </c>
      <c r="C31" s="17">
        <v>44691</v>
      </c>
      <c r="D31" s="17" t="str">
        <f t="shared" si="0"/>
        <v>mayo</v>
      </c>
      <c r="E31" s="17" t="str">
        <f t="shared" si="1"/>
        <v>T2</v>
      </c>
      <c r="F31" s="17" t="str">
        <f t="shared" si="2"/>
        <v>S1</v>
      </c>
      <c r="G31" s="1" t="s">
        <v>0</v>
      </c>
      <c r="H31" s="1" t="s">
        <v>1</v>
      </c>
      <c r="I31" s="1" t="s">
        <v>1</v>
      </c>
      <c r="J31" s="1" t="s">
        <v>7</v>
      </c>
      <c r="K31" s="1">
        <v>20</v>
      </c>
      <c r="L31" s="1" t="s">
        <v>112</v>
      </c>
      <c r="M31" s="14">
        <v>0.65</v>
      </c>
      <c r="N31" s="2">
        <v>10000</v>
      </c>
      <c r="O31" s="14">
        <f t="shared" si="3"/>
        <v>6500</v>
      </c>
      <c r="P31" s="14">
        <f t="shared" si="4"/>
        <v>1625</v>
      </c>
      <c r="Q31" s="3">
        <v>0.25</v>
      </c>
    </row>
    <row r="32" spans="1:17" ht="15.75" customHeight="1" x14ac:dyDescent="0.2">
      <c r="A32" s="1" t="s">
        <v>108</v>
      </c>
      <c r="B32" s="1">
        <v>1185732</v>
      </c>
      <c r="C32" s="17">
        <v>44724</v>
      </c>
      <c r="D32" s="17" t="str">
        <f t="shared" si="0"/>
        <v>junio</v>
      </c>
      <c r="E32" s="17" t="str">
        <f t="shared" si="1"/>
        <v>T2</v>
      </c>
      <c r="F32" s="17" t="str">
        <f t="shared" si="2"/>
        <v>S1</v>
      </c>
      <c r="G32" s="1" t="s">
        <v>0</v>
      </c>
      <c r="H32" s="1" t="s">
        <v>1</v>
      </c>
      <c r="I32" s="1" t="s">
        <v>1</v>
      </c>
      <c r="J32" s="1" t="s">
        <v>2</v>
      </c>
      <c r="K32" s="1">
        <v>18</v>
      </c>
      <c r="L32" s="1" t="s">
        <v>115</v>
      </c>
      <c r="M32" s="14">
        <v>0.6</v>
      </c>
      <c r="N32" s="2">
        <v>12500</v>
      </c>
      <c r="O32" s="14">
        <f t="shared" si="3"/>
        <v>7500</v>
      </c>
      <c r="P32" s="14">
        <f t="shared" si="4"/>
        <v>3750</v>
      </c>
      <c r="Q32" s="3">
        <v>0.5</v>
      </c>
    </row>
    <row r="33" spans="1:17" ht="15.75" customHeight="1" x14ac:dyDescent="0.2">
      <c r="A33" s="1" t="s">
        <v>108</v>
      </c>
      <c r="B33" s="1">
        <v>1185732</v>
      </c>
      <c r="C33" s="17">
        <v>44724</v>
      </c>
      <c r="D33" s="17" t="str">
        <f t="shared" si="0"/>
        <v>junio</v>
      </c>
      <c r="E33" s="17" t="str">
        <f t="shared" si="1"/>
        <v>T2</v>
      </c>
      <c r="F33" s="17" t="str">
        <f t="shared" si="2"/>
        <v>S1</v>
      </c>
      <c r="G33" s="1" t="s">
        <v>0</v>
      </c>
      <c r="H33" s="1" t="s">
        <v>1</v>
      </c>
      <c r="I33" s="1" t="s">
        <v>1</v>
      </c>
      <c r="J33" s="1" t="s">
        <v>3</v>
      </c>
      <c r="K33" s="1">
        <v>36</v>
      </c>
      <c r="L33" s="1" t="s">
        <v>113</v>
      </c>
      <c r="M33" s="14">
        <v>0.55000000000000004</v>
      </c>
      <c r="N33" s="2">
        <v>10000</v>
      </c>
      <c r="O33" s="14">
        <f t="shared" si="3"/>
        <v>5500</v>
      </c>
      <c r="P33" s="14">
        <f t="shared" si="4"/>
        <v>1650</v>
      </c>
      <c r="Q33" s="3">
        <v>0.3</v>
      </c>
    </row>
    <row r="34" spans="1:17" ht="15.75" customHeight="1" x14ac:dyDescent="0.2">
      <c r="A34" s="1" t="s">
        <v>108</v>
      </c>
      <c r="B34" s="1">
        <v>1185732</v>
      </c>
      <c r="C34" s="17">
        <v>44724</v>
      </c>
      <c r="D34" s="17" t="str">
        <f t="shared" si="0"/>
        <v>junio</v>
      </c>
      <c r="E34" s="17" t="str">
        <f t="shared" si="1"/>
        <v>T2</v>
      </c>
      <c r="F34" s="17" t="str">
        <f t="shared" si="2"/>
        <v>S1</v>
      </c>
      <c r="G34" s="1" t="s">
        <v>0</v>
      </c>
      <c r="H34" s="1" t="s">
        <v>1</v>
      </c>
      <c r="I34" s="1" t="s">
        <v>1</v>
      </c>
      <c r="J34" s="1" t="s">
        <v>4</v>
      </c>
      <c r="K34" s="1">
        <v>58</v>
      </c>
      <c r="L34" s="1" t="s">
        <v>115</v>
      </c>
      <c r="M34" s="14">
        <v>0.5</v>
      </c>
      <c r="N34" s="2">
        <v>9250</v>
      </c>
      <c r="O34" s="14">
        <f t="shared" si="3"/>
        <v>4625</v>
      </c>
      <c r="P34" s="14">
        <f t="shared" si="4"/>
        <v>1618.75</v>
      </c>
      <c r="Q34" s="3">
        <v>0.35</v>
      </c>
    </row>
    <row r="35" spans="1:17" ht="15.75" customHeight="1" x14ac:dyDescent="0.2">
      <c r="A35" s="1" t="s">
        <v>108</v>
      </c>
      <c r="B35" s="1">
        <v>1185732</v>
      </c>
      <c r="C35" s="17">
        <v>44724</v>
      </c>
      <c r="D35" s="17" t="str">
        <f t="shared" si="0"/>
        <v>junio</v>
      </c>
      <c r="E35" s="17" t="str">
        <f t="shared" si="1"/>
        <v>T2</v>
      </c>
      <c r="F35" s="17" t="str">
        <f t="shared" si="2"/>
        <v>S1</v>
      </c>
      <c r="G35" s="1" t="s">
        <v>0</v>
      </c>
      <c r="H35" s="1" t="s">
        <v>1</v>
      </c>
      <c r="I35" s="1" t="s">
        <v>1</v>
      </c>
      <c r="J35" s="1" t="s">
        <v>5</v>
      </c>
      <c r="K35" s="1">
        <v>51</v>
      </c>
      <c r="L35" s="1" t="s">
        <v>114</v>
      </c>
      <c r="M35" s="14">
        <v>0.5</v>
      </c>
      <c r="N35" s="2">
        <v>9000</v>
      </c>
      <c r="O35" s="14">
        <f t="shared" si="3"/>
        <v>4500</v>
      </c>
      <c r="P35" s="14">
        <f t="shared" si="4"/>
        <v>1575</v>
      </c>
      <c r="Q35" s="3">
        <v>0.35</v>
      </c>
    </row>
    <row r="36" spans="1:17" ht="15.75" customHeight="1" x14ac:dyDescent="0.2">
      <c r="A36" s="1" t="s">
        <v>108</v>
      </c>
      <c r="B36" s="1">
        <v>1185732</v>
      </c>
      <c r="C36" s="17">
        <v>44724</v>
      </c>
      <c r="D36" s="17" t="str">
        <f t="shared" si="0"/>
        <v>junio</v>
      </c>
      <c r="E36" s="17" t="str">
        <f t="shared" si="1"/>
        <v>T2</v>
      </c>
      <c r="F36" s="17" t="str">
        <f t="shared" si="2"/>
        <v>S1</v>
      </c>
      <c r="G36" s="1" t="s">
        <v>0</v>
      </c>
      <c r="H36" s="1" t="s">
        <v>1</v>
      </c>
      <c r="I36" s="1" t="s">
        <v>1</v>
      </c>
      <c r="J36" s="1" t="s">
        <v>6</v>
      </c>
      <c r="K36" s="1">
        <v>37</v>
      </c>
      <c r="L36" s="1" t="s">
        <v>112</v>
      </c>
      <c r="M36" s="14">
        <v>0.6</v>
      </c>
      <c r="N36" s="2">
        <v>9000</v>
      </c>
      <c r="O36" s="14">
        <f t="shared" si="3"/>
        <v>5400</v>
      </c>
      <c r="P36" s="14">
        <f t="shared" si="4"/>
        <v>1620</v>
      </c>
      <c r="Q36" s="3">
        <v>0.3</v>
      </c>
    </row>
    <row r="37" spans="1:17" ht="15.75" customHeight="1" x14ac:dyDescent="0.2">
      <c r="A37" s="1" t="s">
        <v>108</v>
      </c>
      <c r="B37" s="1">
        <v>1185732</v>
      </c>
      <c r="C37" s="17">
        <v>44724</v>
      </c>
      <c r="D37" s="17" t="str">
        <f t="shared" si="0"/>
        <v>junio</v>
      </c>
      <c r="E37" s="17" t="str">
        <f t="shared" si="1"/>
        <v>T2</v>
      </c>
      <c r="F37" s="17" t="str">
        <f t="shared" si="2"/>
        <v>S1</v>
      </c>
      <c r="G37" s="1" t="s">
        <v>0</v>
      </c>
      <c r="H37" s="1" t="s">
        <v>1</v>
      </c>
      <c r="I37" s="1" t="s">
        <v>1</v>
      </c>
      <c r="J37" s="1" t="s">
        <v>7</v>
      </c>
      <c r="K37" s="1">
        <v>16</v>
      </c>
      <c r="L37" s="1" t="s">
        <v>114</v>
      </c>
      <c r="M37" s="14">
        <v>0.65</v>
      </c>
      <c r="N37" s="2">
        <v>10500</v>
      </c>
      <c r="O37" s="14">
        <f t="shared" si="3"/>
        <v>6825</v>
      </c>
      <c r="P37" s="14">
        <f t="shared" si="4"/>
        <v>1706.25</v>
      </c>
      <c r="Q37" s="3">
        <v>0.25</v>
      </c>
    </row>
    <row r="38" spans="1:17" ht="15.75" customHeight="1" x14ac:dyDescent="0.2">
      <c r="A38" s="1" t="s">
        <v>108</v>
      </c>
      <c r="B38" s="1">
        <v>1185732</v>
      </c>
      <c r="C38" s="17">
        <v>44752</v>
      </c>
      <c r="D38" s="17" t="str">
        <f t="shared" si="0"/>
        <v>julio</v>
      </c>
      <c r="E38" s="17" t="str">
        <f t="shared" si="1"/>
        <v>T3</v>
      </c>
      <c r="F38" s="17" t="str">
        <f t="shared" si="2"/>
        <v>S2</v>
      </c>
      <c r="G38" s="1" t="s">
        <v>0</v>
      </c>
      <c r="H38" s="1" t="s">
        <v>1</v>
      </c>
      <c r="I38" s="1" t="s">
        <v>1</v>
      </c>
      <c r="J38" s="1" t="s">
        <v>2</v>
      </c>
      <c r="K38" s="1">
        <v>44</v>
      </c>
      <c r="L38" s="1" t="s">
        <v>112</v>
      </c>
      <c r="M38" s="14">
        <v>0.6</v>
      </c>
      <c r="N38" s="2">
        <v>12750</v>
      </c>
      <c r="O38" s="14">
        <f t="shared" si="3"/>
        <v>7650</v>
      </c>
      <c r="P38" s="14">
        <f t="shared" si="4"/>
        <v>3825</v>
      </c>
      <c r="Q38" s="3">
        <v>0.5</v>
      </c>
    </row>
    <row r="39" spans="1:17" ht="15.75" customHeight="1" x14ac:dyDescent="0.2">
      <c r="A39" s="1" t="s">
        <v>108</v>
      </c>
      <c r="B39" s="1">
        <v>1185732</v>
      </c>
      <c r="C39" s="17">
        <v>44752</v>
      </c>
      <c r="D39" s="17" t="str">
        <f t="shared" si="0"/>
        <v>julio</v>
      </c>
      <c r="E39" s="17" t="str">
        <f t="shared" si="1"/>
        <v>T3</v>
      </c>
      <c r="F39" s="17" t="str">
        <f t="shared" si="2"/>
        <v>S2</v>
      </c>
      <c r="G39" s="1" t="s">
        <v>0</v>
      </c>
      <c r="H39" s="1" t="s">
        <v>1</v>
      </c>
      <c r="I39" s="1" t="s">
        <v>1</v>
      </c>
      <c r="J39" s="1" t="s">
        <v>3</v>
      </c>
      <c r="K39" s="1">
        <v>32</v>
      </c>
      <c r="L39" s="1" t="s">
        <v>114</v>
      </c>
      <c r="M39" s="14">
        <v>0.55000000000000004</v>
      </c>
      <c r="N39" s="2">
        <v>10250</v>
      </c>
      <c r="O39" s="14">
        <f t="shared" si="3"/>
        <v>5637.5000000000009</v>
      </c>
      <c r="P39" s="14">
        <f t="shared" si="4"/>
        <v>1691.2500000000002</v>
      </c>
      <c r="Q39" s="3">
        <v>0.3</v>
      </c>
    </row>
    <row r="40" spans="1:17" ht="15.75" customHeight="1" x14ac:dyDescent="0.2">
      <c r="A40" s="1" t="s">
        <v>108</v>
      </c>
      <c r="B40" s="1">
        <v>1185732</v>
      </c>
      <c r="C40" s="17">
        <v>44752</v>
      </c>
      <c r="D40" s="17" t="str">
        <f t="shared" si="0"/>
        <v>julio</v>
      </c>
      <c r="E40" s="17" t="str">
        <f t="shared" si="1"/>
        <v>T3</v>
      </c>
      <c r="F40" s="17" t="str">
        <f t="shared" si="2"/>
        <v>S2</v>
      </c>
      <c r="G40" s="1" t="s">
        <v>0</v>
      </c>
      <c r="H40" s="1" t="s">
        <v>1</v>
      </c>
      <c r="I40" s="1" t="s">
        <v>1</v>
      </c>
      <c r="J40" s="1" t="s">
        <v>4</v>
      </c>
      <c r="K40" s="1">
        <v>43</v>
      </c>
      <c r="L40" s="1" t="s">
        <v>114</v>
      </c>
      <c r="M40" s="14">
        <v>0.5</v>
      </c>
      <c r="N40" s="2">
        <v>9500</v>
      </c>
      <c r="O40" s="14">
        <f t="shared" si="3"/>
        <v>4750</v>
      </c>
      <c r="P40" s="14">
        <f t="shared" si="4"/>
        <v>1662.5</v>
      </c>
      <c r="Q40" s="3">
        <v>0.35</v>
      </c>
    </row>
    <row r="41" spans="1:17" ht="15.75" customHeight="1" x14ac:dyDescent="0.2">
      <c r="A41" s="1" t="s">
        <v>108</v>
      </c>
      <c r="B41" s="1">
        <v>1185732</v>
      </c>
      <c r="C41" s="17">
        <v>44752</v>
      </c>
      <c r="D41" s="17" t="str">
        <f t="shared" si="0"/>
        <v>julio</v>
      </c>
      <c r="E41" s="17" t="str">
        <f t="shared" si="1"/>
        <v>T3</v>
      </c>
      <c r="F41" s="17" t="str">
        <f t="shared" si="2"/>
        <v>S2</v>
      </c>
      <c r="G41" s="1" t="s">
        <v>0</v>
      </c>
      <c r="H41" s="1" t="s">
        <v>1</v>
      </c>
      <c r="I41" s="1" t="s">
        <v>1</v>
      </c>
      <c r="J41" s="1" t="s">
        <v>5</v>
      </c>
      <c r="K41" s="1">
        <v>25</v>
      </c>
      <c r="L41" s="1" t="s">
        <v>114</v>
      </c>
      <c r="M41" s="14">
        <v>0.5</v>
      </c>
      <c r="N41" s="2">
        <v>9000</v>
      </c>
      <c r="O41" s="14">
        <f t="shared" si="3"/>
        <v>4500</v>
      </c>
      <c r="P41" s="14">
        <f t="shared" si="4"/>
        <v>1575</v>
      </c>
      <c r="Q41" s="3">
        <v>0.35</v>
      </c>
    </row>
    <row r="42" spans="1:17" ht="15.75" customHeight="1" x14ac:dyDescent="0.2">
      <c r="A42" s="1" t="s">
        <v>108</v>
      </c>
      <c r="B42" s="1">
        <v>1185732</v>
      </c>
      <c r="C42" s="17">
        <v>44752</v>
      </c>
      <c r="D42" s="17" t="str">
        <f t="shared" si="0"/>
        <v>julio</v>
      </c>
      <c r="E42" s="17" t="str">
        <f t="shared" si="1"/>
        <v>T3</v>
      </c>
      <c r="F42" s="17" t="str">
        <f t="shared" si="2"/>
        <v>S2</v>
      </c>
      <c r="G42" s="1" t="s">
        <v>0</v>
      </c>
      <c r="H42" s="1" t="s">
        <v>1</v>
      </c>
      <c r="I42" s="1" t="s">
        <v>1</v>
      </c>
      <c r="J42" s="1" t="s">
        <v>6</v>
      </c>
      <c r="K42" s="1">
        <v>55</v>
      </c>
      <c r="L42" s="1" t="s">
        <v>113</v>
      </c>
      <c r="M42" s="14">
        <v>0.6</v>
      </c>
      <c r="N42" s="2">
        <v>9250</v>
      </c>
      <c r="O42" s="14">
        <f t="shared" si="3"/>
        <v>5550</v>
      </c>
      <c r="P42" s="14">
        <f t="shared" si="4"/>
        <v>1665</v>
      </c>
      <c r="Q42" s="3">
        <v>0.3</v>
      </c>
    </row>
    <row r="43" spans="1:17" ht="15.75" customHeight="1" x14ac:dyDescent="0.2">
      <c r="A43" s="1" t="s">
        <v>108</v>
      </c>
      <c r="B43" s="1">
        <v>1185732</v>
      </c>
      <c r="C43" s="17">
        <v>44752</v>
      </c>
      <c r="D43" s="17" t="str">
        <f t="shared" si="0"/>
        <v>julio</v>
      </c>
      <c r="E43" s="17" t="str">
        <f t="shared" si="1"/>
        <v>T3</v>
      </c>
      <c r="F43" s="17" t="str">
        <f t="shared" si="2"/>
        <v>S2</v>
      </c>
      <c r="G43" s="1" t="s">
        <v>0</v>
      </c>
      <c r="H43" s="1" t="s">
        <v>1</v>
      </c>
      <c r="I43" s="1" t="s">
        <v>1</v>
      </c>
      <c r="J43" s="1" t="s">
        <v>7</v>
      </c>
      <c r="K43" s="1">
        <v>19</v>
      </c>
      <c r="L43" s="1" t="s">
        <v>115</v>
      </c>
      <c r="M43" s="14">
        <v>0.65</v>
      </c>
      <c r="N43" s="2">
        <v>11000</v>
      </c>
      <c r="O43" s="14">
        <f t="shared" si="3"/>
        <v>7150</v>
      </c>
      <c r="P43" s="14">
        <f t="shared" si="4"/>
        <v>1787.5</v>
      </c>
      <c r="Q43" s="3">
        <v>0.25</v>
      </c>
    </row>
    <row r="44" spans="1:17" ht="15.75" customHeight="1" x14ac:dyDescent="0.2">
      <c r="A44" s="1" t="s">
        <v>108</v>
      </c>
      <c r="B44" s="1">
        <v>1185732</v>
      </c>
      <c r="C44" s="17">
        <v>44784</v>
      </c>
      <c r="D44" s="17" t="str">
        <f t="shared" si="0"/>
        <v>agosto</v>
      </c>
      <c r="E44" s="17" t="str">
        <f t="shared" si="1"/>
        <v>T3</v>
      </c>
      <c r="F44" s="17" t="str">
        <f t="shared" si="2"/>
        <v>S2</v>
      </c>
      <c r="G44" s="1" t="s">
        <v>0</v>
      </c>
      <c r="H44" s="1" t="s">
        <v>1</v>
      </c>
      <c r="I44" s="1" t="s">
        <v>1</v>
      </c>
      <c r="J44" s="1" t="s">
        <v>2</v>
      </c>
      <c r="K44" s="1">
        <v>52</v>
      </c>
      <c r="L44" s="1" t="s">
        <v>112</v>
      </c>
      <c r="M44" s="14">
        <v>0.6</v>
      </c>
      <c r="N44" s="2">
        <v>12500</v>
      </c>
      <c r="O44" s="14">
        <f t="shared" si="3"/>
        <v>7500</v>
      </c>
      <c r="P44" s="14">
        <f t="shared" si="4"/>
        <v>3750</v>
      </c>
      <c r="Q44" s="3">
        <v>0.5</v>
      </c>
    </row>
    <row r="45" spans="1:17" ht="15.75" customHeight="1" x14ac:dyDescent="0.2">
      <c r="A45" s="1" t="s">
        <v>108</v>
      </c>
      <c r="B45" s="1">
        <v>1185732</v>
      </c>
      <c r="C45" s="17">
        <v>44784</v>
      </c>
      <c r="D45" s="17" t="str">
        <f t="shared" si="0"/>
        <v>agosto</v>
      </c>
      <c r="E45" s="17" t="str">
        <f t="shared" si="1"/>
        <v>T3</v>
      </c>
      <c r="F45" s="17" t="str">
        <f t="shared" si="2"/>
        <v>S2</v>
      </c>
      <c r="G45" s="1" t="s">
        <v>0</v>
      </c>
      <c r="H45" s="1" t="s">
        <v>1</v>
      </c>
      <c r="I45" s="1" t="s">
        <v>1</v>
      </c>
      <c r="J45" s="1" t="s">
        <v>3</v>
      </c>
      <c r="K45" s="1">
        <v>18</v>
      </c>
      <c r="L45" s="1" t="s">
        <v>113</v>
      </c>
      <c r="M45" s="14">
        <v>0.55000000000000004</v>
      </c>
      <c r="N45" s="2">
        <v>10250</v>
      </c>
      <c r="O45" s="14">
        <f t="shared" si="3"/>
        <v>5637.5000000000009</v>
      </c>
      <c r="P45" s="14">
        <f t="shared" si="4"/>
        <v>1691.2500000000002</v>
      </c>
      <c r="Q45" s="3">
        <v>0.3</v>
      </c>
    </row>
    <row r="46" spans="1:17" ht="15.75" customHeight="1" x14ac:dyDescent="0.2">
      <c r="A46" s="1" t="s">
        <v>108</v>
      </c>
      <c r="B46" s="1">
        <v>1185732</v>
      </c>
      <c r="C46" s="17">
        <v>44784</v>
      </c>
      <c r="D46" s="17" t="str">
        <f t="shared" si="0"/>
        <v>agosto</v>
      </c>
      <c r="E46" s="17" t="str">
        <f t="shared" si="1"/>
        <v>T3</v>
      </c>
      <c r="F46" s="17" t="str">
        <f t="shared" si="2"/>
        <v>S2</v>
      </c>
      <c r="G46" s="1" t="s">
        <v>0</v>
      </c>
      <c r="H46" s="1" t="s">
        <v>1</v>
      </c>
      <c r="I46" s="1" t="s">
        <v>1</v>
      </c>
      <c r="J46" s="1" t="s">
        <v>4</v>
      </c>
      <c r="K46" s="1">
        <v>33</v>
      </c>
      <c r="L46" s="1" t="s">
        <v>112</v>
      </c>
      <c r="M46" s="14">
        <v>0.5</v>
      </c>
      <c r="N46" s="2">
        <v>9500</v>
      </c>
      <c r="O46" s="14">
        <f t="shared" si="3"/>
        <v>4750</v>
      </c>
      <c r="P46" s="14">
        <f t="shared" si="4"/>
        <v>1662.5</v>
      </c>
      <c r="Q46" s="3">
        <v>0.35</v>
      </c>
    </row>
    <row r="47" spans="1:17" ht="15.75" customHeight="1" x14ac:dyDescent="0.2">
      <c r="A47" s="1" t="s">
        <v>108</v>
      </c>
      <c r="B47" s="1">
        <v>1185732</v>
      </c>
      <c r="C47" s="17">
        <v>44784</v>
      </c>
      <c r="D47" s="17" t="str">
        <f t="shared" si="0"/>
        <v>agosto</v>
      </c>
      <c r="E47" s="17" t="str">
        <f t="shared" si="1"/>
        <v>T3</v>
      </c>
      <c r="F47" s="17" t="str">
        <f t="shared" si="2"/>
        <v>S2</v>
      </c>
      <c r="G47" s="1" t="s">
        <v>0</v>
      </c>
      <c r="H47" s="1" t="s">
        <v>1</v>
      </c>
      <c r="I47" s="1" t="s">
        <v>1</v>
      </c>
      <c r="J47" s="1" t="s">
        <v>5</v>
      </c>
      <c r="K47" s="1">
        <v>19</v>
      </c>
      <c r="L47" s="1" t="s">
        <v>113</v>
      </c>
      <c r="M47" s="14">
        <v>0.5</v>
      </c>
      <c r="N47" s="2">
        <v>9250</v>
      </c>
      <c r="O47" s="14">
        <f t="shared" si="3"/>
        <v>4625</v>
      </c>
      <c r="P47" s="14">
        <f t="shared" si="4"/>
        <v>1618.75</v>
      </c>
      <c r="Q47" s="3">
        <v>0.35</v>
      </c>
    </row>
    <row r="48" spans="1:17" ht="15.75" customHeight="1" x14ac:dyDescent="0.2">
      <c r="A48" s="1" t="s">
        <v>108</v>
      </c>
      <c r="B48" s="1">
        <v>1185732</v>
      </c>
      <c r="C48" s="17">
        <v>44784</v>
      </c>
      <c r="D48" s="17" t="str">
        <f t="shared" si="0"/>
        <v>agosto</v>
      </c>
      <c r="E48" s="17" t="str">
        <f t="shared" si="1"/>
        <v>T3</v>
      </c>
      <c r="F48" s="17" t="str">
        <f t="shared" si="2"/>
        <v>S2</v>
      </c>
      <c r="G48" s="1" t="s">
        <v>0</v>
      </c>
      <c r="H48" s="1" t="s">
        <v>1</v>
      </c>
      <c r="I48" s="1" t="s">
        <v>1</v>
      </c>
      <c r="J48" s="1" t="s">
        <v>6</v>
      </c>
      <c r="K48" s="1">
        <v>60</v>
      </c>
      <c r="L48" s="1" t="s">
        <v>112</v>
      </c>
      <c r="M48" s="14">
        <v>0.6</v>
      </c>
      <c r="N48" s="2">
        <v>9000</v>
      </c>
      <c r="O48" s="14">
        <f t="shared" si="3"/>
        <v>5400</v>
      </c>
      <c r="P48" s="14">
        <f t="shared" si="4"/>
        <v>1620</v>
      </c>
      <c r="Q48" s="3">
        <v>0.3</v>
      </c>
    </row>
    <row r="49" spans="1:17" ht="15.75" customHeight="1" x14ac:dyDescent="0.2">
      <c r="A49" s="1" t="s">
        <v>108</v>
      </c>
      <c r="B49" s="1">
        <v>1185732</v>
      </c>
      <c r="C49" s="17">
        <v>44784</v>
      </c>
      <c r="D49" s="17" t="str">
        <f t="shared" si="0"/>
        <v>agosto</v>
      </c>
      <c r="E49" s="17" t="str">
        <f t="shared" si="1"/>
        <v>T3</v>
      </c>
      <c r="F49" s="17" t="str">
        <f t="shared" si="2"/>
        <v>S2</v>
      </c>
      <c r="G49" s="1" t="s">
        <v>0</v>
      </c>
      <c r="H49" s="1" t="s">
        <v>1</v>
      </c>
      <c r="I49" s="1" t="s">
        <v>1</v>
      </c>
      <c r="J49" s="1" t="s">
        <v>7</v>
      </c>
      <c r="K49" s="1">
        <v>21</v>
      </c>
      <c r="L49" s="1" t="s">
        <v>113</v>
      </c>
      <c r="M49" s="14">
        <v>0.65</v>
      </c>
      <c r="N49" s="2">
        <v>10750</v>
      </c>
      <c r="O49" s="14">
        <f t="shared" si="3"/>
        <v>6987.5</v>
      </c>
      <c r="P49" s="14">
        <f t="shared" si="4"/>
        <v>1746.875</v>
      </c>
      <c r="Q49" s="3">
        <v>0.25</v>
      </c>
    </row>
    <row r="50" spans="1:17" ht="15.75" customHeight="1" x14ac:dyDescent="0.2">
      <c r="A50" s="1" t="s">
        <v>108</v>
      </c>
      <c r="B50" s="1">
        <v>1185732</v>
      </c>
      <c r="C50" s="17">
        <v>44814</v>
      </c>
      <c r="D50" s="17" t="str">
        <f t="shared" si="0"/>
        <v>septiembre</v>
      </c>
      <c r="E50" s="17" t="str">
        <f t="shared" si="1"/>
        <v>T3</v>
      </c>
      <c r="F50" s="17" t="str">
        <f t="shared" si="2"/>
        <v>S2</v>
      </c>
      <c r="G50" s="1" t="s">
        <v>0</v>
      </c>
      <c r="H50" s="1" t="s">
        <v>1</v>
      </c>
      <c r="I50" s="1" t="s">
        <v>1</v>
      </c>
      <c r="J50" s="1" t="s">
        <v>2</v>
      </c>
      <c r="K50" s="1">
        <v>15</v>
      </c>
      <c r="L50" s="1" t="s">
        <v>114</v>
      </c>
      <c r="M50" s="14">
        <v>0.6</v>
      </c>
      <c r="N50" s="2">
        <v>12000</v>
      </c>
      <c r="O50" s="14">
        <f t="shared" si="3"/>
        <v>7200</v>
      </c>
      <c r="P50" s="14">
        <f t="shared" si="4"/>
        <v>3600</v>
      </c>
      <c r="Q50" s="3">
        <v>0.5</v>
      </c>
    </row>
    <row r="51" spans="1:17" ht="15.75" customHeight="1" x14ac:dyDescent="0.2">
      <c r="A51" s="1" t="s">
        <v>108</v>
      </c>
      <c r="B51" s="1">
        <v>1185732</v>
      </c>
      <c r="C51" s="17">
        <v>44814</v>
      </c>
      <c r="D51" s="17" t="str">
        <f t="shared" si="0"/>
        <v>septiembre</v>
      </c>
      <c r="E51" s="17" t="str">
        <f t="shared" si="1"/>
        <v>T3</v>
      </c>
      <c r="F51" s="17" t="str">
        <f t="shared" si="2"/>
        <v>S2</v>
      </c>
      <c r="G51" s="1" t="s">
        <v>0</v>
      </c>
      <c r="H51" s="1" t="s">
        <v>1</v>
      </c>
      <c r="I51" s="1" t="s">
        <v>1</v>
      </c>
      <c r="J51" s="1" t="s">
        <v>3</v>
      </c>
      <c r="K51" s="1">
        <v>35</v>
      </c>
      <c r="L51" s="1" t="s">
        <v>112</v>
      </c>
      <c r="M51" s="14">
        <v>0.55000000000000004</v>
      </c>
      <c r="N51" s="2">
        <v>10000</v>
      </c>
      <c r="O51" s="14">
        <f t="shared" si="3"/>
        <v>5500</v>
      </c>
      <c r="P51" s="14">
        <f t="shared" si="4"/>
        <v>1650</v>
      </c>
      <c r="Q51" s="3">
        <v>0.3</v>
      </c>
    </row>
    <row r="52" spans="1:17" ht="15.75" customHeight="1" x14ac:dyDescent="0.2">
      <c r="A52" s="1" t="s">
        <v>108</v>
      </c>
      <c r="B52" s="1">
        <v>1185732</v>
      </c>
      <c r="C52" s="17">
        <v>44814</v>
      </c>
      <c r="D52" s="17" t="str">
        <f t="shared" si="0"/>
        <v>septiembre</v>
      </c>
      <c r="E52" s="17" t="str">
        <f t="shared" si="1"/>
        <v>T3</v>
      </c>
      <c r="F52" s="17" t="str">
        <f t="shared" si="2"/>
        <v>S2</v>
      </c>
      <c r="G52" s="1" t="s">
        <v>0</v>
      </c>
      <c r="H52" s="1" t="s">
        <v>1</v>
      </c>
      <c r="I52" s="1" t="s">
        <v>1</v>
      </c>
      <c r="J52" s="1" t="s">
        <v>4</v>
      </c>
      <c r="K52" s="1">
        <v>48</v>
      </c>
      <c r="L52" s="1" t="s">
        <v>114</v>
      </c>
      <c r="M52" s="14">
        <v>0.5</v>
      </c>
      <c r="N52" s="2">
        <v>9250</v>
      </c>
      <c r="O52" s="14">
        <f t="shared" si="3"/>
        <v>4625</v>
      </c>
      <c r="P52" s="14">
        <f t="shared" si="4"/>
        <v>1618.75</v>
      </c>
      <c r="Q52" s="3">
        <v>0.35</v>
      </c>
    </row>
    <row r="53" spans="1:17" ht="15.75" customHeight="1" x14ac:dyDescent="0.2">
      <c r="A53" s="1" t="s">
        <v>108</v>
      </c>
      <c r="B53" s="1">
        <v>1185732</v>
      </c>
      <c r="C53" s="17">
        <v>44814</v>
      </c>
      <c r="D53" s="17" t="str">
        <f t="shared" si="0"/>
        <v>septiembre</v>
      </c>
      <c r="E53" s="17" t="str">
        <f t="shared" si="1"/>
        <v>T3</v>
      </c>
      <c r="F53" s="17" t="str">
        <f t="shared" si="2"/>
        <v>S2</v>
      </c>
      <c r="G53" s="1" t="s">
        <v>0</v>
      </c>
      <c r="H53" s="1" t="s">
        <v>1</v>
      </c>
      <c r="I53" s="1" t="s">
        <v>1</v>
      </c>
      <c r="J53" s="1" t="s">
        <v>5</v>
      </c>
      <c r="K53" s="1">
        <v>24</v>
      </c>
      <c r="L53" s="1" t="s">
        <v>113</v>
      </c>
      <c r="M53" s="14">
        <v>0.5</v>
      </c>
      <c r="N53" s="2">
        <v>9000</v>
      </c>
      <c r="O53" s="14">
        <f t="shared" si="3"/>
        <v>4500</v>
      </c>
      <c r="P53" s="14">
        <f t="shared" si="4"/>
        <v>1575</v>
      </c>
      <c r="Q53" s="3">
        <v>0.35</v>
      </c>
    </row>
    <row r="54" spans="1:17" ht="15.75" customHeight="1" x14ac:dyDescent="0.2">
      <c r="A54" s="1" t="s">
        <v>108</v>
      </c>
      <c r="B54" s="1">
        <v>1185732</v>
      </c>
      <c r="C54" s="17">
        <v>44814</v>
      </c>
      <c r="D54" s="17" t="str">
        <f t="shared" si="0"/>
        <v>septiembre</v>
      </c>
      <c r="E54" s="17" t="str">
        <f t="shared" si="1"/>
        <v>T3</v>
      </c>
      <c r="F54" s="17" t="str">
        <f t="shared" si="2"/>
        <v>S2</v>
      </c>
      <c r="G54" s="1" t="s">
        <v>0</v>
      </c>
      <c r="H54" s="1" t="s">
        <v>1</v>
      </c>
      <c r="I54" s="1" t="s">
        <v>1</v>
      </c>
      <c r="J54" s="1" t="s">
        <v>6</v>
      </c>
      <c r="K54" s="1">
        <v>55</v>
      </c>
      <c r="L54" s="1" t="s">
        <v>114</v>
      </c>
      <c r="M54" s="14">
        <v>0.6</v>
      </c>
      <c r="N54" s="2">
        <v>9000</v>
      </c>
      <c r="O54" s="14">
        <f t="shared" si="3"/>
        <v>5400</v>
      </c>
      <c r="P54" s="14">
        <f t="shared" si="4"/>
        <v>1620</v>
      </c>
      <c r="Q54" s="3">
        <v>0.3</v>
      </c>
    </row>
    <row r="55" spans="1:17" ht="15.75" customHeight="1" x14ac:dyDescent="0.2">
      <c r="A55" s="1" t="s">
        <v>108</v>
      </c>
      <c r="B55" s="1">
        <v>1185732</v>
      </c>
      <c r="C55" s="17">
        <v>44814</v>
      </c>
      <c r="D55" s="17" t="str">
        <f t="shared" si="0"/>
        <v>septiembre</v>
      </c>
      <c r="E55" s="17" t="str">
        <f t="shared" si="1"/>
        <v>T3</v>
      </c>
      <c r="F55" s="17" t="str">
        <f t="shared" si="2"/>
        <v>S2</v>
      </c>
      <c r="G55" s="1" t="s">
        <v>0</v>
      </c>
      <c r="H55" s="1" t="s">
        <v>1</v>
      </c>
      <c r="I55" s="1" t="s">
        <v>1</v>
      </c>
      <c r="J55" s="1" t="s">
        <v>7</v>
      </c>
      <c r="K55" s="1">
        <v>17</v>
      </c>
      <c r="L55" s="1" t="s">
        <v>115</v>
      </c>
      <c r="M55" s="14">
        <v>0.65</v>
      </c>
      <c r="N55" s="2">
        <v>10000</v>
      </c>
      <c r="O55" s="14">
        <f t="shared" si="3"/>
        <v>6500</v>
      </c>
      <c r="P55" s="14">
        <f t="shared" si="4"/>
        <v>1625</v>
      </c>
      <c r="Q55" s="3">
        <v>0.25</v>
      </c>
    </row>
    <row r="56" spans="1:17" ht="15.75" customHeight="1" x14ac:dyDescent="0.2">
      <c r="A56" s="1" t="s">
        <v>108</v>
      </c>
      <c r="B56" s="1">
        <v>1185732</v>
      </c>
      <c r="C56" s="17">
        <v>44846</v>
      </c>
      <c r="D56" s="17" t="str">
        <f t="shared" si="0"/>
        <v>octubre</v>
      </c>
      <c r="E56" s="17" t="str">
        <f t="shared" si="1"/>
        <v>T4</v>
      </c>
      <c r="F56" s="17" t="str">
        <f t="shared" si="2"/>
        <v>S2</v>
      </c>
      <c r="G56" s="1" t="s">
        <v>0</v>
      </c>
      <c r="H56" s="1" t="s">
        <v>1</v>
      </c>
      <c r="I56" s="1" t="s">
        <v>1</v>
      </c>
      <c r="J56" s="1" t="s">
        <v>2</v>
      </c>
      <c r="K56" s="1">
        <v>55</v>
      </c>
      <c r="L56" s="1" t="s">
        <v>112</v>
      </c>
      <c r="M56" s="14">
        <v>0.65</v>
      </c>
      <c r="N56" s="2">
        <v>11750</v>
      </c>
      <c r="O56" s="14">
        <f t="shared" si="3"/>
        <v>7637.5</v>
      </c>
      <c r="P56" s="14">
        <f t="shared" si="4"/>
        <v>3818.75</v>
      </c>
      <c r="Q56" s="3">
        <v>0.5</v>
      </c>
    </row>
    <row r="57" spans="1:17" ht="15.75" customHeight="1" x14ac:dyDescent="0.2">
      <c r="A57" s="1" t="s">
        <v>108</v>
      </c>
      <c r="B57" s="1">
        <v>1185732</v>
      </c>
      <c r="C57" s="17">
        <v>44846</v>
      </c>
      <c r="D57" s="17" t="str">
        <f t="shared" si="0"/>
        <v>octubre</v>
      </c>
      <c r="E57" s="17" t="str">
        <f t="shared" si="1"/>
        <v>T4</v>
      </c>
      <c r="F57" s="17" t="str">
        <f t="shared" si="2"/>
        <v>S2</v>
      </c>
      <c r="G57" s="1" t="s">
        <v>0</v>
      </c>
      <c r="H57" s="1" t="s">
        <v>1</v>
      </c>
      <c r="I57" s="1" t="s">
        <v>1</v>
      </c>
      <c r="J57" s="1" t="s">
        <v>3</v>
      </c>
      <c r="K57" s="1">
        <v>54</v>
      </c>
      <c r="L57" s="1" t="s">
        <v>112</v>
      </c>
      <c r="M57" s="14">
        <v>0.55000000000000004</v>
      </c>
      <c r="N57" s="2">
        <v>10000</v>
      </c>
      <c r="O57" s="14">
        <f t="shared" si="3"/>
        <v>5500</v>
      </c>
      <c r="P57" s="14">
        <f t="shared" si="4"/>
        <v>1650</v>
      </c>
      <c r="Q57" s="3">
        <v>0.3</v>
      </c>
    </row>
    <row r="58" spans="1:17" ht="15.75" customHeight="1" x14ac:dyDescent="0.2">
      <c r="A58" s="1" t="s">
        <v>108</v>
      </c>
      <c r="B58" s="1">
        <v>1185732</v>
      </c>
      <c r="C58" s="17">
        <v>44846</v>
      </c>
      <c r="D58" s="17" t="str">
        <f t="shared" si="0"/>
        <v>octubre</v>
      </c>
      <c r="E58" s="17" t="str">
        <f t="shared" si="1"/>
        <v>T4</v>
      </c>
      <c r="F58" s="17" t="str">
        <f t="shared" si="2"/>
        <v>S2</v>
      </c>
      <c r="G58" s="1" t="s">
        <v>0</v>
      </c>
      <c r="H58" s="1" t="s">
        <v>1</v>
      </c>
      <c r="I58" s="1" t="s">
        <v>1</v>
      </c>
      <c r="J58" s="1" t="s">
        <v>4</v>
      </c>
      <c r="K58" s="1">
        <v>30</v>
      </c>
      <c r="L58" s="1" t="s">
        <v>112</v>
      </c>
      <c r="M58" s="14">
        <v>0.55000000000000004</v>
      </c>
      <c r="N58" s="2">
        <v>9000</v>
      </c>
      <c r="O58" s="14">
        <f t="shared" si="3"/>
        <v>4950</v>
      </c>
      <c r="P58" s="14">
        <f t="shared" si="4"/>
        <v>1732.5</v>
      </c>
      <c r="Q58" s="3">
        <v>0.35</v>
      </c>
    </row>
    <row r="59" spans="1:17" ht="15.75" customHeight="1" x14ac:dyDescent="0.2">
      <c r="A59" s="1" t="s">
        <v>108</v>
      </c>
      <c r="B59" s="1">
        <v>1185732</v>
      </c>
      <c r="C59" s="17">
        <v>44846</v>
      </c>
      <c r="D59" s="17" t="str">
        <f t="shared" si="0"/>
        <v>octubre</v>
      </c>
      <c r="E59" s="17" t="str">
        <f t="shared" si="1"/>
        <v>T4</v>
      </c>
      <c r="F59" s="17" t="str">
        <f t="shared" si="2"/>
        <v>S2</v>
      </c>
      <c r="G59" s="1" t="s">
        <v>0</v>
      </c>
      <c r="H59" s="1" t="s">
        <v>1</v>
      </c>
      <c r="I59" s="1" t="s">
        <v>1</v>
      </c>
      <c r="J59" s="1" t="s">
        <v>5</v>
      </c>
      <c r="K59" s="1">
        <v>55</v>
      </c>
      <c r="L59" s="1" t="s">
        <v>115</v>
      </c>
      <c r="M59" s="14">
        <v>0.55000000000000004</v>
      </c>
      <c r="N59" s="2">
        <v>8750</v>
      </c>
      <c r="O59" s="14">
        <f t="shared" si="3"/>
        <v>4812.5</v>
      </c>
      <c r="P59" s="14">
        <f t="shared" si="4"/>
        <v>1684.375</v>
      </c>
      <c r="Q59" s="3">
        <v>0.35</v>
      </c>
    </row>
    <row r="60" spans="1:17" ht="15.75" customHeight="1" x14ac:dyDescent="0.2">
      <c r="A60" s="1" t="s">
        <v>108</v>
      </c>
      <c r="B60" s="1">
        <v>1185732</v>
      </c>
      <c r="C60" s="17">
        <v>44846</v>
      </c>
      <c r="D60" s="17" t="str">
        <f t="shared" si="0"/>
        <v>octubre</v>
      </c>
      <c r="E60" s="17" t="str">
        <f t="shared" si="1"/>
        <v>T4</v>
      </c>
      <c r="F60" s="17" t="str">
        <f t="shared" si="2"/>
        <v>S2</v>
      </c>
      <c r="G60" s="1" t="s">
        <v>0</v>
      </c>
      <c r="H60" s="1" t="s">
        <v>1</v>
      </c>
      <c r="I60" s="1" t="s">
        <v>1</v>
      </c>
      <c r="J60" s="1" t="s">
        <v>6</v>
      </c>
      <c r="K60" s="1">
        <v>25</v>
      </c>
      <c r="L60" s="1" t="s">
        <v>113</v>
      </c>
      <c r="M60" s="14">
        <v>0.65</v>
      </c>
      <c r="N60" s="2">
        <v>8750</v>
      </c>
      <c r="O60" s="14">
        <f t="shared" si="3"/>
        <v>5687.5</v>
      </c>
      <c r="P60" s="14">
        <f t="shared" si="4"/>
        <v>1706.25</v>
      </c>
      <c r="Q60" s="3">
        <v>0.3</v>
      </c>
    </row>
    <row r="61" spans="1:17" ht="15.75" customHeight="1" x14ac:dyDescent="0.2">
      <c r="A61" s="1" t="s">
        <v>108</v>
      </c>
      <c r="B61" s="1">
        <v>1185732</v>
      </c>
      <c r="C61" s="17">
        <v>44846</v>
      </c>
      <c r="D61" s="17" t="str">
        <f t="shared" si="0"/>
        <v>octubre</v>
      </c>
      <c r="E61" s="17" t="str">
        <f t="shared" si="1"/>
        <v>T4</v>
      </c>
      <c r="F61" s="17" t="str">
        <f t="shared" si="2"/>
        <v>S2</v>
      </c>
      <c r="G61" s="1" t="s">
        <v>0</v>
      </c>
      <c r="H61" s="1" t="s">
        <v>1</v>
      </c>
      <c r="I61" s="1" t="s">
        <v>1</v>
      </c>
      <c r="J61" s="1" t="s">
        <v>7</v>
      </c>
      <c r="K61" s="1">
        <v>48</v>
      </c>
      <c r="L61" s="1" t="s">
        <v>113</v>
      </c>
      <c r="M61" s="14">
        <v>0.7</v>
      </c>
      <c r="N61" s="2">
        <v>10000</v>
      </c>
      <c r="O61" s="14">
        <f t="shared" si="3"/>
        <v>7000</v>
      </c>
      <c r="P61" s="14">
        <f t="shared" si="4"/>
        <v>1750</v>
      </c>
      <c r="Q61" s="3">
        <v>0.25</v>
      </c>
    </row>
    <row r="62" spans="1:17" ht="15.75" customHeight="1" x14ac:dyDescent="0.2">
      <c r="A62" s="1" t="s">
        <v>108</v>
      </c>
      <c r="B62" s="1">
        <v>1185732</v>
      </c>
      <c r="C62" s="17">
        <v>44876</v>
      </c>
      <c r="D62" s="17" t="str">
        <f t="shared" si="0"/>
        <v>noviembre</v>
      </c>
      <c r="E62" s="17" t="str">
        <f t="shared" si="1"/>
        <v>T4</v>
      </c>
      <c r="F62" s="17" t="str">
        <f t="shared" si="2"/>
        <v>S2</v>
      </c>
      <c r="G62" s="1" t="s">
        <v>0</v>
      </c>
      <c r="H62" s="1" t="s">
        <v>1</v>
      </c>
      <c r="I62" s="1" t="s">
        <v>1</v>
      </c>
      <c r="J62" s="1" t="s">
        <v>2</v>
      </c>
      <c r="K62" s="1">
        <v>25</v>
      </c>
      <c r="L62" s="1" t="s">
        <v>113</v>
      </c>
      <c r="M62" s="14">
        <v>0.65</v>
      </c>
      <c r="N62" s="2">
        <v>11500</v>
      </c>
      <c r="O62" s="14">
        <f t="shared" si="3"/>
        <v>7475</v>
      </c>
      <c r="P62" s="14">
        <f t="shared" si="4"/>
        <v>3737.5</v>
      </c>
      <c r="Q62" s="3">
        <v>0.5</v>
      </c>
    </row>
    <row r="63" spans="1:17" ht="15.75" customHeight="1" x14ac:dyDescent="0.2">
      <c r="A63" s="1" t="s">
        <v>108</v>
      </c>
      <c r="B63" s="1">
        <v>1185732</v>
      </c>
      <c r="C63" s="17">
        <v>44876</v>
      </c>
      <c r="D63" s="17" t="str">
        <f t="shared" si="0"/>
        <v>noviembre</v>
      </c>
      <c r="E63" s="17" t="str">
        <f t="shared" si="1"/>
        <v>T4</v>
      </c>
      <c r="F63" s="17" t="str">
        <f t="shared" si="2"/>
        <v>S2</v>
      </c>
      <c r="G63" s="1" t="s">
        <v>0</v>
      </c>
      <c r="H63" s="1" t="s">
        <v>1</v>
      </c>
      <c r="I63" s="1" t="s">
        <v>1</v>
      </c>
      <c r="J63" s="1" t="s">
        <v>3</v>
      </c>
      <c r="K63" s="1">
        <v>44</v>
      </c>
      <c r="L63" s="1" t="s">
        <v>114</v>
      </c>
      <c r="M63" s="14">
        <v>0.55000000000000004</v>
      </c>
      <c r="N63" s="2">
        <v>9750</v>
      </c>
      <c r="O63" s="14">
        <f t="shared" si="3"/>
        <v>5362.5</v>
      </c>
      <c r="P63" s="14">
        <f t="shared" si="4"/>
        <v>1608.75</v>
      </c>
      <c r="Q63" s="3">
        <v>0.3</v>
      </c>
    </row>
    <row r="64" spans="1:17" ht="15.75" customHeight="1" x14ac:dyDescent="0.2">
      <c r="A64" s="1" t="s">
        <v>108</v>
      </c>
      <c r="B64" s="1">
        <v>1185732</v>
      </c>
      <c r="C64" s="17">
        <v>44876</v>
      </c>
      <c r="D64" s="17" t="str">
        <f t="shared" si="0"/>
        <v>noviembre</v>
      </c>
      <c r="E64" s="17" t="str">
        <f t="shared" si="1"/>
        <v>T4</v>
      </c>
      <c r="F64" s="17" t="str">
        <f t="shared" si="2"/>
        <v>S2</v>
      </c>
      <c r="G64" s="1" t="s">
        <v>0</v>
      </c>
      <c r="H64" s="1" t="s">
        <v>1</v>
      </c>
      <c r="I64" s="1" t="s">
        <v>1</v>
      </c>
      <c r="J64" s="1" t="s">
        <v>4</v>
      </c>
      <c r="K64" s="1">
        <v>35</v>
      </c>
      <c r="L64" s="1" t="s">
        <v>113</v>
      </c>
      <c r="M64" s="14">
        <v>0.55000000000000004</v>
      </c>
      <c r="N64" s="2">
        <v>9200</v>
      </c>
      <c r="O64" s="14">
        <f t="shared" si="3"/>
        <v>5060</v>
      </c>
      <c r="P64" s="14">
        <f t="shared" si="4"/>
        <v>1771</v>
      </c>
      <c r="Q64" s="3">
        <v>0.35</v>
      </c>
    </row>
    <row r="65" spans="1:17" ht="15.75" customHeight="1" x14ac:dyDescent="0.2">
      <c r="A65" s="1" t="s">
        <v>108</v>
      </c>
      <c r="B65" s="1">
        <v>1185732</v>
      </c>
      <c r="C65" s="17">
        <v>44876</v>
      </c>
      <c r="D65" s="17" t="str">
        <f t="shared" si="0"/>
        <v>noviembre</v>
      </c>
      <c r="E65" s="17" t="str">
        <f t="shared" si="1"/>
        <v>T4</v>
      </c>
      <c r="F65" s="17" t="str">
        <f t="shared" si="2"/>
        <v>S2</v>
      </c>
      <c r="G65" s="1" t="s">
        <v>0</v>
      </c>
      <c r="H65" s="1" t="s">
        <v>1</v>
      </c>
      <c r="I65" s="1" t="s">
        <v>1</v>
      </c>
      <c r="J65" s="1" t="s">
        <v>5</v>
      </c>
      <c r="K65" s="1">
        <v>27</v>
      </c>
      <c r="L65" s="1" t="s">
        <v>112</v>
      </c>
      <c r="M65" s="14">
        <v>0.55000000000000004</v>
      </c>
      <c r="N65" s="2">
        <v>9000</v>
      </c>
      <c r="O65" s="14">
        <f t="shared" si="3"/>
        <v>4950</v>
      </c>
      <c r="P65" s="14">
        <f t="shared" si="4"/>
        <v>1732.5</v>
      </c>
      <c r="Q65" s="3">
        <v>0.35</v>
      </c>
    </row>
    <row r="66" spans="1:17" ht="15.75" customHeight="1" x14ac:dyDescent="0.2">
      <c r="A66" s="1" t="s">
        <v>108</v>
      </c>
      <c r="B66" s="1">
        <v>1185732</v>
      </c>
      <c r="C66" s="17">
        <v>44876</v>
      </c>
      <c r="D66" s="17" t="str">
        <f t="shared" ref="D66:D129" si="5">TEXT(C66,"mmmm")</f>
        <v>noviembre</v>
      </c>
      <c r="E66" s="17" t="str">
        <f t="shared" ref="E66:E129" si="6">"T" &amp; TRUNC((MONTH(C66)-1)/3)+1</f>
        <v>T4</v>
      </c>
      <c r="F66" s="17" t="str">
        <f t="shared" ref="F66:F129" si="7">"S" &amp; IF(MONTH(C66)&lt;=6,1,2)</f>
        <v>S2</v>
      </c>
      <c r="G66" s="1" t="s">
        <v>0</v>
      </c>
      <c r="H66" s="1" t="s">
        <v>1</v>
      </c>
      <c r="I66" s="1" t="s">
        <v>1</v>
      </c>
      <c r="J66" s="1" t="s">
        <v>6</v>
      </c>
      <c r="K66" s="1">
        <v>17</v>
      </c>
      <c r="L66" s="1" t="s">
        <v>112</v>
      </c>
      <c r="M66" s="14">
        <v>0.65</v>
      </c>
      <c r="N66" s="2">
        <v>8750</v>
      </c>
      <c r="O66" s="14">
        <f t="shared" si="3"/>
        <v>5687.5</v>
      </c>
      <c r="P66" s="14">
        <f t="shared" si="4"/>
        <v>1706.25</v>
      </c>
      <c r="Q66" s="3">
        <v>0.3</v>
      </c>
    </row>
    <row r="67" spans="1:17" ht="15.75" customHeight="1" x14ac:dyDescent="0.2">
      <c r="A67" s="1" t="s">
        <v>108</v>
      </c>
      <c r="B67" s="1">
        <v>1185732</v>
      </c>
      <c r="C67" s="17">
        <v>44876</v>
      </c>
      <c r="D67" s="17" t="str">
        <f t="shared" si="5"/>
        <v>noviembre</v>
      </c>
      <c r="E67" s="17" t="str">
        <f t="shared" si="6"/>
        <v>T4</v>
      </c>
      <c r="F67" s="17" t="str">
        <f t="shared" si="7"/>
        <v>S2</v>
      </c>
      <c r="G67" s="1" t="s">
        <v>0</v>
      </c>
      <c r="H67" s="1" t="s">
        <v>1</v>
      </c>
      <c r="I67" s="1" t="s">
        <v>1</v>
      </c>
      <c r="J67" s="1" t="s">
        <v>7</v>
      </c>
      <c r="K67" s="1">
        <v>19</v>
      </c>
      <c r="L67" s="1" t="s">
        <v>114</v>
      </c>
      <c r="M67" s="14">
        <v>0.7</v>
      </c>
      <c r="N67" s="2">
        <v>9750</v>
      </c>
      <c r="O67" s="14">
        <f t="shared" si="3"/>
        <v>6825</v>
      </c>
      <c r="P67" s="14">
        <f t="shared" si="4"/>
        <v>1706.25</v>
      </c>
      <c r="Q67" s="3">
        <v>0.25</v>
      </c>
    </row>
    <row r="68" spans="1:17" ht="15.75" customHeight="1" x14ac:dyDescent="0.2">
      <c r="A68" s="1" t="s">
        <v>108</v>
      </c>
      <c r="B68" s="1">
        <v>1185732</v>
      </c>
      <c r="C68" s="17">
        <v>44905</v>
      </c>
      <c r="D68" s="17" t="str">
        <f t="shared" si="5"/>
        <v>diciembre</v>
      </c>
      <c r="E68" s="17" t="str">
        <f t="shared" si="6"/>
        <v>T4</v>
      </c>
      <c r="F68" s="17" t="str">
        <f t="shared" si="7"/>
        <v>S2</v>
      </c>
      <c r="G68" s="1" t="s">
        <v>0</v>
      </c>
      <c r="H68" s="1" t="s">
        <v>1</v>
      </c>
      <c r="I68" s="1" t="s">
        <v>1</v>
      </c>
      <c r="J68" s="1" t="s">
        <v>2</v>
      </c>
      <c r="K68" s="1">
        <v>55</v>
      </c>
      <c r="L68" s="1" t="s">
        <v>114</v>
      </c>
      <c r="M68" s="14">
        <v>0.65</v>
      </c>
      <c r="N68" s="2">
        <v>12000</v>
      </c>
      <c r="O68" s="14">
        <f t="shared" si="3"/>
        <v>7800</v>
      </c>
      <c r="P68" s="14">
        <f t="shared" si="4"/>
        <v>3900</v>
      </c>
      <c r="Q68" s="3">
        <v>0.5</v>
      </c>
    </row>
    <row r="69" spans="1:17" ht="15.75" customHeight="1" x14ac:dyDescent="0.2">
      <c r="A69" s="1" t="s">
        <v>108</v>
      </c>
      <c r="B69" s="1">
        <v>1185732</v>
      </c>
      <c r="C69" s="17">
        <v>44905</v>
      </c>
      <c r="D69" s="17" t="str">
        <f t="shared" si="5"/>
        <v>diciembre</v>
      </c>
      <c r="E69" s="17" t="str">
        <f t="shared" si="6"/>
        <v>T4</v>
      </c>
      <c r="F69" s="17" t="str">
        <f t="shared" si="7"/>
        <v>S2</v>
      </c>
      <c r="G69" s="1" t="s">
        <v>0</v>
      </c>
      <c r="H69" s="1" t="s">
        <v>1</v>
      </c>
      <c r="I69" s="1" t="s">
        <v>1</v>
      </c>
      <c r="J69" s="1" t="s">
        <v>3</v>
      </c>
      <c r="K69" s="1">
        <v>23</v>
      </c>
      <c r="L69" s="1" t="s">
        <v>112</v>
      </c>
      <c r="M69" s="14">
        <v>0.55000000000000004</v>
      </c>
      <c r="N69" s="2">
        <v>10000</v>
      </c>
      <c r="O69" s="14">
        <f t="shared" si="3"/>
        <v>5500</v>
      </c>
      <c r="P69" s="14">
        <f t="shared" si="4"/>
        <v>1650</v>
      </c>
      <c r="Q69" s="3">
        <v>0.3</v>
      </c>
    </row>
    <row r="70" spans="1:17" ht="15.75" customHeight="1" x14ac:dyDescent="0.2">
      <c r="A70" s="1" t="s">
        <v>108</v>
      </c>
      <c r="B70" s="1">
        <v>1185732</v>
      </c>
      <c r="C70" s="17">
        <v>44905</v>
      </c>
      <c r="D70" s="17" t="str">
        <f t="shared" si="5"/>
        <v>diciembre</v>
      </c>
      <c r="E70" s="17" t="str">
        <f t="shared" si="6"/>
        <v>T4</v>
      </c>
      <c r="F70" s="17" t="str">
        <f t="shared" si="7"/>
        <v>S2</v>
      </c>
      <c r="G70" s="1" t="s">
        <v>0</v>
      </c>
      <c r="H70" s="1" t="s">
        <v>1</v>
      </c>
      <c r="I70" s="1" t="s">
        <v>1</v>
      </c>
      <c r="J70" s="1" t="s">
        <v>4</v>
      </c>
      <c r="K70" s="1">
        <v>42</v>
      </c>
      <c r="L70" s="1" t="s">
        <v>112</v>
      </c>
      <c r="M70" s="14">
        <v>0.55000000000000004</v>
      </c>
      <c r="N70" s="2">
        <v>9500</v>
      </c>
      <c r="O70" s="14">
        <f t="shared" si="3"/>
        <v>5225</v>
      </c>
      <c r="P70" s="14">
        <f t="shared" si="4"/>
        <v>1828.7499999999998</v>
      </c>
      <c r="Q70" s="3">
        <v>0.35</v>
      </c>
    </row>
    <row r="71" spans="1:17" ht="15.75" customHeight="1" x14ac:dyDescent="0.2">
      <c r="A71" s="1" t="s">
        <v>108</v>
      </c>
      <c r="B71" s="1">
        <v>1185732</v>
      </c>
      <c r="C71" s="17">
        <v>44905</v>
      </c>
      <c r="D71" s="17" t="str">
        <f t="shared" si="5"/>
        <v>diciembre</v>
      </c>
      <c r="E71" s="17" t="str">
        <f t="shared" si="6"/>
        <v>T4</v>
      </c>
      <c r="F71" s="17" t="str">
        <f t="shared" si="7"/>
        <v>S2</v>
      </c>
      <c r="G71" s="1" t="s">
        <v>0</v>
      </c>
      <c r="H71" s="1" t="s">
        <v>1</v>
      </c>
      <c r="I71" s="1" t="s">
        <v>1</v>
      </c>
      <c r="J71" s="1" t="s">
        <v>5</v>
      </c>
      <c r="K71" s="1">
        <v>47</v>
      </c>
      <c r="L71" s="1" t="s">
        <v>115</v>
      </c>
      <c r="M71" s="14">
        <v>0.55000000000000004</v>
      </c>
      <c r="N71" s="2">
        <v>9000</v>
      </c>
      <c r="O71" s="14">
        <f t="shared" si="3"/>
        <v>4950</v>
      </c>
      <c r="P71" s="14">
        <f t="shared" si="4"/>
        <v>1732.5</v>
      </c>
      <c r="Q71" s="3">
        <v>0.35</v>
      </c>
    </row>
    <row r="72" spans="1:17" ht="15.75" customHeight="1" x14ac:dyDescent="0.2">
      <c r="A72" s="1" t="s">
        <v>108</v>
      </c>
      <c r="B72" s="1">
        <v>1185732</v>
      </c>
      <c r="C72" s="17">
        <v>44905</v>
      </c>
      <c r="D72" s="17" t="str">
        <f t="shared" si="5"/>
        <v>diciembre</v>
      </c>
      <c r="E72" s="17" t="str">
        <f t="shared" si="6"/>
        <v>T4</v>
      </c>
      <c r="F72" s="17" t="str">
        <f t="shared" si="7"/>
        <v>S2</v>
      </c>
      <c r="G72" s="1" t="s">
        <v>0</v>
      </c>
      <c r="H72" s="1" t="s">
        <v>1</v>
      </c>
      <c r="I72" s="1" t="s">
        <v>1</v>
      </c>
      <c r="J72" s="1" t="s">
        <v>6</v>
      </c>
      <c r="K72" s="1">
        <v>26</v>
      </c>
      <c r="L72" s="1" t="s">
        <v>113</v>
      </c>
      <c r="M72" s="14">
        <v>0.65</v>
      </c>
      <c r="N72" s="2">
        <v>9000</v>
      </c>
      <c r="O72" s="14">
        <f t="shared" si="3"/>
        <v>5850</v>
      </c>
      <c r="P72" s="14">
        <f t="shared" si="4"/>
        <v>1755</v>
      </c>
      <c r="Q72" s="3">
        <v>0.3</v>
      </c>
    </row>
    <row r="73" spans="1:17" ht="15.75" customHeight="1" x14ac:dyDescent="0.2">
      <c r="A73" s="1" t="s">
        <v>108</v>
      </c>
      <c r="B73" s="1">
        <v>1185732</v>
      </c>
      <c r="C73" s="17">
        <v>44905</v>
      </c>
      <c r="D73" s="17" t="str">
        <f t="shared" si="5"/>
        <v>diciembre</v>
      </c>
      <c r="E73" s="17" t="str">
        <f t="shared" si="6"/>
        <v>T4</v>
      </c>
      <c r="F73" s="17" t="str">
        <f t="shared" si="7"/>
        <v>S2</v>
      </c>
      <c r="G73" s="1" t="s">
        <v>0</v>
      </c>
      <c r="H73" s="1" t="s">
        <v>1</v>
      </c>
      <c r="I73" s="1" t="s">
        <v>1</v>
      </c>
      <c r="J73" s="1" t="s">
        <v>7</v>
      </c>
      <c r="K73" s="1">
        <v>45</v>
      </c>
      <c r="L73" s="1" t="s">
        <v>115</v>
      </c>
      <c r="M73" s="14">
        <v>0.7</v>
      </c>
      <c r="N73" s="2">
        <v>10000</v>
      </c>
      <c r="O73" s="14">
        <f t="shared" si="3"/>
        <v>7000</v>
      </c>
      <c r="P73" s="14">
        <f t="shared" si="4"/>
        <v>1750</v>
      </c>
      <c r="Q73" s="3">
        <v>0.25</v>
      </c>
    </row>
    <row r="74" spans="1:17" ht="15.75" customHeight="1" x14ac:dyDescent="0.2">
      <c r="A74" s="1" t="s">
        <v>109</v>
      </c>
      <c r="B74" s="1">
        <v>1197831</v>
      </c>
      <c r="C74" s="17">
        <v>44563</v>
      </c>
      <c r="D74" s="17" t="str">
        <f t="shared" si="5"/>
        <v>enero</v>
      </c>
      <c r="E74" s="17" t="str">
        <f t="shared" si="6"/>
        <v>T1</v>
      </c>
      <c r="F74" s="17" t="str">
        <f t="shared" si="7"/>
        <v>S1</v>
      </c>
      <c r="G74" s="1" t="s">
        <v>8</v>
      </c>
      <c r="H74" s="1" t="s">
        <v>9</v>
      </c>
      <c r="I74" s="1" t="s">
        <v>10</v>
      </c>
      <c r="J74" s="1" t="s">
        <v>2</v>
      </c>
      <c r="K74" s="1">
        <v>30</v>
      </c>
      <c r="L74" s="1" t="s">
        <v>115</v>
      </c>
      <c r="M74" s="14">
        <v>0.25</v>
      </c>
      <c r="N74" s="2">
        <v>9000</v>
      </c>
      <c r="O74" s="14">
        <f t="shared" si="3"/>
        <v>2250</v>
      </c>
      <c r="P74" s="14">
        <f t="shared" si="4"/>
        <v>787.5</v>
      </c>
      <c r="Q74" s="3">
        <v>0.35</v>
      </c>
    </row>
    <row r="75" spans="1:17" ht="15.75" customHeight="1" x14ac:dyDescent="0.2">
      <c r="A75" s="1" t="s">
        <v>109</v>
      </c>
      <c r="B75" s="1">
        <v>1197831</v>
      </c>
      <c r="C75" s="17">
        <v>44563</v>
      </c>
      <c r="D75" s="17" t="str">
        <f t="shared" si="5"/>
        <v>enero</v>
      </c>
      <c r="E75" s="17" t="str">
        <f t="shared" si="6"/>
        <v>T1</v>
      </c>
      <c r="F75" s="17" t="str">
        <f t="shared" si="7"/>
        <v>S1</v>
      </c>
      <c r="G75" s="1" t="s">
        <v>8</v>
      </c>
      <c r="H75" s="1" t="s">
        <v>9</v>
      </c>
      <c r="I75" s="1" t="s">
        <v>10</v>
      </c>
      <c r="J75" s="1" t="s">
        <v>3</v>
      </c>
      <c r="K75" s="1">
        <v>28</v>
      </c>
      <c r="L75" s="1" t="s">
        <v>113</v>
      </c>
      <c r="M75" s="14">
        <v>0.35</v>
      </c>
      <c r="N75" s="2">
        <v>9000</v>
      </c>
      <c r="O75" s="14">
        <f t="shared" si="3"/>
        <v>3150</v>
      </c>
      <c r="P75" s="14">
        <f t="shared" si="4"/>
        <v>1102.5</v>
      </c>
      <c r="Q75" s="3">
        <v>0.35</v>
      </c>
    </row>
    <row r="76" spans="1:17" ht="15.75" customHeight="1" x14ac:dyDescent="0.2">
      <c r="A76" s="1" t="s">
        <v>109</v>
      </c>
      <c r="B76" s="1">
        <v>1197831</v>
      </c>
      <c r="C76" s="17">
        <v>44563</v>
      </c>
      <c r="D76" s="17" t="str">
        <f t="shared" si="5"/>
        <v>enero</v>
      </c>
      <c r="E76" s="17" t="str">
        <f t="shared" si="6"/>
        <v>T1</v>
      </c>
      <c r="F76" s="17" t="str">
        <f t="shared" si="7"/>
        <v>S1</v>
      </c>
      <c r="G76" s="1" t="s">
        <v>8</v>
      </c>
      <c r="H76" s="1" t="s">
        <v>9</v>
      </c>
      <c r="I76" s="1" t="s">
        <v>10</v>
      </c>
      <c r="J76" s="1" t="s">
        <v>4</v>
      </c>
      <c r="K76" s="1">
        <v>16</v>
      </c>
      <c r="L76" s="1" t="s">
        <v>112</v>
      </c>
      <c r="M76" s="14">
        <v>0.35</v>
      </c>
      <c r="N76" s="2">
        <v>7000</v>
      </c>
      <c r="O76" s="14">
        <f t="shared" si="3"/>
        <v>2450</v>
      </c>
      <c r="P76" s="14">
        <f t="shared" si="4"/>
        <v>857.5</v>
      </c>
      <c r="Q76" s="3">
        <v>0.35</v>
      </c>
    </row>
    <row r="77" spans="1:17" ht="15.75" customHeight="1" x14ac:dyDescent="0.2">
      <c r="A77" s="1" t="s">
        <v>109</v>
      </c>
      <c r="B77" s="1">
        <v>1197831</v>
      </c>
      <c r="C77" s="17">
        <v>44563</v>
      </c>
      <c r="D77" s="17" t="str">
        <f t="shared" si="5"/>
        <v>enero</v>
      </c>
      <c r="E77" s="17" t="str">
        <f t="shared" si="6"/>
        <v>T1</v>
      </c>
      <c r="F77" s="17" t="str">
        <f t="shared" si="7"/>
        <v>S1</v>
      </c>
      <c r="G77" s="1" t="s">
        <v>8</v>
      </c>
      <c r="H77" s="1" t="s">
        <v>9</v>
      </c>
      <c r="I77" s="1" t="s">
        <v>10</v>
      </c>
      <c r="J77" s="1" t="s">
        <v>5</v>
      </c>
      <c r="K77" s="1">
        <v>38</v>
      </c>
      <c r="L77" s="1" t="s">
        <v>113</v>
      </c>
      <c r="M77" s="14">
        <v>0.35</v>
      </c>
      <c r="N77" s="2">
        <v>7000</v>
      </c>
      <c r="O77" s="14">
        <f t="shared" si="3"/>
        <v>2450</v>
      </c>
      <c r="P77" s="14">
        <f t="shared" si="4"/>
        <v>1102.5</v>
      </c>
      <c r="Q77" s="3">
        <v>0.45</v>
      </c>
    </row>
    <row r="78" spans="1:17" ht="15.75" customHeight="1" x14ac:dyDescent="0.2">
      <c r="A78" s="1" t="s">
        <v>109</v>
      </c>
      <c r="B78" s="1">
        <v>1197831</v>
      </c>
      <c r="C78" s="17">
        <v>44563</v>
      </c>
      <c r="D78" s="17" t="str">
        <f t="shared" si="5"/>
        <v>enero</v>
      </c>
      <c r="E78" s="17" t="str">
        <f t="shared" si="6"/>
        <v>T1</v>
      </c>
      <c r="F78" s="17" t="str">
        <f t="shared" si="7"/>
        <v>S1</v>
      </c>
      <c r="G78" s="1" t="s">
        <v>8</v>
      </c>
      <c r="H78" s="1" t="s">
        <v>9</v>
      </c>
      <c r="I78" s="1" t="s">
        <v>10</v>
      </c>
      <c r="J78" s="1" t="s">
        <v>6</v>
      </c>
      <c r="K78" s="1">
        <v>42</v>
      </c>
      <c r="L78" s="1" t="s">
        <v>112</v>
      </c>
      <c r="M78" s="14">
        <v>0.4</v>
      </c>
      <c r="N78" s="2">
        <v>5500</v>
      </c>
      <c r="O78" s="14">
        <f t="shared" si="3"/>
        <v>2200</v>
      </c>
      <c r="P78" s="14">
        <f t="shared" si="4"/>
        <v>660</v>
      </c>
      <c r="Q78" s="3">
        <v>0.3</v>
      </c>
    </row>
    <row r="79" spans="1:17" ht="15.75" customHeight="1" x14ac:dyDescent="0.2">
      <c r="A79" s="1" t="s">
        <v>109</v>
      </c>
      <c r="B79" s="1">
        <v>1197831</v>
      </c>
      <c r="C79" s="17">
        <v>44563</v>
      </c>
      <c r="D79" s="17" t="str">
        <f t="shared" si="5"/>
        <v>enero</v>
      </c>
      <c r="E79" s="17" t="str">
        <f t="shared" si="6"/>
        <v>T1</v>
      </c>
      <c r="F79" s="17" t="str">
        <f t="shared" si="7"/>
        <v>S1</v>
      </c>
      <c r="G79" s="1" t="s">
        <v>8</v>
      </c>
      <c r="H79" s="1" t="s">
        <v>9</v>
      </c>
      <c r="I79" s="1" t="s">
        <v>10</v>
      </c>
      <c r="J79" s="1" t="s">
        <v>7</v>
      </c>
      <c r="K79" s="1">
        <v>19</v>
      </c>
      <c r="L79" s="1" t="s">
        <v>114</v>
      </c>
      <c r="M79" s="14">
        <v>0.35</v>
      </c>
      <c r="N79" s="2">
        <v>7000</v>
      </c>
      <c r="O79" s="14">
        <f t="shared" si="3"/>
        <v>2450</v>
      </c>
      <c r="P79" s="14">
        <f t="shared" si="4"/>
        <v>1225</v>
      </c>
      <c r="Q79" s="3">
        <v>0.5</v>
      </c>
    </row>
    <row r="80" spans="1:17" ht="15.75" customHeight="1" x14ac:dyDescent="0.2">
      <c r="A80" s="1" t="s">
        <v>109</v>
      </c>
      <c r="B80" s="1">
        <v>1197831</v>
      </c>
      <c r="C80" s="17">
        <v>44593</v>
      </c>
      <c r="D80" s="17" t="str">
        <f t="shared" si="5"/>
        <v>febrero</v>
      </c>
      <c r="E80" s="17" t="str">
        <f t="shared" si="6"/>
        <v>T1</v>
      </c>
      <c r="F80" s="17" t="str">
        <f t="shared" si="7"/>
        <v>S1</v>
      </c>
      <c r="G80" s="1" t="s">
        <v>8</v>
      </c>
      <c r="H80" s="1" t="s">
        <v>9</v>
      </c>
      <c r="I80" s="1" t="s">
        <v>10</v>
      </c>
      <c r="J80" s="1" t="s">
        <v>2</v>
      </c>
      <c r="K80" s="1">
        <v>21</v>
      </c>
      <c r="L80" s="1" t="s">
        <v>115</v>
      </c>
      <c r="M80" s="14">
        <v>0.25</v>
      </c>
      <c r="N80" s="2">
        <v>8500</v>
      </c>
      <c r="O80" s="14">
        <f t="shared" si="3"/>
        <v>2125</v>
      </c>
      <c r="P80" s="14">
        <f t="shared" si="4"/>
        <v>743.75</v>
      </c>
      <c r="Q80" s="3">
        <v>0.35</v>
      </c>
    </row>
    <row r="81" spans="1:17" ht="15.75" customHeight="1" x14ac:dyDescent="0.2">
      <c r="A81" s="1" t="s">
        <v>109</v>
      </c>
      <c r="B81" s="1">
        <v>1197831</v>
      </c>
      <c r="C81" s="17">
        <v>44593</v>
      </c>
      <c r="D81" s="17" t="str">
        <f t="shared" si="5"/>
        <v>febrero</v>
      </c>
      <c r="E81" s="17" t="str">
        <f t="shared" si="6"/>
        <v>T1</v>
      </c>
      <c r="F81" s="17" t="str">
        <f t="shared" si="7"/>
        <v>S1</v>
      </c>
      <c r="G81" s="1" t="s">
        <v>8</v>
      </c>
      <c r="H81" s="1" t="s">
        <v>9</v>
      </c>
      <c r="I81" s="1" t="s">
        <v>10</v>
      </c>
      <c r="J81" s="1" t="s">
        <v>3</v>
      </c>
      <c r="K81" s="1">
        <v>32</v>
      </c>
      <c r="L81" s="1" t="s">
        <v>115</v>
      </c>
      <c r="M81" s="14">
        <v>0.35</v>
      </c>
      <c r="N81" s="2">
        <v>8500</v>
      </c>
      <c r="O81" s="14">
        <f t="shared" si="3"/>
        <v>2975</v>
      </c>
      <c r="P81" s="14">
        <f t="shared" si="4"/>
        <v>1041.25</v>
      </c>
      <c r="Q81" s="3">
        <v>0.35</v>
      </c>
    </row>
    <row r="82" spans="1:17" ht="15.75" customHeight="1" x14ac:dyDescent="0.2">
      <c r="A82" s="1" t="s">
        <v>109</v>
      </c>
      <c r="B82" s="1">
        <v>1197831</v>
      </c>
      <c r="C82" s="17">
        <v>44593</v>
      </c>
      <c r="D82" s="17" t="str">
        <f t="shared" si="5"/>
        <v>febrero</v>
      </c>
      <c r="E82" s="17" t="str">
        <f t="shared" si="6"/>
        <v>T1</v>
      </c>
      <c r="F82" s="17" t="str">
        <f t="shared" si="7"/>
        <v>S1</v>
      </c>
      <c r="G82" s="1" t="s">
        <v>8</v>
      </c>
      <c r="H82" s="1" t="s">
        <v>9</v>
      </c>
      <c r="I82" s="1" t="s">
        <v>10</v>
      </c>
      <c r="J82" s="1" t="s">
        <v>4</v>
      </c>
      <c r="K82" s="1">
        <v>31</v>
      </c>
      <c r="L82" s="1" t="s">
        <v>113</v>
      </c>
      <c r="M82" s="14">
        <v>0.35</v>
      </c>
      <c r="N82" s="2">
        <v>6750</v>
      </c>
      <c r="O82" s="14">
        <f t="shared" si="3"/>
        <v>2362.5</v>
      </c>
      <c r="P82" s="14">
        <f t="shared" si="4"/>
        <v>826.875</v>
      </c>
      <c r="Q82" s="3">
        <v>0.35</v>
      </c>
    </row>
    <row r="83" spans="1:17" ht="15.75" customHeight="1" x14ac:dyDescent="0.2">
      <c r="A83" s="1" t="s">
        <v>109</v>
      </c>
      <c r="B83" s="1">
        <v>1197831</v>
      </c>
      <c r="C83" s="17">
        <v>44593</v>
      </c>
      <c r="D83" s="17" t="str">
        <f t="shared" si="5"/>
        <v>febrero</v>
      </c>
      <c r="E83" s="17" t="str">
        <f t="shared" si="6"/>
        <v>T1</v>
      </c>
      <c r="F83" s="17" t="str">
        <f t="shared" si="7"/>
        <v>S1</v>
      </c>
      <c r="G83" s="1" t="s">
        <v>8</v>
      </c>
      <c r="H83" s="1" t="s">
        <v>9</v>
      </c>
      <c r="I83" s="1" t="s">
        <v>10</v>
      </c>
      <c r="J83" s="1" t="s">
        <v>5</v>
      </c>
      <c r="K83" s="1">
        <v>43</v>
      </c>
      <c r="L83" s="1" t="s">
        <v>113</v>
      </c>
      <c r="M83" s="14">
        <v>0.35</v>
      </c>
      <c r="N83" s="2">
        <v>6250</v>
      </c>
      <c r="O83" s="14">
        <f t="shared" si="3"/>
        <v>2187.5</v>
      </c>
      <c r="P83" s="14">
        <f t="shared" si="4"/>
        <v>984.375</v>
      </c>
      <c r="Q83" s="3">
        <v>0.45</v>
      </c>
    </row>
    <row r="84" spans="1:17" ht="15.75" customHeight="1" x14ac:dyDescent="0.2">
      <c r="A84" s="1" t="s">
        <v>109</v>
      </c>
      <c r="B84" s="1">
        <v>1197831</v>
      </c>
      <c r="C84" s="17">
        <v>44593</v>
      </c>
      <c r="D84" s="17" t="str">
        <f t="shared" si="5"/>
        <v>febrero</v>
      </c>
      <c r="E84" s="17" t="str">
        <f t="shared" si="6"/>
        <v>T1</v>
      </c>
      <c r="F84" s="17" t="str">
        <f t="shared" si="7"/>
        <v>S1</v>
      </c>
      <c r="G84" s="1" t="s">
        <v>8</v>
      </c>
      <c r="H84" s="1" t="s">
        <v>9</v>
      </c>
      <c r="I84" s="1" t="s">
        <v>10</v>
      </c>
      <c r="J84" s="1" t="s">
        <v>6</v>
      </c>
      <c r="K84" s="1">
        <v>45</v>
      </c>
      <c r="L84" s="1" t="s">
        <v>114</v>
      </c>
      <c r="M84" s="14">
        <v>0.4</v>
      </c>
      <c r="N84" s="2">
        <v>5000</v>
      </c>
      <c r="O84" s="14">
        <f t="shared" si="3"/>
        <v>2000</v>
      </c>
      <c r="P84" s="14">
        <f t="shared" si="4"/>
        <v>600</v>
      </c>
      <c r="Q84" s="3">
        <v>0.3</v>
      </c>
    </row>
    <row r="85" spans="1:17" ht="15.75" customHeight="1" x14ac:dyDescent="0.2">
      <c r="A85" s="1" t="s">
        <v>109</v>
      </c>
      <c r="B85" s="1">
        <v>1197831</v>
      </c>
      <c r="C85" s="17">
        <v>44593</v>
      </c>
      <c r="D85" s="17" t="str">
        <f t="shared" si="5"/>
        <v>febrero</v>
      </c>
      <c r="E85" s="17" t="str">
        <f t="shared" si="6"/>
        <v>T1</v>
      </c>
      <c r="F85" s="17" t="str">
        <f t="shared" si="7"/>
        <v>S1</v>
      </c>
      <c r="G85" s="1" t="s">
        <v>8</v>
      </c>
      <c r="H85" s="1" t="s">
        <v>9</v>
      </c>
      <c r="I85" s="1" t="s">
        <v>10</v>
      </c>
      <c r="J85" s="1" t="s">
        <v>7</v>
      </c>
      <c r="K85" s="1">
        <v>19</v>
      </c>
      <c r="L85" s="1" t="s">
        <v>114</v>
      </c>
      <c r="M85" s="14">
        <v>0.35</v>
      </c>
      <c r="N85" s="2">
        <v>7000</v>
      </c>
      <c r="O85" s="14">
        <f t="shared" si="3"/>
        <v>2450</v>
      </c>
      <c r="P85" s="14">
        <f t="shared" si="4"/>
        <v>1225</v>
      </c>
      <c r="Q85" s="3">
        <v>0.5</v>
      </c>
    </row>
    <row r="86" spans="1:17" ht="15.75" customHeight="1" x14ac:dyDescent="0.2">
      <c r="A86" s="1" t="s">
        <v>109</v>
      </c>
      <c r="B86" s="1">
        <v>1197831</v>
      </c>
      <c r="C86" s="17">
        <v>44623</v>
      </c>
      <c r="D86" s="17" t="str">
        <f t="shared" si="5"/>
        <v>marzo</v>
      </c>
      <c r="E86" s="17" t="str">
        <f t="shared" si="6"/>
        <v>T1</v>
      </c>
      <c r="F86" s="17" t="str">
        <f t="shared" si="7"/>
        <v>S1</v>
      </c>
      <c r="G86" s="1" t="s">
        <v>8</v>
      </c>
      <c r="H86" s="1" t="s">
        <v>9</v>
      </c>
      <c r="I86" s="1" t="s">
        <v>10</v>
      </c>
      <c r="J86" s="1" t="s">
        <v>2</v>
      </c>
      <c r="K86" s="1">
        <v>29</v>
      </c>
      <c r="L86" s="1" t="s">
        <v>114</v>
      </c>
      <c r="M86" s="14">
        <v>0.3</v>
      </c>
      <c r="N86" s="2">
        <v>8750</v>
      </c>
      <c r="O86" s="14">
        <f t="shared" si="3"/>
        <v>2625</v>
      </c>
      <c r="P86" s="14">
        <f t="shared" si="4"/>
        <v>918.74999999999989</v>
      </c>
      <c r="Q86" s="3">
        <v>0.35</v>
      </c>
    </row>
    <row r="87" spans="1:17" ht="15.75" customHeight="1" x14ac:dyDescent="0.2">
      <c r="A87" s="1" t="s">
        <v>109</v>
      </c>
      <c r="B87" s="1">
        <v>1197831</v>
      </c>
      <c r="C87" s="17">
        <v>44623</v>
      </c>
      <c r="D87" s="17" t="str">
        <f t="shared" si="5"/>
        <v>marzo</v>
      </c>
      <c r="E87" s="17" t="str">
        <f t="shared" si="6"/>
        <v>T1</v>
      </c>
      <c r="F87" s="17" t="str">
        <f t="shared" si="7"/>
        <v>S1</v>
      </c>
      <c r="G87" s="1" t="s">
        <v>8</v>
      </c>
      <c r="H87" s="1" t="s">
        <v>9</v>
      </c>
      <c r="I87" s="1" t="s">
        <v>10</v>
      </c>
      <c r="J87" s="1" t="s">
        <v>3</v>
      </c>
      <c r="K87" s="1">
        <v>50</v>
      </c>
      <c r="L87" s="1" t="s">
        <v>112</v>
      </c>
      <c r="M87" s="14">
        <v>0.4</v>
      </c>
      <c r="N87" s="2">
        <v>8750</v>
      </c>
      <c r="O87" s="14">
        <f t="shared" si="3"/>
        <v>3500</v>
      </c>
      <c r="P87" s="14">
        <f t="shared" si="4"/>
        <v>1225</v>
      </c>
      <c r="Q87" s="3">
        <v>0.35</v>
      </c>
    </row>
    <row r="88" spans="1:17" ht="15.75" customHeight="1" x14ac:dyDescent="0.2">
      <c r="A88" s="1" t="s">
        <v>109</v>
      </c>
      <c r="B88" s="1">
        <v>1197831</v>
      </c>
      <c r="C88" s="17">
        <v>44623</v>
      </c>
      <c r="D88" s="17" t="str">
        <f t="shared" si="5"/>
        <v>marzo</v>
      </c>
      <c r="E88" s="17" t="str">
        <f t="shared" si="6"/>
        <v>T1</v>
      </c>
      <c r="F88" s="17" t="str">
        <f t="shared" si="7"/>
        <v>S1</v>
      </c>
      <c r="G88" s="1" t="s">
        <v>8</v>
      </c>
      <c r="H88" s="1" t="s">
        <v>9</v>
      </c>
      <c r="I88" s="1" t="s">
        <v>10</v>
      </c>
      <c r="J88" s="1" t="s">
        <v>4</v>
      </c>
      <c r="K88" s="1">
        <v>32</v>
      </c>
      <c r="L88" s="1" t="s">
        <v>113</v>
      </c>
      <c r="M88" s="14">
        <v>0.35</v>
      </c>
      <c r="N88" s="2">
        <v>7000</v>
      </c>
      <c r="O88" s="14">
        <f t="shared" si="3"/>
        <v>2450</v>
      </c>
      <c r="P88" s="14">
        <f t="shared" si="4"/>
        <v>857.5</v>
      </c>
      <c r="Q88" s="3">
        <v>0.35</v>
      </c>
    </row>
    <row r="89" spans="1:17" ht="15.75" customHeight="1" x14ac:dyDescent="0.2">
      <c r="A89" s="1" t="s">
        <v>109</v>
      </c>
      <c r="B89" s="1">
        <v>1197831</v>
      </c>
      <c r="C89" s="17">
        <v>44623</v>
      </c>
      <c r="D89" s="17" t="str">
        <f t="shared" si="5"/>
        <v>marzo</v>
      </c>
      <c r="E89" s="17" t="str">
        <f t="shared" si="6"/>
        <v>T1</v>
      </c>
      <c r="F89" s="17" t="str">
        <f t="shared" si="7"/>
        <v>S1</v>
      </c>
      <c r="G89" s="1" t="s">
        <v>8</v>
      </c>
      <c r="H89" s="1" t="s">
        <v>9</v>
      </c>
      <c r="I89" s="1" t="s">
        <v>10</v>
      </c>
      <c r="J89" s="1" t="s">
        <v>5</v>
      </c>
      <c r="K89" s="1">
        <v>32</v>
      </c>
      <c r="L89" s="1" t="s">
        <v>113</v>
      </c>
      <c r="M89" s="14">
        <v>0.4</v>
      </c>
      <c r="N89" s="2">
        <v>6000</v>
      </c>
      <c r="O89" s="14">
        <f t="shared" si="3"/>
        <v>2400</v>
      </c>
      <c r="P89" s="14">
        <f t="shared" si="4"/>
        <v>1080</v>
      </c>
      <c r="Q89" s="3">
        <v>0.45</v>
      </c>
    </row>
    <row r="90" spans="1:17" ht="15.75" customHeight="1" x14ac:dyDescent="0.2">
      <c r="A90" s="1" t="s">
        <v>109</v>
      </c>
      <c r="B90" s="1">
        <v>1197831</v>
      </c>
      <c r="C90" s="17">
        <v>44623</v>
      </c>
      <c r="D90" s="17" t="str">
        <f t="shared" si="5"/>
        <v>marzo</v>
      </c>
      <c r="E90" s="17" t="str">
        <f t="shared" si="6"/>
        <v>T1</v>
      </c>
      <c r="F90" s="17" t="str">
        <f t="shared" si="7"/>
        <v>S1</v>
      </c>
      <c r="G90" s="1" t="s">
        <v>8</v>
      </c>
      <c r="H90" s="1" t="s">
        <v>9</v>
      </c>
      <c r="I90" s="1" t="s">
        <v>10</v>
      </c>
      <c r="J90" s="1" t="s">
        <v>6</v>
      </c>
      <c r="K90" s="1">
        <v>50</v>
      </c>
      <c r="L90" s="1" t="s">
        <v>114</v>
      </c>
      <c r="M90" s="14">
        <v>0.45</v>
      </c>
      <c r="N90" s="2">
        <v>5000</v>
      </c>
      <c r="O90" s="14">
        <f t="shared" si="3"/>
        <v>2250</v>
      </c>
      <c r="P90" s="14">
        <f t="shared" si="4"/>
        <v>675</v>
      </c>
      <c r="Q90" s="3">
        <v>0.3</v>
      </c>
    </row>
    <row r="91" spans="1:17" ht="15.75" customHeight="1" x14ac:dyDescent="0.2">
      <c r="A91" s="1" t="s">
        <v>109</v>
      </c>
      <c r="B91" s="1">
        <v>1197831</v>
      </c>
      <c r="C91" s="17">
        <v>44623</v>
      </c>
      <c r="D91" s="17" t="str">
        <f t="shared" si="5"/>
        <v>marzo</v>
      </c>
      <c r="E91" s="17" t="str">
        <f t="shared" si="6"/>
        <v>T1</v>
      </c>
      <c r="F91" s="17" t="str">
        <f t="shared" si="7"/>
        <v>S1</v>
      </c>
      <c r="G91" s="1" t="s">
        <v>8</v>
      </c>
      <c r="H91" s="1" t="s">
        <v>9</v>
      </c>
      <c r="I91" s="1" t="s">
        <v>10</v>
      </c>
      <c r="J91" s="1" t="s">
        <v>7</v>
      </c>
      <c r="K91" s="1">
        <v>19</v>
      </c>
      <c r="L91" s="1" t="s">
        <v>115</v>
      </c>
      <c r="M91" s="14">
        <v>0.4</v>
      </c>
      <c r="N91" s="2">
        <v>6500</v>
      </c>
      <c r="O91" s="14">
        <f t="shared" si="3"/>
        <v>2600</v>
      </c>
      <c r="P91" s="14">
        <f t="shared" si="4"/>
        <v>1300</v>
      </c>
      <c r="Q91" s="3">
        <v>0.5</v>
      </c>
    </row>
    <row r="92" spans="1:17" ht="15.75" customHeight="1" x14ac:dyDescent="0.2">
      <c r="A92" s="1" t="s">
        <v>109</v>
      </c>
      <c r="B92" s="1">
        <v>1197831</v>
      </c>
      <c r="C92" s="17">
        <v>44653</v>
      </c>
      <c r="D92" s="17" t="str">
        <f t="shared" si="5"/>
        <v>abril</v>
      </c>
      <c r="E92" s="17" t="str">
        <f t="shared" si="6"/>
        <v>T2</v>
      </c>
      <c r="F92" s="17" t="str">
        <f t="shared" si="7"/>
        <v>S1</v>
      </c>
      <c r="G92" s="1" t="s">
        <v>8</v>
      </c>
      <c r="H92" s="1" t="s">
        <v>9</v>
      </c>
      <c r="I92" s="1" t="s">
        <v>10</v>
      </c>
      <c r="J92" s="1" t="s">
        <v>2</v>
      </c>
      <c r="K92" s="1">
        <v>58</v>
      </c>
      <c r="L92" s="1" t="s">
        <v>112</v>
      </c>
      <c r="M92" s="14">
        <v>0.3</v>
      </c>
      <c r="N92" s="2">
        <v>9000</v>
      </c>
      <c r="O92" s="14">
        <f t="shared" si="3"/>
        <v>2700</v>
      </c>
      <c r="P92" s="14">
        <f t="shared" si="4"/>
        <v>944.99999999999989</v>
      </c>
      <c r="Q92" s="3">
        <v>0.35</v>
      </c>
    </row>
    <row r="93" spans="1:17" ht="15.75" customHeight="1" x14ac:dyDescent="0.2">
      <c r="A93" s="1" t="s">
        <v>109</v>
      </c>
      <c r="B93" s="1">
        <v>1197831</v>
      </c>
      <c r="C93" s="17">
        <v>44653</v>
      </c>
      <c r="D93" s="17" t="str">
        <f t="shared" si="5"/>
        <v>abril</v>
      </c>
      <c r="E93" s="17" t="str">
        <f t="shared" si="6"/>
        <v>T2</v>
      </c>
      <c r="F93" s="17" t="str">
        <f t="shared" si="7"/>
        <v>S1</v>
      </c>
      <c r="G93" s="1" t="s">
        <v>8</v>
      </c>
      <c r="H93" s="1" t="s">
        <v>9</v>
      </c>
      <c r="I93" s="1" t="s">
        <v>10</v>
      </c>
      <c r="J93" s="1" t="s">
        <v>3</v>
      </c>
      <c r="K93" s="1">
        <v>27</v>
      </c>
      <c r="L93" s="1" t="s">
        <v>112</v>
      </c>
      <c r="M93" s="14">
        <v>0.4</v>
      </c>
      <c r="N93" s="2">
        <v>9000</v>
      </c>
      <c r="O93" s="14">
        <f t="shared" si="3"/>
        <v>3600</v>
      </c>
      <c r="P93" s="14">
        <f t="shared" si="4"/>
        <v>1260</v>
      </c>
      <c r="Q93" s="3">
        <v>0.35</v>
      </c>
    </row>
    <row r="94" spans="1:17" ht="15.75" customHeight="1" x14ac:dyDescent="0.2">
      <c r="A94" s="1" t="s">
        <v>109</v>
      </c>
      <c r="B94" s="1">
        <v>1197831</v>
      </c>
      <c r="C94" s="17">
        <v>44653</v>
      </c>
      <c r="D94" s="17" t="str">
        <f t="shared" si="5"/>
        <v>abril</v>
      </c>
      <c r="E94" s="17" t="str">
        <f t="shared" si="6"/>
        <v>T2</v>
      </c>
      <c r="F94" s="17" t="str">
        <f t="shared" si="7"/>
        <v>S1</v>
      </c>
      <c r="G94" s="1" t="s">
        <v>8</v>
      </c>
      <c r="H94" s="1" t="s">
        <v>9</v>
      </c>
      <c r="I94" s="1" t="s">
        <v>10</v>
      </c>
      <c r="J94" s="1" t="s">
        <v>4</v>
      </c>
      <c r="K94" s="1">
        <v>21</v>
      </c>
      <c r="L94" s="1" t="s">
        <v>114</v>
      </c>
      <c r="M94" s="14">
        <v>0.35</v>
      </c>
      <c r="N94" s="2">
        <v>7250</v>
      </c>
      <c r="O94" s="14">
        <f t="shared" si="3"/>
        <v>2537.5</v>
      </c>
      <c r="P94" s="14">
        <f t="shared" si="4"/>
        <v>888.125</v>
      </c>
      <c r="Q94" s="3">
        <v>0.35</v>
      </c>
    </row>
    <row r="95" spans="1:17" ht="15.75" customHeight="1" x14ac:dyDescent="0.2">
      <c r="A95" s="1" t="s">
        <v>109</v>
      </c>
      <c r="B95" s="1">
        <v>1197831</v>
      </c>
      <c r="C95" s="17">
        <v>44653</v>
      </c>
      <c r="D95" s="17" t="str">
        <f t="shared" si="5"/>
        <v>abril</v>
      </c>
      <c r="E95" s="17" t="str">
        <f t="shared" si="6"/>
        <v>T2</v>
      </c>
      <c r="F95" s="17" t="str">
        <f t="shared" si="7"/>
        <v>S1</v>
      </c>
      <c r="G95" s="1" t="s">
        <v>8</v>
      </c>
      <c r="H95" s="1" t="s">
        <v>9</v>
      </c>
      <c r="I95" s="1" t="s">
        <v>10</v>
      </c>
      <c r="J95" s="1" t="s">
        <v>5</v>
      </c>
      <c r="K95" s="1">
        <v>51</v>
      </c>
      <c r="L95" s="1" t="s">
        <v>112</v>
      </c>
      <c r="M95" s="14">
        <v>0.4</v>
      </c>
      <c r="N95" s="2">
        <v>6250</v>
      </c>
      <c r="O95" s="14">
        <f t="shared" si="3"/>
        <v>2500</v>
      </c>
      <c r="P95" s="14">
        <f t="shared" si="4"/>
        <v>1125</v>
      </c>
      <c r="Q95" s="3">
        <v>0.45</v>
      </c>
    </row>
    <row r="96" spans="1:17" ht="15.75" customHeight="1" x14ac:dyDescent="0.2">
      <c r="A96" s="1" t="s">
        <v>109</v>
      </c>
      <c r="B96" s="1">
        <v>1197831</v>
      </c>
      <c r="C96" s="17">
        <v>44653</v>
      </c>
      <c r="D96" s="17" t="str">
        <f t="shared" si="5"/>
        <v>abril</v>
      </c>
      <c r="E96" s="17" t="str">
        <f t="shared" si="6"/>
        <v>T2</v>
      </c>
      <c r="F96" s="17" t="str">
        <f t="shared" si="7"/>
        <v>S1</v>
      </c>
      <c r="G96" s="1" t="s">
        <v>8</v>
      </c>
      <c r="H96" s="1" t="s">
        <v>9</v>
      </c>
      <c r="I96" s="1" t="s">
        <v>10</v>
      </c>
      <c r="J96" s="1" t="s">
        <v>6</v>
      </c>
      <c r="K96" s="1">
        <v>23</v>
      </c>
      <c r="L96" s="1" t="s">
        <v>115</v>
      </c>
      <c r="M96" s="14">
        <v>0.45</v>
      </c>
      <c r="N96" s="2">
        <v>5250</v>
      </c>
      <c r="O96" s="14">
        <f t="shared" si="3"/>
        <v>2362.5</v>
      </c>
      <c r="P96" s="14">
        <f t="shared" si="4"/>
        <v>708.75</v>
      </c>
      <c r="Q96" s="3">
        <v>0.3</v>
      </c>
    </row>
    <row r="97" spans="1:17" ht="15.75" customHeight="1" x14ac:dyDescent="0.2">
      <c r="A97" s="1" t="s">
        <v>109</v>
      </c>
      <c r="B97" s="1">
        <v>1197831</v>
      </c>
      <c r="C97" s="17">
        <v>44653</v>
      </c>
      <c r="D97" s="17" t="str">
        <f t="shared" si="5"/>
        <v>abril</v>
      </c>
      <c r="E97" s="17" t="str">
        <f t="shared" si="6"/>
        <v>T2</v>
      </c>
      <c r="F97" s="17" t="str">
        <f t="shared" si="7"/>
        <v>S1</v>
      </c>
      <c r="G97" s="1" t="s">
        <v>8</v>
      </c>
      <c r="H97" s="1" t="s">
        <v>9</v>
      </c>
      <c r="I97" s="1" t="s">
        <v>10</v>
      </c>
      <c r="J97" s="1" t="s">
        <v>7</v>
      </c>
      <c r="K97" s="1">
        <v>35</v>
      </c>
      <c r="L97" s="1" t="s">
        <v>113</v>
      </c>
      <c r="M97" s="14">
        <v>0.4</v>
      </c>
      <c r="N97" s="2">
        <v>8000</v>
      </c>
      <c r="O97" s="14">
        <f t="shared" si="3"/>
        <v>3200</v>
      </c>
      <c r="P97" s="14">
        <f t="shared" si="4"/>
        <v>1600</v>
      </c>
      <c r="Q97" s="3">
        <v>0.5</v>
      </c>
    </row>
    <row r="98" spans="1:17" ht="15.75" customHeight="1" x14ac:dyDescent="0.2">
      <c r="A98" s="1" t="s">
        <v>109</v>
      </c>
      <c r="B98" s="1">
        <v>1197831</v>
      </c>
      <c r="C98" s="17">
        <v>44683</v>
      </c>
      <c r="D98" s="17" t="str">
        <f t="shared" si="5"/>
        <v>mayo</v>
      </c>
      <c r="E98" s="17" t="str">
        <f t="shared" si="6"/>
        <v>T2</v>
      </c>
      <c r="F98" s="17" t="str">
        <f t="shared" si="7"/>
        <v>S1</v>
      </c>
      <c r="G98" s="1" t="s">
        <v>8</v>
      </c>
      <c r="H98" s="1" t="s">
        <v>9</v>
      </c>
      <c r="I98" s="1" t="s">
        <v>10</v>
      </c>
      <c r="J98" s="1" t="s">
        <v>2</v>
      </c>
      <c r="K98" s="1">
        <v>22</v>
      </c>
      <c r="L98" s="1" t="s">
        <v>113</v>
      </c>
      <c r="M98" s="14">
        <v>0.3</v>
      </c>
      <c r="N98" s="2">
        <v>9250</v>
      </c>
      <c r="O98" s="14">
        <f t="shared" si="3"/>
        <v>2775</v>
      </c>
      <c r="P98" s="14">
        <f t="shared" si="4"/>
        <v>971.24999999999989</v>
      </c>
      <c r="Q98" s="3">
        <v>0.35</v>
      </c>
    </row>
    <row r="99" spans="1:17" ht="15.75" customHeight="1" x14ac:dyDescent="0.2">
      <c r="A99" s="1" t="s">
        <v>109</v>
      </c>
      <c r="B99" s="1">
        <v>1197831</v>
      </c>
      <c r="C99" s="17">
        <v>44683</v>
      </c>
      <c r="D99" s="17" t="str">
        <f t="shared" si="5"/>
        <v>mayo</v>
      </c>
      <c r="E99" s="17" t="str">
        <f t="shared" si="6"/>
        <v>T2</v>
      </c>
      <c r="F99" s="17" t="str">
        <f t="shared" si="7"/>
        <v>S1</v>
      </c>
      <c r="G99" s="1" t="s">
        <v>8</v>
      </c>
      <c r="H99" s="1" t="s">
        <v>9</v>
      </c>
      <c r="I99" s="1" t="s">
        <v>10</v>
      </c>
      <c r="J99" s="1" t="s">
        <v>3</v>
      </c>
      <c r="K99" s="1">
        <v>42</v>
      </c>
      <c r="L99" s="1" t="s">
        <v>115</v>
      </c>
      <c r="M99" s="14">
        <v>0.4</v>
      </c>
      <c r="N99" s="2">
        <v>9250</v>
      </c>
      <c r="O99" s="14">
        <f t="shared" si="3"/>
        <v>3700</v>
      </c>
      <c r="P99" s="14">
        <f t="shared" si="4"/>
        <v>1295</v>
      </c>
      <c r="Q99" s="3">
        <v>0.35</v>
      </c>
    </row>
    <row r="100" spans="1:17" ht="15.75" customHeight="1" x14ac:dyDescent="0.2">
      <c r="A100" s="1" t="s">
        <v>109</v>
      </c>
      <c r="B100" s="1">
        <v>1197831</v>
      </c>
      <c r="C100" s="17">
        <v>44683</v>
      </c>
      <c r="D100" s="17" t="str">
        <f t="shared" si="5"/>
        <v>mayo</v>
      </c>
      <c r="E100" s="17" t="str">
        <f t="shared" si="6"/>
        <v>T2</v>
      </c>
      <c r="F100" s="17" t="str">
        <f t="shared" si="7"/>
        <v>S1</v>
      </c>
      <c r="G100" s="1" t="s">
        <v>8</v>
      </c>
      <c r="H100" s="1" t="s">
        <v>9</v>
      </c>
      <c r="I100" s="1" t="s">
        <v>10</v>
      </c>
      <c r="J100" s="1" t="s">
        <v>4</v>
      </c>
      <c r="K100" s="1">
        <v>24</v>
      </c>
      <c r="L100" s="1" t="s">
        <v>114</v>
      </c>
      <c r="M100" s="14">
        <v>0.35</v>
      </c>
      <c r="N100" s="2">
        <v>7750</v>
      </c>
      <c r="O100" s="14">
        <f t="shared" si="3"/>
        <v>2712.5</v>
      </c>
      <c r="P100" s="14">
        <f t="shared" si="4"/>
        <v>949.37499999999989</v>
      </c>
      <c r="Q100" s="3">
        <v>0.35</v>
      </c>
    </row>
    <row r="101" spans="1:17" ht="15.75" customHeight="1" x14ac:dyDescent="0.2">
      <c r="A101" s="1" t="s">
        <v>109</v>
      </c>
      <c r="B101" s="1">
        <v>1197831</v>
      </c>
      <c r="C101" s="17">
        <v>44683</v>
      </c>
      <c r="D101" s="17" t="str">
        <f t="shared" si="5"/>
        <v>mayo</v>
      </c>
      <c r="E101" s="17" t="str">
        <f t="shared" si="6"/>
        <v>T2</v>
      </c>
      <c r="F101" s="17" t="str">
        <f t="shared" si="7"/>
        <v>S1</v>
      </c>
      <c r="G101" s="1" t="s">
        <v>8</v>
      </c>
      <c r="H101" s="1" t="s">
        <v>9</v>
      </c>
      <c r="I101" s="1" t="s">
        <v>10</v>
      </c>
      <c r="J101" s="1" t="s">
        <v>5</v>
      </c>
      <c r="K101" s="1">
        <v>47</v>
      </c>
      <c r="L101" s="1" t="s">
        <v>113</v>
      </c>
      <c r="M101" s="14">
        <v>0.4</v>
      </c>
      <c r="N101" s="2">
        <v>7000</v>
      </c>
      <c r="O101" s="14">
        <f t="shared" si="3"/>
        <v>2800</v>
      </c>
      <c r="P101" s="14">
        <f t="shared" si="4"/>
        <v>1260</v>
      </c>
      <c r="Q101" s="3">
        <v>0.45</v>
      </c>
    </row>
    <row r="102" spans="1:17" ht="15.75" customHeight="1" x14ac:dyDescent="0.2">
      <c r="A102" s="1" t="s">
        <v>109</v>
      </c>
      <c r="B102" s="1">
        <v>1197831</v>
      </c>
      <c r="C102" s="17">
        <v>44683</v>
      </c>
      <c r="D102" s="17" t="str">
        <f t="shared" si="5"/>
        <v>mayo</v>
      </c>
      <c r="E102" s="17" t="str">
        <f t="shared" si="6"/>
        <v>T2</v>
      </c>
      <c r="F102" s="17" t="str">
        <f t="shared" si="7"/>
        <v>S1</v>
      </c>
      <c r="G102" s="1" t="s">
        <v>8</v>
      </c>
      <c r="H102" s="1" t="s">
        <v>9</v>
      </c>
      <c r="I102" s="1" t="s">
        <v>10</v>
      </c>
      <c r="J102" s="1" t="s">
        <v>6</v>
      </c>
      <c r="K102" s="1">
        <v>32</v>
      </c>
      <c r="L102" s="1" t="s">
        <v>114</v>
      </c>
      <c r="M102" s="14">
        <v>0.45</v>
      </c>
      <c r="N102" s="2">
        <v>6000</v>
      </c>
      <c r="O102" s="14">
        <f t="shared" si="3"/>
        <v>2700</v>
      </c>
      <c r="P102" s="14">
        <f t="shared" si="4"/>
        <v>810</v>
      </c>
      <c r="Q102" s="3">
        <v>0.3</v>
      </c>
    </row>
    <row r="103" spans="1:17" ht="15.75" customHeight="1" x14ac:dyDescent="0.2">
      <c r="A103" s="1" t="s">
        <v>109</v>
      </c>
      <c r="B103" s="1">
        <v>1197831</v>
      </c>
      <c r="C103" s="17">
        <v>44683</v>
      </c>
      <c r="D103" s="17" t="str">
        <f t="shared" si="5"/>
        <v>mayo</v>
      </c>
      <c r="E103" s="17" t="str">
        <f t="shared" si="6"/>
        <v>T2</v>
      </c>
      <c r="F103" s="17" t="str">
        <f t="shared" si="7"/>
        <v>S1</v>
      </c>
      <c r="G103" s="1" t="s">
        <v>8</v>
      </c>
      <c r="H103" s="1" t="s">
        <v>9</v>
      </c>
      <c r="I103" s="1" t="s">
        <v>10</v>
      </c>
      <c r="J103" s="1" t="s">
        <v>7</v>
      </c>
      <c r="K103" s="1">
        <v>53</v>
      </c>
      <c r="L103" s="1" t="s">
        <v>115</v>
      </c>
      <c r="M103" s="14">
        <v>0.4</v>
      </c>
      <c r="N103" s="2">
        <v>9500</v>
      </c>
      <c r="O103" s="14">
        <f t="shared" si="3"/>
        <v>3800</v>
      </c>
      <c r="P103" s="14">
        <f t="shared" si="4"/>
        <v>1900</v>
      </c>
      <c r="Q103" s="3">
        <v>0.5</v>
      </c>
    </row>
    <row r="104" spans="1:17" ht="15.75" customHeight="1" x14ac:dyDescent="0.2">
      <c r="A104" s="1" t="s">
        <v>109</v>
      </c>
      <c r="B104" s="1">
        <v>1197831</v>
      </c>
      <c r="C104" s="17">
        <v>44713</v>
      </c>
      <c r="D104" s="17" t="str">
        <f t="shared" si="5"/>
        <v>junio</v>
      </c>
      <c r="E104" s="17" t="str">
        <f t="shared" si="6"/>
        <v>T2</v>
      </c>
      <c r="F104" s="17" t="str">
        <f t="shared" si="7"/>
        <v>S1</v>
      </c>
      <c r="G104" s="1" t="s">
        <v>8</v>
      </c>
      <c r="H104" s="1" t="s">
        <v>9</v>
      </c>
      <c r="I104" s="1" t="s">
        <v>10</v>
      </c>
      <c r="J104" s="1" t="s">
        <v>2</v>
      </c>
      <c r="K104" s="1">
        <v>59</v>
      </c>
      <c r="L104" s="1" t="s">
        <v>112</v>
      </c>
      <c r="M104" s="14">
        <v>0.4</v>
      </c>
      <c r="N104" s="2">
        <v>9500</v>
      </c>
      <c r="O104" s="14">
        <f t="shared" si="3"/>
        <v>3800</v>
      </c>
      <c r="P104" s="14">
        <f t="shared" si="4"/>
        <v>1330</v>
      </c>
      <c r="Q104" s="3">
        <v>0.35</v>
      </c>
    </row>
    <row r="105" spans="1:17" ht="15.75" customHeight="1" x14ac:dyDescent="0.2">
      <c r="A105" s="1" t="s">
        <v>109</v>
      </c>
      <c r="B105" s="1">
        <v>1197831</v>
      </c>
      <c r="C105" s="17">
        <v>44713</v>
      </c>
      <c r="D105" s="17" t="str">
        <f t="shared" si="5"/>
        <v>junio</v>
      </c>
      <c r="E105" s="17" t="str">
        <f t="shared" si="6"/>
        <v>T2</v>
      </c>
      <c r="F105" s="17" t="str">
        <f t="shared" si="7"/>
        <v>S1</v>
      </c>
      <c r="G105" s="1" t="s">
        <v>8</v>
      </c>
      <c r="H105" s="1" t="s">
        <v>9</v>
      </c>
      <c r="I105" s="1" t="s">
        <v>10</v>
      </c>
      <c r="J105" s="1" t="s">
        <v>3</v>
      </c>
      <c r="K105" s="1">
        <v>23</v>
      </c>
      <c r="L105" s="1" t="s">
        <v>114</v>
      </c>
      <c r="M105" s="14">
        <v>0.45</v>
      </c>
      <c r="N105" s="2">
        <v>9500</v>
      </c>
      <c r="O105" s="14">
        <f t="shared" si="3"/>
        <v>4275</v>
      </c>
      <c r="P105" s="14">
        <f t="shared" si="4"/>
        <v>1496.25</v>
      </c>
      <c r="Q105" s="3">
        <v>0.35</v>
      </c>
    </row>
    <row r="106" spans="1:17" ht="15.75" customHeight="1" x14ac:dyDescent="0.2">
      <c r="A106" s="1" t="s">
        <v>109</v>
      </c>
      <c r="B106" s="1">
        <v>1197831</v>
      </c>
      <c r="C106" s="17">
        <v>44713</v>
      </c>
      <c r="D106" s="17" t="str">
        <f t="shared" si="5"/>
        <v>junio</v>
      </c>
      <c r="E106" s="17" t="str">
        <f t="shared" si="6"/>
        <v>T2</v>
      </c>
      <c r="F106" s="17" t="str">
        <f t="shared" si="7"/>
        <v>S1</v>
      </c>
      <c r="G106" s="1" t="s">
        <v>8</v>
      </c>
      <c r="H106" s="1" t="s">
        <v>9</v>
      </c>
      <c r="I106" s="1" t="s">
        <v>10</v>
      </c>
      <c r="J106" s="1" t="s">
        <v>4</v>
      </c>
      <c r="K106" s="1">
        <v>29</v>
      </c>
      <c r="L106" s="1" t="s">
        <v>115</v>
      </c>
      <c r="M106" s="14">
        <v>0.4</v>
      </c>
      <c r="N106" s="2">
        <v>8000</v>
      </c>
      <c r="O106" s="14">
        <f t="shared" si="3"/>
        <v>3200</v>
      </c>
      <c r="P106" s="14">
        <f t="shared" si="4"/>
        <v>1120</v>
      </c>
      <c r="Q106" s="3">
        <v>0.35</v>
      </c>
    </row>
    <row r="107" spans="1:17" ht="15.75" customHeight="1" x14ac:dyDescent="0.2">
      <c r="A107" s="1" t="s">
        <v>109</v>
      </c>
      <c r="B107" s="1">
        <v>1197831</v>
      </c>
      <c r="C107" s="17">
        <v>44713</v>
      </c>
      <c r="D107" s="17" t="str">
        <f t="shared" si="5"/>
        <v>junio</v>
      </c>
      <c r="E107" s="17" t="str">
        <f t="shared" si="6"/>
        <v>T2</v>
      </c>
      <c r="F107" s="17" t="str">
        <f t="shared" si="7"/>
        <v>S1</v>
      </c>
      <c r="G107" s="1" t="s">
        <v>8</v>
      </c>
      <c r="H107" s="1" t="s">
        <v>9</v>
      </c>
      <c r="I107" s="1" t="s">
        <v>10</v>
      </c>
      <c r="J107" s="1" t="s">
        <v>5</v>
      </c>
      <c r="K107" s="1">
        <v>35</v>
      </c>
      <c r="L107" s="1" t="s">
        <v>113</v>
      </c>
      <c r="M107" s="14">
        <v>0.4</v>
      </c>
      <c r="N107" s="2">
        <v>7500</v>
      </c>
      <c r="O107" s="14">
        <f t="shared" si="3"/>
        <v>3000</v>
      </c>
      <c r="P107" s="14">
        <f t="shared" si="4"/>
        <v>1350</v>
      </c>
      <c r="Q107" s="3">
        <v>0.45</v>
      </c>
    </row>
    <row r="108" spans="1:17" ht="15.75" customHeight="1" x14ac:dyDescent="0.2">
      <c r="A108" s="1" t="s">
        <v>109</v>
      </c>
      <c r="B108" s="1">
        <v>1197831</v>
      </c>
      <c r="C108" s="17">
        <v>44713</v>
      </c>
      <c r="D108" s="17" t="str">
        <f t="shared" si="5"/>
        <v>junio</v>
      </c>
      <c r="E108" s="17" t="str">
        <f t="shared" si="6"/>
        <v>T2</v>
      </c>
      <c r="F108" s="17" t="str">
        <f t="shared" si="7"/>
        <v>S1</v>
      </c>
      <c r="G108" s="1" t="s">
        <v>8</v>
      </c>
      <c r="H108" s="1" t="s">
        <v>9</v>
      </c>
      <c r="I108" s="1" t="s">
        <v>10</v>
      </c>
      <c r="J108" s="1" t="s">
        <v>6</v>
      </c>
      <c r="K108" s="1">
        <v>19</v>
      </c>
      <c r="L108" s="1" t="s">
        <v>115</v>
      </c>
      <c r="M108" s="14">
        <v>0.45</v>
      </c>
      <c r="N108" s="2">
        <v>6500</v>
      </c>
      <c r="O108" s="14">
        <f t="shared" si="3"/>
        <v>2925</v>
      </c>
      <c r="P108" s="14">
        <f t="shared" si="4"/>
        <v>877.5</v>
      </c>
      <c r="Q108" s="3">
        <v>0.3</v>
      </c>
    </row>
    <row r="109" spans="1:17" ht="15.75" customHeight="1" x14ac:dyDescent="0.2">
      <c r="A109" s="1" t="s">
        <v>109</v>
      </c>
      <c r="B109" s="1">
        <v>1197831</v>
      </c>
      <c r="C109" s="17">
        <v>44713</v>
      </c>
      <c r="D109" s="17" t="str">
        <f t="shared" si="5"/>
        <v>junio</v>
      </c>
      <c r="E109" s="17" t="str">
        <f t="shared" si="6"/>
        <v>T2</v>
      </c>
      <c r="F109" s="17" t="str">
        <f t="shared" si="7"/>
        <v>S1</v>
      </c>
      <c r="G109" s="1" t="s">
        <v>8</v>
      </c>
      <c r="H109" s="1" t="s">
        <v>9</v>
      </c>
      <c r="I109" s="1" t="s">
        <v>10</v>
      </c>
      <c r="J109" s="1" t="s">
        <v>7</v>
      </c>
      <c r="K109" s="1">
        <v>45</v>
      </c>
      <c r="L109" s="1" t="s">
        <v>113</v>
      </c>
      <c r="M109" s="14">
        <v>0.5</v>
      </c>
      <c r="N109" s="2">
        <v>10000</v>
      </c>
      <c r="O109" s="14">
        <f t="shared" si="3"/>
        <v>5000</v>
      </c>
      <c r="P109" s="14">
        <f t="shared" si="4"/>
        <v>2500</v>
      </c>
      <c r="Q109" s="3">
        <v>0.5</v>
      </c>
    </row>
    <row r="110" spans="1:17" ht="15.75" customHeight="1" x14ac:dyDescent="0.2">
      <c r="A110" s="1" t="s">
        <v>109</v>
      </c>
      <c r="B110" s="1">
        <v>1197831</v>
      </c>
      <c r="C110" s="17">
        <v>44745</v>
      </c>
      <c r="D110" s="17" t="str">
        <f t="shared" si="5"/>
        <v>julio</v>
      </c>
      <c r="E110" s="17" t="str">
        <f t="shared" si="6"/>
        <v>T3</v>
      </c>
      <c r="F110" s="17" t="str">
        <f t="shared" si="7"/>
        <v>S2</v>
      </c>
      <c r="G110" s="1" t="s">
        <v>8</v>
      </c>
      <c r="H110" s="1" t="s">
        <v>9</v>
      </c>
      <c r="I110" s="1" t="s">
        <v>10</v>
      </c>
      <c r="J110" s="1" t="s">
        <v>2</v>
      </c>
      <c r="K110" s="1">
        <v>18</v>
      </c>
      <c r="L110" s="1" t="s">
        <v>112</v>
      </c>
      <c r="M110" s="14">
        <v>0.4</v>
      </c>
      <c r="N110" s="2">
        <v>9500</v>
      </c>
      <c r="O110" s="14">
        <f t="shared" si="3"/>
        <v>3800</v>
      </c>
      <c r="P110" s="14">
        <f t="shared" si="4"/>
        <v>1330</v>
      </c>
      <c r="Q110" s="3">
        <v>0.35</v>
      </c>
    </row>
    <row r="111" spans="1:17" ht="15.75" customHeight="1" x14ac:dyDescent="0.2">
      <c r="A111" s="1" t="s">
        <v>109</v>
      </c>
      <c r="B111" s="1">
        <v>1197831</v>
      </c>
      <c r="C111" s="17">
        <v>44745</v>
      </c>
      <c r="D111" s="17" t="str">
        <f t="shared" si="5"/>
        <v>julio</v>
      </c>
      <c r="E111" s="17" t="str">
        <f t="shared" si="6"/>
        <v>T3</v>
      </c>
      <c r="F111" s="17" t="str">
        <f t="shared" si="7"/>
        <v>S2</v>
      </c>
      <c r="G111" s="1" t="s">
        <v>8</v>
      </c>
      <c r="H111" s="1" t="s">
        <v>9</v>
      </c>
      <c r="I111" s="1" t="s">
        <v>10</v>
      </c>
      <c r="J111" s="1" t="s">
        <v>3</v>
      </c>
      <c r="K111" s="1">
        <v>37</v>
      </c>
      <c r="L111" s="1" t="s">
        <v>114</v>
      </c>
      <c r="M111" s="14">
        <v>0.45</v>
      </c>
      <c r="N111" s="2">
        <v>9500</v>
      </c>
      <c r="O111" s="14">
        <f t="shared" si="3"/>
        <v>4275</v>
      </c>
      <c r="P111" s="14">
        <f t="shared" si="4"/>
        <v>1496.25</v>
      </c>
      <c r="Q111" s="3">
        <v>0.35</v>
      </c>
    </row>
    <row r="112" spans="1:17" ht="15.75" customHeight="1" x14ac:dyDescent="0.2">
      <c r="A112" s="1" t="s">
        <v>109</v>
      </c>
      <c r="B112" s="1">
        <v>1197831</v>
      </c>
      <c r="C112" s="17">
        <v>44745</v>
      </c>
      <c r="D112" s="17" t="str">
        <f t="shared" si="5"/>
        <v>julio</v>
      </c>
      <c r="E112" s="17" t="str">
        <f t="shared" si="6"/>
        <v>T3</v>
      </c>
      <c r="F112" s="17" t="str">
        <f t="shared" si="7"/>
        <v>S2</v>
      </c>
      <c r="G112" s="1" t="s">
        <v>8</v>
      </c>
      <c r="H112" s="1" t="s">
        <v>9</v>
      </c>
      <c r="I112" s="1" t="s">
        <v>10</v>
      </c>
      <c r="J112" s="1" t="s">
        <v>4</v>
      </c>
      <c r="K112" s="1">
        <v>45</v>
      </c>
      <c r="L112" s="1" t="s">
        <v>113</v>
      </c>
      <c r="M112" s="14">
        <v>0.4</v>
      </c>
      <c r="N112" s="2">
        <v>11000</v>
      </c>
      <c r="O112" s="14">
        <f t="shared" si="3"/>
        <v>4400</v>
      </c>
      <c r="P112" s="14">
        <f t="shared" si="4"/>
        <v>1540</v>
      </c>
      <c r="Q112" s="3">
        <v>0.35</v>
      </c>
    </row>
    <row r="113" spans="1:17" ht="15.75" customHeight="1" x14ac:dyDescent="0.2">
      <c r="A113" s="1" t="s">
        <v>109</v>
      </c>
      <c r="B113" s="1">
        <v>1197831</v>
      </c>
      <c r="C113" s="17">
        <v>44745</v>
      </c>
      <c r="D113" s="17" t="str">
        <f t="shared" si="5"/>
        <v>julio</v>
      </c>
      <c r="E113" s="17" t="str">
        <f t="shared" si="6"/>
        <v>T3</v>
      </c>
      <c r="F113" s="17" t="str">
        <f t="shared" si="7"/>
        <v>S2</v>
      </c>
      <c r="G113" s="1" t="s">
        <v>8</v>
      </c>
      <c r="H113" s="1" t="s">
        <v>9</v>
      </c>
      <c r="I113" s="1" t="s">
        <v>10</v>
      </c>
      <c r="J113" s="1" t="s">
        <v>5</v>
      </c>
      <c r="K113" s="1">
        <v>19</v>
      </c>
      <c r="L113" s="1" t="s">
        <v>114</v>
      </c>
      <c r="M113" s="14">
        <v>0.4</v>
      </c>
      <c r="N113" s="2">
        <v>7000</v>
      </c>
      <c r="O113" s="14">
        <f t="shared" si="3"/>
        <v>2800</v>
      </c>
      <c r="P113" s="14">
        <f t="shared" si="4"/>
        <v>1260</v>
      </c>
      <c r="Q113" s="3">
        <v>0.45</v>
      </c>
    </row>
    <row r="114" spans="1:17" ht="15.75" customHeight="1" x14ac:dyDescent="0.2">
      <c r="A114" s="1" t="s">
        <v>109</v>
      </c>
      <c r="B114" s="1">
        <v>1197831</v>
      </c>
      <c r="C114" s="17">
        <v>44745</v>
      </c>
      <c r="D114" s="17" t="str">
        <f t="shared" si="5"/>
        <v>julio</v>
      </c>
      <c r="E114" s="17" t="str">
        <f t="shared" si="6"/>
        <v>T3</v>
      </c>
      <c r="F114" s="17" t="str">
        <f t="shared" si="7"/>
        <v>S2</v>
      </c>
      <c r="G114" s="1" t="s">
        <v>8</v>
      </c>
      <c r="H114" s="1" t="s">
        <v>9</v>
      </c>
      <c r="I114" s="1" t="s">
        <v>10</v>
      </c>
      <c r="J114" s="1" t="s">
        <v>6</v>
      </c>
      <c r="K114" s="1">
        <v>54</v>
      </c>
      <c r="L114" s="1" t="s">
        <v>113</v>
      </c>
      <c r="M114" s="14">
        <v>0.45</v>
      </c>
      <c r="N114" s="2">
        <v>7000</v>
      </c>
      <c r="O114" s="14">
        <f t="shared" si="3"/>
        <v>3150</v>
      </c>
      <c r="P114" s="14">
        <f t="shared" si="4"/>
        <v>945</v>
      </c>
      <c r="Q114" s="3">
        <v>0.3</v>
      </c>
    </row>
    <row r="115" spans="1:17" ht="15.75" customHeight="1" x14ac:dyDescent="0.2">
      <c r="A115" s="1" t="s">
        <v>109</v>
      </c>
      <c r="B115" s="1">
        <v>1197831</v>
      </c>
      <c r="C115" s="17">
        <v>44745</v>
      </c>
      <c r="D115" s="17" t="str">
        <f t="shared" si="5"/>
        <v>julio</v>
      </c>
      <c r="E115" s="17" t="str">
        <f t="shared" si="6"/>
        <v>T3</v>
      </c>
      <c r="F115" s="17" t="str">
        <f t="shared" si="7"/>
        <v>S2</v>
      </c>
      <c r="G115" s="1" t="s">
        <v>8</v>
      </c>
      <c r="H115" s="1" t="s">
        <v>9</v>
      </c>
      <c r="I115" s="1" t="s">
        <v>10</v>
      </c>
      <c r="J115" s="1" t="s">
        <v>7</v>
      </c>
      <c r="K115" s="1">
        <v>30</v>
      </c>
      <c r="L115" s="1" t="s">
        <v>115</v>
      </c>
      <c r="M115" s="14">
        <v>0.5</v>
      </c>
      <c r="N115" s="2">
        <v>9750</v>
      </c>
      <c r="O115" s="14">
        <f t="shared" si="3"/>
        <v>4875</v>
      </c>
      <c r="P115" s="14">
        <f t="shared" si="4"/>
        <v>2437.5</v>
      </c>
      <c r="Q115" s="3">
        <v>0.5</v>
      </c>
    </row>
    <row r="116" spans="1:17" ht="15.75" customHeight="1" x14ac:dyDescent="0.2">
      <c r="A116" s="1" t="s">
        <v>109</v>
      </c>
      <c r="B116" s="1">
        <v>1197831</v>
      </c>
      <c r="C116" s="17">
        <v>44778</v>
      </c>
      <c r="D116" s="17" t="str">
        <f t="shared" si="5"/>
        <v>agosto</v>
      </c>
      <c r="E116" s="17" t="str">
        <f t="shared" si="6"/>
        <v>T3</v>
      </c>
      <c r="F116" s="17" t="str">
        <f t="shared" si="7"/>
        <v>S2</v>
      </c>
      <c r="G116" s="1" t="s">
        <v>8</v>
      </c>
      <c r="H116" s="1" t="s">
        <v>9</v>
      </c>
      <c r="I116" s="1" t="s">
        <v>10</v>
      </c>
      <c r="J116" s="1" t="s">
        <v>2</v>
      </c>
      <c r="K116" s="1">
        <v>40</v>
      </c>
      <c r="L116" s="1" t="s">
        <v>114</v>
      </c>
      <c r="M116" s="14">
        <v>0.4</v>
      </c>
      <c r="N116" s="2">
        <v>9250</v>
      </c>
      <c r="O116" s="14">
        <f t="shared" si="3"/>
        <v>3700</v>
      </c>
      <c r="P116" s="14">
        <f t="shared" si="4"/>
        <v>1295</v>
      </c>
      <c r="Q116" s="3">
        <v>0.35</v>
      </c>
    </row>
    <row r="117" spans="1:17" ht="15.75" customHeight="1" x14ac:dyDescent="0.2">
      <c r="A117" s="1" t="s">
        <v>109</v>
      </c>
      <c r="B117" s="1">
        <v>1197831</v>
      </c>
      <c r="C117" s="17">
        <v>44778</v>
      </c>
      <c r="D117" s="17" t="str">
        <f t="shared" si="5"/>
        <v>agosto</v>
      </c>
      <c r="E117" s="17" t="str">
        <f t="shared" si="6"/>
        <v>T3</v>
      </c>
      <c r="F117" s="17" t="str">
        <f t="shared" si="7"/>
        <v>S2</v>
      </c>
      <c r="G117" s="1" t="s">
        <v>8</v>
      </c>
      <c r="H117" s="1" t="s">
        <v>9</v>
      </c>
      <c r="I117" s="1" t="s">
        <v>10</v>
      </c>
      <c r="J117" s="1" t="s">
        <v>3</v>
      </c>
      <c r="K117" s="1">
        <v>23</v>
      </c>
      <c r="L117" s="1" t="s">
        <v>112</v>
      </c>
      <c r="M117" s="14">
        <v>0.45</v>
      </c>
      <c r="N117" s="2">
        <v>9250</v>
      </c>
      <c r="O117" s="14">
        <f t="shared" si="3"/>
        <v>4162.5</v>
      </c>
      <c r="P117" s="14">
        <f t="shared" si="4"/>
        <v>1456.875</v>
      </c>
      <c r="Q117" s="3">
        <v>0.35</v>
      </c>
    </row>
    <row r="118" spans="1:17" ht="15.75" customHeight="1" x14ac:dyDescent="0.2">
      <c r="A118" s="1" t="s">
        <v>109</v>
      </c>
      <c r="B118" s="1">
        <v>1197831</v>
      </c>
      <c r="C118" s="17">
        <v>44778</v>
      </c>
      <c r="D118" s="17" t="str">
        <f t="shared" si="5"/>
        <v>agosto</v>
      </c>
      <c r="E118" s="17" t="str">
        <f t="shared" si="6"/>
        <v>T3</v>
      </c>
      <c r="F118" s="17" t="str">
        <f t="shared" si="7"/>
        <v>S2</v>
      </c>
      <c r="G118" s="1" t="s">
        <v>8</v>
      </c>
      <c r="H118" s="1" t="s">
        <v>9</v>
      </c>
      <c r="I118" s="1" t="s">
        <v>10</v>
      </c>
      <c r="J118" s="1" t="s">
        <v>4</v>
      </c>
      <c r="K118" s="1">
        <v>52</v>
      </c>
      <c r="L118" s="1" t="s">
        <v>114</v>
      </c>
      <c r="M118" s="14">
        <v>0.4</v>
      </c>
      <c r="N118" s="2">
        <v>11000</v>
      </c>
      <c r="O118" s="14">
        <f t="shared" si="3"/>
        <v>4400</v>
      </c>
      <c r="P118" s="14">
        <f t="shared" si="4"/>
        <v>1540</v>
      </c>
      <c r="Q118" s="3">
        <v>0.35</v>
      </c>
    </row>
    <row r="119" spans="1:17" ht="15.75" customHeight="1" x14ac:dyDescent="0.2">
      <c r="A119" s="1" t="s">
        <v>109</v>
      </c>
      <c r="B119" s="1">
        <v>1197831</v>
      </c>
      <c r="C119" s="17">
        <v>44778</v>
      </c>
      <c r="D119" s="17" t="str">
        <f t="shared" si="5"/>
        <v>agosto</v>
      </c>
      <c r="E119" s="17" t="str">
        <f t="shared" si="6"/>
        <v>T3</v>
      </c>
      <c r="F119" s="17" t="str">
        <f t="shared" si="7"/>
        <v>S2</v>
      </c>
      <c r="G119" s="1" t="s">
        <v>8</v>
      </c>
      <c r="H119" s="1" t="s">
        <v>9</v>
      </c>
      <c r="I119" s="1" t="s">
        <v>10</v>
      </c>
      <c r="J119" s="1" t="s">
        <v>5</v>
      </c>
      <c r="K119" s="1">
        <v>31</v>
      </c>
      <c r="L119" s="1" t="s">
        <v>115</v>
      </c>
      <c r="M119" s="14">
        <v>0.4</v>
      </c>
      <c r="N119" s="2">
        <v>6500</v>
      </c>
      <c r="O119" s="14">
        <f t="shared" si="3"/>
        <v>2600</v>
      </c>
      <c r="P119" s="14">
        <f t="shared" si="4"/>
        <v>1170</v>
      </c>
      <c r="Q119" s="3">
        <v>0.45</v>
      </c>
    </row>
    <row r="120" spans="1:17" ht="15.75" customHeight="1" x14ac:dyDescent="0.2">
      <c r="A120" s="1" t="s">
        <v>109</v>
      </c>
      <c r="B120" s="1">
        <v>1197831</v>
      </c>
      <c r="C120" s="17">
        <v>44778</v>
      </c>
      <c r="D120" s="17" t="str">
        <f t="shared" si="5"/>
        <v>agosto</v>
      </c>
      <c r="E120" s="17" t="str">
        <f t="shared" si="6"/>
        <v>T3</v>
      </c>
      <c r="F120" s="17" t="str">
        <f t="shared" si="7"/>
        <v>S2</v>
      </c>
      <c r="G120" s="1" t="s">
        <v>8</v>
      </c>
      <c r="H120" s="1" t="s">
        <v>9</v>
      </c>
      <c r="I120" s="1" t="s">
        <v>10</v>
      </c>
      <c r="J120" s="1" t="s">
        <v>6</v>
      </c>
      <c r="K120" s="1">
        <v>37</v>
      </c>
      <c r="L120" s="1" t="s">
        <v>115</v>
      </c>
      <c r="M120" s="14">
        <v>0.45</v>
      </c>
      <c r="N120" s="2">
        <v>6500</v>
      </c>
      <c r="O120" s="14">
        <f t="shared" si="3"/>
        <v>2925</v>
      </c>
      <c r="P120" s="14">
        <f t="shared" si="4"/>
        <v>877.5</v>
      </c>
      <c r="Q120" s="3">
        <v>0.3</v>
      </c>
    </row>
    <row r="121" spans="1:17" ht="15.75" customHeight="1" x14ac:dyDescent="0.2">
      <c r="A121" s="1" t="s">
        <v>109</v>
      </c>
      <c r="B121" s="1">
        <v>1197831</v>
      </c>
      <c r="C121" s="17">
        <v>44778</v>
      </c>
      <c r="D121" s="17" t="str">
        <f t="shared" si="5"/>
        <v>agosto</v>
      </c>
      <c r="E121" s="17" t="str">
        <f t="shared" si="6"/>
        <v>T3</v>
      </c>
      <c r="F121" s="17" t="str">
        <f t="shared" si="7"/>
        <v>S2</v>
      </c>
      <c r="G121" s="1" t="s">
        <v>8</v>
      </c>
      <c r="H121" s="1" t="s">
        <v>9</v>
      </c>
      <c r="I121" s="1" t="s">
        <v>10</v>
      </c>
      <c r="J121" s="1" t="s">
        <v>7</v>
      </c>
      <c r="K121" s="1">
        <v>59</v>
      </c>
      <c r="L121" s="1" t="s">
        <v>112</v>
      </c>
      <c r="M121" s="14">
        <v>0.5</v>
      </c>
      <c r="N121" s="2">
        <v>9000</v>
      </c>
      <c r="O121" s="14">
        <f t="shared" si="3"/>
        <v>4500</v>
      </c>
      <c r="P121" s="14">
        <f t="shared" si="4"/>
        <v>2250</v>
      </c>
      <c r="Q121" s="3">
        <v>0.5</v>
      </c>
    </row>
    <row r="122" spans="1:17" ht="15.75" customHeight="1" x14ac:dyDescent="0.2">
      <c r="A122" s="1" t="s">
        <v>109</v>
      </c>
      <c r="B122" s="1">
        <v>1197831</v>
      </c>
      <c r="C122" s="17">
        <v>44806</v>
      </c>
      <c r="D122" s="17" t="str">
        <f t="shared" si="5"/>
        <v>septiembre</v>
      </c>
      <c r="E122" s="17" t="str">
        <f t="shared" si="6"/>
        <v>T3</v>
      </c>
      <c r="F122" s="17" t="str">
        <f t="shared" si="7"/>
        <v>S2</v>
      </c>
      <c r="G122" s="1" t="s">
        <v>8</v>
      </c>
      <c r="H122" s="1" t="s">
        <v>9</v>
      </c>
      <c r="I122" s="1" t="s">
        <v>10</v>
      </c>
      <c r="J122" s="1" t="s">
        <v>2</v>
      </c>
      <c r="K122" s="1">
        <v>53</v>
      </c>
      <c r="L122" s="1" t="s">
        <v>112</v>
      </c>
      <c r="M122" s="14">
        <v>0.45</v>
      </c>
      <c r="N122" s="2">
        <v>8500</v>
      </c>
      <c r="O122" s="14">
        <f t="shared" si="3"/>
        <v>3825</v>
      </c>
      <c r="P122" s="14">
        <f t="shared" si="4"/>
        <v>1338.75</v>
      </c>
      <c r="Q122" s="3">
        <v>0.35</v>
      </c>
    </row>
    <row r="123" spans="1:17" ht="15.75" customHeight="1" x14ac:dyDescent="0.2">
      <c r="A123" s="1" t="s">
        <v>109</v>
      </c>
      <c r="B123" s="1">
        <v>1197831</v>
      </c>
      <c r="C123" s="17">
        <v>44806</v>
      </c>
      <c r="D123" s="17" t="str">
        <f t="shared" si="5"/>
        <v>septiembre</v>
      </c>
      <c r="E123" s="17" t="str">
        <f t="shared" si="6"/>
        <v>T3</v>
      </c>
      <c r="F123" s="17" t="str">
        <f t="shared" si="7"/>
        <v>S2</v>
      </c>
      <c r="G123" s="1" t="s">
        <v>8</v>
      </c>
      <c r="H123" s="1" t="s">
        <v>9</v>
      </c>
      <c r="I123" s="1" t="s">
        <v>10</v>
      </c>
      <c r="J123" s="1" t="s">
        <v>3</v>
      </c>
      <c r="K123" s="1">
        <v>58</v>
      </c>
      <c r="L123" s="1" t="s">
        <v>113</v>
      </c>
      <c r="M123" s="14">
        <v>0.45</v>
      </c>
      <c r="N123" s="2">
        <v>8500</v>
      </c>
      <c r="O123" s="14">
        <f t="shared" si="3"/>
        <v>3825</v>
      </c>
      <c r="P123" s="14">
        <f t="shared" si="4"/>
        <v>1338.75</v>
      </c>
      <c r="Q123" s="3">
        <v>0.35</v>
      </c>
    </row>
    <row r="124" spans="1:17" ht="15.75" customHeight="1" x14ac:dyDescent="0.2">
      <c r="A124" s="1" t="s">
        <v>109</v>
      </c>
      <c r="B124" s="1">
        <v>1197831</v>
      </c>
      <c r="C124" s="17">
        <v>44806</v>
      </c>
      <c r="D124" s="17" t="str">
        <f t="shared" si="5"/>
        <v>septiembre</v>
      </c>
      <c r="E124" s="17" t="str">
        <f t="shared" si="6"/>
        <v>T3</v>
      </c>
      <c r="F124" s="17" t="str">
        <f t="shared" si="7"/>
        <v>S2</v>
      </c>
      <c r="G124" s="1" t="s">
        <v>8</v>
      </c>
      <c r="H124" s="1" t="s">
        <v>9</v>
      </c>
      <c r="I124" s="1" t="s">
        <v>10</v>
      </c>
      <c r="J124" s="1" t="s">
        <v>4</v>
      </c>
      <c r="K124" s="1">
        <v>57</v>
      </c>
      <c r="L124" s="1" t="s">
        <v>114</v>
      </c>
      <c r="M124" s="14">
        <v>0.5</v>
      </c>
      <c r="N124" s="2">
        <v>9000</v>
      </c>
      <c r="O124" s="14">
        <f t="shared" si="3"/>
        <v>4500</v>
      </c>
      <c r="P124" s="14">
        <f t="shared" si="4"/>
        <v>1575</v>
      </c>
      <c r="Q124" s="3">
        <v>0.35</v>
      </c>
    </row>
    <row r="125" spans="1:17" ht="15.75" customHeight="1" x14ac:dyDescent="0.2">
      <c r="A125" s="1" t="s">
        <v>109</v>
      </c>
      <c r="B125" s="1">
        <v>1197831</v>
      </c>
      <c r="C125" s="17">
        <v>44806</v>
      </c>
      <c r="D125" s="17" t="str">
        <f t="shared" si="5"/>
        <v>septiembre</v>
      </c>
      <c r="E125" s="17" t="str">
        <f t="shared" si="6"/>
        <v>T3</v>
      </c>
      <c r="F125" s="17" t="str">
        <f t="shared" si="7"/>
        <v>S2</v>
      </c>
      <c r="G125" s="1" t="s">
        <v>8</v>
      </c>
      <c r="H125" s="1" t="s">
        <v>9</v>
      </c>
      <c r="I125" s="1" t="s">
        <v>10</v>
      </c>
      <c r="J125" s="1" t="s">
        <v>5</v>
      </c>
      <c r="K125" s="1">
        <v>22</v>
      </c>
      <c r="L125" s="1" t="s">
        <v>114</v>
      </c>
      <c r="M125" s="14">
        <v>0.5</v>
      </c>
      <c r="N125" s="2">
        <v>6250</v>
      </c>
      <c r="O125" s="14">
        <f t="shared" si="3"/>
        <v>3125</v>
      </c>
      <c r="P125" s="14">
        <f t="shared" si="4"/>
        <v>1406.25</v>
      </c>
      <c r="Q125" s="3">
        <v>0.45</v>
      </c>
    </row>
    <row r="126" spans="1:17" ht="15.75" customHeight="1" x14ac:dyDescent="0.2">
      <c r="A126" s="1" t="s">
        <v>109</v>
      </c>
      <c r="B126" s="1">
        <v>1197831</v>
      </c>
      <c r="C126" s="17">
        <v>44806</v>
      </c>
      <c r="D126" s="17" t="str">
        <f t="shared" si="5"/>
        <v>septiembre</v>
      </c>
      <c r="E126" s="17" t="str">
        <f t="shared" si="6"/>
        <v>T3</v>
      </c>
      <c r="F126" s="17" t="str">
        <f t="shared" si="7"/>
        <v>S2</v>
      </c>
      <c r="G126" s="1" t="s">
        <v>8</v>
      </c>
      <c r="H126" s="1" t="s">
        <v>9</v>
      </c>
      <c r="I126" s="1" t="s">
        <v>10</v>
      </c>
      <c r="J126" s="1" t="s">
        <v>6</v>
      </c>
      <c r="K126" s="1">
        <v>24</v>
      </c>
      <c r="L126" s="1" t="s">
        <v>114</v>
      </c>
      <c r="M126" s="14">
        <v>0.45</v>
      </c>
      <c r="N126" s="2">
        <v>6250</v>
      </c>
      <c r="O126" s="14">
        <f t="shared" si="3"/>
        <v>2812.5</v>
      </c>
      <c r="P126" s="14">
        <f t="shared" si="4"/>
        <v>843.75</v>
      </c>
      <c r="Q126" s="3">
        <v>0.3</v>
      </c>
    </row>
    <row r="127" spans="1:17" ht="15.75" customHeight="1" x14ac:dyDescent="0.2">
      <c r="A127" s="1" t="s">
        <v>109</v>
      </c>
      <c r="B127" s="1">
        <v>1197831</v>
      </c>
      <c r="C127" s="17">
        <v>44806</v>
      </c>
      <c r="D127" s="17" t="str">
        <f t="shared" si="5"/>
        <v>septiembre</v>
      </c>
      <c r="E127" s="17" t="str">
        <f t="shared" si="6"/>
        <v>T3</v>
      </c>
      <c r="F127" s="17" t="str">
        <f t="shared" si="7"/>
        <v>S2</v>
      </c>
      <c r="G127" s="1" t="s">
        <v>8</v>
      </c>
      <c r="H127" s="1" t="s">
        <v>9</v>
      </c>
      <c r="I127" s="1" t="s">
        <v>10</v>
      </c>
      <c r="J127" s="1" t="s">
        <v>7</v>
      </c>
      <c r="K127" s="1">
        <v>31</v>
      </c>
      <c r="L127" s="1" t="s">
        <v>113</v>
      </c>
      <c r="M127" s="14">
        <v>0.55000000000000004</v>
      </c>
      <c r="N127" s="2">
        <v>8500</v>
      </c>
      <c r="O127" s="14">
        <f t="shared" si="3"/>
        <v>4675</v>
      </c>
      <c r="P127" s="14">
        <f t="shared" si="4"/>
        <v>2337.5</v>
      </c>
      <c r="Q127" s="3">
        <v>0.5</v>
      </c>
    </row>
    <row r="128" spans="1:17" ht="15.75" customHeight="1" x14ac:dyDescent="0.2">
      <c r="A128" s="1" t="s">
        <v>109</v>
      </c>
      <c r="B128" s="1">
        <v>1197831</v>
      </c>
      <c r="C128" s="17">
        <v>44835</v>
      </c>
      <c r="D128" s="17" t="str">
        <f t="shared" si="5"/>
        <v>octubre</v>
      </c>
      <c r="E128" s="17" t="str">
        <f t="shared" si="6"/>
        <v>T4</v>
      </c>
      <c r="F128" s="17" t="str">
        <f t="shared" si="7"/>
        <v>S2</v>
      </c>
      <c r="G128" s="1" t="s">
        <v>8</v>
      </c>
      <c r="H128" s="1" t="s">
        <v>9</v>
      </c>
      <c r="I128" s="1" t="s">
        <v>10</v>
      </c>
      <c r="J128" s="1" t="s">
        <v>2</v>
      </c>
      <c r="K128" s="1">
        <v>43</v>
      </c>
      <c r="L128" s="1" t="s">
        <v>113</v>
      </c>
      <c r="M128" s="14">
        <v>0.45</v>
      </c>
      <c r="N128" s="2">
        <v>8000</v>
      </c>
      <c r="O128" s="14">
        <f t="shared" si="3"/>
        <v>3600</v>
      </c>
      <c r="P128" s="14">
        <f t="shared" si="4"/>
        <v>1260</v>
      </c>
      <c r="Q128" s="3">
        <v>0.35</v>
      </c>
    </row>
    <row r="129" spans="1:17" ht="15.75" customHeight="1" x14ac:dyDescent="0.2">
      <c r="A129" s="1" t="s">
        <v>109</v>
      </c>
      <c r="B129" s="1">
        <v>1197831</v>
      </c>
      <c r="C129" s="17">
        <v>44835</v>
      </c>
      <c r="D129" s="17" t="str">
        <f t="shared" si="5"/>
        <v>octubre</v>
      </c>
      <c r="E129" s="17" t="str">
        <f t="shared" si="6"/>
        <v>T4</v>
      </c>
      <c r="F129" s="17" t="str">
        <f t="shared" si="7"/>
        <v>S2</v>
      </c>
      <c r="G129" s="1" t="s">
        <v>8</v>
      </c>
      <c r="H129" s="1" t="s">
        <v>9</v>
      </c>
      <c r="I129" s="1" t="s">
        <v>10</v>
      </c>
      <c r="J129" s="1" t="s">
        <v>3</v>
      </c>
      <c r="K129" s="1">
        <v>35</v>
      </c>
      <c r="L129" s="1" t="s">
        <v>113</v>
      </c>
      <c r="M129" s="14">
        <v>0.45</v>
      </c>
      <c r="N129" s="2">
        <v>8000</v>
      </c>
      <c r="O129" s="14">
        <f t="shared" si="3"/>
        <v>3600</v>
      </c>
      <c r="P129" s="14">
        <f t="shared" si="4"/>
        <v>1260</v>
      </c>
      <c r="Q129" s="3">
        <v>0.35</v>
      </c>
    </row>
    <row r="130" spans="1:17" ht="15.75" customHeight="1" x14ac:dyDescent="0.2">
      <c r="A130" s="1" t="s">
        <v>109</v>
      </c>
      <c r="B130" s="1">
        <v>1197831</v>
      </c>
      <c r="C130" s="17">
        <v>44835</v>
      </c>
      <c r="D130" s="17" t="str">
        <f t="shared" ref="D130:D193" si="8">TEXT(C130,"mmmm")</f>
        <v>octubre</v>
      </c>
      <c r="E130" s="17" t="str">
        <f t="shared" ref="E130:E193" si="9">"T" &amp; TRUNC((MONTH(C130)-1)/3)+1</f>
        <v>T4</v>
      </c>
      <c r="F130" s="17" t="str">
        <f t="shared" ref="F130:F193" si="10">"S" &amp; IF(MONTH(C130)&lt;=6,1,2)</f>
        <v>S2</v>
      </c>
      <c r="G130" s="1" t="s">
        <v>8</v>
      </c>
      <c r="H130" s="1" t="s">
        <v>9</v>
      </c>
      <c r="I130" s="1" t="s">
        <v>10</v>
      </c>
      <c r="J130" s="1" t="s">
        <v>4</v>
      </c>
      <c r="K130" s="1">
        <v>60</v>
      </c>
      <c r="L130" s="1" t="s">
        <v>113</v>
      </c>
      <c r="M130" s="14">
        <v>0.5</v>
      </c>
      <c r="N130" s="2">
        <v>7500</v>
      </c>
      <c r="O130" s="14">
        <f t="shared" si="3"/>
        <v>3750</v>
      </c>
      <c r="P130" s="14">
        <f t="shared" si="4"/>
        <v>1312.5</v>
      </c>
      <c r="Q130" s="3">
        <v>0.35</v>
      </c>
    </row>
    <row r="131" spans="1:17" ht="15.75" customHeight="1" x14ac:dyDescent="0.2">
      <c r="A131" s="1" t="s">
        <v>109</v>
      </c>
      <c r="B131" s="1">
        <v>1197831</v>
      </c>
      <c r="C131" s="17">
        <v>44835</v>
      </c>
      <c r="D131" s="17" t="str">
        <f t="shared" si="8"/>
        <v>octubre</v>
      </c>
      <c r="E131" s="17" t="str">
        <f t="shared" si="9"/>
        <v>T4</v>
      </c>
      <c r="F131" s="17" t="str">
        <f t="shared" si="10"/>
        <v>S2</v>
      </c>
      <c r="G131" s="1" t="s">
        <v>8</v>
      </c>
      <c r="H131" s="1" t="s">
        <v>9</v>
      </c>
      <c r="I131" s="1" t="s">
        <v>10</v>
      </c>
      <c r="J131" s="1" t="s">
        <v>5</v>
      </c>
      <c r="K131" s="1">
        <v>32</v>
      </c>
      <c r="L131" s="1" t="s">
        <v>112</v>
      </c>
      <c r="M131" s="14">
        <v>0.5</v>
      </c>
      <c r="N131" s="2">
        <v>6000</v>
      </c>
      <c r="O131" s="14">
        <f t="shared" si="3"/>
        <v>3000</v>
      </c>
      <c r="P131" s="14">
        <f t="shared" si="4"/>
        <v>1350</v>
      </c>
      <c r="Q131" s="3">
        <v>0.45</v>
      </c>
    </row>
    <row r="132" spans="1:17" ht="15.75" customHeight="1" x14ac:dyDescent="0.2">
      <c r="A132" s="1" t="s">
        <v>109</v>
      </c>
      <c r="B132" s="1">
        <v>1197831</v>
      </c>
      <c r="C132" s="17">
        <v>44835</v>
      </c>
      <c r="D132" s="17" t="str">
        <f t="shared" si="8"/>
        <v>octubre</v>
      </c>
      <c r="E132" s="17" t="str">
        <f t="shared" si="9"/>
        <v>T4</v>
      </c>
      <c r="F132" s="17" t="str">
        <f t="shared" si="10"/>
        <v>S2</v>
      </c>
      <c r="G132" s="1" t="s">
        <v>8</v>
      </c>
      <c r="H132" s="1" t="s">
        <v>9</v>
      </c>
      <c r="I132" s="1" t="s">
        <v>10</v>
      </c>
      <c r="J132" s="1" t="s">
        <v>6</v>
      </c>
      <c r="K132" s="1">
        <v>16</v>
      </c>
      <c r="L132" s="1" t="s">
        <v>113</v>
      </c>
      <c r="M132" s="14">
        <v>0.45</v>
      </c>
      <c r="N132" s="2">
        <v>5750</v>
      </c>
      <c r="O132" s="14">
        <f t="shared" si="3"/>
        <v>2587.5</v>
      </c>
      <c r="P132" s="14">
        <f t="shared" si="4"/>
        <v>776.25</v>
      </c>
      <c r="Q132" s="3">
        <v>0.3</v>
      </c>
    </row>
    <row r="133" spans="1:17" ht="15.75" customHeight="1" x14ac:dyDescent="0.2">
      <c r="A133" s="1" t="s">
        <v>109</v>
      </c>
      <c r="B133" s="1">
        <v>1197831</v>
      </c>
      <c r="C133" s="17">
        <v>44835</v>
      </c>
      <c r="D133" s="17" t="str">
        <f t="shared" si="8"/>
        <v>octubre</v>
      </c>
      <c r="E133" s="17" t="str">
        <f t="shared" si="9"/>
        <v>T4</v>
      </c>
      <c r="F133" s="17" t="str">
        <f t="shared" si="10"/>
        <v>S2</v>
      </c>
      <c r="G133" s="1" t="s">
        <v>8</v>
      </c>
      <c r="H133" s="1" t="s">
        <v>9</v>
      </c>
      <c r="I133" s="1" t="s">
        <v>10</v>
      </c>
      <c r="J133" s="1" t="s">
        <v>7</v>
      </c>
      <c r="K133" s="1">
        <v>20</v>
      </c>
      <c r="L133" s="1" t="s">
        <v>112</v>
      </c>
      <c r="M133" s="14">
        <v>0.55000000000000004</v>
      </c>
      <c r="N133" s="2">
        <v>7500</v>
      </c>
      <c r="O133" s="14">
        <f t="shared" si="3"/>
        <v>4125</v>
      </c>
      <c r="P133" s="14">
        <f t="shared" si="4"/>
        <v>2062.5</v>
      </c>
      <c r="Q133" s="3">
        <v>0.5</v>
      </c>
    </row>
    <row r="134" spans="1:17" ht="15.75" customHeight="1" x14ac:dyDescent="0.2">
      <c r="A134" s="1" t="s">
        <v>109</v>
      </c>
      <c r="B134" s="1">
        <v>1197831</v>
      </c>
      <c r="C134" s="17">
        <v>44867</v>
      </c>
      <c r="D134" s="17" t="str">
        <f t="shared" si="8"/>
        <v>noviembre</v>
      </c>
      <c r="E134" s="17" t="str">
        <f t="shared" si="9"/>
        <v>T4</v>
      </c>
      <c r="F134" s="17" t="str">
        <f t="shared" si="10"/>
        <v>S2</v>
      </c>
      <c r="G134" s="1" t="s">
        <v>8</v>
      </c>
      <c r="H134" s="1" t="s">
        <v>9</v>
      </c>
      <c r="I134" s="1" t="s">
        <v>10</v>
      </c>
      <c r="J134" s="1" t="s">
        <v>2</v>
      </c>
      <c r="K134" s="1">
        <v>53</v>
      </c>
      <c r="L134" s="1" t="s">
        <v>112</v>
      </c>
      <c r="M134" s="14">
        <v>0.45</v>
      </c>
      <c r="N134" s="2">
        <v>9000</v>
      </c>
      <c r="O134" s="14">
        <f t="shared" si="3"/>
        <v>4050</v>
      </c>
      <c r="P134" s="14">
        <f t="shared" si="4"/>
        <v>1417.5</v>
      </c>
      <c r="Q134" s="3">
        <v>0.35</v>
      </c>
    </row>
    <row r="135" spans="1:17" ht="15.75" customHeight="1" x14ac:dyDescent="0.2">
      <c r="A135" s="1" t="s">
        <v>109</v>
      </c>
      <c r="B135" s="1">
        <v>1197831</v>
      </c>
      <c r="C135" s="17">
        <v>44867</v>
      </c>
      <c r="D135" s="17" t="str">
        <f t="shared" si="8"/>
        <v>noviembre</v>
      </c>
      <c r="E135" s="17" t="str">
        <f t="shared" si="9"/>
        <v>T4</v>
      </c>
      <c r="F135" s="17" t="str">
        <f t="shared" si="10"/>
        <v>S2</v>
      </c>
      <c r="G135" s="1" t="s">
        <v>8</v>
      </c>
      <c r="H135" s="1" t="s">
        <v>9</v>
      </c>
      <c r="I135" s="1" t="s">
        <v>10</v>
      </c>
      <c r="J135" s="1" t="s">
        <v>3</v>
      </c>
      <c r="K135" s="1">
        <v>40</v>
      </c>
      <c r="L135" s="1" t="s">
        <v>112</v>
      </c>
      <c r="M135" s="14">
        <v>0.45</v>
      </c>
      <c r="N135" s="2">
        <v>9000</v>
      </c>
      <c r="O135" s="14">
        <f t="shared" si="3"/>
        <v>4050</v>
      </c>
      <c r="P135" s="14">
        <f t="shared" si="4"/>
        <v>1417.5</v>
      </c>
      <c r="Q135" s="3">
        <v>0.35</v>
      </c>
    </row>
    <row r="136" spans="1:17" ht="15.75" customHeight="1" x14ac:dyDescent="0.2">
      <c r="A136" s="1" t="s">
        <v>109</v>
      </c>
      <c r="B136" s="1">
        <v>1197831</v>
      </c>
      <c r="C136" s="17">
        <v>44867</v>
      </c>
      <c r="D136" s="17" t="str">
        <f t="shared" si="8"/>
        <v>noviembre</v>
      </c>
      <c r="E136" s="17" t="str">
        <f t="shared" si="9"/>
        <v>T4</v>
      </c>
      <c r="F136" s="17" t="str">
        <f t="shared" si="10"/>
        <v>S2</v>
      </c>
      <c r="G136" s="1" t="s">
        <v>8</v>
      </c>
      <c r="H136" s="1" t="s">
        <v>9</v>
      </c>
      <c r="I136" s="1" t="s">
        <v>10</v>
      </c>
      <c r="J136" s="1" t="s">
        <v>4</v>
      </c>
      <c r="K136" s="1">
        <v>35</v>
      </c>
      <c r="L136" s="1" t="s">
        <v>115</v>
      </c>
      <c r="M136" s="14">
        <v>0.5</v>
      </c>
      <c r="N136" s="2">
        <v>8250</v>
      </c>
      <c r="O136" s="14">
        <f t="shared" si="3"/>
        <v>4125</v>
      </c>
      <c r="P136" s="14">
        <f t="shared" si="4"/>
        <v>1443.75</v>
      </c>
      <c r="Q136" s="3">
        <v>0.35</v>
      </c>
    </row>
    <row r="137" spans="1:17" ht="15.75" customHeight="1" x14ac:dyDescent="0.2">
      <c r="A137" s="1" t="s">
        <v>109</v>
      </c>
      <c r="B137" s="1">
        <v>1197831</v>
      </c>
      <c r="C137" s="17">
        <v>44867</v>
      </c>
      <c r="D137" s="17" t="str">
        <f t="shared" si="8"/>
        <v>noviembre</v>
      </c>
      <c r="E137" s="17" t="str">
        <f t="shared" si="9"/>
        <v>T4</v>
      </c>
      <c r="F137" s="17" t="str">
        <f t="shared" si="10"/>
        <v>S2</v>
      </c>
      <c r="G137" s="1" t="s">
        <v>8</v>
      </c>
      <c r="H137" s="1" t="s">
        <v>9</v>
      </c>
      <c r="I137" s="1" t="s">
        <v>10</v>
      </c>
      <c r="J137" s="1" t="s">
        <v>5</v>
      </c>
      <c r="K137" s="1">
        <v>30</v>
      </c>
      <c r="L137" s="1" t="s">
        <v>115</v>
      </c>
      <c r="M137" s="14">
        <v>0.5</v>
      </c>
      <c r="N137" s="2">
        <v>6750</v>
      </c>
      <c r="O137" s="14">
        <f t="shared" si="3"/>
        <v>3375</v>
      </c>
      <c r="P137" s="14">
        <f t="shared" si="4"/>
        <v>1518.75</v>
      </c>
      <c r="Q137" s="3">
        <v>0.45</v>
      </c>
    </row>
    <row r="138" spans="1:17" ht="15.75" customHeight="1" x14ac:dyDescent="0.2">
      <c r="A138" s="1" t="s">
        <v>109</v>
      </c>
      <c r="B138" s="1">
        <v>1197831</v>
      </c>
      <c r="C138" s="17">
        <v>44867</v>
      </c>
      <c r="D138" s="17" t="str">
        <f t="shared" si="8"/>
        <v>noviembre</v>
      </c>
      <c r="E138" s="17" t="str">
        <f t="shared" si="9"/>
        <v>T4</v>
      </c>
      <c r="F138" s="17" t="str">
        <f t="shared" si="10"/>
        <v>S2</v>
      </c>
      <c r="G138" s="1" t="s">
        <v>8</v>
      </c>
      <c r="H138" s="1" t="s">
        <v>9</v>
      </c>
      <c r="I138" s="1" t="s">
        <v>10</v>
      </c>
      <c r="J138" s="1" t="s">
        <v>6</v>
      </c>
      <c r="K138" s="1">
        <v>15</v>
      </c>
      <c r="L138" s="1" t="s">
        <v>114</v>
      </c>
      <c r="M138" s="14">
        <v>0.45</v>
      </c>
      <c r="N138" s="2">
        <v>6500</v>
      </c>
      <c r="O138" s="14">
        <f t="shared" si="3"/>
        <v>2925</v>
      </c>
      <c r="P138" s="14">
        <f t="shared" si="4"/>
        <v>877.5</v>
      </c>
      <c r="Q138" s="3">
        <v>0.3</v>
      </c>
    </row>
    <row r="139" spans="1:17" ht="15.75" customHeight="1" x14ac:dyDescent="0.2">
      <c r="A139" s="1" t="s">
        <v>109</v>
      </c>
      <c r="B139" s="1">
        <v>1197831</v>
      </c>
      <c r="C139" s="17">
        <v>44867</v>
      </c>
      <c r="D139" s="17" t="str">
        <f t="shared" si="8"/>
        <v>noviembre</v>
      </c>
      <c r="E139" s="17" t="str">
        <f t="shared" si="9"/>
        <v>T4</v>
      </c>
      <c r="F139" s="17" t="str">
        <f t="shared" si="10"/>
        <v>S2</v>
      </c>
      <c r="G139" s="1" t="s">
        <v>8</v>
      </c>
      <c r="H139" s="1" t="s">
        <v>9</v>
      </c>
      <c r="I139" s="1" t="s">
        <v>10</v>
      </c>
      <c r="J139" s="1" t="s">
        <v>7</v>
      </c>
      <c r="K139" s="1">
        <v>24</v>
      </c>
      <c r="L139" s="1" t="s">
        <v>113</v>
      </c>
      <c r="M139" s="14">
        <v>0.55000000000000004</v>
      </c>
      <c r="N139" s="2">
        <v>8500</v>
      </c>
      <c r="O139" s="14">
        <f t="shared" si="3"/>
        <v>4675</v>
      </c>
      <c r="P139" s="14">
        <f t="shared" si="4"/>
        <v>2337.5</v>
      </c>
      <c r="Q139" s="3">
        <v>0.5</v>
      </c>
    </row>
    <row r="140" spans="1:17" ht="15.75" customHeight="1" x14ac:dyDescent="0.2">
      <c r="A140" s="1" t="s">
        <v>109</v>
      </c>
      <c r="B140" s="1">
        <v>1197831</v>
      </c>
      <c r="C140" s="17">
        <v>44896</v>
      </c>
      <c r="D140" s="17" t="str">
        <f t="shared" si="8"/>
        <v>diciembre</v>
      </c>
      <c r="E140" s="17" t="str">
        <f t="shared" si="9"/>
        <v>T4</v>
      </c>
      <c r="F140" s="17" t="str">
        <f t="shared" si="10"/>
        <v>S2</v>
      </c>
      <c r="G140" s="1" t="s">
        <v>8</v>
      </c>
      <c r="H140" s="1" t="s">
        <v>9</v>
      </c>
      <c r="I140" s="1" t="s">
        <v>10</v>
      </c>
      <c r="J140" s="1" t="s">
        <v>2</v>
      </c>
      <c r="K140" s="1">
        <v>22</v>
      </c>
      <c r="L140" s="1" t="s">
        <v>112</v>
      </c>
      <c r="M140" s="14">
        <v>0.45</v>
      </c>
      <c r="N140" s="2">
        <v>9500</v>
      </c>
      <c r="O140" s="14">
        <f t="shared" si="3"/>
        <v>4275</v>
      </c>
      <c r="P140" s="14">
        <f t="shared" si="4"/>
        <v>1496.25</v>
      </c>
      <c r="Q140" s="3">
        <v>0.35</v>
      </c>
    </row>
    <row r="141" spans="1:17" ht="15.75" customHeight="1" x14ac:dyDescent="0.2">
      <c r="A141" s="1" t="s">
        <v>109</v>
      </c>
      <c r="B141" s="1">
        <v>1197831</v>
      </c>
      <c r="C141" s="17">
        <v>44896</v>
      </c>
      <c r="D141" s="17" t="str">
        <f t="shared" si="8"/>
        <v>diciembre</v>
      </c>
      <c r="E141" s="17" t="str">
        <f t="shared" si="9"/>
        <v>T4</v>
      </c>
      <c r="F141" s="17" t="str">
        <f t="shared" si="10"/>
        <v>S2</v>
      </c>
      <c r="G141" s="1" t="s">
        <v>8</v>
      </c>
      <c r="H141" s="1" t="s">
        <v>9</v>
      </c>
      <c r="I141" s="1" t="s">
        <v>10</v>
      </c>
      <c r="J141" s="1" t="s">
        <v>3</v>
      </c>
      <c r="K141" s="1">
        <v>46</v>
      </c>
      <c r="L141" s="1" t="s">
        <v>114</v>
      </c>
      <c r="M141" s="14">
        <v>0.45</v>
      </c>
      <c r="N141" s="2">
        <v>9500</v>
      </c>
      <c r="O141" s="14">
        <f t="shared" si="3"/>
        <v>4275</v>
      </c>
      <c r="P141" s="14">
        <f t="shared" si="4"/>
        <v>1496.25</v>
      </c>
      <c r="Q141" s="3">
        <v>0.35</v>
      </c>
    </row>
    <row r="142" spans="1:17" ht="15.75" customHeight="1" x14ac:dyDescent="0.2">
      <c r="A142" s="1" t="s">
        <v>109</v>
      </c>
      <c r="B142" s="1">
        <v>1197831</v>
      </c>
      <c r="C142" s="17">
        <v>44896</v>
      </c>
      <c r="D142" s="17" t="str">
        <f t="shared" si="8"/>
        <v>diciembre</v>
      </c>
      <c r="E142" s="17" t="str">
        <f t="shared" si="9"/>
        <v>T4</v>
      </c>
      <c r="F142" s="17" t="str">
        <f t="shared" si="10"/>
        <v>S2</v>
      </c>
      <c r="G142" s="1" t="s">
        <v>8</v>
      </c>
      <c r="H142" s="1" t="s">
        <v>9</v>
      </c>
      <c r="I142" s="1" t="s">
        <v>10</v>
      </c>
      <c r="J142" s="1" t="s">
        <v>4</v>
      </c>
      <c r="K142" s="1">
        <v>45</v>
      </c>
      <c r="L142" s="1" t="s">
        <v>112</v>
      </c>
      <c r="M142" s="14">
        <v>0.5</v>
      </c>
      <c r="N142" s="2">
        <v>8500</v>
      </c>
      <c r="O142" s="14">
        <f t="shared" si="3"/>
        <v>4250</v>
      </c>
      <c r="P142" s="14">
        <f t="shared" si="4"/>
        <v>1487.5</v>
      </c>
      <c r="Q142" s="3">
        <v>0.35</v>
      </c>
    </row>
    <row r="143" spans="1:17" ht="15.75" customHeight="1" x14ac:dyDescent="0.2">
      <c r="A143" s="1" t="s">
        <v>109</v>
      </c>
      <c r="B143" s="1">
        <v>1197831</v>
      </c>
      <c r="C143" s="17">
        <v>44896</v>
      </c>
      <c r="D143" s="17" t="str">
        <f t="shared" si="8"/>
        <v>diciembre</v>
      </c>
      <c r="E143" s="17" t="str">
        <f t="shared" si="9"/>
        <v>T4</v>
      </c>
      <c r="F143" s="17" t="str">
        <f t="shared" si="10"/>
        <v>S2</v>
      </c>
      <c r="G143" s="1" t="s">
        <v>8</v>
      </c>
      <c r="H143" s="1" t="s">
        <v>9</v>
      </c>
      <c r="I143" s="1" t="s">
        <v>10</v>
      </c>
      <c r="J143" s="1" t="s">
        <v>5</v>
      </c>
      <c r="K143" s="1">
        <v>22</v>
      </c>
      <c r="L143" s="1" t="s">
        <v>113</v>
      </c>
      <c r="M143" s="14">
        <v>0.5</v>
      </c>
      <c r="N143" s="2">
        <v>7000</v>
      </c>
      <c r="O143" s="14">
        <f t="shared" si="3"/>
        <v>3500</v>
      </c>
      <c r="P143" s="14">
        <f t="shared" si="4"/>
        <v>1575</v>
      </c>
      <c r="Q143" s="3">
        <v>0.45</v>
      </c>
    </row>
    <row r="144" spans="1:17" ht="15.75" customHeight="1" x14ac:dyDescent="0.2">
      <c r="A144" s="1" t="s">
        <v>109</v>
      </c>
      <c r="B144" s="1">
        <v>1197831</v>
      </c>
      <c r="C144" s="17">
        <v>44896</v>
      </c>
      <c r="D144" s="17" t="str">
        <f t="shared" si="8"/>
        <v>diciembre</v>
      </c>
      <c r="E144" s="17" t="str">
        <f t="shared" si="9"/>
        <v>T4</v>
      </c>
      <c r="F144" s="17" t="str">
        <f t="shared" si="10"/>
        <v>S2</v>
      </c>
      <c r="G144" s="1" t="s">
        <v>8</v>
      </c>
      <c r="H144" s="1" t="s">
        <v>9</v>
      </c>
      <c r="I144" s="1" t="s">
        <v>10</v>
      </c>
      <c r="J144" s="1" t="s">
        <v>6</v>
      </c>
      <c r="K144" s="1">
        <v>35</v>
      </c>
      <c r="L144" s="1" t="s">
        <v>114</v>
      </c>
      <c r="M144" s="14">
        <v>0.45</v>
      </c>
      <c r="N144" s="2">
        <v>6500</v>
      </c>
      <c r="O144" s="14">
        <f t="shared" si="3"/>
        <v>2925</v>
      </c>
      <c r="P144" s="14">
        <f t="shared" si="4"/>
        <v>877.5</v>
      </c>
      <c r="Q144" s="3">
        <v>0.3</v>
      </c>
    </row>
    <row r="145" spans="1:17" ht="15.75" customHeight="1" x14ac:dyDescent="0.2">
      <c r="A145" s="1" t="s">
        <v>109</v>
      </c>
      <c r="B145" s="1">
        <v>1197831</v>
      </c>
      <c r="C145" s="17">
        <v>44896</v>
      </c>
      <c r="D145" s="17" t="str">
        <f t="shared" si="8"/>
        <v>diciembre</v>
      </c>
      <c r="E145" s="17" t="str">
        <f t="shared" si="9"/>
        <v>T4</v>
      </c>
      <c r="F145" s="17" t="str">
        <f t="shared" si="10"/>
        <v>S2</v>
      </c>
      <c r="G145" s="1" t="s">
        <v>8</v>
      </c>
      <c r="H145" s="1" t="s">
        <v>9</v>
      </c>
      <c r="I145" s="1" t="s">
        <v>10</v>
      </c>
      <c r="J145" s="1" t="s">
        <v>7</v>
      </c>
      <c r="K145" s="1">
        <v>16</v>
      </c>
      <c r="L145" s="1" t="s">
        <v>112</v>
      </c>
      <c r="M145" s="14">
        <v>0.55000000000000004</v>
      </c>
      <c r="N145" s="2">
        <v>9000</v>
      </c>
      <c r="O145" s="14">
        <f t="shared" si="3"/>
        <v>4950</v>
      </c>
      <c r="P145" s="14">
        <f t="shared" si="4"/>
        <v>2475</v>
      </c>
      <c r="Q145" s="3">
        <v>0.5</v>
      </c>
    </row>
    <row r="146" spans="1:17" ht="15.75" customHeight="1" x14ac:dyDescent="0.2">
      <c r="A146" s="1" t="s">
        <v>110</v>
      </c>
      <c r="B146" s="1">
        <v>1128299</v>
      </c>
      <c r="C146" s="17">
        <v>44581</v>
      </c>
      <c r="D146" s="17" t="str">
        <f t="shared" si="8"/>
        <v>enero</v>
      </c>
      <c r="E146" s="17" t="str">
        <f t="shared" si="9"/>
        <v>T1</v>
      </c>
      <c r="F146" s="17" t="str">
        <f t="shared" si="10"/>
        <v>S1</v>
      </c>
      <c r="G146" s="1" t="s">
        <v>11</v>
      </c>
      <c r="H146" s="1" t="s">
        <v>12</v>
      </c>
      <c r="I146" s="1" t="s">
        <v>13</v>
      </c>
      <c r="J146" s="1" t="s">
        <v>2</v>
      </c>
      <c r="K146" s="1">
        <v>45</v>
      </c>
      <c r="L146" s="1" t="s">
        <v>114</v>
      </c>
      <c r="M146" s="14">
        <v>0.39999999999999997</v>
      </c>
      <c r="N146" s="2">
        <v>7750</v>
      </c>
      <c r="O146" s="14">
        <f t="shared" si="3"/>
        <v>3099.9999999999995</v>
      </c>
      <c r="P146" s="14">
        <f t="shared" si="4"/>
        <v>1085</v>
      </c>
      <c r="Q146" s="3">
        <v>0.35000000000000003</v>
      </c>
    </row>
    <row r="147" spans="1:17" ht="15.75" customHeight="1" x14ac:dyDescent="0.2">
      <c r="A147" s="1" t="s">
        <v>110</v>
      </c>
      <c r="B147" s="1">
        <v>1128299</v>
      </c>
      <c r="C147" s="17">
        <v>44581</v>
      </c>
      <c r="D147" s="17" t="str">
        <f t="shared" si="8"/>
        <v>enero</v>
      </c>
      <c r="E147" s="17" t="str">
        <f t="shared" si="9"/>
        <v>T1</v>
      </c>
      <c r="F147" s="17" t="str">
        <f t="shared" si="10"/>
        <v>S1</v>
      </c>
      <c r="G147" s="1" t="s">
        <v>11</v>
      </c>
      <c r="H147" s="1" t="s">
        <v>12</v>
      </c>
      <c r="I147" s="1" t="s">
        <v>13</v>
      </c>
      <c r="J147" s="1" t="s">
        <v>3</v>
      </c>
      <c r="K147" s="1">
        <v>50</v>
      </c>
      <c r="L147" s="1" t="s">
        <v>115</v>
      </c>
      <c r="M147" s="14">
        <v>0.5</v>
      </c>
      <c r="N147" s="2">
        <v>7750</v>
      </c>
      <c r="O147" s="14">
        <f t="shared" si="3"/>
        <v>3875</v>
      </c>
      <c r="P147" s="14">
        <f t="shared" si="4"/>
        <v>775</v>
      </c>
      <c r="Q147" s="3">
        <v>0.2</v>
      </c>
    </row>
    <row r="148" spans="1:17" ht="15.75" customHeight="1" x14ac:dyDescent="0.2">
      <c r="A148" s="1" t="s">
        <v>110</v>
      </c>
      <c r="B148" s="1">
        <v>1128299</v>
      </c>
      <c r="C148" s="17">
        <v>44581</v>
      </c>
      <c r="D148" s="17" t="str">
        <f t="shared" si="8"/>
        <v>enero</v>
      </c>
      <c r="E148" s="17" t="str">
        <f t="shared" si="9"/>
        <v>T1</v>
      </c>
      <c r="F148" s="17" t="str">
        <f t="shared" si="10"/>
        <v>S1</v>
      </c>
      <c r="G148" s="1" t="s">
        <v>11</v>
      </c>
      <c r="H148" s="1" t="s">
        <v>12</v>
      </c>
      <c r="I148" s="1" t="s">
        <v>13</v>
      </c>
      <c r="J148" s="1" t="s">
        <v>4</v>
      </c>
      <c r="K148" s="1">
        <v>25</v>
      </c>
      <c r="L148" s="1" t="s">
        <v>113</v>
      </c>
      <c r="M148" s="14">
        <v>0.5</v>
      </c>
      <c r="N148" s="2">
        <v>7750</v>
      </c>
      <c r="O148" s="14">
        <f t="shared" si="3"/>
        <v>3875</v>
      </c>
      <c r="P148" s="14">
        <f t="shared" si="4"/>
        <v>1356.2500000000002</v>
      </c>
      <c r="Q148" s="3">
        <v>0.35000000000000003</v>
      </c>
    </row>
    <row r="149" spans="1:17" ht="15.75" customHeight="1" x14ac:dyDescent="0.2">
      <c r="A149" s="1" t="s">
        <v>110</v>
      </c>
      <c r="B149" s="1">
        <v>1128299</v>
      </c>
      <c r="C149" s="17">
        <v>44581</v>
      </c>
      <c r="D149" s="17" t="str">
        <f t="shared" si="8"/>
        <v>enero</v>
      </c>
      <c r="E149" s="17" t="str">
        <f t="shared" si="9"/>
        <v>T1</v>
      </c>
      <c r="F149" s="17" t="str">
        <f t="shared" si="10"/>
        <v>S1</v>
      </c>
      <c r="G149" s="1" t="s">
        <v>11</v>
      </c>
      <c r="H149" s="1" t="s">
        <v>12</v>
      </c>
      <c r="I149" s="1" t="s">
        <v>13</v>
      </c>
      <c r="J149" s="1" t="s">
        <v>5</v>
      </c>
      <c r="K149" s="1">
        <v>48</v>
      </c>
      <c r="L149" s="1" t="s">
        <v>115</v>
      </c>
      <c r="M149" s="14">
        <v>0.5</v>
      </c>
      <c r="N149" s="2">
        <v>6250</v>
      </c>
      <c r="O149" s="14">
        <f t="shared" si="3"/>
        <v>3125</v>
      </c>
      <c r="P149" s="14">
        <f t="shared" si="4"/>
        <v>937.5</v>
      </c>
      <c r="Q149" s="3">
        <v>0.3</v>
      </c>
    </row>
    <row r="150" spans="1:17" ht="15.75" customHeight="1" x14ac:dyDescent="0.2">
      <c r="A150" s="1" t="s">
        <v>110</v>
      </c>
      <c r="B150" s="1">
        <v>1128299</v>
      </c>
      <c r="C150" s="17">
        <v>44581</v>
      </c>
      <c r="D150" s="17" t="str">
        <f t="shared" si="8"/>
        <v>enero</v>
      </c>
      <c r="E150" s="17" t="str">
        <f t="shared" si="9"/>
        <v>T1</v>
      </c>
      <c r="F150" s="17" t="str">
        <f t="shared" si="10"/>
        <v>S1</v>
      </c>
      <c r="G150" s="1" t="s">
        <v>11</v>
      </c>
      <c r="H150" s="1" t="s">
        <v>12</v>
      </c>
      <c r="I150" s="1" t="s">
        <v>13</v>
      </c>
      <c r="J150" s="1" t="s">
        <v>6</v>
      </c>
      <c r="K150" s="1">
        <v>57</v>
      </c>
      <c r="L150" s="1" t="s">
        <v>112</v>
      </c>
      <c r="M150" s="14">
        <v>0.55000000000000004</v>
      </c>
      <c r="N150" s="2">
        <v>5750</v>
      </c>
      <c r="O150" s="14">
        <f t="shared" si="3"/>
        <v>3162.5000000000005</v>
      </c>
      <c r="P150" s="14">
        <f t="shared" si="4"/>
        <v>1581.2500000000002</v>
      </c>
      <c r="Q150" s="3">
        <v>0.5</v>
      </c>
    </row>
    <row r="151" spans="1:17" ht="15.75" customHeight="1" x14ac:dyDescent="0.2">
      <c r="A151" s="1" t="s">
        <v>110</v>
      </c>
      <c r="B151" s="1">
        <v>1128299</v>
      </c>
      <c r="C151" s="17">
        <v>44581</v>
      </c>
      <c r="D151" s="17" t="str">
        <f t="shared" si="8"/>
        <v>enero</v>
      </c>
      <c r="E151" s="17" t="str">
        <f t="shared" si="9"/>
        <v>T1</v>
      </c>
      <c r="F151" s="17" t="str">
        <f t="shared" si="10"/>
        <v>S1</v>
      </c>
      <c r="G151" s="1" t="s">
        <v>11</v>
      </c>
      <c r="H151" s="1" t="s">
        <v>12</v>
      </c>
      <c r="I151" s="1" t="s">
        <v>13</v>
      </c>
      <c r="J151" s="1" t="s">
        <v>7</v>
      </c>
      <c r="K151" s="1">
        <v>20</v>
      </c>
      <c r="L151" s="1" t="s">
        <v>114</v>
      </c>
      <c r="M151" s="14">
        <v>0.5</v>
      </c>
      <c r="N151" s="2">
        <v>7750</v>
      </c>
      <c r="O151" s="14">
        <f t="shared" si="3"/>
        <v>3875</v>
      </c>
      <c r="P151" s="14">
        <f t="shared" si="4"/>
        <v>581.25000000000011</v>
      </c>
      <c r="Q151" s="3">
        <v>0.15000000000000002</v>
      </c>
    </row>
    <row r="152" spans="1:17" ht="15.75" customHeight="1" x14ac:dyDescent="0.2">
      <c r="A152" s="1" t="s">
        <v>110</v>
      </c>
      <c r="B152" s="1">
        <v>1128299</v>
      </c>
      <c r="C152" s="17">
        <v>44612</v>
      </c>
      <c r="D152" s="17" t="str">
        <f t="shared" si="8"/>
        <v>febrero</v>
      </c>
      <c r="E152" s="17" t="str">
        <f t="shared" si="9"/>
        <v>T1</v>
      </c>
      <c r="F152" s="17" t="str">
        <f t="shared" si="10"/>
        <v>S1</v>
      </c>
      <c r="G152" s="1" t="s">
        <v>11</v>
      </c>
      <c r="H152" s="1" t="s">
        <v>12</v>
      </c>
      <c r="I152" s="1" t="s">
        <v>13</v>
      </c>
      <c r="J152" s="1" t="s">
        <v>2</v>
      </c>
      <c r="K152" s="1">
        <v>26</v>
      </c>
      <c r="L152" s="1" t="s">
        <v>113</v>
      </c>
      <c r="M152" s="14">
        <v>0.39999999999999997</v>
      </c>
      <c r="N152" s="2">
        <v>8250</v>
      </c>
      <c r="O152" s="14">
        <f t="shared" si="3"/>
        <v>3299.9999999999995</v>
      </c>
      <c r="P152" s="14">
        <f t="shared" si="4"/>
        <v>1155</v>
      </c>
      <c r="Q152" s="3">
        <v>0.35000000000000003</v>
      </c>
    </row>
    <row r="153" spans="1:17" ht="15.75" customHeight="1" x14ac:dyDescent="0.2">
      <c r="A153" s="1" t="s">
        <v>110</v>
      </c>
      <c r="B153" s="1">
        <v>1128299</v>
      </c>
      <c r="C153" s="17">
        <v>44612</v>
      </c>
      <c r="D153" s="17" t="str">
        <f t="shared" si="8"/>
        <v>febrero</v>
      </c>
      <c r="E153" s="17" t="str">
        <f t="shared" si="9"/>
        <v>T1</v>
      </c>
      <c r="F153" s="17" t="str">
        <f t="shared" si="10"/>
        <v>S1</v>
      </c>
      <c r="G153" s="1" t="s">
        <v>11</v>
      </c>
      <c r="H153" s="1" t="s">
        <v>12</v>
      </c>
      <c r="I153" s="1" t="s">
        <v>13</v>
      </c>
      <c r="J153" s="1" t="s">
        <v>3</v>
      </c>
      <c r="K153" s="1">
        <v>55</v>
      </c>
      <c r="L153" s="1" t="s">
        <v>112</v>
      </c>
      <c r="M153" s="14">
        <v>0.5</v>
      </c>
      <c r="N153" s="2">
        <v>7250</v>
      </c>
      <c r="O153" s="14">
        <f t="shared" si="3"/>
        <v>3625</v>
      </c>
      <c r="P153" s="14">
        <f t="shared" si="4"/>
        <v>725</v>
      </c>
      <c r="Q153" s="3">
        <v>0.2</v>
      </c>
    </row>
    <row r="154" spans="1:17" ht="15.75" customHeight="1" x14ac:dyDescent="0.2">
      <c r="A154" s="1" t="s">
        <v>110</v>
      </c>
      <c r="B154" s="1">
        <v>1128299</v>
      </c>
      <c r="C154" s="17">
        <v>44612</v>
      </c>
      <c r="D154" s="17" t="str">
        <f t="shared" si="8"/>
        <v>febrero</v>
      </c>
      <c r="E154" s="17" t="str">
        <f t="shared" si="9"/>
        <v>T1</v>
      </c>
      <c r="F154" s="17" t="str">
        <f t="shared" si="10"/>
        <v>S1</v>
      </c>
      <c r="G154" s="1" t="s">
        <v>11</v>
      </c>
      <c r="H154" s="1" t="s">
        <v>12</v>
      </c>
      <c r="I154" s="1" t="s">
        <v>13</v>
      </c>
      <c r="J154" s="1" t="s">
        <v>4</v>
      </c>
      <c r="K154" s="1">
        <v>59</v>
      </c>
      <c r="L154" s="1" t="s">
        <v>113</v>
      </c>
      <c r="M154" s="14">
        <v>0.5</v>
      </c>
      <c r="N154" s="2">
        <v>7250</v>
      </c>
      <c r="O154" s="14">
        <f t="shared" si="3"/>
        <v>3625</v>
      </c>
      <c r="P154" s="14">
        <f t="shared" si="4"/>
        <v>1268.7500000000002</v>
      </c>
      <c r="Q154" s="3">
        <v>0.35000000000000003</v>
      </c>
    </row>
    <row r="155" spans="1:17" ht="15.75" customHeight="1" x14ac:dyDescent="0.2">
      <c r="A155" s="1" t="s">
        <v>110</v>
      </c>
      <c r="B155" s="1">
        <v>1128299</v>
      </c>
      <c r="C155" s="17">
        <v>44612</v>
      </c>
      <c r="D155" s="17" t="str">
        <f t="shared" si="8"/>
        <v>febrero</v>
      </c>
      <c r="E155" s="17" t="str">
        <f t="shared" si="9"/>
        <v>T1</v>
      </c>
      <c r="F155" s="17" t="str">
        <f t="shared" si="10"/>
        <v>S1</v>
      </c>
      <c r="G155" s="1" t="s">
        <v>11</v>
      </c>
      <c r="H155" s="1" t="s">
        <v>12</v>
      </c>
      <c r="I155" s="1" t="s">
        <v>13</v>
      </c>
      <c r="J155" s="1" t="s">
        <v>5</v>
      </c>
      <c r="K155" s="1">
        <v>60</v>
      </c>
      <c r="L155" s="1" t="s">
        <v>112</v>
      </c>
      <c r="M155" s="14">
        <v>0.5</v>
      </c>
      <c r="N155" s="2">
        <v>5750</v>
      </c>
      <c r="O155" s="14">
        <f t="shared" si="3"/>
        <v>2875</v>
      </c>
      <c r="P155" s="14">
        <f t="shared" si="4"/>
        <v>862.5</v>
      </c>
      <c r="Q155" s="3">
        <v>0.3</v>
      </c>
    </row>
    <row r="156" spans="1:17" ht="15.75" customHeight="1" x14ac:dyDescent="0.2">
      <c r="A156" s="1" t="s">
        <v>110</v>
      </c>
      <c r="B156" s="1">
        <v>1128299</v>
      </c>
      <c r="C156" s="17">
        <v>44612</v>
      </c>
      <c r="D156" s="17" t="str">
        <f t="shared" si="8"/>
        <v>febrero</v>
      </c>
      <c r="E156" s="17" t="str">
        <f t="shared" si="9"/>
        <v>T1</v>
      </c>
      <c r="F156" s="17" t="str">
        <f t="shared" si="10"/>
        <v>S1</v>
      </c>
      <c r="G156" s="1" t="s">
        <v>11</v>
      </c>
      <c r="H156" s="1" t="s">
        <v>12</v>
      </c>
      <c r="I156" s="1" t="s">
        <v>13</v>
      </c>
      <c r="J156" s="1" t="s">
        <v>6</v>
      </c>
      <c r="K156" s="1">
        <v>21</v>
      </c>
      <c r="L156" s="1" t="s">
        <v>115</v>
      </c>
      <c r="M156" s="14">
        <v>0.55000000000000004</v>
      </c>
      <c r="N156" s="2">
        <v>5000</v>
      </c>
      <c r="O156" s="14">
        <f t="shared" si="3"/>
        <v>2750</v>
      </c>
      <c r="P156" s="14">
        <f t="shared" si="4"/>
        <v>1375</v>
      </c>
      <c r="Q156" s="3">
        <v>0.5</v>
      </c>
    </row>
    <row r="157" spans="1:17" ht="15.75" customHeight="1" x14ac:dyDescent="0.2">
      <c r="A157" s="1" t="s">
        <v>110</v>
      </c>
      <c r="B157" s="1">
        <v>1128299</v>
      </c>
      <c r="C157" s="17">
        <v>44612</v>
      </c>
      <c r="D157" s="17" t="str">
        <f t="shared" si="8"/>
        <v>febrero</v>
      </c>
      <c r="E157" s="17" t="str">
        <f t="shared" si="9"/>
        <v>T1</v>
      </c>
      <c r="F157" s="17" t="str">
        <f t="shared" si="10"/>
        <v>S1</v>
      </c>
      <c r="G157" s="1" t="s">
        <v>11</v>
      </c>
      <c r="H157" s="1" t="s">
        <v>12</v>
      </c>
      <c r="I157" s="1" t="s">
        <v>13</v>
      </c>
      <c r="J157" s="1" t="s">
        <v>7</v>
      </c>
      <c r="K157" s="1">
        <v>39</v>
      </c>
      <c r="L157" s="1" t="s">
        <v>114</v>
      </c>
      <c r="M157" s="14">
        <v>0.5</v>
      </c>
      <c r="N157" s="2">
        <v>7000</v>
      </c>
      <c r="O157" s="14">
        <f t="shared" si="3"/>
        <v>3500</v>
      </c>
      <c r="P157" s="14">
        <f t="shared" si="4"/>
        <v>525.00000000000011</v>
      </c>
      <c r="Q157" s="3">
        <v>0.15000000000000002</v>
      </c>
    </row>
    <row r="158" spans="1:17" ht="15.75" customHeight="1" x14ac:dyDescent="0.2">
      <c r="A158" s="1" t="s">
        <v>110</v>
      </c>
      <c r="B158" s="1">
        <v>1128299</v>
      </c>
      <c r="C158" s="17">
        <v>44639</v>
      </c>
      <c r="D158" s="17" t="str">
        <f t="shared" si="8"/>
        <v>marzo</v>
      </c>
      <c r="E158" s="17" t="str">
        <f t="shared" si="9"/>
        <v>T1</v>
      </c>
      <c r="F158" s="17" t="str">
        <f t="shared" si="10"/>
        <v>S1</v>
      </c>
      <c r="G158" s="1" t="s">
        <v>11</v>
      </c>
      <c r="H158" s="1" t="s">
        <v>12</v>
      </c>
      <c r="I158" s="1" t="s">
        <v>13</v>
      </c>
      <c r="J158" s="1" t="s">
        <v>2</v>
      </c>
      <c r="K158" s="1">
        <v>55</v>
      </c>
      <c r="L158" s="1" t="s">
        <v>112</v>
      </c>
      <c r="M158" s="14">
        <v>0.5</v>
      </c>
      <c r="N158" s="2">
        <v>8500</v>
      </c>
      <c r="O158" s="14">
        <f t="shared" si="3"/>
        <v>4250</v>
      </c>
      <c r="P158" s="14">
        <f t="shared" si="4"/>
        <v>1487.5000000000002</v>
      </c>
      <c r="Q158" s="3">
        <v>0.35000000000000003</v>
      </c>
    </row>
    <row r="159" spans="1:17" ht="15.75" customHeight="1" x14ac:dyDescent="0.2">
      <c r="A159" s="1" t="s">
        <v>110</v>
      </c>
      <c r="B159" s="1">
        <v>1128299</v>
      </c>
      <c r="C159" s="17">
        <v>44639</v>
      </c>
      <c r="D159" s="17" t="str">
        <f t="shared" si="8"/>
        <v>marzo</v>
      </c>
      <c r="E159" s="17" t="str">
        <f t="shared" si="9"/>
        <v>T1</v>
      </c>
      <c r="F159" s="17" t="str">
        <f t="shared" si="10"/>
        <v>S1</v>
      </c>
      <c r="G159" s="1" t="s">
        <v>11</v>
      </c>
      <c r="H159" s="1" t="s">
        <v>12</v>
      </c>
      <c r="I159" s="1" t="s">
        <v>13</v>
      </c>
      <c r="J159" s="1" t="s">
        <v>3</v>
      </c>
      <c r="K159" s="1">
        <v>38</v>
      </c>
      <c r="L159" s="1" t="s">
        <v>114</v>
      </c>
      <c r="M159" s="14">
        <v>0.6</v>
      </c>
      <c r="N159" s="2">
        <v>7000</v>
      </c>
      <c r="O159" s="14">
        <f t="shared" si="3"/>
        <v>4200</v>
      </c>
      <c r="P159" s="14">
        <f t="shared" si="4"/>
        <v>840</v>
      </c>
      <c r="Q159" s="3">
        <v>0.2</v>
      </c>
    </row>
    <row r="160" spans="1:17" ht="15.75" customHeight="1" x14ac:dyDescent="0.2">
      <c r="A160" s="1" t="s">
        <v>110</v>
      </c>
      <c r="B160" s="1">
        <v>1128299</v>
      </c>
      <c r="C160" s="17">
        <v>44639</v>
      </c>
      <c r="D160" s="17" t="str">
        <f t="shared" si="8"/>
        <v>marzo</v>
      </c>
      <c r="E160" s="17" t="str">
        <f t="shared" si="9"/>
        <v>T1</v>
      </c>
      <c r="F160" s="17" t="str">
        <f t="shared" si="10"/>
        <v>S1</v>
      </c>
      <c r="G160" s="1" t="s">
        <v>11</v>
      </c>
      <c r="H160" s="1" t="s">
        <v>12</v>
      </c>
      <c r="I160" s="1" t="s">
        <v>13</v>
      </c>
      <c r="J160" s="1" t="s">
        <v>4</v>
      </c>
      <c r="K160" s="1">
        <v>49</v>
      </c>
      <c r="L160" s="1" t="s">
        <v>115</v>
      </c>
      <c r="M160" s="14">
        <v>0.6</v>
      </c>
      <c r="N160" s="2">
        <v>7000</v>
      </c>
      <c r="O160" s="14">
        <f t="shared" si="3"/>
        <v>4200</v>
      </c>
      <c r="P160" s="14">
        <f t="shared" si="4"/>
        <v>1470.0000000000002</v>
      </c>
      <c r="Q160" s="3">
        <v>0.35000000000000003</v>
      </c>
    </row>
    <row r="161" spans="1:17" ht="15.75" customHeight="1" x14ac:dyDescent="0.2">
      <c r="A161" s="1" t="s">
        <v>110</v>
      </c>
      <c r="B161" s="1">
        <v>1128299</v>
      </c>
      <c r="C161" s="17">
        <v>44639</v>
      </c>
      <c r="D161" s="17" t="str">
        <f t="shared" si="8"/>
        <v>marzo</v>
      </c>
      <c r="E161" s="17" t="str">
        <f t="shared" si="9"/>
        <v>T1</v>
      </c>
      <c r="F161" s="17" t="str">
        <f t="shared" si="10"/>
        <v>S1</v>
      </c>
      <c r="G161" s="1" t="s">
        <v>11</v>
      </c>
      <c r="H161" s="1" t="s">
        <v>12</v>
      </c>
      <c r="I161" s="1" t="s">
        <v>13</v>
      </c>
      <c r="J161" s="1" t="s">
        <v>5</v>
      </c>
      <c r="K161" s="1">
        <v>39</v>
      </c>
      <c r="L161" s="1" t="s">
        <v>115</v>
      </c>
      <c r="M161" s="14">
        <v>0.6</v>
      </c>
      <c r="N161" s="2">
        <v>6000</v>
      </c>
      <c r="O161" s="14">
        <f t="shared" si="3"/>
        <v>3600</v>
      </c>
      <c r="P161" s="14">
        <f t="shared" si="4"/>
        <v>1080</v>
      </c>
      <c r="Q161" s="3">
        <v>0.3</v>
      </c>
    </row>
    <row r="162" spans="1:17" ht="15.75" customHeight="1" x14ac:dyDescent="0.2">
      <c r="A162" s="1" t="s">
        <v>110</v>
      </c>
      <c r="B162" s="1">
        <v>1128299</v>
      </c>
      <c r="C162" s="17">
        <v>44639</v>
      </c>
      <c r="D162" s="17" t="str">
        <f t="shared" si="8"/>
        <v>marzo</v>
      </c>
      <c r="E162" s="17" t="str">
        <f t="shared" si="9"/>
        <v>T1</v>
      </c>
      <c r="F162" s="17" t="str">
        <f t="shared" si="10"/>
        <v>S1</v>
      </c>
      <c r="G162" s="1" t="s">
        <v>11</v>
      </c>
      <c r="H162" s="1" t="s">
        <v>12</v>
      </c>
      <c r="I162" s="1" t="s">
        <v>13</v>
      </c>
      <c r="J162" s="1" t="s">
        <v>6</v>
      </c>
      <c r="K162" s="1">
        <v>15</v>
      </c>
      <c r="L162" s="1" t="s">
        <v>114</v>
      </c>
      <c r="M162" s="14">
        <v>0.65</v>
      </c>
      <c r="N162" s="2">
        <v>5000</v>
      </c>
      <c r="O162" s="14">
        <f t="shared" si="3"/>
        <v>3250</v>
      </c>
      <c r="P162" s="14">
        <f t="shared" si="4"/>
        <v>1625</v>
      </c>
      <c r="Q162" s="3">
        <v>0.5</v>
      </c>
    </row>
    <row r="163" spans="1:17" ht="15.75" customHeight="1" x14ac:dyDescent="0.2">
      <c r="A163" s="1" t="s">
        <v>110</v>
      </c>
      <c r="B163" s="1">
        <v>1128299</v>
      </c>
      <c r="C163" s="17">
        <v>44639</v>
      </c>
      <c r="D163" s="17" t="str">
        <f t="shared" si="8"/>
        <v>marzo</v>
      </c>
      <c r="E163" s="17" t="str">
        <f t="shared" si="9"/>
        <v>T1</v>
      </c>
      <c r="F163" s="17" t="str">
        <f t="shared" si="10"/>
        <v>S1</v>
      </c>
      <c r="G163" s="1" t="s">
        <v>11</v>
      </c>
      <c r="H163" s="1" t="s">
        <v>12</v>
      </c>
      <c r="I163" s="1" t="s">
        <v>13</v>
      </c>
      <c r="J163" s="1" t="s">
        <v>7</v>
      </c>
      <c r="K163" s="1">
        <v>26</v>
      </c>
      <c r="L163" s="1" t="s">
        <v>112</v>
      </c>
      <c r="M163" s="14">
        <v>0.6</v>
      </c>
      <c r="N163" s="2">
        <v>7000</v>
      </c>
      <c r="O163" s="14">
        <f t="shared" si="3"/>
        <v>4200</v>
      </c>
      <c r="P163" s="14">
        <f t="shared" si="4"/>
        <v>630.00000000000011</v>
      </c>
      <c r="Q163" s="3">
        <v>0.15000000000000002</v>
      </c>
    </row>
    <row r="164" spans="1:17" ht="15.75" customHeight="1" x14ac:dyDescent="0.2">
      <c r="A164" s="1" t="s">
        <v>110</v>
      </c>
      <c r="B164" s="1">
        <v>1128299</v>
      </c>
      <c r="C164" s="17">
        <v>44671</v>
      </c>
      <c r="D164" s="17" t="str">
        <f t="shared" si="8"/>
        <v>abril</v>
      </c>
      <c r="E164" s="17" t="str">
        <f t="shared" si="9"/>
        <v>T2</v>
      </c>
      <c r="F164" s="17" t="str">
        <f t="shared" si="10"/>
        <v>S1</v>
      </c>
      <c r="G164" s="1" t="s">
        <v>11</v>
      </c>
      <c r="H164" s="1" t="s">
        <v>12</v>
      </c>
      <c r="I164" s="1" t="s">
        <v>13</v>
      </c>
      <c r="J164" s="1" t="s">
        <v>2</v>
      </c>
      <c r="K164" s="1">
        <v>31</v>
      </c>
      <c r="L164" s="1" t="s">
        <v>112</v>
      </c>
      <c r="M164" s="14">
        <v>0.6</v>
      </c>
      <c r="N164" s="2">
        <v>8750</v>
      </c>
      <c r="O164" s="14">
        <f t="shared" si="3"/>
        <v>5250</v>
      </c>
      <c r="P164" s="14">
        <f t="shared" si="4"/>
        <v>1837.5000000000002</v>
      </c>
      <c r="Q164" s="3">
        <v>0.35000000000000003</v>
      </c>
    </row>
    <row r="165" spans="1:17" ht="15.75" customHeight="1" x14ac:dyDescent="0.2">
      <c r="A165" s="1" t="s">
        <v>110</v>
      </c>
      <c r="B165" s="1">
        <v>1128299</v>
      </c>
      <c r="C165" s="17">
        <v>44671</v>
      </c>
      <c r="D165" s="17" t="str">
        <f t="shared" si="8"/>
        <v>abril</v>
      </c>
      <c r="E165" s="17" t="str">
        <f t="shared" si="9"/>
        <v>T2</v>
      </c>
      <c r="F165" s="17" t="str">
        <f t="shared" si="10"/>
        <v>S1</v>
      </c>
      <c r="G165" s="1" t="s">
        <v>11</v>
      </c>
      <c r="H165" s="1" t="s">
        <v>12</v>
      </c>
      <c r="I165" s="1" t="s">
        <v>13</v>
      </c>
      <c r="J165" s="1" t="s">
        <v>3</v>
      </c>
      <c r="K165" s="1">
        <v>18</v>
      </c>
      <c r="L165" s="1" t="s">
        <v>115</v>
      </c>
      <c r="M165" s="14">
        <v>0.65</v>
      </c>
      <c r="N165" s="2">
        <v>6750</v>
      </c>
      <c r="O165" s="14">
        <f t="shared" si="3"/>
        <v>4387.5</v>
      </c>
      <c r="P165" s="14">
        <f t="shared" si="4"/>
        <v>877.5</v>
      </c>
      <c r="Q165" s="3">
        <v>0.2</v>
      </c>
    </row>
    <row r="166" spans="1:17" ht="15.75" customHeight="1" x14ac:dyDescent="0.2">
      <c r="A166" s="1" t="s">
        <v>110</v>
      </c>
      <c r="B166" s="1">
        <v>1128299</v>
      </c>
      <c r="C166" s="17">
        <v>44671</v>
      </c>
      <c r="D166" s="17" t="str">
        <f t="shared" si="8"/>
        <v>abril</v>
      </c>
      <c r="E166" s="17" t="str">
        <f t="shared" si="9"/>
        <v>T2</v>
      </c>
      <c r="F166" s="17" t="str">
        <f t="shared" si="10"/>
        <v>S1</v>
      </c>
      <c r="G166" s="1" t="s">
        <v>11</v>
      </c>
      <c r="H166" s="1" t="s">
        <v>12</v>
      </c>
      <c r="I166" s="1" t="s">
        <v>13</v>
      </c>
      <c r="J166" s="1" t="s">
        <v>4</v>
      </c>
      <c r="K166" s="1">
        <v>41</v>
      </c>
      <c r="L166" s="1" t="s">
        <v>114</v>
      </c>
      <c r="M166" s="14">
        <v>0.65</v>
      </c>
      <c r="N166" s="2">
        <v>7250</v>
      </c>
      <c r="O166" s="14">
        <f t="shared" si="3"/>
        <v>4712.5</v>
      </c>
      <c r="P166" s="14">
        <f t="shared" si="4"/>
        <v>1649.3750000000002</v>
      </c>
      <c r="Q166" s="3">
        <v>0.35000000000000003</v>
      </c>
    </row>
    <row r="167" spans="1:17" ht="15.75" customHeight="1" x14ac:dyDescent="0.2">
      <c r="A167" s="1" t="s">
        <v>110</v>
      </c>
      <c r="B167" s="1">
        <v>1128299</v>
      </c>
      <c r="C167" s="17">
        <v>44671</v>
      </c>
      <c r="D167" s="17" t="str">
        <f t="shared" si="8"/>
        <v>abril</v>
      </c>
      <c r="E167" s="17" t="str">
        <f t="shared" si="9"/>
        <v>T2</v>
      </c>
      <c r="F167" s="17" t="str">
        <f t="shared" si="10"/>
        <v>S1</v>
      </c>
      <c r="G167" s="1" t="s">
        <v>11</v>
      </c>
      <c r="H167" s="1" t="s">
        <v>12</v>
      </c>
      <c r="I167" s="1" t="s">
        <v>13</v>
      </c>
      <c r="J167" s="1" t="s">
        <v>5</v>
      </c>
      <c r="K167" s="1">
        <v>31</v>
      </c>
      <c r="L167" s="1" t="s">
        <v>113</v>
      </c>
      <c r="M167" s="14">
        <v>0.6</v>
      </c>
      <c r="N167" s="2">
        <v>6250</v>
      </c>
      <c r="O167" s="14">
        <f t="shared" si="3"/>
        <v>3750</v>
      </c>
      <c r="P167" s="14">
        <f t="shared" si="4"/>
        <v>1125</v>
      </c>
      <c r="Q167" s="3">
        <v>0.3</v>
      </c>
    </row>
    <row r="168" spans="1:17" ht="15.75" customHeight="1" x14ac:dyDescent="0.2">
      <c r="A168" s="1" t="s">
        <v>110</v>
      </c>
      <c r="B168" s="1">
        <v>1128299</v>
      </c>
      <c r="C168" s="17">
        <v>44671</v>
      </c>
      <c r="D168" s="17" t="str">
        <f t="shared" si="8"/>
        <v>abril</v>
      </c>
      <c r="E168" s="17" t="str">
        <f t="shared" si="9"/>
        <v>T2</v>
      </c>
      <c r="F168" s="17" t="str">
        <f t="shared" si="10"/>
        <v>S1</v>
      </c>
      <c r="G168" s="1" t="s">
        <v>11</v>
      </c>
      <c r="H168" s="1" t="s">
        <v>12</v>
      </c>
      <c r="I168" s="1" t="s">
        <v>13</v>
      </c>
      <c r="J168" s="1" t="s">
        <v>6</v>
      </c>
      <c r="K168" s="1">
        <v>46</v>
      </c>
      <c r="L168" s="1" t="s">
        <v>112</v>
      </c>
      <c r="M168" s="14">
        <v>0.65</v>
      </c>
      <c r="N168" s="2">
        <v>5250</v>
      </c>
      <c r="O168" s="14">
        <f t="shared" si="3"/>
        <v>3412.5</v>
      </c>
      <c r="P168" s="14">
        <f t="shared" si="4"/>
        <v>1706.25</v>
      </c>
      <c r="Q168" s="3">
        <v>0.5</v>
      </c>
    </row>
    <row r="169" spans="1:17" ht="15.75" customHeight="1" x14ac:dyDescent="0.2">
      <c r="A169" s="1" t="s">
        <v>110</v>
      </c>
      <c r="B169" s="1">
        <v>1128299</v>
      </c>
      <c r="C169" s="17">
        <v>44671</v>
      </c>
      <c r="D169" s="17" t="str">
        <f t="shared" si="8"/>
        <v>abril</v>
      </c>
      <c r="E169" s="17" t="str">
        <f t="shared" si="9"/>
        <v>T2</v>
      </c>
      <c r="F169" s="17" t="str">
        <f t="shared" si="10"/>
        <v>S1</v>
      </c>
      <c r="G169" s="1" t="s">
        <v>11</v>
      </c>
      <c r="H169" s="1" t="s">
        <v>12</v>
      </c>
      <c r="I169" s="1" t="s">
        <v>13</v>
      </c>
      <c r="J169" s="1" t="s">
        <v>7</v>
      </c>
      <c r="K169" s="1">
        <v>36</v>
      </c>
      <c r="L169" s="1" t="s">
        <v>113</v>
      </c>
      <c r="M169" s="14">
        <v>0.8</v>
      </c>
      <c r="N169" s="2">
        <v>7000</v>
      </c>
      <c r="O169" s="14">
        <f t="shared" si="3"/>
        <v>5600</v>
      </c>
      <c r="P169" s="14">
        <f t="shared" si="4"/>
        <v>840.00000000000011</v>
      </c>
      <c r="Q169" s="3">
        <v>0.15000000000000002</v>
      </c>
    </row>
    <row r="170" spans="1:17" ht="15.75" customHeight="1" x14ac:dyDescent="0.2">
      <c r="A170" s="1" t="s">
        <v>110</v>
      </c>
      <c r="B170" s="1">
        <v>1128299</v>
      </c>
      <c r="C170" s="17">
        <v>44702</v>
      </c>
      <c r="D170" s="17" t="str">
        <f t="shared" si="8"/>
        <v>mayo</v>
      </c>
      <c r="E170" s="17" t="str">
        <f t="shared" si="9"/>
        <v>T2</v>
      </c>
      <c r="F170" s="17" t="str">
        <f t="shared" si="10"/>
        <v>S1</v>
      </c>
      <c r="G170" s="1" t="s">
        <v>11</v>
      </c>
      <c r="H170" s="1" t="s">
        <v>12</v>
      </c>
      <c r="I170" s="1" t="s">
        <v>13</v>
      </c>
      <c r="J170" s="1" t="s">
        <v>2</v>
      </c>
      <c r="K170" s="1">
        <v>26</v>
      </c>
      <c r="L170" s="1" t="s">
        <v>114</v>
      </c>
      <c r="M170" s="14">
        <v>0.6</v>
      </c>
      <c r="N170" s="2">
        <v>9000</v>
      </c>
      <c r="O170" s="14">
        <f t="shared" si="3"/>
        <v>5400</v>
      </c>
      <c r="P170" s="14">
        <f t="shared" si="4"/>
        <v>2160</v>
      </c>
      <c r="Q170" s="3">
        <v>0.4</v>
      </c>
    </row>
    <row r="171" spans="1:17" ht="15.75" customHeight="1" x14ac:dyDescent="0.2">
      <c r="A171" s="1" t="s">
        <v>110</v>
      </c>
      <c r="B171" s="1">
        <v>1128299</v>
      </c>
      <c r="C171" s="17">
        <v>44702</v>
      </c>
      <c r="D171" s="17" t="str">
        <f t="shared" si="8"/>
        <v>mayo</v>
      </c>
      <c r="E171" s="17" t="str">
        <f t="shared" si="9"/>
        <v>T2</v>
      </c>
      <c r="F171" s="17" t="str">
        <f t="shared" si="10"/>
        <v>S1</v>
      </c>
      <c r="G171" s="1" t="s">
        <v>11</v>
      </c>
      <c r="H171" s="1" t="s">
        <v>12</v>
      </c>
      <c r="I171" s="1" t="s">
        <v>13</v>
      </c>
      <c r="J171" s="1" t="s">
        <v>3</v>
      </c>
      <c r="K171" s="1">
        <v>15</v>
      </c>
      <c r="L171" s="1" t="s">
        <v>115</v>
      </c>
      <c r="M171" s="14">
        <v>0.65</v>
      </c>
      <c r="N171" s="2">
        <v>7500</v>
      </c>
      <c r="O171" s="14">
        <f t="shared" si="3"/>
        <v>4875</v>
      </c>
      <c r="P171" s="14">
        <f t="shared" si="4"/>
        <v>1218.75</v>
      </c>
      <c r="Q171" s="3">
        <v>0.25</v>
      </c>
    </row>
    <row r="172" spans="1:17" ht="15.75" customHeight="1" x14ac:dyDescent="0.2">
      <c r="A172" s="1" t="s">
        <v>110</v>
      </c>
      <c r="B172" s="1">
        <v>1128299</v>
      </c>
      <c r="C172" s="17">
        <v>44702</v>
      </c>
      <c r="D172" s="17" t="str">
        <f t="shared" si="8"/>
        <v>mayo</v>
      </c>
      <c r="E172" s="17" t="str">
        <f t="shared" si="9"/>
        <v>T2</v>
      </c>
      <c r="F172" s="17" t="str">
        <f t="shared" si="10"/>
        <v>S1</v>
      </c>
      <c r="G172" s="1" t="s">
        <v>11</v>
      </c>
      <c r="H172" s="1" t="s">
        <v>12</v>
      </c>
      <c r="I172" s="1" t="s">
        <v>13</v>
      </c>
      <c r="J172" s="1" t="s">
        <v>4</v>
      </c>
      <c r="K172" s="1">
        <v>39</v>
      </c>
      <c r="L172" s="1" t="s">
        <v>112</v>
      </c>
      <c r="M172" s="14">
        <v>0.65</v>
      </c>
      <c r="N172" s="2">
        <v>7500</v>
      </c>
      <c r="O172" s="14">
        <f t="shared" si="3"/>
        <v>4875</v>
      </c>
      <c r="P172" s="14">
        <f t="shared" si="4"/>
        <v>1950</v>
      </c>
      <c r="Q172" s="3">
        <v>0.4</v>
      </c>
    </row>
    <row r="173" spans="1:17" ht="15.75" customHeight="1" x14ac:dyDescent="0.2">
      <c r="A173" s="1" t="s">
        <v>110</v>
      </c>
      <c r="B173" s="1">
        <v>1128299</v>
      </c>
      <c r="C173" s="17">
        <v>44702</v>
      </c>
      <c r="D173" s="17" t="str">
        <f t="shared" si="8"/>
        <v>mayo</v>
      </c>
      <c r="E173" s="17" t="str">
        <f t="shared" si="9"/>
        <v>T2</v>
      </c>
      <c r="F173" s="17" t="str">
        <f t="shared" si="10"/>
        <v>S1</v>
      </c>
      <c r="G173" s="1" t="s">
        <v>11</v>
      </c>
      <c r="H173" s="1" t="s">
        <v>12</v>
      </c>
      <c r="I173" s="1" t="s">
        <v>13</v>
      </c>
      <c r="J173" s="1" t="s">
        <v>5</v>
      </c>
      <c r="K173" s="1">
        <v>32</v>
      </c>
      <c r="L173" s="1" t="s">
        <v>113</v>
      </c>
      <c r="M173" s="14">
        <v>0.6</v>
      </c>
      <c r="N173" s="2">
        <v>6500</v>
      </c>
      <c r="O173" s="14">
        <f t="shared" si="3"/>
        <v>3900</v>
      </c>
      <c r="P173" s="14">
        <f t="shared" si="4"/>
        <v>1365</v>
      </c>
      <c r="Q173" s="3">
        <v>0.35</v>
      </c>
    </row>
    <row r="174" spans="1:17" ht="15.75" customHeight="1" x14ac:dyDescent="0.2">
      <c r="A174" s="1" t="s">
        <v>110</v>
      </c>
      <c r="B174" s="1">
        <v>1128299</v>
      </c>
      <c r="C174" s="17">
        <v>44702</v>
      </c>
      <c r="D174" s="17" t="str">
        <f t="shared" si="8"/>
        <v>mayo</v>
      </c>
      <c r="E174" s="17" t="str">
        <f t="shared" si="9"/>
        <v>T2</v>
      </c>
      <c r="F174" s="17" t="str">
        <f t="shared" si="10"/>
        <v>S1</v>
      </c>
      <c r="G174" s="1" t="s">
        <v>11</v>
      </c>
      <c r="H174" s="1" t="s">
        <v>12</v>
      </c>
      <c r="I174" s="1" t="s">
        <v>13</v>
      </c>
      <c r="J174" s="1" t="s">
        <v>6</v>
      </c>
      <c r="K174" s="1">
        <v>55</v>
      </c>
      <c r="L174" s="1" t="s">
        <v>113</v>
      </c>
      <c r="M174" s="14">
        <v>0.65</v>
      </c>
      <c r="N174" s="2">
        <v>5500</v>
      </c>
      <c r="O174" s="14">
        <f t="shared" si="3"/>
        <v>3575</v>
      </c>
      <c r="P174" s="14">
        <f t="shared" si="4"/>
        <v>1966.2500000000002</v>
      </c>
      <c r="Q174" s="3">
        <v>0.55000000000000004</v>
      </c>
    </row>
    <row r="175" spans="1:17" ht="15.75" customHeight="1" x14ac:dyDescent="0.2">
      <c r="A175" s="1" t="s">
        <v>110</v>
      </c>
      <c r="B175" s="1">
        <v>1128299</v>
      </c>
      <c r="C175" s="17">
        <v>44702</v>
      </c>
      <c r="D175" s="17" t="str">
        <f t="shared" si="8"/>
        <v>mayo</v>
      </c>
      <c r="E175" s="17" t="str">
        <f t="shared" si="9"/>
        <v>T2</v>
      </c>
      <c r="F175" s="17" t="str">
        <f t="shared" si="10"/>
        <v>S1</v>
      </c>
      <c r="G175" s="1" t="s">
        <v>11</v>
      </c>
      <c r="H175" s="1" t="s">
        <v>12</v>
      </c>
      <c r="I175" s="1" t="s">
        <v>13</v>
      </c>
      <c r="J175" s="1" t="s">
        <v>7</v>
      </c>
      <c r="K175" s="1">
        <v>50</v>
      </c>
      <c r="L175" s="1" t="s">
        <v>114</v>
      </c>
      <c r="M175" s="14">
        <v>0.8</v>
      </c>
      <c r="N175" s="2">
        <v>7250</v>
      </c>
      <c r="O175" s="14">
        <f t="shared" si="3"/>
        <v>5800</v>
      </c>
      <c r="P175" s="14">
        <f t="shared" si="4"/>
        <v>1160</v>
      </c>
      <c r="Q175" s="3">
        <v>0.2</v>
      </c>
    </row>
    <row r="176" spans="1:17" ht="15.75" customHeight="1" x14ac:dyDescent="0.2">
      <c r="A176" s="1" t="s">
        <v>110</v>
      </c>
      <c r="B176" s="1">
        <v>1128299</v>
      </c>
      <c r="C176" s="17">
        <v>44732</v>
      </c>
      <c r="D176" s="17" t="str">
        <f t="shared" si="8"/>
        <v>junio</v>
      </c>
      <c r="E176" s="17" t="str">
        <f t="shared" si="9"/>
        <v>T2</v>
      </c>
      <c r="F176" s="17" t="str">
        <f t="shared" si="10"/>
        <v>S1</v>
      </c>
      <c r="G176" s="1" t="s">
        <v>11</v>
      </c>
      <c r="H176" s="1" t="s">
        <v>12</v>
      </c>
      <c r="I176" s="1" t="s">
        <v>13</v>
      </c>
      <c r="J176" s="1" t="s">
        <v>2</v>
      </c>
      <c r="K176" s="1">
        <v>33</v>
      </c>
      <c r="L176" s="1" t="s">
        <v>115</v>
      </c>
      <c r="M176" s="14">
        <v>0.6</v>
      </c>
      <c r="N176" s="2">
        <v>9750</v>
      </c>
      <c r="O176" s="14">
        <f t="shared" si="3"/>
        <v>5850</v>
      </c>
      <c r="P176" s="14">
        <f t="shared" si="4"/>
        <v>2340</v>
      </c>
      <c r="Q176" s="3">
        <v>0.4</v>
      </c>
    </row>
    <row r="177" spans="1:17" ht="15.75" customHeight="1" x14ac:dyDescent="0.2">
      <c r="A177" s="1" t="s">
        <v>110</v>
      </c>
      <c r="B177" s="1">
        <v>1128299</v>
      </c>
      <c r="C177" s="17">
        <v>44732</v>
      </c>
      <c r="D177" s="17" t="str">
        <f t="shared" si="8"/>
        <v>junio</v>
      </c>
      <c r="E177" s="17" t="str">
        <f t="shared" si="9"/>
        <v>T2</v>
      </c>
      <c r="F177" s="17" t="str">
        <f t="shared" si="10"/>
        <v>S1</v>
      </c>
      <c r="G177" s="1" t="s">
        <v>11</v>
      </c>
      <c r="H177" s="1" t="s">
        <v>12</v>
      </c>
      <c r="I177" s="1" t="s">
        <v>13</v>
      </c>
      <c r="J177" s="1" t="s">
        <v>3</v>
      </c>
      <c r="K177" s="1">
        <v>27</v>
      </c>
      <c r="L177" s="1" t="s">
        <v>112</v>
      </c>
      <c r="M177" s="14">
        <v>0.65</v>
      </c>
      <c r="N177" s="2">
        <v>8250</v>
      </c>
      <c r="O177" s="14">
        <f t="shared" si="3"/>
        <v>5362.5</v>
      </c>
      <c r="P177" s="14">
        <f t="shared" si="4"/>
        <v>1340.625</v>
      </c>
      <c r="Q177" s="3">
        <v>0.25</v>
      </c>
    </row>
    <row r="178" spans="1:17" ht="15.75" customHeight="1" x14ac:dyDescent="0.2">
      <c r="A178" s="1" t="s">
        <v>110</v>
      </c>
      <c r="B178" s="1">
        <v>1128299</v>
      </c>
      <c r="C178" s="17">
        <v>44732</v>
      </c>
      <c r="D178" s="17" t="str">
        <f t="shared" si="8"/>
        <v>junio</v>
      </c>
      <c r="E178" s="17" t="str">
        <f t="shared" si="9"/>
        <v>T2</v>
      </c>
      <c r="F178" s="17" t="str">
        <f t="shared" si="10"/>
        <v>S1</v>
      </c>
      <c r="G178" s="1" t="s">
        <v>11</v>
      </c>
      <c r="H178" s="1" t="s">
        <v>12</v>
      </c>
      <c r="I178" s="1" t="s">
        <v>13</v>
      </c>
      <c r="J178" s="1" t="s">
        <v>4</v>
      </c>
      <c r="K178" s="1">
        <v>53</v>
      </c>
      <c r="L178" s="1" t="s">
        <v>114</v>
      </c>
      <c r="M178" s="14">
        <v>0.65</v>
      </c>
      <c r="N178" s="2">
        <v>8250</v>
      </c>
      <c r="O178" s="14">
        <f t="shared" si="3"/>
        <v>5362.5</v>
      </c>
      <c r="P178" s="14">
        <f t="shared" si="4"/>
        <v>2145</v>
      </c>
      <c r="Q178" s="3">
        <v>0.4</v>
      </c>
    </row>
    <row r="179" spans="1:17" ht="15.75" customHeight="1" x14ac:dyDescent="0.2">
      <c r="A179" s="1" t="s">
        <v>110</v>
      </c>
      <c r="B179" s="1">
        <v>1128299</v>
      </c>
      <c r="C179" s="17">
        <v>44732</v>
      </c>
      <c r="D179" s="17" t="str">
        <f t="shared" si="8"/>
        <v>junio</v>
      </c>
      <c r="E179" s="17" t="str">
        <f t="shared" si="9"/>
        <v>T2</v>
      </c>
      <c r="F179" s="17" t="str">
        <f t="shared" si="10"/>
        <v>S1</v>
      </c>
      <c r="G179" s="1" t="s">
        <v>11</v>
      </c>
      <c r="H179" s="1" t="s">
        <v>12</v>
      </c>
      <c r="I179" s="1" t="s">
        <v>13</v>
      </c>
      <c r="J179" s="1" t="s">
        <v>5</v>
      </c>
      <c r="K179" s="1">
        <v>55</v>
      </c>
      <c r="L179" s="1" t="s">
        <v>115</v>
      </c>
      <c r="M179" s="14">
        <v>0.6</v>
      </c>
      <c r="N179" s="2">
        <v>7000</v>
      </c>
      <c r="O179" s="14">
        <f t="shared" si="3"/>
        <v>4200</v>
      </c>
      <c r="P179" s="14">
        <f t="shared" si="4"/>
        <v>1470</v>
      </c>
      <c r="Q179" s="3">
        <v>0.35</v>
      </c>
    </row>
    <row r="180" spans="1:17" ht="15.75" customHeight="1" x14ac:dyDescent="0.2">
      <c r="A180" s="1" t="s">
        <v>110</v>
      </c>
      <c r="B180" s="1">
        <v>1128299</v>
      </c>
      <c r="C180" s="17">
        <v>44732</v>
      </c>
      <c r="D180" s="17" t="str">
        <f t="shared" si="8"/>
        <v>junio</v>
      </c>
      <c r="E180" s="17" t="str">
        <f t="shared" si="9"/>
        <v>T2</v>
      </c>
      <c r="F180" s="17" t="str">
        <f t="shared" si="10"/>
        <v>S1</v>
      </c>
      <c r="G180" s="1" t="s">
        <v>11</v>
      </c>
      <c r="H180" s="1" t="s">
        <v>12</v>
      </c>
      <c r="I180" s="1" t="s">
        <v>13</v>
      </c>
      <c r="J180" s="1" t="s">
        <v>6</v>
      </c>
      <c r="K180" s="1">
        <v>46</v>
      </c>
      <c r="L180" s="1" t="s">
        <v>112</v>
      </c>
      <c r="M180" s="14">
        <v>0.65</v>
      </c>
      <c r="N180" s="2">
        <v>5750</v>
      </c>
      <c r="O180" s="14">
        <f t="shared" si="3"/>
        <v>3737.5</v>
      </c>
      <c r="P180" s="14">
        <f t="shared" si="4"/>
        <v>2055.625</v>
      </c>
      <c r="Q180" s="3">
        <v>0.55000000000000004</v>
      </c>
    </row>
    <row r="181" spans="1:17" ht="15.75" customHeight="1" x14ac:dyDescent="0.2">
      <c r="A181" s="1" t="s">
        <v>110</v>
      </c>
      <c r="B181" s="1">
        <v>1128299</v>
      </c>
      <c r="C181" s="17">
        <v>44732</v>
      </c>
      <c r="D181" s="17" t="str">
        <f t="shared" si="8"/>
        <v>junio</v>
      </c>
      <c r="E181" s="17" t="str">
        <f t="shared" si="9"/>
        <v>T2</v>
      </c>
      <c r="F181" s="17" t="str">
        <f t="shared" si="10"/>
        <v>S1</v>
      </c>
      <c r="G181" s="1" t="s">
        <v>11</v>
      </c>
      <c r="H181" s="1" t="s">
        <v>12</v>
      </c>
      <c r="I181" s="1" t="s">
        <v>13</v>
      </c>
      <c r="J181" s="1" t="s">
        <v>7</v>
      </c>
      <c r="K181" s="1">
        <v>35</v>
      </c>
      <c r="L181" s="1" t="s">
        <v>114</v>
      </c>
      <c r="M181" s="14">
        <v>0.8</v>
      </c>
      <c r="N181" s="2">
        <v>8750</v>
      </c>
      <c r="O181" s="14">
        <f t="shared" si="3"/>
        <v>7000</v>
      </c>
      <c r="P181" s="14">
        <f t="shared" si="4"/>
        <v>1400</v>
      </c>
      <c r="Q181" s="3">
        <v>0.2</v>
      </c>
    </row>
    <row r="182" spans="1:17" ht="15.75" customHeight="1" x14ac:dyDescent="0.2">
      <c r="A182" s="1" t="s">
        <v>110</v>
      </c>
      <c r="B182" s="1">
        <v>1128299</v>
      </c>
      <c r="C182" s="17">
        <v>44761</v>
      </c>
      <c r="D182" s="17" t="str">
        <f t="shared" si="8"/>
        <v>julio</v>
      </c>
      <c r="E182" s="17" t="str">
        <f t="shared" si="9"/>
        <v>T3</v>
      </c>
      <c r="F182" s="17" t="str">
        <f t="shared" si="10"/>
        <v>S2</v>
      </c>
      <c r="G182" s="1" t="s">
        <v>11</v>
      </c>
      <c r="H182" s="1" t="s">
        <v>12</v>
      </c>
      <c r="I182" s="1" t="s">
        <v>13</v>
      </c>
      <c r="J182" s="1" t="s">
        <v>2</v>
      </c>
      <c r="K182" s="1">
        <v>26</v>
      </c>
      <c r="L182" s="1" t="s">
        <v>113</v>
      </c>
      <c r="M182" s="14">
        <v>0.6</v>
      </c>
      <c r="N182" s="2">
        <v>10250</v>
      </c>
      <c r="O182" s="14">
        <f t="shared" si="3"/>
        <v>6150</v>
      </c>
      <c r="P182" s="14">
        <f t="shared" si="4"/>
        <v>2152.5</v>
      </c>
      <c r="Q182" s="3">
        <v>0.35000000000000003</v>
      </c>
    </row>
    <row r="183" spans="1:17" ht="15.75" customHeight="1" x14ac:dyDescent="0.2">
      <c r="A183" s="1" t="s">
        <v>110</v>
      </c>
      <c r="B183" s="1">
        <v>1128299</v>
      </c>
      <c r="C183" s="17">
        <v>44761</v>
      </c>
      <c r="D183" s="17" t="str">
        <f t="shared" si="8"/>
        <v>julio</v>
      </c>
      <c r="E183" s="17" t="str">
        <f t="shared" si="9"/>
        <v>T3</v>
      </c>
      <c r="F183" s="17" t="str">
        <f t="shared" si="10"/>
        <v>S2</v>
      </c>
      <c r="G183" s="1" t="s">
        <v>11</v>
      </c>
      <c r="H183" s="1" t="s">
        <v>12</v>
      </c>
      <c r="I183" s="1" t="s">
        <v>13</v>
      </c>
      <c r="J183" s="1" t="s">
        <v>3</v>
      </c>
      <c r="K183" s="1">
        <v>25</v>
      </c>
      <c r="L183" s="1" t="s">
        <v>115</v>
      </c>
      <c r="M183" s="14">
        <v>0.65</v>
      </c>
      <c r="N183" s="2">
        <v>8750</v>
      </c>
      <c r="O183" s="14">
        <f t="shared" si="3"/>
        <v>5687.5</v>
      </c>
      <c r="P183" s="14">
        <f t="shared" si="4"/>
        <v>1137.5</v>
      </c>
      <c r="Q183" s="3">
        <v>0.2</v>
      </c>
    </row>
    <row r="184" spans="1:17" ht="15.75" customHeight="1" x14ac:dyDescent="0.2">
      <c r="A184" s="1" t="s">
        <v>110</v>
      </c>
      <c r="B184" s="1">
        <v>1128299</v>
      </c>
      <c r="C184" s="17">
        <v>44761</v>
      </c>
      <c r="D184" s="17" t="str">
        <f t="shared" si="8"/>
        <v>julio</v>
      </c>
      <c r="E184" s="17" t="str">
        <f t="shared" si="9"/>
        <v>T3</v>
      </c>
      <c r="F184" s="17" t="str">
        <f t="shared" si="10"/>
        <v>S2</v>
      </c>
      <c r="G184" s="1" t="s">
        <v>11</v>
      </c>
      <c r="H184" s="1" t="s">
        <v>12</v>
      </c>
      <c r="I184" s="1" t="s">
        <v>13</v>
      </c>
      <c r="J184" s="1" t="s">
        <v>4</v>
      </c>
      <c r="K184" s="1">
        <v>36</v>
      </c>
      <c r="L184" s="1" t="s">
        <v>115</v>
      </c>
      <c r="M184" s="14">
        <v>0.65</v>
      </c>
      <c r="N184" s="2">
        <v>8250</v>
      </c>
      <c r="O184" s="14">
        <f t="shared" si="3"/>
        <v>5362.5</v>
      </c>
      <c r="P184" s="14">
        <f t="shared" si="4"/>
        <v>1876.8750000000002</v>
      </c>
      <c r="Q184" s="3">
        <v>0.35000000000000003</v>
      </c>
    </row>
    <row r="185" spans="1:17" ht="15.75" customHeight="1" x14ac:dyDescent="0.2">
      <c r="A185" s="1" t="s">
        <v>110</v>
      </c>
      <c r="B185" s="1">
        <v>1128299</v>
      </c>
      <c r="C185" s="17">
        <v>44761</v>
      </c>
      <c r="D185" s="17" t="str">
        <f t="shared" si="8"/>
        <v>julio</v>
      </c>
      <c r="E185" s="17" t="str">
        <f t="shared" si="9"/>
        <v>T3</v>
      </c>
      <c r="F185" s="17" t="str">
        <f t="shared" si="10"/>
        <v>S2</v>
      </c>
      <c r="G185" s="1" t="s">
        <v>11</v>
      </c>
      <c r="H185" s="1" t="s">
        <v>12</v>
      </c>
      <c r="I185" s="1" t="s">
        <v>13</v>
      </c>
      <c r="J185" s="1" t="s">
        <v>5</v>
      </c>
      <c r="K185" s="1">
        <v>35</v>
      </c>
      <c r="L185" s="1" t="s">
        <v>115</v>
      </c>
      <c r="M185" s="14">
        <v>0.6</v>
      </c>
      <c r="N185" s="2">
        <v>7250</v>
      </c>
      <c r="O185" s="14">
        <f t="shared" si="3"/>
        <v>4350</v>
      </c>
      <c r="P185" s="14">
        <f t="shared" si="4"/>
        <v>1305</v>
      </c>
      <c r="Q185" s="3">
        <v>0.3</v>
      </c>
    </row>
    <row r="186" spans="1:17" ht="15.75" customHeight="1" x14ac:dyDescent="0.2">
      <c r="A186" s="1" t="s">
        <v>110</v>
      </c>
      <c r="B186" s="1">
        <v>1128299</v>
      </c>
      <c r="C186" s="17">
        <v>44761</v>
      </c>
      <c r="D186" s="17" t="str">
        <f t="shared" si="8"/>
        <v>julio</v>
      </c>
      <c r="E186" s="17" t="str">
        <f t="shared" si="9"/>
        <v>T3</v>
      </c>
      <c r="F186" s="17" t="str">
        <f t="shared" si="10"/>
        <v>S2</v>
      </c>
      <c r="G186" s="1" t="s">
        <v>11</v>
      </c>
      <c r="H186" s="1" t="s">
        <v>12</v>
      </c>
      <c r="I186" s="1" t="s">
        <v>13</v>
      </c>
      <c r="J186" s="1" t="s">
        <v>6</v>
      </c>
      <c r="K186" s="1">
        <v>15</v>
      </c>
      <c r="L186" s="1" t="s">
        <v>115</v>
      </c>
      <c r="M186" s="14">
        <v>0.65</v>
      </c>
      <c r="N186" s="2">
        <v>7750</v>
      </c>
      <c r="O186" s="14">
        <f t="shared" si="3"/>
        <v>5037.5</v>
      </c>
      <c r="P186" s="14">
        <f t="shared" si="4"/>
        <v>2518.75</v>
      </c>
      <c r="Q186" s="3">
        <v>0.5</v>
      </c>
    </row>
    <row r="187" spans="1:17" ht="15.75" customHeight="1" x14ac:dyDescent="0.2">
      <c r="A187" s="1" t="s">
        <v>110</v>
      </c>
      <c r="B187" s="1">
        <v>1128299</v>
      </c>
      <c r="C187" s="17">
        <v>44761</v>
      </c>
      <c r="D187" s="17" t="str">
        <f t="shared" si="8"/>
        <v>julio</v>
      </c>
      <c r="E187" s="17" t="str">
        <f t="shared" si="9"/>
        <v>T3</v>
      </c>
      <c r="F187" s="17" t="str">
        <f t="shared" si="10"/>
        <v>S2</v>
      </c>
      <c r="G187" s="1" t="s">
        <v>11</v>
      </c>
      <c r="H187" s="1" t="s">
        <v>12</v>
      </c>
      <c r="I187" s="1" t="s">
        <v>13</v>
      </c>
      <c r="J187" s="1" t="s">
        <v>7</v>
      </c>
      <c r="K187" s="1">
        <v>56</v>
      </c>
      <c r="L187" s="1" t="s">
        <v>113</v>
      </c>
      <c r="M187" s="14">
        <v>0.8</v>
      </c>
      <c r="N187" s="2">
        <v>7750</v>
      </c>
      <c r="O187" s="14">
        <f t="shared" si="3"/>
        <v>6200</v>
      </c>
      <c r="P187" s="14">
        <f t="shared" si="4"/>
        <v>930.00000000000011</v>
      </c>
      <c r="Q187" s="3">
        <v>0.15000000000000002</v>
      </c>
    </row>
    <row r="188" spans="1:17" ht="15.75" customHeight="1" x14ac:dyDescent="0.2">
      <c r="A188" s="1" t="s">
        <v>110</v>
      </c>
      <c r="B188" s="1">
        <v>1128299</v>
      </c>
      <c r="C188" s="17">
        <v>44793</v>
      </c>
      <c r="D188" s="17" t="str">
        <f t="shared" si="8"/>
        <v>agosto</v>
      </c>
      <c r="E188" s="17" t="str">
        <f t="shared" si="9"/>
        <v>T3</v>
      </c>
      <c r="F188" s="17" t="str">
        <f t="shared" si="10"/>
        <v>S2</v>
      </c>
      <c r="G188" s="1" t="s">
        <v>11</v>
      </c>
      <c r="H188" s="1" t="s">
        <v>12</v>
      </c>
      <c r="I188" s="1" t="s">
        <v>13</v>
      </c>
      <c r="J188" s="1" t="s">
        <v>2</v>
      </c>
      <c r="K188" s="1">
        <v>56</v>
      </c>
      <c r="L188" s="1" t="s">
        <v>113</v>
      </c>
      <c r="M188" s="14">
        <v>0.65</v>
      </c>
      <c r="N188" s="2">
        <v>9750</v>
      </c>
      <c r="O188" s="14">
        <f t="shared" si="3"/>
        <v>6337.5</v>
      </c>
      <c r="P188" s="14">
        <f t="shared" si="4"/>
        <v>2218.125</v>
      </c>
      <c r="Q188" s="3">
        <v>0.35000000000000003</v>
      </c>
    </row>
    <row r="189" spans="1:17" ht="15.75" customHeight="1" x14ac:dyDescent="0.2">
      <c r="A189" s="1" t="s">
        <v>110</v>
      </c>
      <c r="B189" s="1">
        <v>1128299</v>
      </c>
      <c r="C189" s="17">
        <v>44793</v>
      </c>
      <c r="D189" s="17" t="str">
        <f t="shared" si="8"/>
        <v>agosto</v>
      </c>
      <c r="E189" s="17" t="str">
        <f t="shared" si="9"/>
        <v>T3</v>
      </c>
      <c r="F189" s="17" t="str">
        <f t="shared" si="10"/>
        <v>S2</v>
      </c>
      <c r="G189" s="1" t="s">
        <v>11</v>
      </c>
      <c r="H189" s="1" t="s">
        <v>12</v>
      </c>
      <c r="I189" s="1" t="s">
        <v>13</v>
      </c>
      <c r="J189" s="1" t="s">
        <v>3</v>
      </c>
      <c r="K189" s="1">
        <v>57</v>
      </c>
      <c r="L189" s="1" t="s">
        <v>115</v>
      </c>
      <c r="M189" s="14">
        <v>0.70000000000000007</v>
      </c>
      <c r="N189" s="2">
        <v>9250</v>
      </c>
      <c r="O189" s="14">
        <f t="shared" si="3"/>
        <v>6475.0000000000009</v>
      </c>
      <c r="P189" s="14">
        <f t="shared" si="4"/>
        <v>1295.0000000000002</v>
      </c>
      <c r="Q189" s="3">
        <v>0.2</v>
      </c>
    </row>
    <row r="190" spans="1:17" ht="15.75" customHeight="1" x14ac:dyDescent="0.2">
      <c r="A190" s="1" t="s">
        <v>110</v>
      </c>
      <c r="B190" s="1">
        <v>1128299</v>
      </c>
      <c r="C190" s="17">
        <v>44793</v>
      </c>
      <c r="D190" s="17" t="str">
        <f t="shared" si="8"/>
        <v>agosto</v>
      </c>
      <c r="E190" s="17" t="str">
        <f t="shared" si="9"/>
        <v>T3</v>
      </c>
      <c r="F190" s="17" t="str">
        <f t="shared" si="10"/>
        <v>S2</v>
      </c>
      <c r="G190" s="1" t="s">
        <v>11</v>
      </c>
      <c r="H190" s="1" t="s">
        <v>12</v>
      </c>
      <c r="I190" s="1" t="s">
        <v>13</v>
      </c>
      <c r="J190" s="1" t="s">
        <v>4</v>
      </c>
      <c r="K190" s="1">
        <v>37</v>
      </c>
      <c r="L190" s="1" t="s">
        <v>112</v>
      </c>
      <c r="M190" s="14">
        <v>0.65</v>
      </c>
      <c r="N190" s="2">
        <v>8000</v>
      </c>
      <c r="O190" s="14">
        <f t="shared" si="3"/>
        <v>5200</v>
      </c>
      <c r="P190" s="14">
        <f t="shared" si="4"/>
        <v>1820.0000000000002</v>
      </c>
      <c r="Q190" s="3">
        <v>0.35000000000000003</v>
      </c>
    </row>
    <row r="191" spans="1:17" ht="15.75" customHeight="1" x14ac:dyDescent="0.2">
      <c r="A191" s="1" t="s">
        <v>110</v>
      </c>
      <c r="B191" s="1">
        <v>1128299</v>
      </c>
      <c r="C191" s="17">
        <v>44793</v>
      </c>
      <c r="D191" s="17" t="str">
        <f t="shared" si="8"/>
        <v>agosto</v>
      </c>
      <c r="E191" s="17" t="str">
        <f t="shared" si="9"/>
        <v>T3</v>
      </c>
      <c r="F191" s="17" t="str">
        <f t="shared" si="10"/>
        <v>S2</v>
      </c>
      <c r="G191" s="1" t="s">
        <v>11</v>
      </c>
      <c r="H191" s="1" t="s">
        <v>12</v>
      </c>
      <c r="I191" s="1" t="s">
        <v>13</v>
      </c>
      <c r="J191" s="1" t="s">
        <v>5</v>
      </c>
      <c r="K191" s="1">
        <v>57</v>
      </c>
      <c r="L191" s="1" t="s">
        <v>114</v>
      </c>
      <c r="M191" s="14">
        <v>0.65</v>
      </c>
      <c r="N191" s="2">
        <v>7500</v>
      </c>
      <c r="O191" s="14">
        <f t="shared" si="3"/>
        <v>4875</v>
      </c>
      <c r="P191" s="14">
        <f t="shared" si="4"/>
        <v>1462.5</v>
      </c>
      <c r="Q191" s="3">
        <v>0.3</v>
      </c>
    </row>
    <row r="192" spans="1:17" ht="15.75" customHeight="1" x14ac:dyDescent="0.2">
      <c r="A192" s="1" t="s">
        <v>110</v>
      </c>
      <c r="B192" s="1">
        <v>1128299</v>
      </c>
      <c r="C192" s="17">
        <v>44793</v>
      </c>
      <c r="D192" s="17" t="str">
        <f t="shared" si="8"/>
        <v>agosto</v>
      </c>
      <c r="E192" s="17" t="str">
        <f t="shared" si="9"/>
        <v>T3</v>
      </c>
      <c r="F192" s="17" t="str">
        <f t="shared" si="10"/>
        <v>S2</v>
      </c>
      <c r="G192" s="1" t="s">
        <v>11</v>
      </c>
      <c r="H192" s="1" t="s">
        <v>12</v>
      </c>
      <c r="I192" s="1" t="s">
        <v>13</v>
      </c>
      <c r="J192" s="1" t="s">
        <v>6</v>
      </c>
      <c r="K192" s="1">
        <v>15</v>
      </c>
      <c r="L192" s="1" t="s">
        <v>115</v>
      </c>
      <c r="M192" s="14">
        <v>0.75</v>
      </c>
      <c r="N192" s="2">
        <v>7500</v>
      </c>
      <c r="O192" s="14">
        <f t="shared" si="3"/>
        <v>5625</v>
      </c>
      <c r="P192" s="14">
        <f t="shared" si="4"/>
        <v>2812.5</v>
      </c>
      <c r="Q192" s="3">
        <v>0.5</v>
      </c>
    </row>
    <row r="193" spans="1:17" ht="15.75" customHeight="1" x14ac:dyDescent="0.2">
      <c r="A193" s="1" t="s">
        <v>110</v>
      </c>
      <c r="B193" s="1">
        <v>1128299</v>
      </c>
      <c r="C193" s="17">
        <v>44793</v>
      </c>
      <c r="D193" s="17" t="str">
        <f t="shared" si="8"/>
        <v>agosto</v>
      </c>
      <c r="E193" s="17" t="str">
        <f t="shared" si="9"/>
        <v>T3</v>
      </c>
      <c r="F193" s="17" t="str">
        <f t="shared" si="10"/>
        <v>S2</v>
      </c>
      <c r="G193" s="1" t="s">
        <v>11</v>
      </c>
      <c r="H193" s="1" t="s">
        <v>12</v>
      </c>
      <c r="I193" s="1" t="s">
        <v>13</v>
      </c>
      <c r="J193" s="1" t="s">
        <v>7</v>
      </c>
      <c r="K193" s="1">
        <v>38</v>
      </c>
      <c r="L193" s="1" t="s">
        <v>114</v>
      </c>
      <c r="M193" s="14">
        <v>0.8</v>
      </c>
      <c r="N193" s="2">
        <v>7250</v>
      </c>
      <c r="O193" s="14">
        <f t="shared" si="3"/>
        <v>5800</v>
      </c>
      <c r="P193" s="14">
        <f t="shared" si="4"/>
        <v>870.00000000000011</v>
      </c>
      <c r="Q193" s="3">
        <v>0.15000000000000002</v>
      </c>
    </row>
    <row r="194" spans="1:17" ht="15.75" customHeight="1" x14ac:dyDescent="0.2">
      <c r="A194" s="1" t="s">
        <v>110</v>
      </c>
      <c r="B194" s="1">
        <v>1128299</v>
      </c>
      <c r="C194" s="17">
        <v>44825</v>
      </c>
      <c r="D194" s="17" t="str">
        <f t="shared" ref="D194:D257" si="11">TEXT(C194,"mmmm")</f>
        <v>septiembre</v>
      </c>
      <c r="E194" s="17" t="str">
        <f t="shared" ref="E194:E257" si="12">"T" &amp; TRUNC((MONTH(C194)-1)/3)+1</f>
        <v>T3</v>
      </c>
      <c r="F194" s="17" t="str">
        <f t="shared" ref="F194:F257" si="13">"S" &amp; IF(MONTH(C194)&lt;=6,1,2)</f>
        <v>S2</v>
      </c>
      <c r="G194" s="1" t="s">
        <v>11</v>
      </c>
      <c r="H194" s="1" t="s">
        <v>12</v>
      </c>
      <c r="I194" s="1" t="s">
        <v>13</v>
      </c>
      <c r="J194" s="1" t="s">
        <v>2</v>
      </c>
      <c r="K194" s="1">
        <v>30</v>
      </c>
      <c r="L194" s="1" t="s">
        <v>114</v>
      </c>
      <c r="M194" s="14">
        <v>0.55000000000000004</v>
      </c>
      <c r="N194" s="2">
        <v>9250</v>
      </c>
      <c r="O194" s="14">
        <f t="shared" si="3"/>
        <v>5087.5</v>
      </c>
      <c r="P194" s="14">
        <f t="shared" si="4"/>
        <v>1526.2500000000002</v>
      </c>
      <c r="Q194" s="3">
        <v>0.30000000000000004</v>
      </c>
    </row>
    <row r="195" spans="1:17" ht="15.75" customHeight="1" x14ac:dyDescent="0.2">
      <c r="A195" s="1" t="s">
        <v>110</v>
      </c>
      <c r="B195" s="1">
        <v>1128299</v>
      </c>
      <c r="C195" s="17">
        <v>44825</v>
      </c>
      <c r="D195" s="17" t="str">
        <f t="shared" si="11"/>
        <v>septiembre</v>
      </c>
      <c r="E195" s="17" t="str">
        <f t="shared" si="12"/>
        <v>T3</v>
      </c>
      <c r="F195" s="17" t="str">
        <f t="shared" si="13"/>
        <v>S2</v>
      </c>
      <c r="G195" s="1" t="s">
        <v>11</v>
      </c>
      <c r="H195" s="1" t="s">
        <v>12</v>
      </c>
      <c r="I195" s="1" t="s">
        <v>13</v>
      </c>
      <c r="J195" s="1" t="s">
        <v>3</v>
      </c>
      <c r="K195" s="1">
        <v>58</v>
      </c>
      <c r="L195" s="1" t="s">
        <v>115</v>
      </c>
      <c r="M195" s="14">
        <v>0.60000000000000009</v>
      </c>
      <c r="N195" s="2">
        <v>9250</v>
      </c>
      <c r="O195" s="14">
        <f t="shared" si="3"/>
        <v>5550.0000000000009</v>
      </c>
      <c r="P195" s="14">
        <f t="shared" si="4"/>
        <v>832.50000000000011</v>
      </c>
      <c r="Q195" s="3">
        <v>0.15</v>
      </c>
    </row>
    <row r="196" spans="1:17" ht="15.75" customHeight="1" x14ac:dyDescent="0.2">
      <c r="A196" s="1" t="s">
        <v>110</v>
      </c>
      <c r="B196" s="1">
        <v>1128299</v>
      </c>
      <c r="C196" s="17">
        <v>44825</v>
      </c>
      <c r="D196" s="17" t="str">
        <f t="shared" si="11"/>
        <v>septiembre</v>
      </c>
      <c r="E196" s="17" t="str">
        <f t="shared" si="12"/>
        <v>T3</v>
      </c>
      <c r="F196" s="17" t="str">
        <f t="shared" si="13"/>
        <v>S2</v>
      </c>
      <c r="G196" s="1" t="s">
        <v>11</v>
      </c>
      <c r="H196" s="1" t="s">
        <v>12</v>
      </c>
      <c r="I196" s="1" t="s">
        <v>13</v>
      </c>
      <c r="J196" s="1" t="s">
        <v>4</v>
      </c>
      <c r="K196" s="1">
        <v>38</v>
      </c>
      <c r="L196" s="1" t="s">
        <v>112</v>
      </c>
      <c r="M196" s="14">
        <v>0.55000000000000004</v>
      </c>
      <c r="N196" s="2">
        <v>7750</v>
      </c>
      <c r="O196" s="14">
        <f t="shared" si="3"/>
        <v>4262.5</v>
      </c>
      <c r="P196" s="14">
        <f t="shared" si="4"/>
        <v>1278.7500000000002</v>
      </c>
      <c r="Q196" s="3">
        <v>0.30000000000000004</v>
      </c>
    </row>
    <row r="197" spans="1:17" ht="15.75" customHeight="1" x14ac:dyDescent="0.2">
      <c r="A197" s="1" t="s">
        <v>110</v>
      </c>
      <c r="B197" s="1">
        <v>1128299</v>
      </c>
      <c r="C197" s="17">
        <v>44825</v>
      </c>
      <c r="D197" s="17" t="str">
        <f t="shared" si="11"/>
        <v>septiembre</v>
      </c>
      <c r="E197" s="17" t="str">
        <f t="shared" si="12"/>
        <v>T3</v>
      </c>
      <c r="F197" s="17" t="str">
        <f t="shared" si="13"/>
        <v>S2</v>
      </c>
      <c r="G197" s="1" t="s">
        <v>11</v>
      </c>
      <c r="H197" s="1" t="s">
        <v>12</v>
      </c>
      <c r="I197" s="1" t="s">
        <v>13</v>
      </c>
      <c r="J197" s="1" t="s">
        <v>5</v>
      </c>
      <c r="K197" s="1">
        <v>30</v>
      </c>
      <c r="L197" s="1" t="s">
        <v>115</v>
      </c>
      <c r="M197" s="14">
        <v>0.55000000000000004</v>
      </c>
      <c r="N197" s="2">
        <v>7250</v>
      </c>
      <c r="O197" s="14">
        <f t="shared" si="3"/>
        <v>3987.5000000000005</v>
      </c>
      <c r="P197" s="14">
        <f t="shared" si="4"/>
        <v>996.875</v>
      </c>
      <c r="Q197" s="3">
        <v>0.24999999999999997</v>
      </c>
    </row>
    <row r="198" spans="1:17" ht="15.75" customHeight="1" x14ac:dyDescent="0.2">
      <c r="A198" s="1" t="s">
        <v>110</v>
      </c>
      <c r="B198" s="1">
        <v>1128299</v>
      </c>
      <c r="C198" s="17">
        <v>44825</v>
      </c>
      <c r="D198" s="17" t="str">
        <f t="shared" si="11"/>
        <v>septiembre</v>
      </c>
      <c r="E198" s="17" t="str">
        <f t="shared" si="12"/>
        <v>T3</v>
      </c>
      <c r="F198" s="17" t="str">
        <f t="shared" si="13"/>
        <v>S2</v>
      </c>
      <c r="G198" s="1" t="s">
        <v>11</v>
      </c>
      <c r="H198" s="1" t="s">
        <v>12</v>
      </c>
      <c r="I198" s="1" t="s">
        <v>13</v>
      </c>
      <c r="J198" s="1" t="s">
        <v>6</v>
      </c>
      <c r="K198" s="1">
        <v>19</v>
      </c>
      <c r="L198" s="1" t="s">
        <v>114</v>
      </c>
      <c r="M198" s="14">
        <v>0.65</v>
      </c>
      <c r="N198" s="2">
        <v>7250</v>
      </c>
      <c r="O198" s="14">
        <f t="shared" si="3"/>
        <v>4712.5</v>
      </c>
      <c r="P198" s="14">
        <f t="shared" si="4"/>
        <v>2120.6250000000005</v>
      </c>
      <c r="Q198" s="3">
        <v>0.45000000000000007</v>
      </c>
    </row>
    <row r="199" spans="1:17" ht="15.75" customHeight="1" x14ac:dyDescent="0.2">
      <c r="A199" s="1" t="s">
        <v>110</v>
      </c>
      <c r="B199" s="1">
        <v>1128299</v>
      </c>
      <c r="C199" s="17">
        <v>44825</v>
      </c>
      <c r="D199" s="17" t="str">
        <f t="shared" si="11"/>
        <v>septiembre</v>
      </c>
      <c r="E199" s="17" t="str">
        <f t="shared" si="12"/>
        <v>T3</v>
      </c>
      <c r="F199" s="17" t="str">
        <f t="shared" si="13"/>
        <v>S2</v>
      </c>
      <c r="G199" s="1" t="s">
        <v>11</v>
      </c>
      <c r="H199" s="1" t="s">
        <v>12</v>
      </c>
      <c r="I199" s="1" t="s">
        <v>13</v>
      </c>
      <c r="J199" s="1" t="s">
        <v>7</v>
      </c>
      <c r="K199" s="1">
        <v>48</v>
      </c>
      <c r="L199" s="1" t="s">
        <v>115</v>
      </c>
      <c r="M199" s="14">
        <v>0.70000000000000007</v>
      </c>
      <c r="N199" s="2">
        <v>7750</v>
      </c>
      <c r="O199" s="14">
        <f t="shared" si="3"/>
        <v>5425.0000000000009</v>
      </c>
      <c r="P199" s="14">
        <f t="shared" si="4"/>
        <v>542.50000000000011</v>
      </c>
      <c r="Q199" s="3">
        <v>0.1</v>
      </c>
    </row>
    <row r="200" spans="1:17" ht="15.75" customHeight="1" x14ac:dyDescent="0.2">
      <c r="A200" s="1" t="s">
        <v>110</v>
      </c>
      <c r="B200" s="1">
        <v>1128299</v>
      </c>
      <c r="C200" s="17">
        <v>44854</v>
      </c>
      <c r="D200" s="17" t="str">
        <f t="shared" si="11"/>
        <v>octubre</v>
      </c>
      <c r="E200" s="17" t="str">
        <f t="shared" si="12"/>
        <v>T4</v>
      </c>
      <c r="F200" s="17" t="str">
        <f t="shared" si="13"/>
        <v>S2</v>
      </c>
      <c r="G200" s="1" t="s">
        <v>11</v>
      </c>
      <c r="H200" s="1" t="s">
        <v>12</v>
      </c>
      <c r="I200" s="1" t="s">
        <v>13</v>
      </c>
      <c r="J200" s="1" t="s">
        <v>2</v>
      </c>
      <c r="K200" s="1">
        <v>55</v>
      </c>
      <c r="L200" s="1" t="s">
        <v>113</v>
      </c>
      <c r="M200" s="14">
        <v>0.55000000000000004</v>
      </c>
      <c r="N200" s="2">
        <v>8750</v>
      </c>
      <c r="O200" s="14">
        <f t="shared" si="3"/>
        <v>4812.5</v>
      </c>
      <c r="P200" s="14">
        <f t="shared" si="4"/>
        <v>1443.7500000000002</v>
      </c>
      <c r="Q200" s="3">
        <v>0.30000000000000004</v>
      </c>
    </row>
    <row r="201" spans="1:17" ht="15.75" customHeight="1" x14ac:dyDescent="0.2">
      <c r="A201" s="1" t="s">
        <v>110</v>
      </c>
      <c r="B201" s="1">
        <v>1128299</v>
      </c>
      <c r="C201" s="17">
        <v>44854</v>
      </c>
      <c r="D201" s="17" t="str">
        <f t="shared" si="11"/>
        <v>octubre</v>
      </c>
      <c r="E201" s="17" t="str">
        <f t="shared" si="12"/>
        <v>T4</v>
      </c>
      <c r="F201" s="17" t="str">
        <f t="shared" si="13"/>
        <v>S2</v>
      </c>
      <c r="G201" s="1" t="s">
        <v>11</v>
      </c>
      <c r="H201" s="1" t="s">
        <v>12</v>
      </c>
      <c r="I201" s="1" t="s">
        <v>13</v>
      </c>
      <c r="J201" s="1" t="s">
        <v>3</v>
      </c>
      <c r="K201" s="1">
        <v>23</v>
      </c>
      <c r="L201" s="1" t="s">
        <v>113</v>
      </c>
      <c r="M201" s="14">
        <v>0.60000000000000009</v>
      </c>
      <c r="N201" s="2">
        <v>8750</v>
      </c>
      <c r="O201" s="14">
        <f t="shared" si="3"/>
        <v>5250.0000000000009</v>
      </c>
      <c r="P201" s="14">
        <f t="shared" si="4"/>
        <v>787.50000000000011</v>
      </c>
      <c r="Q201" s="3">
        <v>0.15</v>
      </c>
    </row>
    <row r="202" spans="1:17" ht="15.75" customHeight="1" x14ac:dyDescent="0.2">
      <c r="A202" s="1" t="s">
        <v>110</v>
      </c>
      <c r="B202" s="1">
        <v>1128299</v>
      </c>
      <c r="C202" s="17">
        <v>44854</v>
      </c>
      <c r="D202" s="17" t="str">
        <f t="shared" si="11"/>
        <v>octubre</v>
      </c>
      <c r="E202" s="17" t="str">
        <f t="shared" si="12"/>
        <v>T4</v>
      </c>
      <c r="F202" s="17" t="str">
        <f t="shared" si="13"/>
        <v>S2</v>
      </c>
      <c r="G202" s="1" t="s">
        <v>11</v>
      </c>
      <c r="H202" s="1" t="s">
        <v>12</v>
      </c>
      <c r="I202" s="1" t="s">
        <v>13</v>
      </c>
      <c r="J202" s="1" t="s">
        <v>4</v>
      </c>
      <c r="K202" s="1">
        <v>42</v>
      </c>
      <c r="L202" s="1" t="s">
        <v>115</v>
      </c>
      <c r="M202" s="14">
        <v>0.55000000000000004</v>
      </c>
      <c r="N202" s="2">
        <v>7000</v>
      </c>
      <c r="O202" s="14">
        <f t="shared" si="3"/>
        <v>3850.0000000000005</v>
      </c>
      <c r="P202" s="14">
        <f t="shared" si="4"/>
        <v>1155.0000000000002</v>
      </c>
      <c r="Q202" s="3">
        <v>0.30000000000000004</v>
      </c>
    </row>
    <row r="203" spans="1:17" ht="15.75" customHeight="1" x14ac:dyDescent="0.2">
      <c r="A203" s="1" t="s">
        <v>110</v>
      </c>
      <c r="B203" s="1">
        <v>1128299</v>
      </c>
      <c r="C203" s="17">
        <v>44854</v>
      </c>
      <c r="D203" s="17" t="str">
        <f t="shared" si="11"/>
        <v>octubre</v>
      </c>
      <c r="E203" s="17" t="str">
        <f t="shared" si="12"/>
        <v>T4</v>
      </c>
      <c r="F203" s="17" t="str">
        <f t="shared" si="13"/>
        <v>S2</v>
      </c>
      <c r="G203" s="1" t="s">
        <v>11</v>
      </c>
      <c r="H203" s="1" t="s">
        <v>12</v>
      </c>
      <c r="I203" s="1" t="s">
        <v>13</v>
      </c>
      <c r="J203" s="1" t="s">
        <v>5</v>
      </c>
      <c r="K203" s="1">
        <v>58</v>
      </c>
      <c r="L203" s="1" t="s">
        <v>115</v>
      </c>
      <c r="M203" s="14">
        <v>0.55000000000000004</v>
      </c>
      <c r="N203" s="2">
        <v>6750</v>
      </c>
      <c r="O203" s="14">
        <f t="shared" si="3"/>
        <v>3712.5000000000005</v>
      </c>
      <c r="P203" s="14">
        <f t="shared" si="4"/>
        <v>928.125</v>
      </c>
      <c r="Q203" s="3">
        <v>0.24999999999999997</v>
      </c>
    </row>
    <row r="204" spans="1:17" ht="15.75" customHeight="1" x14ac:dyDescent="0.2">
      <c r="A204" s="1" t="s">
        <v>110</v>
      </c>
      <c r="B204" s="1">
        <v>1128299</v>
      </c>
      <c r="C204" s="17">
        <v>44854</v>
      </c>
      <c r="D204" s="17" t="str">
        <f t="shared" si="11"/>
        <v>octubre</v>
      </c>
      <c r="E204" s="17" t="str">
        <f t="shared" si="12"/>
        <v>T4</v>
      </c>
      <c r="F204" s="17" t="str">
        <f t="shared" si="13"/>
        <v>S2</v>
      </c>
      <c r="G204" s="1" t="s">
        <v>11</v>
      </c>
      <c r="H204" s="1" t="s">
        <v>12</v>
      </c>
      <c r="I204" s="1" t="s">
        <v>13</v>
      </c>
      <c r="J204" s="1" t="s">
        <v>6</v>
      </c>
      <c r="K204" s="1">
        <v>35</v>
      </c>
      <c r="L204" s="1" t="s">
        <v>114</v>
      </c>
      <c r="M204" s="14">
        <v>0.65</v>
      </c>
      <c r="N204" s="2">
        <v>6500</v>
      </c>
      <c r="O204" s="14">
        <f t="shared" si="3"/>
        <v>4225</v>
      </c>
      <c r="P204" s="14">
        <f t="shared" si="4"/>
        <v>1901.2500000000002</v>
      </c>
      <c r="Q204" s="3">
        <v>0.45000000000000007</v>
      </c>
    </row>
    <row r="205" spans="1:17" ht="15.75" customHeight="1" x14ac:dyDescent="0.2">
      <c r="A205" s="1" t="s">
        <v>110</v>
      </c>
      <c r="B205" s="1">
        <v>1128299</v>
      </c>
      <c r="C205" s="17">
        <v>44854</v>
      </c>
      <c r="D205" s="17" t="str">
        <f t="shared" si="11"/>
        <v>octubre</v>
      </c>
      <c r="E205" s="17" t="str">
        <f t="shared" si="12"/>
        <v>T4</v>
      </c>
      <c r="F205" s="17" t="str">
        <f t="shared" si="13"/>
        <v>S2</v>
      </c>
      <c r="G205" s="1" t="s">
        <v>11</v>
      </c>
      <c r="H205" s="1" t="s">
        <v>12</v>
      </c>
      <c r="I205" s="1" t="s">
        <v>13</v>
      </c>
      <c r="J205" s="1" t="s">
        <v>7</v>
      </c>
      <c r="K205" s="1">
        <v>60</v>
      </c>
      <c r="L205" s="1" t="s">
        <v>113</v>
      </c>
      <c r="M205" s="14">
        <v>0.70000000000000007</v>
      </c>
      <c r="N205" s="2">
        <v>7000</v>
      </c>
      <c r="O205" s="14">
        <f t="shared" si="3"/>
        <v>4900.0000000000009</v>
      </c>
      <c r="P205" s="14">
        <f t="shared" si="4"/>
        <v>490.00000000000011</v>
      </c>
      <c r="Q205" s="3">
        <v>0.1</v>
      </c>
    </row>
    <row r="206" spans="1:17" ht="15.75" customHeight="1" x14ac:dyDescent="0.2">
      <c r="A206" s="1" t="s">
        <v>110</v>
      </c>
      <c r="B206" s="1">
        <v>1128299</v>
      </c>
      <c r="C206" s="17">
        <v>44885</v>
      </c>
      <c r="D206" s="17" t="str">
        <f t="shared" si="11"/>
        <v>noviembre</v>
      </c>
      <c r="E206" s="17" t="str">
        <f t="shared" si="12"/>
        <v>T4</v>
      </c>
      <c r="F206" s="17" t="str">
        <f t="shared" si="13"/>
        <v>S2</v>
      </c>
      <c r="G206" s="1" t="s">
        <v>11</v>
      </c>
      <c r="H206" s="1" t="s">
        <v>12</v>
      </c>
      <c r="I206" s="1" t="s">
        <v>13</v>
      </c>
      <c r="J206" s="1" t="s">
        <v>2</v>
      </c>
      <c r="K206" s="1">
        <v>28</v>
      </c>
      <c r="L206" s="1" t="s">
        <v>112</v>
      </c>
      <c r="M206" s="14">
        <v>0.55000000000000004</v>
      </c>
      <c r="N206" s="2">
        <v>8750</v>
      </c>
      <c r="O206" s="14">
        <f t="shared" si="3"/>
        <v>4812.5</v>
      </c>
      <c r="P206" s="14">
        <f t="shared" si="4"/>
        <v>1443.7500000000002</v>
      </c>
      <c r="Q206" s="3">
        <v>0.30000000000000004</v>
      </c>
    </row>
    <row r="207" spans="1:17" ht="15.75" customHeight="1" x14ac:dyDescent="0.2">
      <c r="A207" s="1" t="s">
        <v>110</v>
      </c>
      <c r="B207" s="1">
        <v>1128299</v>
      </c>
      <c r="C207" s="17">
        <v>44885</v>
      </c>
      <c r="D207" s="17" t="str">
        <f t="shared" si="11"/>
        <v>noviembre</v>
      </c>
      <c r="E207" s="17" t="str">
        <f t="shared" si="12"/>
        <v>T4</v>
      </c>
      <c r="F207" s="17" t="str">
        <f t="shared" si="13"/>
        <v>S2</v>
      </c>
      <c r="G207" s="1" t="s">
        <v>11</v>
      </c>
      <c r="H207" s="1" t="s">
        <v>12</v>
      </c>
      <c r="I207" s="1" t="s">
        <v>13</v>
      </c>
      <c r="J207" s="1" t="s">
        <v>3</v>
      </c>
      <c r="K207" s="1">
        <v>28</v>
      </c>
      <c r="L207" s="1" t="s">
        <v>114</v>
      </c>
      <c r="M207" s="14">
        <v>0.60000000000000009</v>
      </c>
      <c r="N207" s="2">
        <v>8750</v>
      </c>
      <c r="O207" s="14">
        <f t="shared" si="3"/>
        <v>5250.0000000000009</v>
      </c>
      <c r="P207" s="14">
        <f t="shared" si="4"/>
        <v>787.50000000000011</v>
      </c>
      <c r="Q207" s="3">
        <v>0.15</v>
      </c>
    </row>
    <row r="208" spans="1:17" ht="15.75" customHeight="1" x14ac:dyDescent="0.2">
      <c r="A208" s="1" t="s">
        <v>110</v>
      </c>
      <c r="B208" s="1">
        <v>1128299</v>
      </c>
      <c r="C208" s="17">
        <v>44885</v>
      </c>
      <c r="D208" s="17" t="str">
        <f t="shared" si="11"/>
        <v>noviembre</v>
      </c>
      <c r="E208" s="17" t="str">
        <f t="shared" si="12"/>
        <v>T4</v>
      </c>
      <c r="F208" s="17" t="str">
        <f t="shared" si="13"/>
        <v>S2</v>
      </c>
      <c r="G208" s="1" t="s">
        <v>11</v>
      </c>
      <c r="H208" s="1" t="s">
        <v>12</v>
      </c>
      <c r="I208" s="1" t="s">
        <v>13</v>
      </c>
      <c r="J208" s="1" t="s">
        <v>4</v>
      </c>
      <c r="K208" s="1">
        <v>30</v>
      </c>
      <c r="L208" s="1" t="s">
        <v>115</v>
      </c>
      <c r="M208" s="14">
        <v>0.55000000000000004</v>
      </c>
      <c r="N208" s="2">
        <v>7250</v>
      </c>
      <c r="O208" s="14">
        <f t="shared" si="3"/>
        <v>3987.5000000000005</v>
      </c>
      <c r="P208" s="14">
        <f t="shared" si="4"/>
        <v>1196.2500000000002</v>
      </c>
      <c r="Q208" s="3">
        <v>0.30000000000000004</v>
      </c>
    </row>
    <row r="209" spans="1:17" ht="15.75" customHeight="1" x14ac:dyDescent="0.2">
      <c r="A209" s="1" t="s">
        <v>110</v>
      </c>
      <c r="B209" s="1">
        <v>1128299</v>
      </c>
      <c r="C209" s="17">
        <v>44885</v>
      </c>
      <c r="D209" s="17" t="str">
        <f t="shared" si="11"/>
        <v>noviembre</v>
      </c>
      <c r="E209" s="17" t="str">
        <f t="shared" si="12"/>
        <v>T4</v>
      </c>
      <c r="F209" s="17" t="str">
        <f t="shared" si="13"/>
        <v>S2</v>
      </c>
      <c r="G209" s="1" t="s">
        <v>11</v>
      </c>
      <c r="H209" s="1" t="s">
        <v>12</v>
      </c>
      <c r="I209" s="1" t="s">
        <v>13</v>
      </c>
      <c r="J209" s="1" t="s">
        <v>5</v>
      </c>
      <c r="K209" s="1">
        <v>47</v>
      </c>
      <c r="L209" s="1" t="s">
        <v>112</v>
      </c>
      <c r="M209" s="14">
        <v>0.55000000000000004</v>
      </c>
      <c r="N209" s="2">
        <v>7000</v>
      </c>
      <c r="O209" s="14">
        <f t="shared" si="3"/>
        <v>3850.0000000000005</v>
      </c>
      <c r="P209" s="14">
        <f t="shared" si="4"/>
        <v>962.5</v>
      </c>
      <c r="Q209" s="3">
        <v>0.24999999999999997</v>
      </c>
    </row>
    <row r="210" spans="1:17" ht="15.75" customHeight="1" x14ac:dyDescent="0.2">
      <c r="A210" s="1" t="s">
        <v>110</v>
      </c>
      <c r="B210" s="1">
        <v>1128299</v>
      </c>
      <c r="C210" s="17">
        <v>44885</v>
      </c>
      <c r="D210" s="17" t="str">
        <f t="shared" si="11"/>
        <v>noviembre</v>
      </c>
      <c r="E210" s="17" t="str">
        <f t="shared" si="12"/>
        <v>T4</v>
      </c>
      <c r="F210" s="17" t="str">
        <f t="shared" si="13"/>
        <v>S2</v>
      </c>
      <c r="G210" s="1" t="s">
        <v>11</v>
      </c>
      <c r="H210" s="1" t="s">
        <v>12</v>
      </c>
      <c r="I210" s="1" t="s">
        <v>13</v>
      </c>
      <c r="J210" s="1" t="s">
        <v>6</v>
      </c>
      <c r="K210" s="1">
        <v>27</v>
      </c>
      <c r="L210" s="1" t="s">
        <v>113</v>
      </c>
      <c r="M210" s="14">
        <v>0.65</v>
      </c>
      <c r="N210" s="2">
        <v>6500</v>
      </c>
      <c r="O210" s="14">
        <f t="shared" si="3"/>
        <v>4225</v>
      </c>
      <c r="P210" s="14">
        <f t="shared" si="4"/>
        <v>1901.2500000000002</v>
      </c>
      <c r="Q210" s="3">
        <v>0.45000000000000007</v>
      </c>
    </row>
    <row r="211" spans="1:17" ht="15.75" customHeight="1" x14ac:dyDescent="0.2">
      <c r="A211" s="1" t="s">
        <v>110</v>
      </c>
      <c r="B211" s="1">
        <v>1128299</v>
      </c>
      <c r="C211" s="17">
        <v>44885</v>
      </c>
      <c r="D211" s="17" t="str">
        <f t="shared" si="11"/>
        <v>noviembre</v>
      </c>
      <c r="E211" s="17" t="str">
        <f t="shared" si="12"/>
        <v>T4</v>
      </c>
      <c r="F211" s="17" t="str">
        <f t="shared" si="13"/>
        <v>S2</v>
      </c>
      <c r="G211" s="1" t="s">
        <v>11</v>
      </c>
      <c r="H211" s="1" t="s">
        <v>12</v>
      </c>
      <c r="I211" s="1" t="s">
        <v>13</v>
      </c>
      <c r="J211" s="1" t="s">
        <v>7</v>
      </c>
      <c r="K211" s="1">
        <v>31</v>
      </c>
      <c r="L211" s="1" t="s">
        <v>115</v>
      </c>
      <c r="M211" s="14">
        <v>0.70000000000000007</v>
      </c>
      <c r="N211" s="2">
        <v>7750</v>
      </c>
      <c r="O211" s="14">
        <f t="shared" si="3"/>
        <v>5425.0000000000009</v>
      </c>
      <c r="P211" s="14">
        <f t="shared" si="4"/>
        <v>542.50000000000011</v>
      </c>
      <c r="Q211" s="3">
        <v>0.1</v>
      </c>
    </row>
    <row r="212" spans="1:17" ht="15.75" customHeight="1" x14ac:dyDescent="0.2">
      <c r="A212" s="1" t="s">
        <v>110</v>
      </c>
      <c r="B212" s="1">
        <v>1128299</v>
      </c>
      <c r="C212" s="17">
        <v>44914</v>
      </c>
      <c r="D212" s="17" t="str">
        <f t="shared" si="11"/>
        <v>diciembre</v>
      </c>
      <c r="E212" s="17" t="str">
        <f t="shared" si="12"/>
        <v>T4</v>
      </c>
      <c r="F212" s="17" t="str">
        <f t="shared" si="13"/>
        <v>S2</v>
      </c>
      <c r="G212" s="1" t="s">
        <v>11</v>
      </c>
      <c r="H212" s="1" t="s">
        <v>12</v>
      </c>
      <c r="I212" s="1" t="s">
        <v>13</v>
      </c>
      <c r="J212" s="1" t="s">
        <v>2</v>
      </c>
      <c r="K212" s="1">
        <v>22</v>
      </c>
      <c r="L212" s="1" t="s">
        <v>112</v>
      </c>
      <c r="M212" s="14">
        <v>0.55000000000000004</v>
      </c>
      <c r="N212" s="2">
        <v>9750</v>
      </c>
      <c r="O212" s="14">
        <f t="shared" si="3"/>
        <v>5362.5</v>
      </c>
      <c r="P212" s="14">
        <f t="shared" si="4"/>
        <v>1608.7500000000002</v>
      </c>
      <c r="Q212" s="3">
        <v>0.30000000000000004</v>
      </c>
    </row>
    <row r="213" spans="1:17" ht="15.75" customHeight="1" x14ac:dyDescent="0.2">
      <c r="A213" s="1" t="s">
        <v>110</v>
      </c>
      <c r="B213" s="1">
        <v>1128299</v>
      </c>
      <c r="C213" s="17">
        <v>44914</v>
      </c>
      <c r="D213" s="17" t="str">
        <f t="shared" si="11"/>
        <v>diciembre</v>
      </c>
      <c r="E213" s="17" t="str">
        <f t="shared" si="12"/>
        <v>T4</v>
      </c>
      <c r="F213" s="17" t="str">
        <f t="shared" si="13"/>
        <v>S2</v>
      </c>
      <c r="G213" s="1" t="s">
        <v>11</v>
      </c>
      <c r="H213" s="1" t="s">
        <v>12</v>
      </c>
      <c r="I213" s="1" t="s">
        <v>13</v>
      </c>
      <c r="J213" s="1" t="s">
        <v>3</v>
      </c>
      <c r="K213" s="1">
        <v>31</v>
      </c>
      <c r="L213" s="1" t="s">
        <v>115</v>
      </c>
      <c r="M213" s="14">
        <v>0.60000000000000009</v>
      </c>
      <c r="N213" s="2">
        <v>9750</v>
      </c>
      <c r="O213" s="14">
        <f t="shared" si="3"/>
        <v>5850.0000000000009</v>
      </c>
      <c r="P213" s="14">
        <f t="shared" si="4"/>
        <v>877.50000000000011</v>
      </c>
      <c r="Q213" s="3">
        <v>0.15</v>
      </c>
    </row>
    <row r="214" spans="1:17" ht="15.75" customHeight="1" x14ac:dyDescent="0.2">
      <c r="A214" s="1" t="s">
        <v>110</v>
      </c>
      <c r="B214" s="1">
        <v>1128299</v>
      </c>
      <c r="C214" s="17">
        <v>44914</v>
      </c>
      <c r="D214" s="17" t="str">
        <f t="shared" si="11"/>
        <v>diciembre</v>
      </c>
      <c r="E214" s="17" t="str">
        <f t="shared" si="12"/>
        <v>T4</v>
      </c>
      <c r="F214" s="17" t="str">
        <f t="shared" si="13"/>
        <v>S2</v>
      </c>
      <c r="G214" s="1" t="s">
        <v>11</v>
      </c>
      <c r="H214" s="1" t="s">
        <v>12</v>
      </c>
      <c r="I214" s="1" t="s">
        <v>13</v>
      </c>
      <c r="J214" s="1" t="s">
        <v>4</v>
      </c>
      <c r="K214" s="1">
        <v>43</v>
      </c>
      <c r="L214" s="1" t="s">
        <v>115</v>
      </c>
      <c r="M214" s="14">
        <v>0.55000000000000004</v>
      </c>
      <c r="N214" s="2">
        <v>7750</v>
      </c>
      <c r="O214" s="14">
        <f t="shared" si="3"/>
        <v>4262.5</v>
      </c>
      <c r="P214" s="14">
        <f t="shared" si="4"/>
        <v>1278.7500000000002</v>
      </c>
      <c r="Q214" s="3">
        <v>0.30000000000000004</v>
      </c>
    </row>
    <row r="215" spans="1:17" ht="15.75" customHeight="1" x14ac:dyDescent="0.2">
      <c r="A215" s="1" t="s">
        <v>110</v>
      </c>
      <c r="B215" s="1">
        <v>1128299</v>
      </c>
      <c r="C215" s="17">
        <v>44914</v>
      </c>
      <c r="D215" s="17" t="str">
        <f t="shared" si="11"/>
        <v>diciembre</v>
      </c>
      <c r="E215" s="17" t="str">
        <f t="shared" si="12"/>
        <v>T4</v>
      </c>
      <c r="F215" s="17" t="str">
        <f t="shared" si="13"/>
        <v>S2</v>
      </c>
      <c r="G215" s="1" t="s">
        <v>11</v>
      </c>
      <c r="H215" s="1" t="s">
        <v>12</v>
      </c>
      <c r="I215" s="1" t="s">
        <v>13</v>
      </c>
      <c r="J215" s="1" t="s">
        <v>5</v>
      </c>
      <c r="K215" s="1">
        <v>16</v>
      </c>
      <c r="L215" s="1" t="s">
        <v>112</v>
      </c>
      <c r="M215" s="14">
        <v>0.55000000000000004</v>
      </c>
      <c r="N215" s="2">
        <v>7750</v>
      </c>
      <c r="O215" s="14">
        <f t="shared" si="3"/>
        <v>4262.5</v>
      </c>
      <c r="P215" s="14">
        <f t="shared" si="4"/>
        <v>1065.6249999999998</v>
      </c>
      <c r="Q215" s="3">
        <v>0.24999999999999997</v>
      </c>
    </row>
    <row r="216" spans="1:17" ht="15.75" customHeight="1" x14ac:dyDescent="0.2">
      <c r="A216" s="1" t="s">
        <v>110</v>
      </c>
      <c r="B216" s="1">
        <v>1128299</v>
      </c>
      <c r="C216" s="17">
        <v>44914</v>
      </c>
      <c r="D216" s="17" t="str">
        <f t="shared" si="11"/>
        <v>diciembre</v>
      </c>
      <c r="E216" s="17" t="str">
        <f t="shared" si="12"/>
        <v>T4</v>
      </c>
      <c r="F216" s="17" t="str">
        <f t="shared" si="13"/>
        <v>S2</v>
      </c>
      <c r="G216" s="1" t="s">
        <v>11</v>
      </c>
      <c r="H216" s="1" t="s">
        <v>12</v>
      </c>
      <c r="I216" s="1" t="s">
        <v>13</v>
      </c>
      <c r="J216" s="1" t="s">
        <v>6</v>
      </c>
      <c r="K216" s="1">
        <v>27</v>
      </c>
      <c r="L216" s="1" t="s">
        <v>114</v>
      </c>
      <c r="M216" s="14">
        <v>0.65</v>
      </c>
      <c r="N216" s="2">
        <v>7000</v>
      </c>
      <c r="O216" s="14">
        <f t="shared" si="3"/>
        <v>4550</v>
      </c>
      <c r="P216" s="14">
        <f t="shared" si="4"/>
        <v>2047.5000000000002</v>
      </c>
      <c r="Q216" s="3">
        <v>0.45000000000000007</v>
      </c>
    </row>
    <row r="217" spans="1:17" ht="15.75" customHeight="1" x14ac:dyDescent="0.2">
      <c r="A217" s="1" t="s">
        <v>110</v>
      </c>
      <c r="B217" s="1">
        <v>1128299</v>
      </c>
      <c r="C217" s="17">
        <v>44914</v>
      </c>
      <c r="D217" s="17" t="str">
        <f t="shared" si="11"/>
        <v>diciembre</v>
      </c>
      <c r="E217" s="17" t="str">
        <f t="shared" si="12"/>
        <v>T4</v>
      </c>
      <c r="F217" s="17" t="str">
        <f t="shared" si="13"/>
        <v>S2</v>
      </c>
      <c r="G217" s="1" t="s">
        <v>11</v>
      </c>
      <c r="H217" s="1" t="s">
        <v>12</v>
      </c>
      <c r="I217" s="1" t="s">
        <v>13</v>
      </c>
      <c r="J217" s="1" t="s">
        <v>7</v>
      </c>
      <c r="K217" s="1">
        <v>57</v>
      </c>
      <c r="L217" s="1" t="s">
        <v>115</v>
      </c>
      <c r="M217" s="14">
        <v>0.70000000000000007</v>
      </c>
      <c r="N217" s="2">
        <v>8000</v>
      </c>
      <c r="O217" s="14">
        <f t="shared" si="3"/>
        <v>5600.0000000000009</v>
      </c>
      <c r="P217" s="14">
        <f t="shared" si="4"/>
        <v>560.00000000000011</v>
      </c>
      <c r="Q217" s="3">
        <v>0.1</v>
      </c>
    </row>
    <row r="218" spans="1:17" ht="15.75" customHeight="1" x14ac:dyDescent="0.2">
      <c r="A218" s="1" t="s">
        <v>111</v>
      </c>
      <c r="B218" s="1">
        <v>1189833</v>
      </c>
      <c r="C218" s="17">
        <v>44576</v>
      </c>
      <c r="D218" s="17" t="str">
        <f t="shared" si="11"/>
        <v>enero</v>
      </c>
      <c r="E218" s="17" t="str">
        <f t="shared" si="12"/>
        <v>T1</v>
      </c>
      <c r="F218" s="17" t="str">
        <f t="shared" si="13"/>
        <v>S1</v>
      </c>
      <c r="G218" s="1" t="s">
        <v>11</v>
      </c>
      <c r="H218" s="1" t="s">
        <v>12</v>
      </c>
      <c r="I218" s="1" t="s">
        <v>14</v>
      </c>
      <c r="J218" s="1" t="s">
        <v>2</v>
      </c>
      <c r="K218" s="1">
        <v>54</v>
      </c>
      <c r="L218" s="1" t="s">
        <v>114</v>
      </c>
      <c r="M218" s="14">
        <v>0.35</v>
      </c>
      <c r="N218" s="2">
        <v>7000</v>
      </c>
      <c r="O218" s="14">
        <f t="shared" si="3"/>
        <v>2450</v>
      </c>
      <c r="P218" s="14">
        <f t="shared" si="4"/>
        <v>980</v>
      </c>
      <c r="Q218" s="3">
        <v>0.4</v>
      </c>
    </row>
    <row r="219" spans="1:17" ht="15.75" customHeight="1" x14ac:dyDescent="0.2">
      <c r="A219" s="1" t="s">
        <v>111</v>
      </c>
      <c r="B219" s="1">
        <v>1189833</v>
      </c>
      <c r="C219" s="17">
        <v>44576</v>
      </c>
      <c r="D219" s="17" t="str">
        <f t="shared" si="11"/>
        <v>enero</v>
      </c>
      <c r="E219" s="17" t="str">
        <f t="shared" si="12"/>
        <v>T1</v>
      </c>
      <c r="F219" s="17" t="str">
        <f t="shared" si="13"/>
        <v>S1</v>
      </c>
      <c r="G219" s="1" t="s">
        <v>11</v>
      </c>
      <c r="H219" s="1" t="s">
        <v>12</v>
      </c>
      <c r="I219" s="1" t="s">
        <v>14</v>
      </c>
      <c r="J219" s="1" t="s">
        <v>3</v>
      </c>
      <c r="K219" s="1">
        <v>32</v>
      </c>
      <c r="L219" s="1" t="s">
        <v>112</v>
      </c>
      <c r="M219" s="14">
        <v>0.45</v>
      </c>
      <c r="N219" s="2">
        <v>7000</v>
      </c>
      <c r="O219" s="14">
        <f t="shared" si="3"/>
        <v>3150</v>
      </c>
      <c r="P219" s="14">
        <f t="shared" si="4"/>
        <v>787.5</v>
      </c>
      <c r="Q219" s="3">
        <v>0.25</v>
      </c>
    </row>
    <row r="220" spans="1:17" ht="15.75" customHeight="1" x14ac:dyDescent="0.2">
      <c r="A220" s="1" t="s">
        <v>111</v>
      </c>
      <c r="B220" s="1">
        <v>1189833</v>
      </c>
      <c r="C220" s="17">
        <v>44576</v>
      </c>
      <c r="D220" s="17" t="str">
        <f t="shared" si="11"/>
        <v>enero</v>
      </c>
      <c r="E220" s="17" t="str">
        <f t="shared" si="12"/>
        <v>T1</v>
      </c>
      <c r="F220" s="17" t="str">
        <f t="shared" si="13"/>
        <v>S1</v>
      </c>
      <c r="G220" s="1" t="s">
        <v>11</v>
      </c>
      <c r="H220" s="1" t="s">
        <v>12</v>
      </c>
      <c r="I220" s="1" t="s">
        <v>14</v>
      </c>
      <c r="J220" s="1" t="s">
        <v>4</v>
      </c>
      <c r="K220" s="1">
        <v>30</v>
      </c>
      <c r="L220" s="1" t="s">
        <v>115</v>
      </c>
      <c r="M220" s="14">
        <v>0.45</v>
      </c>
      <c r="N220" s="2">
        <v>7000</v>
      </c>
      <c r="O220" s="14">
        <f t="shared" si="3"/>
        <v>3150</v>
      </c>
      <c r="P220" s="14">
        <f t="shared" si="4"/>
        <v>1260</v>
      </c>
      <c r="Q220" s="3">
        <v>0.4</v>
      </c>
    </row>
    <row r="221" spans="1:17" ht="15.75" customHeight="1" x14ac:dyDescent="0.2">
      <c r="A221" s="1" t="s">
        <v>111</v>
      </c>
      <c r="B221" s="1">
        <v>1189833</v>
      </c>
      <c r="C221" s="17">
        <v>44576</v>
      </c>
      <c r="D221" s="17" t="str">
        <f t="shared" si="11"/>
        <v>enero</v>
      </c>
      <c r="E221" s="17" t="str">
        <f t="shared" si="12"/>
        <v>T1</v>
      </c>
      <c r="F221" s="17" t="str">
        <f t="shared" si="13"/>
        <v>S1</v>
      </c>
      <c r="G221" s="1" t="s">
        <v>11</v>
      </c>
      <c r="H221" s="1" t="s">
        <v>12</v>
      </c>
      <c r="I221" s="1" t="s">
        <v>14</v>
      </c>
      <c r="J221" s="1" t="s">
        <v>5</v>
      </c>
      <c r="K221" s="1">
        <v>30</v>
      </c>
      <c r="L221" s="1" t="s">
        <v>112</v>
      </c>
      <c r="M221" s="14">
        <v>0.45</v>
      </c>
      <c r="N221" s="2">
        <v>5500</v>
      </c>
      <c r="O221" s="14">
        <f t="shared" si="3"/>
        <v>2475</v>
      </c>
      <c r="P221" s="14">
        <f t="shared" si="4"/>
        <v>866.25</v>
      </c>
      <c r="Q221" s="3">
        <v>0.35</v>
      </c>
    </row>
    <row r="222" spans="1:17" ht="15.75" customHeight="1" x14ac:dyDescent="0.2">
      <c r="A222" s="1" t="s">
        <v>111</v>
      </c>
      <c r="B222" s="1">
        <v>1189833</v>
      </c>
      <c r="C222" s="17">
        <v>44576</v>
      </c>
      <c r="D222" s="17" t="str">
        <f t="shared" si="11"/>
        <v>enero</v>
      </c>
      <c r="E222" s="17" t="str">
        <f t="shared" si="12"/>
        <v>T1</v>
      </c>
      <c r="F222" s="17" t="str">
        <f t="shared" si="13"/>
        <v>S1</v>
      </c>
      <c r="G222" s="1" t="s">
        <v>11</v>
      </c>
      <c r="H222" s="1" t="s">
        <v>12</v>
      </c>
      <c r="I222" s="1" t="s">
        <v>14</v>
      </c>
      <c r="J222" s="1" t="s">
        <v>6</v>
      </c>
      <c r="K222" s="1">
        <v>19</v>
      </c>
      <c r="L222" s="1" t="s">
        <v>114</v>
      </c>
      <c r="M222" s="14">
        <v>0.5</v>
      </c>
      <c r="N222" s="2">
        <v>5000</v>
      </c>
      <c r="O222" s="14">
        <f t="shared" si="3"/>
        <v>2500</v>
      </c>
      <c r="P222" s="14">
        <f t="shared" si="4"/>
        <v>1375</v>
      </c>
      <c r="Q222" s="3">
        <v>0.55000000000000004</v>
      </c>
    </row>
    <row r="223" spans="1:17" ht="15.75" customHeight="1" x14ac:dyDescent="0.2">
      <c r="A223" s="1" t="s">
        <v>111</v>
      </c>
      <c r="B223" s="1">
        <v>1189833</v>
      </c>
      <c r="C223" s="17">
        <v>44576</v>
      </c>
      <c r="D223" s="17" t="str">
        <f t="shared" si="11"/>
        <v>enero</v>
      </c>
      <c r="E223" s="17" t="str">
        <f t="shared" si="12"/>
        <v>T1</v>
      </c>
      <c r="F223" s="17" t="str">
        <f t="shared" si="13"/>
        <v>S1</v>
      </c>
      <c r="G223" s="1" t="s">
        <v>11</v>
      </c>
      <c r="H223" s="1" t="s">
        <v>12</v>
      </c>
      <c r="I223" s="1" t="s">
        <v>14</v>
      </c>
      <c r="J223" s="1" t="s">
        <v>7</v>
      </c>
      <c r="K223" s="1">
        <v>44</v>
      </c>
      <c r="L223" s="1" t="s">
        <v>114</v>
      </c>
      <c r="M223" s="14">
        <v>0.45</v>
      </c>
      <c r="N223" s="2">
        <v>7000</v>
      </c>
      <c r="O223" s="14">
        <f t="shared" si="3"/>
        <v>3150</v>
      </c>
      <c r="P223" s="14">
        <f t="shared" si="4"/>
        <v>630</v>
      </c>
      <c r="Q223" s="3">
        <v>0.2</v>
      </c>
    </row>
    <row r="224" spans="1:17" ht="15.75" customHeight="1" x14ac:dyDescent="0.2">
      <c r="A224" s="1" t="s">
        <v>111</v>
      </c>
      <c r="B224" s="1">
        <v>1189833</v>
      </c>
      <c r="C224" s="17">
        <v>44607</v>
      </c>
      <c r="D224" s="17" t="str">
        <f t="shared" si="11"/>
        <v>febrero</v>
      </c>
      <c r="E224" s="17" t="str">
        <f t="shared" si="12"/>
        <v>T1</v>
      </c>
      <c r="F224" s="17" t="str">
        <f t="shared" si="13"/>
        <v>S1</v>
      </c>
      <c r="G224" s="1" t="s">
        <v>11</v>
      </c>
      <c r="H224" s="1" t="s">
        <v>12</v>
      </c>
      <c r="I224" s="1" t="s">
        <v>14</v>
      </c>
      <c r="J224" s="1" t="s">
        <v>2</v>
      </c>
      <c r="K224" s="1">
        <v>44</v>
      </c>
      <c r="L224" s="1" t="s">
        <v>112</v>
      </c>
      <c r="M224" s="14">
        <v>0.35</v>
      </c>
      <c r="N224" s="2">
        <v>7500</v>
      </c>
      <c r="O224" s="14">
        <f t="shared" si="3"/>
        <v>2625</v>
      </c>
      <c r="P224" s="14">
        <f t="shared" si="4"/>
        <v>1050</v>
      </c>
      <c r="Q224" s="3">
        <v>0.4</v>
      </c>
    </row>
    <row r="225" spans="1:17" ht="15.75" customHeight="1" x14ac:dyDescent="0.2">
      <c r="A225" s="1" t="s">
        <v>111</v>
      </c>
      <c r="B225" s="1">
        <v>1189833</v>
      </c>
      <c r="C225" s="17">
        <v>44607</v>
      </c>
      <c r="D225" s="17" t="str">
        <f t="shared" si="11"/>
        <v>febrero</v>
      </c>
      <c r="E225" s="17" t="str">
        <f t="shared" si="12"/>
        <v>T1</v>
      </c>
      <c r="F225" s="17" t="str">
        <f t="shared" si="13"/>
        <v>S1</v>
      </c>
      <c r="G225" s="1" t="s">
        <v>11</v>
      </c>
      <c r="H225" s="1" t="s">
        <v>12</v>
      </c>
      <c r="I225" s="1" t="s">
        <v>14</v>
      </c>
      <c r="J225" s="1" t="s">
        <v>3</v>
      </c>
      <c r="K225" s="1">
        <v>18</v>
      </c>
      <c r="L225" s="1" t="s">
        <v>115</v>
      </c>
      <c r="M225" s="14">
        <v>0.45</v>
      </c>
      <c r="N225" s="2">
        <v>6500</v>
      </c>
      <c r="O225" s="14">
        <f t="shared" si="3"/>
        <v>2925</v>
      </c>
      <c r="P225" s="14">
        <f t="shared" si="4"/>
        <v>731.25</v>
      </c>
      <c r="Q225" s="3">
        <v>0.25</v>
      </c>
    </row>
    <row r="226" spans="1:17" ht="15.75" customHeight="1" x14ac:dyDescent="0.2">
      <c r="A226" s="1" t="s">
        <v>111</v>
      </c>
      <c r="B226" s="1">
        <v>1189833</v>
      </c>
      <c r="C226" s="17">
        <v>44607</v>
      </c>
      <c r="D226" s="17" t="str">
        <f t="shared" si="11"/>
        <v>febrero</v>
      </c>
      <c r="E226" s="17" t="str">
        <f t="shared" si="12"/>
        <v>T1</v>
      </c>
      <c r="F226" s="17" t="str">
        <f t="shared" si="13"/>
        <v>S1</v>
      </c>
      <c r="G226" s="1" t="s">
        <v>11</v>
      </c>
      <c r="H226" s="1" t="s">
        <v>12</v>
      </c>
      <c r="I226" s="1" t="s">
        <v>14</v>
      </c>
      <c r="J226" s="1" t="s">
        <v>4</v>
      </c>
      <c r="K226" s="1">
        <v>33</v>
      </c>
      <c r="L226" s="1" t="s">
        <v>113</v>
      </c>
      <c r="M226" s="14">
        <v>0.45</v>
      </c>
      <c r="N226" s="2">
        <v>6750</v>
      </c>
      <c r="O226" s="14">
        <f t="shared" si="3"/>
        <v>3037.5</v>
      </c>
      <c r="P226" s="14">
        <f t="shared" si="4"/>
        <v>1215</v>
      </c>
      <c r="Q226" s="3">
        <v>0.4</v>
      </c>
    </row>
    <row r="227" spans="1:17" ht="15.75" customHeight="1" x14ac:dyDescent="0.2">
      <c r="A227" s="1" t="s">
        <v>111</v>
      </c>
      <c r="B227" s="1">
        <v>1189833</v>
      </c>
      <c r="C227" s="17">
        <v>44607</v>
      </c>
      <c r="D227" s="17" t="str">
        <f t="shared" si="11"/>
        <v>febrero</v>
      </c>
      <c r="E227" s="17" t="str">
        <f t="shared" si="12"/>
        <v>T1</v>
      </c>
      <c r="F227" s="17" t="str">
        <f t="shared" si="13"/>
        <v>S1</v>
      </c>
      <c r="G227" s="1" t="s">
        <v>11</v>
      </c>
      <c r="H227" s="1" t="s">
        <v>12</v>
      </c>
      <c r="I227" s="1" t="s">
        <v>14</v>
      </c>
      <c r="J227" s="1" t="s">
        <v>5</v>
      </c>
      <c r="K227" s="1">
        <v>35</v>
      </c>
      <c r="L227" s="1" t="s">
        <v>112</v>
      </c>
      <c r="M227" s="14">
        <v>0.45</v>
      </c>
      <c r="N227" s="2">
        <v>5250</v>
      </c>
      <c r="O227" s="14">
        <f t="shared" si="3"/>
        <v>2362.5</v>
      </c>
      <c r="P227" s="14">
        <f t="shared" si="4"/>
        <v>826.875</v>
      </c>
      <c r="Q227" s="3">
        <v>0.35</v>
      </c>
    </row>
    <row r="228" spans="1:17" ht="15.75" customHeight="1" x14ac:dyDescent="0.2">
      <c r="A228" s="1" t="s">
        <v>111</v>
      </c>
      <c r="B228" s="1">
        <v>1189833</v>
      </c>
      <c r="C228" s="17">
        <v>44607</v>
      </c>
      <c r="D228" s="17" t="str">
        <f t="shared" si="11"/>
        <v>febrero</v>
      </c>
      <c r="E228" s="17" t="str">
        <f t="shared" si="12"/>
        <v>T1</v>
      </c>
      <c r="F228" s="17" t="str">
        <f t="shared" si="13"/>
        <v>S1</v>
      </c>
      <c r="G228" s="1" t="s">
        <v>11</v>
      </c>
      <c r="H228" s="1" t="s">
        <v>12</v>
      </c>
      <c r="I228" s="1" t="s">
        <v>14</v>
      </c>
      <c r="J228" s="1" t="s">
        <v>6</v>
      </c>
      <c r="K228" s="1">
        <v>37</v>
      </c>
      <c r="L228" s="1" t="s">
        <v>115</v>
      </c>
      <c r="M228" s="14">
        <v>0.5</v>
      </c>
      <c r="N228" s="2">
        <v>4500</v>
      </c>
      <c r="O228" s="14">
        <f t="shared" si="3"/>
        <v>2250</v>
      </c>
      <c r="P228" s="14">
        <f t="shared" si="4"/>
        <v>1237.5</v>
      </c>
      <c r="Q228" s="3">
        <v>0.55000000000000004</v>
      </c>
    </row>
    <row r="229" spans="1:17" ht="15.75" customHeight="1" x14ac:dyDescent="0.2">
      <c r="A229" s="1" t="s">
        <v>111</v>
      </c>
      <c r="B229" s="1">
        <v>1189833</v>
      </c>
      <c r="C229" s="17">
        <v>44607</v>
      </c>
      <c r="D229" s="17" t="str">
        <f t="shared" si="11"/>
        <v>febrero</v>
      </c>
      <c r="E229" s="17" t="str">
        <f t="shared" si="12"/>
        <v>T1</v>
      </c>
      <c r="F229" s="17" t="str">
        <f t="shared" si="13"/>
        <v>S1</v>
      </c>
      <c r="G229" s="1" t="s">
        <v>11</v>
      </c>
      <c r="H229" s="1" t="s">
        <v>12</v>
      </c>
      <c r="I229" s="1" t="s">
        <v>14</v>
      </c>
      <c r="J229" s="1" t="s">
        <v>7</v>
      </c>
      <c r="K229" s="1">
        <v>31</v>
      </c>
      <c r="L229" s="1" t="s">
        <v>113</v>
      </c>
      <c r="M229" s="14">
        <v>0.45</v>
      </c>
      <c r="N229" s="2">
        <v>6500</v>
      </c>
      <c r="O229" s="14">
        <f t="shared" si="3"/>
        <v>2925</v>
      </c>
      <c r="P229" s="14">
        <f t="shared" si="4"/>
        <v>585</v>
      </c>
      <c r="Q229" s="3">
        <v>0.2</v>
      </c>
    </row>
    <row r="230" spans="1:17" ht="15.75" customHeight="1" x14ac:dyDescent="0.2">
      <c r="A230" s="1" t="s">
        <v>111</v>
      </c>
      <c r="B230" s="1">
        <v>1189833</v>
      </c>
      <c r="C230" s="17">
        <v>44634</v>
      </c>
      <c r="D230" s="17" t="str">
        <f t="shared" si="11"/>
        <v>marzo</v>
      </c>
      <c r="E230" s="17" t="str">
        <f t="shared" si="12"/>
        <v>T1</v>
      </c>
      <c r="F230" s="17" t="str">
        <f t="shared" si="13"/>
        <v>S1</v>
      </c>
      <c r="G230" s="1" t="s">
        <v>11</v>
      </c>
      <c r="H230" s="1" t="s">
        <v>12</v>
      </c>
      <c r="I230" s="1" t="s">
        <v>14</v>
      </c>
      <c r="J230" s="1" t="s">
        <v>2</v>
      </c>
      <c r="K230" s="1">
        <v>23</v>
      </c>
      <c r="L230" s="1" t="s">
        <v>112</v>
      </c>
      <c r="M230" s="14">
        <v>0.35</v>
      </c>
      <c r="N230" s="2">
        <v>8000</v>
      </c>
      <c r="O230" s="14">
        <f t="shared" si="3"/>
        <v>2800</v>
      </c>
      <c r="P230" s="14">
        <f t="shared" si="4"/>
        <v>1120</v>
      </c>
      <c r="Q230" s="3">
        <v>0.4</v>
      </c>
    </row>
    <row r="231" spans="1:17" ht="15.75" customHeight="1" x14ac:dyDescent="0.2">
      <c r="A231" s="1" t="s">
        <v>111</v>
      </c>
      <c r="B231" s="1">
        <v>1189833</v>
      </c>
      <c r="C231" s="17">
        <v>44634</v>
      </c>
      <c r="D231" s="17" t="str">
        <f t="shared" si="11"/>
        <v>marzo</v>
      </c>
      <c r="E231" s="17" t="str">
        <f t="shared" si="12"/>
        <v>T1</v>
      </c>
      <c r="F231" s="17" t="str">
        <f t="shared" si="13"/>
        <v>S1</v>
      </c>
      <c r="G231" s="1" t="s">
        <v>11</v>
      </c>
      <c r="H231" s="1" t="s">
        <v>12</v>
      </c>
      <c r="I231" s="1" t="s">
        <v>14</v>
      </c>
      <c r="J231" s="1" t="s">
        <v>3</v>
      </c>
      <c r="K231" s="1">
        <v>47</v>
      </c>
      <c r="L231" s="1" t="s">
        <v>113</v>
      </c>
      <c r="M231" s="14">
        <v>0.45</v>
      </c>
      <c r="N231" s="2">
        <v>6500</v>
      </c>
      <c r="O231" s="14">
        <f t="shared" si="3"/>
        <v>2925</v>
      </c>
      <c r="P231" s="14">
        <f t="shared" si="4"/>
        <v>731.25</v>
      </c>
      <c r="Q231" s="3">
        <v>0.25</v>
      </c>
    </row>
    <row r="232" spans="1:17" ht="15.75" customHeight="1" x14ac:dyDescent="0.2">
      <c r="A232" s="1" t="s">
        <v>111</v>
      </c>
      <c r="B232" s="1">
        <v>1189833</v>
      </c>
      <c r="C232" s="17">
        <v>44634</v>
      </c>
      <c r="D232" s="17" t="str">
        <f t="shared" si="11"/>
        <v>marzo</v>
      </c>
      <c r="E232" s="17" t="str">
        <f t="shared" si="12"/>
        <v>T1</v>
      </c>
      <c r="F232" s="17" t="str">
        <f t="shared" si="13"/>
        <v>S1</v>
      </c>
      <c r="G232" s="1" t="s">
        <v>11</v>
      </c>
      <c r="H232" s="1" t="s">
        <v>12</v>
      </c>
      <c r="I232" s="1" t="s">
        <v>14</v>
      </c>
      <c r="J232" s="1" t="s">
        <v>4</v>
      </c>
      <c r="K232" s="1">
        <v>52</v>
      </c>
      <c r="L232" s="1" t="s">
        <v>112</v>
      </c>
      <c r="M232" s="14">
        <v>0.45</v>
      </c>
      <c r="N232" s="2">
        <v>6500</v>
      </c>
      <c r="O232" s="14">
        <f t="shared" si="3"/>
        <v>2925</v>
      </c>
      <c r="P232" s="14">
        <f t="shared" si="4"/>
        <v>1170</v>
      </c>
      <c r="Q232" s="3">
        <v>0.4</v>
      </c>
    </row>
    <row r="233" spans="1:17" ht="15.75" customHeight="1" x14ac:dyDescent="0.2">
      <c r="A233" s="1" t="s">
        <v>111</v>
      </c>
      <c r="B233" s="1">
        <v>1189833</v>
      </c>
      <c r="C233" s="17">
        <v>44634</v>
      </c>
      <c r="D233" s="17" t="str">
        <f t="shared" si="11"/>
        <v>marzo</v>
      </c>
      <c r="E233" s="17" t="str">
        <f t="shared" si="12"/>
        <v>T1</v>
      </c>
      <c r="F233" s="17" t="str">
        <f t="shared" si="13"/>
        <v>S1</v>
      </c>
      <c r="G233" s="1" t="s">
        <v>11</v>
      </c>
      <c r="H233" s="1" t="s">
        <v>12</v>
      </c>
      <c r="I233" s="1" t="s">
        <v>14</v>
      </c>
      <c r="J233" s="1" t="s">
        <v>5</v>
      </c>
      <c r="K233" s="1">
        <v>18</v>
      </c>
      <c r="L233" s="1" t="s">
        <v>113</v>
      </c>
      <c r="M233" s="14">
        <v>0.45</v>
      </c>
      <c r="N233" s="2">
        <v>5500</v>
      </c>
      <c r="O233" s="14">
        <f t="shared" si="3"/>
        <v>2475</v>
      </c>
      <c r="P233" s="14">
        <f t="shared" si="4"/>
        <v>866.25</v>
      </c>
      <c r="Q233" s="3">
        <v>0.35</v>
      </c>
    </row>
    <row r="234" spans="1:17" ht="15.75" customHeight="1" x14ac:dyDescent="0.2">
      <c r="A234" s="1" t="s">
        <v>111</v>
      </c>
      <c r="B234" s="1">
        <v>1189833</v>
      </c>
      <c r="C234" s="17">
        <v>44634</v>
      </c>
      <c r="D234" s="17" t="str">
        <f t="shared" si="11"/>
        <v>marzo</v>
      </c>
      <c r="E234" s="17" t="str">
        <f t="shared" si="12"/>
        <v>T1</v>
      </c>
      <c r="F234" s="17" t="str">
        <f t="shared" si="13"/>
        <v>S1</v>
      </c>
      <c r="G234" s="1" t="s">
        <v>11</v>
      </c>
      <c r="H234" s="1" t="s">
        <v>12</v>
      </c>
      <c r="I234" s="1" t="s">
        <v>14</v>
      </c>
      <c r="J234" s="1" t="s">
        <v>6</v>
      </c>
      <c r="K234" s="1">
        <v>46</v>
      </c>
      <c r="L234" s="1" t="s">
        <v>113</v>
      </c>
      <c r="M234" s="14">
        <v>0.5</v>
      </c>
      <c r="N234" s="2">
        <v>4250</v>
      </c>
      <c r="O234" s="14">
        <f t="shared" si="3"/>
        <v>2125</v>
      </c>
      <c r="P234" s="14">
        <f t="shared" si="4"/>
        <v>1168.75</v>
      </c>
      <c r="Q234" s="3">
        <v>0.55000000000000004</v>
      </c>
    </row>
    <row r="235" spans="1:17" ht="15.75" customHeight="1" x14ac:dyDescent="0.2">
      <c r="A235" s="1" t="s">
        <v>111</v>
      </c>
      <c r="B235" s="1">
        <v>1189833</v>
      </c>
      <c r="C235" s="17">
        <v>44634</v>
      </c>
      <c r="D235" s="17" t="str">
        <f t="shared" si="11"/>
        <v>marzo</v>
      </c>
      <c r="E235" s="17" t="str">
        <f t="shared" si="12"/>
        <v>T1</v>
      </c>
      <c r="F235" s="17" t="str">
        <f t="shared" si="13"/>
        <v>S1</v>
      </c>
      <c r="G235" s="1" t="s">
        <v>11</v>
      </c>
      <c r="H235" s="1" t="s">
        <v>12</v>
      </c>
      <c r="I235" s="1" t="s">
        <v>14</v>
      </c>
      <c r="J235" s="1" t="s">
        <v>7</v>
      </c>
      <c r="K235" s="1">
        <v>25</v>
      </c>
      <c r="L235" s="1" t="s">
        <v>113</v>
      </c>
      <c r="M235" s="14">
        <v>0.45</v>
      </c>
      <c r="N235" s="2">
        <v>6250</v>
      </c>
      <c r="O235" s="14">
        <f t="shared" si="3"/>
        <v>2812.5</v>
      </c>
      <c r="P235" s="14">
        <f t="shared" si="4"/>
        <v>562.5</v>
      </c>
      <c r="Q235" s="3">
        <v>0.2</v>
      </c>
    </row>
    <row r="236" spans="1:17" ht="15.75" customHeight="1" x14ac:dyDescent="0.2">
      <c r="A236" s="1" t="s">
        <v>111</v>
      </c>
      <c r="B236" s="1">
        <v>1189833</v>
      </c>
      <c r="C236" s="17">
        <v>44666</v>
      </c>
      <c r="D236" s="17" t="str">
        <f t="shared" si="11"/>
        <v>abril</v>
      </c>
      <c r="E236" s="17" t="str">
        <f t="shared" si="12"/>
        <v>T2</v>
      </c>
      <c r="F236" s="17" t="str">
        <f t="shared" si="13"/>
        <v>S1</v>
      </c>
      <c r="G236" s="1" t="s">
        <v>11</v>
      </c>
      <c r="H236" s="1" t="s">
        <v>12</v>
      </c>
      <c r="I236" s="1" t="s">
        <v>14</v>
      </c>
      <c r="J236" s="1" t="s">
        <v>2</v>
      </c>
      <c r="K236" s="1">
        <v>46</v>
      </c>
      <c r="L236" s="1" t="s">
        <v>113</v>
      </c>
      <c r="M236" s="14">
        <v>0.45</v>
      </c>
      <c r="N236" s="2">
        <v>8000</v>
      </c>
      <c r="O236" s="14">
        <f t="shared" si="3"/>
        <v>3600</v>
      </c>
      <c r="P236" s="14">
        <f t="shared" si="4"/>
        <v>1440</v>
      </c>
      <c r="Q236" s="3">
        <v>0.4</v>
      </c>
    </row>
    <row r="237" spans="1:17" ht="15.75" customHeight="1" x14ac:dyDescent="0.2">
      <c r="A237" s="1" t="s">
        <v>111</v>
      </c>
      <c r="B237" s="1">
        <v>1189833</v>
      </c>
      <c r="C237" s="17">
        <v>44666</v>
      </c>
      <c r="D237" s="17" t="str">
        <f t="shared" si="11"/>
        <v>abril</v>
      </c>
      <c r="E237" s="17" t="str">
        <f t="shared" si="12"/>
        <v>T2</v>
      </c>
      <c r="F237" s="17" t="str">
        <f t="shared" si="13"/>
        <v>S1</v>
      </c>
      <c r="G237" s="1" t="s">
        <v>11</v>
      </c>
      <c r="H237" s="1" t="s">
        <v>12</v>
      </c>
      <c r="I237" s="1" t="s">
        <v>14</v>
      </c>
      <c r="J237" s="1" t="s">
        <v>3</v>
      </c>
      <c r="K237" s="1">
        <v>23</v>
      </c>
      <c r="L237" s="1" t="s">
        <v>112</v>
      </c>
      <c r="M237" s="14">
        <v>0.5</v>
      </c>
      <c r="N237" s="2">
        <v>6000</v>
      </c>
      <c r="O237" s="14">
        <f t="shared" si="3"/>
        <v>3000</v>
      </c>
      <c r="P237" s="14">
        <f t="shared" si="4"/>
        <v>750</v>
      </c>
      <c r="Q237" s="3">
        <v>0.25</v>
      </c>
    </row>
    <row r="238" spans="1:17" ht="15.75" customHeight="1" x14ac:dyDescent="0.2">
      <c r="A238" s="1" t="s">
        <v>111</v>
      </c>
      <c r="B238" s="1">
        <v>1189833</v>
      </c>
      <c r="C238" s="17">
        <v>44666</v>
      </c>
      <c r="D238" s="17" t="str">
        <f t="shared" si="11"/>
        <v>abril</v>
      </c>
      <c r="E238" s="17" t="str">
        <f t="shared" si="12"/>
        <v>T2</v>
      </c>
      <c r="F238" s="17" t="str">
        <f t="shared" si="13"/>
        <v>S1</v>
      </c>
      <c r="G238" s="1" t="s">
        <v>11</v>
      </c>
      <c r="H238" s="1" t="s">
        <v>12</v>
      </c>
      <c r="I238" s="1" t="s">
        <v>14</v>
      </c>
      <c r="J238" s="1" t="s">
        <v>4</v>
      </c>
      <c r="K238" s="1">
        <v>32</v>
      </c>
      <c r="L238" s="1" t="s">
        <v>115</v>
      </c>
      <c r="M238" s="14">
        <v>0.5</v>
      </c>
      <c r="N238" s="2">
        <v>6250</v>
      </c>
      <c r="O238" s="14">
        <f t="shared" si="3"/>
        <v>3125</v>
      </c>
      <c r="P238" s="14">
        <f t="shared" si="4"/>
        <v>1250</v>
      </c>
      <c r="Q238" s="3">
        <v>0.4</v>
      </c>
    </row>
    <row r="239" spans="1:17" ht="15.75" customHeight="1" x14ac:dyDescent="0.2">
      <c r="A239" s="1" t="s">
        <v>111</v>
      </c>
      <c r="B239" s="1">
        <v>1189833</v>
      </c>
      <c r="C239" s="17">
        <v>44666</v>
      </c>
      <c r="D239" s="17" t="str">
        <f t="shared" si="11"/>
        <v>abril</v>
      </c>
      <c r="E239" s="17" t="str">
        <f t="shared" si="12"/>
        <v>T2</v>
      </c>
      <c r="F239" s="17" t="str">
        <f t="shared" si="13"/>
        <v>S1</v>
      </c>
      <c r="G239" s="1" t="s">
        <v>11</v>
      </c>
      <c r="H239" s="1" t="s">
        <v>12</v>
      </c>
      <c r="I239" s="1" t="s">
        <v>14</v>
      </c>
      <c r="J239" s="1" t="s">
        <v>5</v>
      </c>
      <c r="K239" s="1">
        <v>34</v>
      </c>
      <c r="L239" s="1" t="s">
        <v>115</v>
      </c>
      <c r="M239" s="14">
        <v>0.45</v>
      </c>
      <c r="N239" s="2">
        <v>5250</v>
      </c>
      <c r="O239" s="14">
        <f t="shared" si="3"/>
        <v>2362.5</v>
      </c>
      <c r="P239" s="14">
        <f t="shared" si="4"/>
        <v>826.875</v>
      </c>
      <c r="Q239" s="3">
        <v>0.35</v>
      </c>
    </row>
    <row r="240" spans="1:17" ht="15.75" customHeight="1" x14ac:dyDescent="0.2">
      <c r="A240" s="1" t="s">
        <v>111</v>
      </c>
      <c r="B240" s="1">
        <v>1189833</v>
      </c>
      <c r="C240" s="17">
        <v>44666</v>
      </c>
      <c r="D240" s="17" t="str">
        <f t="shared" si="11"/>
        <v>abril</v>
      </c>
      <c r="E240" s="17" t="str">
        <f t="shared" si="12"/>
        <v>T2</v>
      </c>
      <c r="F240" s="17" t="str">
        <f t="shared" si="13"/>
        <v>S1</v>
      </c>
      <c r="G240" s="1" t="s">
        <v>11</v>
      </c>
      <c r="H240" s="1" t="s">
        <v>12</v>
      </c>
      <c r="I240" s="1" t="s">
        <v>14</v>
      </c>
      <c r="J240" s="1" t="s">
        <v>6</v>
      </c>
      <c r="K240" s="1">
        <v>48</v>
      </c>
      <c r="L240" s="1" t="s">
        <v>113</v>
      </c>
      <c r="M240" s="14">
        <v>0.5</v>
      </c>
      <c r="N240" s="2">
        <v>4250</v>
      </c>
      <c r="O240" s="14">
        <f t="shared" si="3"/>
        <v>2125</v>
      </c>
      <c r="P240" s="14">
        <f t="shared" si="4"/>
        <v>1168.75</v>
      </c>
      <c r="Q240" s="3">
        <v>0.55000000000000004</v>
      </c>
    </row>
    <row r="241" spans="1:17" ht="15.75" customHeight="1" x14ac:dyDescent="0.2">
      <c r="A241" s="1" t="s">
        <v>111</v>
      </c>
      <c r="B241" s="1">
        <v>1189833</v>
      </c>
      <c r="C241" s="17">
        <v>44666</v>
      </c>
      <c r="D241" s="17" t="str">
        <f t="shared" si="11"/>
        <v>abril</v>
      </c>
      <c r="E241" s="17" t="str">
        <f t="shared" si="12"/>
        <v>T2</v>
      </c>
      <c r="F241" s="17" t="str">
        <f t="shared" si="13"/>
        <v>S1</v>
      </c>
      <c r="G241" s="1" t="s">
        <v>11</v>
      </c>
      <c r="H241" s="1" t="s">
        <v>12</v>
      </c>
      <c r="I241" s="1" t="s">
        <v>14</v>
      </c>
      <c r="J241" s="1" t="s">
        <v>7</v>
      </c>
      <c r="K241" s="1">
        <v>15</v>
      </c>
      <c r="L241" s="1" t="s">
        <v>114</v>
      </c>
      <c r="M241" s="14">
        <v>0.65</v>
      </c>
      <c r="N241" s="2">
        <v>6000</v>
      </c>
      <c r="O241" s="14">
        <f t="shared" si="3"/>
        <v>3900</v>
      </c>
      <c r="P241" s="14">
        <f t="shared" si="4"/>
        <v>780</v>
      </c>
      <c r="Q241" s="3">
        <v>0.2</v>
      </c>
    </row>
    <row r="242" spans="1:17" ht="15.75" customHeight="1" x14ac:dyDescent="0.2">
      <c r="A242" s="1" t="s">
        <v>111</v>
      </c>
      <c r="B242" s="1">
        <v>1189833</v>
      </c>
      <c r="C242" s="17">
        <v>44697</v>
      </c>
      <c r="D242" s="17" t="str">
        <f t="shared" si="11"/>
        <v>mayo</v>
      </c>
      <c r="E242" s="17" t="str">
        <f t="shared" si="12"/>
        <v>T2</v>
      </c>
      <c r="F242" s="17" t="str">
        <f t="shared" si="13"/>
        <v>S1</v>
      </c>
      <c r="G242" s="1" t="s">
        <v>11</v>
      </c>
      <c r="H242" s="1" t="s">
        <v>12</v>
      </c>
      <c r="I242" s="1" t="s">
        <v>14</v>
      </c>
      <c r="J242" s="1" t="s">
        <v>2</v>
      </c>
      <c r="K242" s="1">
        <v>46</v>
      </c>
      <c r="L242" s="1" t="s">
        <v>112</v>
      </c>
      <c r="M242" s="14">
        <v>0.45</v>
      </c>
      <c r="N242" s="2">
        <v>8000</v>
      </c>
      <c r="O242" s="14">
        <f t="shared" si="3"/>
        <v>3600</v>
      </c>
      <c r="P242" s="14">
        <f t="shared" si="4"/>
        <v>1440</v>
      </c>
      <c r="Q242" s="3">
        <v>0.4</v>
      </c>
    </row>
    <row r="243" spans="1:17" ht="15.75" customHeight="1" x14ac:dyDescent="0.2">
      <c r="A243" s="1" t="s">
        <v>111</v>
      </c>
      <c r="B243" s="1">
        <v>1189833</v>
      </c>
      <c r="C243" s="17">
        <v>44697</v>
      </c>
      <c r="D243" s="17" t="str">
        <f t="shared" si="11"/>
        <v>mayo</v>
      </c>
      <c r="E243" s="17" t="str">
        <f t="shared" si="12"/>
        <v>T2</v>
      </c>
      <c r="F243" s="17" t="str">
        <f t="shared" si="13"/>
        <v>S1</v>
      </c>
      <c r="G243" s="1" t="s">
        <v>11</v>
      </c>
      <c r="H243" s="1" t="s">
        <v>12</v>
      </c>
      <c r="I243" s="1" t="s">
        <v>14</v>
      </c>
      <c r="J243" s="1" t="s">
        <v>3</v>
      </c>
      <c r="K243" s="1">
        <v>25</v>
      </c>
      <c r="L243" s="1" t="s">
        <v>113</v>
      </c>
      <c r="M243" s="14">
        <v>0.5</v>
      </c>
      <c r="N243" s="2">
        <v>6500</v>
      </c>
      <c r="O243" s="14">
        <f t="shared" si="3"/>
        <v>3250</v>
      </c>
      <c r="P243" s="14">
        <f t="shared" si="4"/>
        <v>812.5</v>
      </c>
      <c r="Q243" s="3">
        <v>0.25</v>
      </c>
    </row>
    <row r="244" spans="1:17" ht="15.75" customHeight="1" x14ac:dyDescent="0.2">
      <c r="A244" s="1" t="s">
        <v>111</v>
      </c>
      <c r="B244" s="1">
        <v>1189833</v>
      </c>
      <c r="C244" s="17">
        <v>44697</v>
      </c>
      <c r="D244" s="17" t="str">
        <f t="shared" si="11"/>
        <v>mayo</v>
      </c>
      <c r="E244" s="17" t="str">
        <f t="shared" si="12"/>
        <v>T2</v>
      </c>
      <c r="F244" s="17" t="str">
        <f t="shared" si="13"/>
        <v>S1</v>
      </c>
      <c r="G244" s="1" t="s">
        <v>11</v>
      </c>
      <c r="H244" s="1" t="s">
        <v>12</v>
      </c>
      <c r="I244" s="1" t="s">
        <v>14</v>
      </c>
      <c r="J244" s="1" t="s">
        <v>4</v>
      </c>
      <c r="K244" s="1">
        <v>36</v>
      </c>
      <c r="L244" s="1" t="s">
        <v>113</v>
      </c>
      <c r="M244" s="14">
        <v>0.5</v>
      </c>
      <c r="N244" s="2">
        <v>6500</v>
      </c>
      <c r="O244" s="14">
        <f t="shared" si="3"/>
        <v>3250</v>
      </c>
      <c r="P244" s="14">
        <f t="shared" si="4"/>
        <v>1300</v>
      </c>
      <c r="Q244" s="3">
        <v>0.4</v>
      </c>
    </row>
    <row r="245" spans="1:17" ht="15.75" customHeight="1" x14ac:dyDescent="0.2">
      <c r="A245" s="1" t="s">
        <v>111</v>
      </c>
      <c r="B245" s="1">
        <v>1189833</v>
      </c>
      <c r="C245" s="17">
        <v>44697</v>
      </c>
      <c r="D245" s="17" t="str">
        <f t="shared" si="11"/>
        <v>mayo</v>
      </c>
      <c r="E245" s="17" t="str">
        <f t="shared" si="12"/>
        <v>T2</v>
      </c>
      <c r="F245" s="17" t="str">
        <f t="shared" si="13"/>
        <v>S1</v>
      </c>
      <c r="G245" s="1" t="s">
        <v>11</v>
      </c>
      <c r="H245" s="1" t="s">
        <v>12</v>
      </c>
      <c r="I245" s="1" t="s">
        <v>14</v>
      </c>
      <c r="J245" s="1" t="s">
        <v>5</v>
      </c>
      <c r="K245" s="1">
        <v>18</v>
      </c>
      <c r="L245" s="1" t="s">
        <v>115</v>
      </c>
      <c r="M245" s="14">
        <v>0.45</v>
      </c>
      <c r="N245" s="2">
        <v>5500</v>
      </c>
      <c r="O245" s="14">
        <f t="shared" si="3"/>
        <v>2475</v>
      </c>
      <c r="P245" s="14">
        <f t="shared" si="4"/>
        <v>866.25</v>
      </c>
      <c r="Q245" s="3">
        <v>0.35</v>
      </c>
    </row>
    <row r="246" spans="1:17" ht="15.75" customHeight="1" x14ac:dyDescent="0.2">
      <c r="A246" s="1" t="s">
        <v>111</v>
      </c>
      <c r="B246" s="1">
        <v>1189833</v>
      </c>
      <c r="C246" s="17">
        <v>44697</v>
      </c>
      <c r="D246" s="17" t="str">
        <f t="shared" si="11"/>
        <v>mayo</v>
      </c>
      <c r="E246" s="17" t="str">
        <f t="shared" si="12"/>
        <v>T2</v>
      </c>
      <c r="F246" s="17" t="str">
        <f t="shared" si="13"/>
        <v>S1</v>
      </c>
      <c r="G246" s="1" t="s">
        <v>11</v>
      </c>
      <c r="H246" s="1" t="s">
        <v>12</v>
      </c>
      <c r="I246" s="1" t="s">
        <v>14</v>
      </c>
      <c r="J246" s="1" t="s">
        <v>6</v>
      </c>
      <c r="K246" s="1">
        <v>52</v>
      </c>
      <c r="L246" s="1" t="s">
        <v>112</v>
      </c>
      <c r="M246" s="14">
        <v>0.5</v>
      </c>
      <c r="N246" s="2">
        <v>4500</v>
      </c>
      <c r="O246" s="14">
        <f t="shared" si="3"/>
        <v>2250</v>
      </c>
      <c r="P246" s="14">
        <f t="shared" si="4"/>
        <v>1237.5</v>
      </c>
      <c r="Q246" s="3">
        <v>0.55000000000000004</v>
      </c>
    </row>
    <row r="247" spans="1:17" ht="15.75" customHeight="1" x14ac:dyDescent="0.2">
      <c r="A247" s="1" t="s">
        <v>111</v>
      </c>
      <c r="B247" s="1">
        <v>1189833</v>
      </c>
      <c r="C247" s="17">
        <v>44697</v>
      </c>
      <c r="D247" s="17" t="str">
        <f t="shared" si="11"/>
        <v>mayo</v>
      </c>
      <c r="E247" s="17" t="str">
        <f t="shared" si="12"/>
        <v>T2</v>
      </c>
      <c r="F247" s="17" t="str">
        <f t="shared" si="13"/>
        <v>S1</v>
      </c>
      <c r="G247" s="1" t="s">
        <v>11</v>
      </c>
      <c r="H247" s="1" t="s">
        <v>12</v>
      </c>
      <c r="I247" s="1" t="s">
        <v>14</v>
      </c>
      <c r="J247" s="1" t="s">
        <v>7</v>
      </c>
      <c r="K247" s="1">
        <v>41</v>
      </c>
      <c r="L247" s="1" t="s">
        <v>112</v>
      </c>
      <c r="M247" s="14">
        <v>0.65</v>
      </c>
      <c r="N247" s="2">
        <v>6250</v>
      </c>
      <c r="O247" s="14">
        <f t="shared" si="3"/>
        <v>4062.5</v>
      </c>
      <c r="P247" s="14">
        <f t="shared" si="4"/>
        <v>812.5</v>
      </c>
      <c r="Q247" s="3">
        <v>0.2</v>
      </c>
    </row>
    <row r="248" spans="1:17" ht="15.75" customHeight="1" x14ac:dyDescent="0.2">
      <c r="A248" s="1" t="s">
        <v>111</v>
      </c>
      <c r="B248" s="1">
        <v>1189833</v>
      </c>
      <c r="C248" s="17">
        <v>44727</v>
      </c>
      <c r="D248" s="17" t="str">
        <f t="shared" si="11"/>
        <v>junio</v>
      </c>
      <c r="E248" s="17" t="str">
        <f t="shared" si="12"/>
        <v>T2</v>
      </c>
      <c r="F248" s="17" t="str">
        <f t="shared" si="13"/>
        <v>S1</v>
      </c>
      <c r="G248" s="1" t="s">
        <v>11</v>
      </c>
      <c r="H248" s="1" t="s">
        <v>12</v>
      </c>
      <c r="I248" s="1" t="s">
        <v>14</v>
      </c>
      <c r="J248" s="1" t="s">
        <v>2</v>
      </c>
      <c r="K248" s="1">
        <v>58</v>
      </c>
      <c r="L248" s="1" t="s">
        <v>115</v>
      </c>
      <c r="M248" s="14">
        <v>0.45</v>
      </c>
      <c r="N248" s="2">
        <v>9000</v>
      </c>
      <c r="O248" s="14">
        <f t="shared" si="3"/>
        <v>4050</v>
      </c>
      <c r="P248" s="14">
        <f t="shared" si="4"/>
        <v>1620</v>
      </c>
      <c r="Q248" s="3">
        <v>0.4</v>
      </c>
    </row>
    <row r="249" spans="1:17" ht="15.75" customHeight="1" x14ac:dyDescent="0.2">
      <c r="A249" s="1" t="s">
        <v>111</v>
      </c>
      <c r="B249" s="1">
        <v>1189833</v>
      </c>
      <c r="C249" s="17">
        <v>44727</v>
      </c>
      <c r="D249" s="17" t="str">
        <f t="shared" si="11"/>
        <v>junio</v>
      </c>
      <c r="E249" s="17" t="str">
        <f t="shared" si="12"/>
        <v>T2</v>
      </c>
      <c r="F249" s="17" t="str">
        <f t="shared" si="13"/>
        <v>S1</v>
      </c>
      <c r="G249" s="1" t="s">
        <v>11</v>
      </c>
      <c r="H249" s="1" t="s">
        <v>12</v>
      </c>
      <c r="I249" s="1" t="s">
        <v>14</v>
      </c>
      <c r="J249" s="1" t="s">
        <v>3</v>
      </c>
      <c r="K249" s="1">
        <v>25</v>
      </c>
      <c r="L249" s="1" t="s">
        <v>113</v>
      </c>
      <c r="M249" s="14">
        <v>0.5</v>
      </c>
      <c r="N249" s="2">
        <v>7500</v>
      </c>
      <c r="O249" s="14">
        <f t="shared" si="3"/>
        <v>3750</v>
      </c>
      <c r="P249" s="14">
        <f t="shared" si="4"/>
        <v>937.5</v>
      </c>
      <c r="Q249" s="3">
        <v>0.25</v>
      </c>
    </row>
    <row r="250" spans="1:17" ht="15.75" customHeight="1" x14ac:dyDescent="0.2">
      <c r="A250" s="1" t="s">
        <v>111</v>
      </c>
      <c r="B250" s="1">
        <v>1189833</v>
      </c>
      <c r="C250" s="17">
        <v>44727</v>
      </c>
      <c r="D250" s="17" t="str">
        <f t="shared" si="11"/>
        <v>junio</v>
      </c>
      <c r="E250" s="17" t="str">
        <f t="shared" si="12"/>
        <v>T2</v>
      </c>
      <c r="F250" s="17" t="str">
        <f t="shared" si="13"/>
        <v>S1</v>
      </c>
      <c r="G250" s="1" t="s">
        <v>11</v>
      </c>
      <c r="H250" s="1" t="s">
        <v>12</v>
      </c>
      <c r="I250" s="1" t="s">
        <v>14</v>
      </c>
      <c r="J250" s="1" t="s">
        <v>4</v>
      </c>
      <c r="K250" s="1">
        <v>52</v>
      </c>
      <c r="L250" s="1" t="s">
        <v>114</v>
      </c>
      <c r="M250" s="14">
        <v>0.5</v>
      </c>
      <c r="N250" s="2">
        <v>7500</v>
      </c>
      <c r="O250" s="14">
        <f t="shared" si="3"/>
        <v>3750</v>
      </c>
      <c r="P250" s="14">
        <f t="shared" si="4"/>
        <v>1500</v>
      </c>
      <c r="Q250" s="3">
        <v>0.4</v>
      </c>
    </row>
    <row r="251" spans="1:17" ht="15.75" customHeight="1" x14ac:dyDescent="0.2">
      <c r="A251" s="1" t="s">
        <v>111</v>
      </c>
      <c r="B251" s="1">
        <v>1189833</v>
      </c>
      <c r="C251" s="17">
        <v>44727</v>
      </c>
      <c r="D251" s="17" t="str">
        <f t="shared" si="11"/>
        <v>junio</v>
      </c>
      <c r="E251" s="17" t="str">
        <f t="shared" si="12"/>
        <v>T2</v>
      </c>
      <c r="F251" s="17" t="str">
        <f t="shared" si="13"/>
        <v>S1</v>
      </c>
      <c r="G251" s="1" t="s">
        <v>11</v>
      </c>
      <c r="H251" s="1" t="s">
        <v>12</v>
      </c>
      <c r="I251" s="1" t="s">
        <v>14</v>
      </c>
      <c r="J251" s="1" t="s">
        <v>5</v>
      </c>
      <c r="K251" s="1">
        <v>34</v>
      </c>
      <c r="L251" s="1" t="s">
        <v>113</v>
      </c>
      <c r="M251" s="14">
        <v>0.45</v>
      </c>
      <c r="N251" s="2">
        <v>6250</v>
      </c>
      <c r="O251" s="14">
        <f t="shared" si="3"/>
        <v>2812.5</v>
      </c>
      <c r="P251" s="14">
        <f t="shared" si="4"/>
        <v>984.37499999999989</v>
      </c>
      <c r="Q251" s="3">
        <v>0.35</v>
      </c>
    </row>
    <row r="252" spans="1:17" ht="15.75" customHeight="1" x14ac:dyDescent="0.2">
      <c r="A252" s="1" t="s">
        <v>111</v>
      </c>
      <c r="B252" s="1">
        <v>1189833</v>
      </c>
      <c r="C252" s="17">
        <v>44727</v>
      </c>
      <c r="D252" s="17" t="str">
        <f t="shared" si="11"/>
        <v>junio</v>
      </c>
      <c r="E252" s="17" t="str">
        <f t="shared" si="12"/>
        <v>T2</v>
      </c>
      <c r="F252" s="17" t="str">
        <f t="shared" si="13"/>
        <v>S1</v>
      </c>
      <c r="G252" s="1" t="s">
        <v>11</v>
      </c>
      <c r="H252" s="1" t="s">
        <v>12</v>
      </c>
      <c r="I252" s="1" t="s">
        <v>14</v>
      </c>
      <c r="J252" s="1" t="s">
        <v>6</v>
      </c>
      <c r="K252" s="1">
        <v>58</v>
      </c>
      <c r="L252" s="1" t="s">
        <v>114</v>
      </c>
      <c r="M252" s="14">
        <v>0.5</v>
      </c>
      <c r="N252" s="2">
        <v>5000</v>
      </c>
      <c r="O252" s="14">
        <f t="shared" si="3"/>
        <v>2500</v>
      </c>
      <c r="P252" s="14">
        <f t="shared" si="4"/>
        <v>1375</v>
      </c>
      <c r="Q252" s="3">
        <v>0.55000000000000004</v>
      </c>
    </row>
    <row r="253" spans="1:17" ht="15.75" customHeight="1" x14ac:dyDescent="0.2">
      <c r="A253" s="1" t="s">
        <v>111</v>
      </c>
      <c r="B253" s="1">
        <v>1189833</v>
      </c>
      <c r="C253" s="17">
        <v>44727</v>
      </c>
      <c r="D253" s="17" t="str">
        <f t="shared" si="11"/>
        <v>junio</v>
      </c>
      <c r="E253" s="17" t="str">
        <f t="shared" si="12"/>
        <v>T2</v>
      </c>
      <c r="F253" s="17" t="str">
        <f t="shared" si="13"/>
        <v>S1</v>
      </c>
      <c r="G253" s="1" t="s">
        <v>11</v>
      </c>
      <c r="H253" s="1" t="s">
        <v>12</v>
      </c>
      <c r="I253" s="1" t="s">
        <v>14</v>
      </c>
      <c r="J253" s="1" t="s">
        <v>7</v>
      </c>
      <c r="K253" s="1">
        <v>30</v>
      </c>
      <c r="L253" s="1" t="s">
        <v>112</v>
      </c>
      <c r="M253" s="14">
        <v>0.65</v>
      </c>
      <c r="N253" s="2">
        <v>8000</v>
      </c>
      <c r="O253" s="14">
        <f t="shared" si="3"/>
        <v>5200</v>
      </c>
      <c r="P253" s="14">
        <f t="shared" si="4"/>
        <v>1040</v>
      </c>
      <c r="Q253" s="3">
        <v>0.2</v>
      </c>
    </row>
    <row r="254" spans="1:17" ht="15.75" customHeight="1" x14ac:dyDescent="0.2">
      <c r="A254" s="1" t="s">
        <v>111</v>
      </c>
      <c r="B254" s="1">
        <v>1189833</v>
      </c>
      <c r="C254" s="17">
        <v>44756</v>
      </c>
      <c r="D254" s="17" t="str">
        <f t="shared" si="11"/>
        <v>julio</v>
      </c>
      <c r="E254" s="17" t="str">
        <f t="shared" si="12"/>
        <v>T3</v>
      </c>
      <c r="F254" s="17" t="str">
        <f t="shared" si="13"/>
        <v>S2</v>
      </c>
      <c r="G254" s="1" t="s">
        <v>11</v>
      </c>
      <c r="H254" s="1" t="s">
        <v>12</v>
      </c>
      <c r="I254" s="1" t="s">
        <v>14</v>
      </c>
      <c r="J254" s="1" t="s">
        <v>2</v>
      </c>
      <c r="K254" s="1">
        <v>41</v>
      </c>
      <c r="L254" s="1" t="s">
        <v>114</v>
      </c>
      <c r="M254" s="14">
        <v>0.45</v>
      </c>
      <c r="N254" s="2">
        <v>9500</v>
      </c>
      <c r="O254" s="14">
        <f t="shared" si="3"/>
        <v>4275</v>
      </c>
      <c r="P254" s="14">
        <f t="shared" si="4"/>
        <v>1710</v>
      </c>
      <c r="Q254" s="3">
        <v>0.4</v>
      </c>
    </row>
    <row r="255" spans="1:17" ht="15.75" customHeight="1" x14ac:dyDescent="0.2">
      <c r="A255" s="1" t="s">
        <v>111</v>
      </c>
      <c r="B255" s="1">
        <v>1189833</v>
      </c>
      <c r="C255" s="17">
        <v>44756</v>
      </c>
      <c r="D255" s="17" t="str">
        <f t="shared" si="11"/>
        <v>julio</v>
      </c>
      <c r="E255" s="17" t="str">
        <f t="shared" si="12"/>
        <v>T3</v>
      </c>
      <c r="F255" s="17" t="str">
        <f t="shared" si="13"/>
        <v>S2</v>
      </c>
      <c r="G255" s="1" t="s">
        <v>11</v>
      </c>
      <c r="H255" s="1" t="s">
        <v>12</v>
      </c>
      <c r="I255" s="1" t="s">
        <v>14</v>
      </c>
      <c r="J255" s="1" t="s">
        <v>3</v>
      </c>
      <c r="K255" s="1">
        <v>50</v>
      </c>
      <c r="L255" s="1" t="s">
        <v>114</v>
      </c>
      <c r="M255" s="14">
        <v>0.5</v>
      </c>
      <c r="N255" s="2">
        <v>8000</v>
      </c>
      <c r="O255" s="14">
        <f t="shared" si="3"/>
        <v>4000</v>
      </c>
      <c r="P255" s="14">
        <f t="shared" si="4"/>
        <v>1000</v>
      </c>
      <c r="Q255" s="3">
        <v>0.25</v>
      </c>
    </row>
    <row r="256" spans="1:17" ht="15.75" customHeight="1" x14ac:dyDescent="0.2">
      <c r="A256" s="1" t="s">
        <v>111</v>
      </c>
      <c r="B256" s="1">
        <v>1189833</v>
      </c>
      <c r="C256" s="17">
        <v>44756</v>
      </c>
      <c r="D256" s="17" t="str">
        <f t="shared" si="11"/>
        <v>julio</v>
      </c>
      <c r="E256" s="17" t="str">
        <f t="shared" si="12"/>
        <v>T3</v>
      </c>
      <c r="F256" s="17" t="str">
        <f t="shared" si="13"/>
        <v>S2</v>
      </c>
      <c r="G256" s="1" t="s">
        <v>11</v>
      </c>
      <c r="H256" s="1" t="s">
        <v>12</v>
      </c>
      <c r="I256" s="1" t="s">
        <v>14</v>
      </c>
      <c r="J256" s="1" t="s">
        <v>4</v>
      </c>
      <c r="K256" s="1">
        <v>59</v>
      </c>
      <c r="L256" s="1" t="s">
        <v>114</v>
      </c>
      <c r="M256" s="14">
        <v>0.5</v>
      </c>
      <c r="N256" s="2">
        <v>7500</v>
      </c>
      <c r="O256" s="14">
        <f t="shared" si="3"/>
        <v>3750</v>
      </c>
      <c r="P256" s="14">
        <f t="shared" si="4"/>
        <v>1500</v>
      </c>
      <c r="Q256" s="3">
        <v>0.4</v>
      </c>
    </row>
    <row r="257" spans="1:17" ht="15.75" customHeight="1" x14ac:dyDescent="0.2">
      <c r="A257" s="1" t="s">
        <v>111</v>
      </c>
      <c r="B257" s="1">
        <v>1189833</v>
      </c>
      <c r="C257" s="17">
        <v>44756</v>
      </c>
      <c r="D257" s="17" t="str">
        <f t="shared" si="11"/>
        <v>julio</v>
      </c>
      <c r="E257" s="17" t="str">
        <f t="shared" si="12"/>
        <v>T3</v>
      </c>
      <c r="F257" s="17" t="str">
        <f t="shared" si="13"/>
        <v>S2</v>
      </c>
      <c r="G257" s="1" t="s">
        <v>11</v>
      </c>
      <c r="H257" s="1" t="s">
        <v>12</v>
      </c>
      <c r="I257" s="1" t="s">
        <v>14</v>
      </c>
      <c r="J257" s="1" t="s">
        <v>5</v>
      </c>
      <c r="K257" s="1">
        <v>15</v>
      </c>
      <c r="L257" s="1" t="s">
        <v>112</v>
      </c>
      <c r="M257" s="14">
        <v>0.45</v>
      </c>
      <c r="N257" s="2">
        <v>6500</v>
      </c>
      <c r="O257" s="14">
        <f t="shared" ref="O257:O511" si="14">M257*N257</f>
        <v>2925</v>
      </c>
      <c r="P257" s="14">
        <f t="shared" ref="P257:P511" si="15">O257*Q257</f>
        <v>1023.7499999999999</v>
      </c>
      <c r="Q257" s="3">
        <v>0.35</v>
      </c>
    </row>
    <row r="258" spans="1:17" ht="15.75" customHeight="1" x14ac:dyDescent="0.2">
      <c r="A258" s="1" t="s">
        <v>111</v>
      </c>
      <c r="B258" s="1">
        <v>1189833</v>
      </c>
      <c r="C258" s="17">
        <v>44756</v>
      </c>
      <c r="D258" s="17" t="str">
        <f t="shared" ref="D258:D321" si="16">TEXT(C258,"mmmm")</f>
        <v>julio</v>
      </c>
      <c r="E258" s="17" t="str">
        <f t="shared" ref="E258:E321" si="17">"T" &amp; TRUNC((MONTH(C258)-1)/3)+1</f>
        <v>T3</v>
      </c>
      <c r="F258" s="17" t="str">
        <f t="shared" ref="F258:F321" si="18">"S" &amp; IF(MONTH(C258)&lt;=6,1,2)</f>
        <v>S2</v>
      </c>
      <c r="G258" s="1" t="s">
        <v>11</v>
      </c>
      <c r="H258" s="1" t="s">
        <v>12</v>
      </c>
      <c r="I258" s="1" t="s">
        <v>14</v>
      </c>
      <c r="J258" s="1" t="s">
        <v>6</v>
      </c>
      <c r="K258" s="1">
        <v>57</v>
      </c>
      <c r="L258" s="1" t="s">
        <v>112</v>
      </c>
      <c r="M258" s="14">
        <v>0.5</v>
      </c>
      <c r="N258" s="2">
        <v>7000</v>
      </c>
      <c r="O258" s="14">
        <f t="shared" si="14"/>
        <v>3500</v>
      </c>
      <c r="P258" s="14">
        <f t="shared" si="15"/>
        <v>1925.0000000000002</v>
      </c>
      <c r="Q258" s="3">
        <v>0.55000000000000004</v>
      </c>
    </row>
    <row r="259" spans="1:17" ht="15.75" customHeight="1" x14ac:dyDescent="0.2">
      <c r="A259" s="1" t="s">
        <v>111</v>
      </c>
      <c r="B259" s="1">
        <v>1189833</v>
      </c>
      <c r="C259" s="17">
        <v>44756</v>
      </c>
      <c r="D259" s="17" t="str">
        <f t="shared" si="16"/>
        <v>julio</v>
      </c>
      <c r="E259" s="17" t="str">
        <f t="shared" si="17"/>
        <v>T3</v>
      </c>
      <c r="F259" s="17" t="str">
        <f t="shared" si="18"/>
        <v>S2</v>
      </c>
      <c r="G259" s="1" t="s">
        <v>11</v>
      </c>
      <c r="H259" s="1" t="s">
        <v>12</v>
      </c>
      <c r="I259" s="1" t="s">
        <v>14</v>
      </c>
      <c r="J259" s="1" t="s">
        <v>7</v>
      </c>
      <c r="K259" s="1">
        <v>25</v>
      </c>
      <c r="L259" s="1" t="s">
        <v>114</v>
      </c>
      <c r="M259" s="14">
        <v>0.65</v>
      </c>
      <c r="N259" s="2">
        <v>7000</v>
      </c>
      <c r="O259" s="14">
        <f t="shared" si="14"/>
        <v>4550</v>
      </c>
      <c r="P259" s="14">
        <f t="shared" si="15"/>
        <v>910</v>
      </c>
      <c r="Q259" s="3">
        <v>0.2</v>
      </c>
    </row>
    <row r="260" spans="1:17" ht="15.75" customHeight="1" x14ac:dyDescent="0.2">
      <c r="A260" s="1" t="s">
        <v>111</v>
      </c>
      <c r="B260" s="1">
        <v>1189833</v>
      </c>
      <c r="C260" s="17">
        <v>44788</v>
      </c>
      <c r="D260" s="17" t="str">
        <f t="shared" si="16"/>
        <v>agosto</v>
      </c>
      <c r="E260" s="17" t="str">
        <f t="shared" si="17"/>
        <v>T3</v>
      </c>
      <c r="F260" s="17" t="str">
        <f t="shared" si="18"/>
        <v>S2</v>
      </c>
      <c r="G260" s="1" t="s">
        <v>11</v>
      </c>
      <c r="H260" s="1" t="s">
        <v>12</v>
      </c>
      <c r="I260" s="1" t="s">
        <v>14</v>
      </c>
      <c r="J260" s="1" t="s">
        <v>2</v>
      </c>
      <c r="K260" s="1">
        <v>40</v>
      </c>
      <c r="L260" s="1" t="s">
        <v>115</v>
      </c>
      <c r="M260" s="14">
        <v>0.5</v>
      </c>
      <c r="N260" s="2">
        <v>9000</v>
      </c>
      <c r="O260" s="14">
        <f t="shared" si="14"/>
        <v>4500</v>
      </c>
      <c r="P260" s="14">
        <f t="shared" si="15"/>
        <v>1800</v>
      </c>
      <c r="Q260" s="3">
        <v>0.4</v>
      </c>
    </row>
    <row r="261" spans="1:17" ht="15.75" customHeight="1" x14ac:dyDescent="0.2">
      <c r="A261" s="1" t="s">
        <v>111</v>
      </c>
      <c r="B261" s="1">
        <v>1189833</v>
      </c>
      <c r="C261" s="17">
        <v>44788</v>
      </c>
      <c r="D261" s="17" t="str">
        <f t="shared" si="16"/>
        <v>agosto</v>
      </c>
      <c r="E261" s="17" t="str">
        <f t="shared" si="17"/>
        <v>T3</v>
      </c>
      <c r="F261" s="17" t="str">
        <f t="shared" si="18"/>
        <v>S2</v>
      </c>
      <c r="G261" s="1" t="s">
        <v>11</v>
      </c>
      <c r="H261" s="1" t="s">
        <v>12</v>
      </c>
      <c r="I261" s="1" t="s">
        <v>14</v>
      </c>
      <c r="J261" s="1" t="s">
        <v>3</v>
      </c>
      <c r="K261" s="1">
        <v>30</v>
      </c>
      <c r="L261" s="1" t="s">
        <v>112</v>
      </c>
      <c r="M261" s="14">
        <v>0.55000000000000004</v>
      </c>
      <c r="N261" s="2">
        <v>8500</v>
      </c>
      <c r="O261" s="14">
        <f t="shared" si="14"/>
        <v>4675</v>
      </c>
      <c r="P261" s="14">
        <f t="shared" si="15"/>
        <v>1168.75</v>
      </c>
      <c r="Q261" s="3">
        <v>0.25</v>
      </c>
    </row>
    <row r="262" spans="1:17" ht="15.75" customHeight="1" x14ac:dyDescent="0.2">
      <c r="A262" s="1" t="s">
        <v>111</v>
      </c>
      <c r="B262" s="1">
        <v>1189833</v>
      </c>
      <c r="C262" s="17">
        <v>44788</v>
      </c>
      <c r="D262" s="17" t="str">
        <f t="shared" si="16"/>
        <v>agosto</v>
      </c>
      <c r="E262" s="17" t="str">
        <f t="shared" si="17"/>
        <v>T3</v>
      </c>
      <c r="F262" s="17" t="str">
        <f t="shared" si="18"/>
        <v>S2</v>
      </c>
      <c r="G262" s="1" t="s">
        <v>11</v>
      </c>
      <c r="H262" s="1" t="s">
        <v>12</v>
      </c>
      <c r="I262" s="1" t="s">
        <v>14</v>
      </c>
      <c r="J262" s="1" t="s">
        <v>4</v>
      </c>
      <c r="K262" s="1">
        <v>27</v>
      </c>
      <c r="L262" s="1" t="s">
        <v>115</v>
      </c>
      <c r="M262" s="14">
        <v>0.5</v>
      </c>
      <c r="N262" s="2">
        <v>7250</v>
      </c>
      <c r="O262" s="14">
        <f t="shared" si="14"/>
        <v>3625</v>
      </c>
      <c r="P262" s="14">
        <f t="shared" si="15"/>
        <v>1450</v>
      </c>
      <c r="Q262" s="3">
        <v>0.4</v>
      </c>
    </row>
    <row r="263" spans="1:17" ht="15.75" customHeight="1" x14ac:dyDescent="0.2">
      <c r="A263" s="1" t="s">
        <v>111</v>
      </c>
      <c r="B263" s="1">
        <v>1189833</v>
      </c>
      <c r="C263" s="17">
        <v>44788</v>
      </c>
      <c r="D263" s="17" t="str">
        <f t="shared" si="16"/>
        <v>agosto</v>
      </c>
      <c r="E263" s="17" t="str">
        <f t="shared" si="17"/>
        <v>T3</v>
      </c>
      <c r="F263" s="17" t="str">
        <f t="shared" si="18"/>
        <v>S2</v>
      </c>
      <c r="G263" s="1" t="s">
        <v>11</v>
      </c>
      <c r="H263" s="1" t="s">
        <v>12</v>
      </c>
      <c r="I263" s="1" t="s">
        <v>14</v>
      </c>
      <c r="J263" s="1" t="s">
        <v>5</v>
      </c>
      <c r="K263" s="1">
        <v>23</v>
      </c>
      <c r="L263" s="1" t="s">
        <v>112</v>
      </c>
      <c r="M263" s="14">
        <v>0.5</v>
      </c>
      <c r="N263" s="2">
        <v>6750</v>
      </c>
      <c r="O263" s="14">
        <f t="shared" si="14"/>
        <v>3375</v>
      </c>
      <c r="P263" s="14">
        <f t="shared" si="15"/>
        <v>1181.25</v>
      </c>
      <c r="Q263" s="3">
        <v>0.35</v>
      </c>
    </row>
    <row r="264" spans="1:17" ht="15.75" customHeight="1" x14ac:dyDescent="0.2">
      <c r="A264" s="1" t="s">
        <v>111</v>
      </c>
      <c r="B264" s="1">
        <v>1189833</v>
      </c>
      <c r="C264" s="17">
        <v>44788</v>
      </c>
      <c r="D264" s="17" t="str">
        <f t="shared" si="16"/>
        <v>agosto</v>
      </c>
      <c r="E264" s="17" t="str">
        <f t="shared" si="17"/>
        <v>T3</v>
      </c>
      <c r="F264" s="17" t="str">
        <f t="shared" si="18"/>
        <v>S2</v>
      </c>
      <c r="G264" s="1" t="s">
        <v>11</v>
      </c>
      <c r="H264" s="1" t="s">
        <v>12</v>
      </c>
      <c r="I264" s="1" t="s">
        <v>14</v>
      </c>
      <c r="J264" s="1" t="s">
        <v>6</v>
      </c>
      <c r="K264" s="1">
        <v>30</v>
      </c>
      <c r="L264" s="1" t="s">
        <v>112</v>
      </c>
      <c r="M264" s="14">
        <v>0.6</v>
      </c>
      <c r="N264" s="2">
        <v>6750</v>
      </c>
      <c r="O264" s="14">
        <f t="shared" si="14"/>
        <v>4050</v>
      </c>
      <c r="P264" s="14">
        <f t="shared" si="15"/>
        <v>2227.5</v>
      </c>
      <c r="Q264" s="3">
        <v>0.55000000000000004</v>
      </c>
    </row>
    <row r="265" spans="1:17" ht="15.75" customHeight="1" x14ac:dyDescent="0.2">
      <c r="A265" s="1" t="s">
        <v>111</v>
      </c>
      <c r="B265" s="1">
        <v>1189833</v>
      </c>
      <c r="C265" s="17">
        <v>44788</v>
      </c>
      <c r="D265" s="17" t="str">
        <f t="shared" si="16"/>
        <v>agosto</v>
      </c>
      <c r="E265" s="17" t="str">
        <f t="shared" si="17"/>
        <v>T3</v>
      </c>
      <c r="F265" s="17" t="str">
        <f t="shared" si="18"/>
        <v>S2</v>
      </c>
      <c r="G265" s="1" t="s">
        <v>11</v>
      </c>
      <c r="H265" s="1" t="s">
        <v>12</v>
      </c>
      <c r="I265" s="1" t="s">
        <v>14</v>
      </c>
      <c r="J265" s="1" t="s">
        <v>7</v>
      </c>
      <c r="K265" s="1">
        <v>23</v>
      </c>
      <c r="L265" s="1" t="s">
        <v>115</v>
      </c>
      <c r="M265" s="14">
        <v>0.65</v>
      </c>
      <c r="N265" s="2">
        <v>6500</v>
      </c>
      <c r="O265" s="14">
        <f t="shared" si="14"/>
        <v>4225</v>
      </c>
      <c r="P265" s="14">
        <f t="shared" si="15"/>
        <v>845</v>
      </c>
      <c r="Q265" s="3">
        <v>0.2</v>
      </c>
    </row>
    <row r="266" spans="1:17" ht="15.75" customHeight="1" x14ac:dyDescent="0.2">
      <c r="A266" s="1" t="s">
        <v>111</v>
      </c>
      <c r="B266" s="1">
        <v>1189833</v>
      </c>
      <c r="C266" s="17">
        <v>44820</v>
      </c>
      <c r="D266" s="17" t="str">
        <f t="shared" si="16"/>
        <v>septiembre</v>
      </c>
      <c r="E266" s="17" t="str">
        <f t="shared" si="17"/>
        <v>T3</v>
      </c>
      <c r="F266" s="17" t="str">
        <f t="shared" si="18"/>
        <v>S2</v>
      </c>
      <c r="G266" s="1" t="s">
        <v>11</v>
      </c>
      <c r="H266" s="1" t="s">
        <v>12</v>
      </c>
      <c r="I266" s="1" t="s">
        <v>14</v>
      </c>
      <c r="J266" s="1" t="s">
        <v>2</v>
      </c>
      <c r="K266" s="1">
        <v>53</v>
      </c>
      <c r="L266" s="1" t="s">
        <v>115</v>
      </c>
      <c r="M266" s="14">
        <v>0.5</v>
      </c>
      <c r="N266" s="2">
        <v>8500</v>
      </c>
      <c r="O266" s="14">
        <f t="shared" si="14"/>
        <v>4250</v>
      </c>
      <c r="P266" s="14">
        <f t="shared" si="15"/>
        <v>1700</v>
      </c>
      <c r="Q266" s="3">
        <v>0.4</v>
      </c>
    </row>
    <row r="267" spans="1:17" ht="15.75" customHeight="1" x14ac:dyDescent="0.2">
      <c r="A267" s="1" t="s">
        <v>111</v>
      </c>
      <c r="B267" s="1">
        <v>1189833</v>
      </c>
      <c r="C267" s="17">
        <v>44820</v>
      </c>
      <c r="D267" s="17" t="str">
        <f t="shared" si="16"/>
        <v>septiembre</v>
      </c>
      <c r="E267" s="17" t="str">
        <f t="shared" si="17"/>
        <v>T3</v>
      </c>
      <c r="F267" s="17" t="str">
        <f t="shared" si="18"/>
        <v>S2</v>
      </c>
      <c r="G267" s="1" t="s">
        <v>11</v>
      </c>
      <c r="H267" s="1" t="s">
        <v>12</v>
      </c>
      <c r="I267" s="1" t="s">
        <v>14</v>
      </c>
      <c r="J267" s="1" t="s">
        <v>3</v>
      </c>
      <c r="K267" s="1">
        <v>35</v>
      </c>
      <c r="L267" s="1" t="s">
        <v>112</v>
      </c>
      <c r="M267" s="14">
        <v>0.55000000000000004</v>
      </c>
      <c r="N267" s="2">
        <v>8500</v>
      </c>
      <c r="O267" s="14">
        <f t="shared" si="14"/>
        <v>4675</v>
      </c>
      <c r="P267" s="14">
        <f t="shared" si="15"/>
        <v>1168.75</v>
      </c>
      <c r="Q267" s="3">
        <v>0.25</v>
      </c>
    </row>
    <row r="268" spans="1:17" ht="15.75" customHeight="1" x14ac:dyDescent="0.2">
      <c r="A268" s="1" t="s">
        <v>111</v>
      </c>
      <c r="B268" s="1">
        <v>1189833</v>
      </c>
      <c r="C268" s="17">
        <v>44820</v>
      </c>
      <c r="D268" s="17" t="str">
        <f t="shared" si="16"/>
        <v>septiembre</v>
      </c>
      <c r="E268" s="17" t="str">
        <f t="shared" si="17"/>
        <v>T3</v>
      </c>
      <c r="F268" s="17" t="str">
        <f t="shared" si="18"/>
        <v>S2</v>
      </c>
      <c r="G268" s="1" t="s">
        <v>11</v>
      </c>
      <c r="H268" s="1" t="s">
        <v>12</v>
      </c>
      <c r="I268" s="1" t="s">
        <v>14</v>
      </c>
      <c r="J268" s="1" t="s">
        <v>4</v>
      </c>
      <c r="K268" s="1">
        <v>55</v>
      </c>
      <c r="L268" s="1" t="s">
        <v>115</v>
      </c>
      <c r="M268" s="14">
        <v>0.5</v>
      </c>
      <c r="N268" s="2">
        <v>7000</v>
      </c>
      <c r="O268" s="14">
        <f t="shared" si="14"/>
        <v>3500</v>
      </c>
      <c r="P268" s="14">
        <f t="shared" si="15"/>
        <v>1400</v>
      </c>
      <c r="Q268" s="3">
        <v>0.4</v>
      </c>
    </row>
    <row r="269" spans="1:17" ht="15.75" customHeight="1" x14ac:dyDescent="0.2">
      <c r="A269" s="1" t="s">
        <v>111</v>
      </c>
      <c r="B269" s="1">
        <v>1189833</v>
      </c>
      <c r="C269" s="17">
        <v>44820</v>
      </c>
      <c r="D269" s="17" t="str">
        <f t="shared" si="16"/>
        <v>septiembre</v>
      </c>
      <c r="E269" s="17" t="str">
        <f t="shared" si="17"/>
        <v>T3</v>
      </c>
      <c r="F269" s="17" t="str">
        <f t="shared" si="18"/>
        <v>S2</v>
      </c>
      <c r="G269" s="1" t="s">
        <v>11</v>
      </c>
      <c r="H269" s="1" t="s">
        <v>12</v>
      </c>
      <c r="I269" s="1" t="s">
        <v>14</v>
      </c>
      <c r="J269" s="1" t="s">
        <v>5</v>
      </c>
      <c r="K269" s="1">
        <v>16</v>
      </c>
      <c r="L269" s="1" t="s">
        <v>114</v>
      </c>
      <c r="M269" s="14">
        <v>0.5</v>
      </c>
      <c r="N269" s="2">
        <v>6500</v>
      </c>
      <c r="O269" s="14">
        <f t="shared" si="14"/>
        <v>3250</v>
      </c>
      <c r="P269" s="14">
        <f t="shared" si="15"/>
        <v>1137.5</v>
      </c>
      <c r="Q269" s="3">
        <v>0.35</v>
      </c>
    </row>
    <row r="270" spans="1:17" ht="15.75" customHeight="1" x14ac:dyDescent="0.2">
      <c r="A270" s="1" t="s">
        <v>111</v>
      </c>
      <c r="B270" s="1">
        <v>1189833</v>
      </c>
      <c r="C270" s="17">
        <v>44820</v>
      </c>
      <c r="D270" s="17" t="str">
        <f t="shared" si="16"/>
        <v>septiembre</v>
      </c>
      <c r="E270" s="17" t="str">
        <f t="shared" si="17"/>
        <v>T3</v>
      </c>
      <c r="F270" s="17" t="str">
        <f t="shared" si="18"/>
        <v>S2</v>
      </c>
      <c r="G270" s="1" t="s">
        <v>11</v>
      </c>
      <c r="H270" s="1" t="s">
        <v>12</v>
      </c>
      <c r="I270" s="1" t="s">
        <v>14</v>
      </c>
      <c r="J270" s="1" t="s">
        <v>6</v>
      </c>
      <c r="K270" s="1">
        <v>57</v>
      </c>
      <c r="L270" s="1" t="s">
        <v>112</v>
      </c>
      <c r="M270" s="14">
        <v>0.6</v>
      </c>
      <c r="N270" s="2">
        <v>6500</v>
      </c>
      <c r="O270" s="14">
        <f t="shared" si="14"/>
        <v>3900</v>
      </c>
      <c r="P270" s="14">
        <f t="shared" si="15"/>
        <v>2145</v>
      </c>
      <c r="Q270" s="3">
        <v>0.55000000000000004</v>
      </c>
    </row>
    <row r="271" spans="1:17" ht="15.75" customHeight="1" x14ac:dyDescent="0.2">
      <c r="A271" s="1" t="s">
        <v>111</v>
      </c>
      <c r="B271" s="1">
        <v>1189833</v>
      </c>
      <c r="C271" s="17">
        <v>44820</v>
      </c>
      <c r="D271" s="17" t="str">
        <f t="shared" si="16"/>
        <v>septiembre</v>
      </c>
      <c r="E271" s="17" t="str">
        <f t="shared" si="17"/>
        <v>T3</v>
      </c>
      <c r="F271" s="17" t="str">
        <f t="shared" si="18"/>
        <v>S2</v>
      </c>
      <c r="G271" s="1" t="s">
        <v>11</v>
      </c>
      <c r="H271" s="1" t="s">
        <v>12</v>
      </c>
      <c r="I271" s="1" t="s">
        <v>14</v>
      </c>
      <c r="J271" s="1" t="s">
        <v>7</v>
      </c>
      <c r="K271" s="1">
        <v>15</v>
      </c>
      <c r="L271" s="1" t="s">
        <v>115</v>
      </c>
      <c r="M271" s="14">
        <v>0.65</v>
      </c>
      <c r="N271" s="2">
        <v>7000</v>
      </c>
      <c r="O271" s="14">
        <f t="shared" si="14"/>
        <v>4550</v>
      </c>
      <c r="P271" s="14">
        <f t="shared" si="15"/>
        <v>910</v>
      </c>
      <c r="Q271" s="3">
        <v>0.2</v>
      </c>
    </row>
    <row r="272" spans="1:17" ht="15.75" customHeight="1" x14ac:dyDescent="0.2">
      <c r="A272" s="1" t="s">
        <v>111</v>
      </c>
      <c r="B272" s="1">
        <v>1189833</v>
      </c>
      <c r="C272" s="17">
        <v>44849</v>
      </c>
      <c r="D272" s="17" t="str">
        <f t="shared" si="16"/>
        <v>octubre</v>
      </c>
      <c r="E272" s="17" t="str">
        <f t="shared" si="17"/>
        <v>T4</v>
      </c>
      <c r="F272" s="17" t="str">
        <f t="shared" si="18"/>
        <v>S2</v>
      </c>
      <c r="G272" s="1" t="s">
        <v>11</v>
      </c>
      <c r="H272" s="1" t="s">
        <v>12</v>
      </c>
      <c r="I272" s="1" t="s">
        <v>14</v>
      </c>
      <c r="J272" s="1" t="s">
        <v>2</v>
      </c>
      <c r="K272" s="1">
        <v>45</v>
      </c>
      <c r="L272" s="1" t="s">
        <v>114</v>
      </c>
      <c r="M272" s="14">
        <v>0.5</v>
      </c>
      <c r="N272" s="2">
        <v>8000</v>
      </c>
      <c r="O272" s="14">
        <f t="shared" si="14"/>
        <v>4000</v>
      </c>
      <c r="P272" s="14">
        <f t="shared" si="15"/>
        <v>1600</v>
      </c>
      <c r="Q272" s="3">
        <v>0.4</v>
      </c>
    </row>
    <row r="273" spans="1:17" ht="15.75" customHeight="1" x14ac:dyDescent="0.2">
      <c r="A273" s="1" t="s">
        <v>111</v>
      </c>
      <c r="B273" s="1">
        <v>1189833</v>
      </c>
      <c r="C273" s="17">
        <v>44849</v>
      </c>
      <c r="D273" s="17" t="str">
        <f t="shared" si="16"/>
        <v>octubre</v>
      </c>
      <c r="E273" s="17" t="str">
        <f t="shared" si="17"/>
        <v>T4</v>
      </c>
      <c r="F273" s="17" t="str">
        <f t="shared" si="18"/>
        <v>S2</v>
      </c>
      <c r="G273" s="1" t="s">
        <v>11</v>
      </c>
      <c r="H273" s="1" t="s">
        <v>12</v>
      </c>
      <c r="I273" s="1" t="s">
        <v>14</v>
      </c>
      <c r="J273" s="1" t="s">
        <v>3</v>
      </c>
      <c r="K273" s="1">
        <v>17</v>
      </c>
      <c r="L273" s="1" t="s">
        <v>115</v>
      </c>
      <c r="M273" s="14">
        <v>0.55000000000000004</v>
      </c>
      <c r="N273" s="2">
        <v>8000</v>
      </c>
      <c r="O273" s="14">
        <f t="shared" si="14"/>
        <v>4400</v>
      </c>
      <c r="P273" s="14">
        <f t="shared" si="15"/>
        <v>1100</v>
      </c>
      <c r="Q273" s="3">
        <v>0.25</v>
      </c>
    </row>
    <row r="274" spans="1:17" ht="15.75" customHeight="1" x14ac:dyDescent="0.2">
      <c r="A274" s="1" t="s">
        <v>111</v>
      </c>
      <c r="B274" s="1">
        <v>1189833</v>
      </c>
      <c r="C274" s="17">
        <v>44849</v>
      </c>
      <c r="D274" s="17" t="str">
        <f t="shared" si="16"/>
        <v>octubre</v>
      </c>
      <c r="E274" s="17" t="str">
        <f t="shared" si="17"/>
        <v>T4</v>
      </c>
      <c r="F274" s="17" t="str">
        <f t="shared" si="18"/>
        <v>S2</v>
      </c>
      <c r="G274" s="1" t="s">
        <v>11</v>
      </c>
      <c r="H274" s="1" t="s">
        <v>12</v>
      </c>
      <c r="I274" s="1" t="s">
        <v>14</v>
      </c>
      <c r="J274" s="1" t="s">
        <v>4</v>
      </c>
      <c r="K274" s="1">
        <v>29</v>
      </c>
      <c r="L274" s="1" t="s">
        <v>113</v>
      </c>
      <c r="M274" s="14">
        <v>0.5</v>
      </c>
      <c r="N274" s="2">
        <v>6500</v>
      </c>
      <c r="O274" s="14">
        <f t="shared" si="14"/>
        <v>3250</v>
      </c>
      <c r="P274" s="14">
        <f t="shared" si="15"/>
        <v>1300</v>
      </c>
      <c r="Q274" s="3">
        <v>0.4</v>
      </c>
    </row>
    <row r="275" spans="1:17" ht="15.75" customHeight="1" x14ac:dyDescent="0.2">
      <c r="A275" s="1" t="s">
        <v>111</v>
      </c>
      <c r="B275" s="1">
        <v>1189833</v>
      </c>
      <c r="C275" s="17">
        <v>44849</v>
      </c>
      <c r="D275" s="17" t="str">
        <f t="shared" si="16"/>
        <v>octubre</v>
      </c>
      <c r="E275" s="17" t="str">
        <f t="shared" si="17"/>
        <v>T4</v>
      </c>
      <c r="F275" s="17" t="str">
        <f t="shared" si="18"/>
        <v>S2</v>
      </c>
      <c r="G275" s="1" t="s">
        <v>11</v>
      </c>
      <c r="H275" s="1" t="s">
        <v>12</v>
      </c>
      <c r="I275" s="1" t="s">
        <v>14</v>
      </c>
      <c r="J275" s="1" t="s">
        <v>5</v>
      </c>
      <c r="K275" s="1">
        <v>26</v>
      </c>
      <c r="L275" s="1" t="s">
        <v>112</v>
      </c>
      <c r="M275" s="14">
        <v>0.5</v>
      </c>
      <c r="N275" s="2">
        <v>6250</v>
      </c>
      <c r="O275" s="14">
        <f t="shared" si="14"/>
        <v>3125</v>
      </c>
      <c r="P275" s="14">
        <f t="shared" si="15"/>
        <v>1093.75</v>
      </c>
      <c r="Q275" s="3">
        <v>0.35</v>
      </c>
    </row>
    <row r="276" spans="1:17" ht="15.75" customHeight="1" x14ac:dyDescent="0.2">
      <c r="A276" s="1" t="s">
        <v>111</v>
      </c>
      <c r="B276" s="1">
        <v>1189833</v>
      </c>
      <c r="C276" s="17">
        <v>44849</v>
      </c>
      <c r="D276" s="17" t="str">
        <f t="shared" si="16"/>
        <v>octubre</v>
      </c>
      <c r="E276" s="17" t="str">
        <f t="shared" si="17"/>
        <v>T4</v>
      </c>
      <c r="F276" s="17" t="str">
        <f t="shared" si="18"/>
        <v>S2</v>
      </c>
      <c r="G276" s="1" t="s">
        <v>11</v>
      </c>
      <c r="H276" s="1" t="s">
        <v>12</v>
      </c>
      <c r="I276" s="1" t="s">
        <v>14</v>
      </c>
      <c r="J276" s="1" t="s">
        <v>6</v>
      </c>
      <c r="K276" s="1">
        <v>30</v>
      </c>
      <c r="L276" s="1" t="s">
        <v>112</v>
      </c>
      <c r="M276" s="14">
        <v>0.6</v>
      </c>
      <c r="N276" s="2">
        <v>6000</v>
      </c>
      <c r="O276" s="14">
        <f t="shared" si="14"/>
        <v>3600</v>
      </c>
      <c r="P276" s="14">
        <f t="shared" si="15"/>
        <v>1980.0000000000002</v>
      </c>
      <c r="Q276" s="3">
        <v>0.55000000000000004</v>
      </c>
    </row>
    <row r="277" spans="1:17" ht="15.75" customHeight="1" x14ac:dyDescent="0.2">
      <c r="A277" s="1" t="s">
        <v>111</v>
      </c>
      <c r="B277" s="1">
        <v>1189833</v>
      </c>
      <c r="C277" s="17">
        <v>44849</v>
      </c>
      <c r="D277" s="17" t="str">
        <f t="shared" si="16"/>
        <v>octubre</v>
      </c>
      <c r="E277" s="17" t="str">
        <f t="shared" si="17"/>
        <v>T4</v>
      </c>
      <c r="F277" s="17" t="str">
        <f t="shared" si="18"/>
        <v>S2</v>
      </c>
      <c r="G277" s="1" t="s">
        <v>11</v>
      </c>
      <c r="H277" s="1" t="s">
        <v>12</v>
      </c>
      <c r="I277" s="1" t="s">
        <v>14</v>
      </c>
      <c r="J277" s="1" t="s">
        <v>7</v>
      </c>
      <c r="K277" s="1">
        <v>31</v>
      </c>
      <c r="L277" s="1" t="s">
        <v>115</v>
      </c>
      <c r="M277" s="14">
        <v>0.65</v>
      </c>
      <c r="N277" s="2">
        <v>6500</v>
      </c>
      <c r="O277" s="14">
        <f t="shared" si="14"/>
        <v>4225</v>
      </c>
      <c r="P277" s="14">
        <f t="shared" si="15"/>
        <v>845</v>
      </c>
      <c r="Q277" s="3">
        <v>0.2</v>
      </c>
    </row>
    <row r="278" spans="1:17" ht="15.75" customHeight="1" x14ac:dyDescent="0.2">
      <c r="A278" s="1" t="s">
        <v>111</v>
      </c>
      <c r="B278" s="1">
        <v>1189833</v>
      </c>
      <c r="C278" s="17">
        <v>44880</v>
      </c>
      <c r="D278" s="17" t="str">
        <f t="shared" si="16"/>
        <v>noviembre</v>
      </c>
      <c r="E278" s="17" t="str">
        <f t="shared" si="17"/>
        <v>T4</v>
      </c>
      <c r="F278" s="17" t="str">
        <f t="shared" si="18"/>
        <v>S2</v>
      </c>
      <c r="G278" s="1" t="s">
        <v>11</v>
      </c>
      <c r="H278" s="1" t="s">
        <v>12</v>
      </c>
      <c r="I278" s="1" t="s">
        <v>14</v>
      </c>
      <c r="J278" s="1" t="s">
        <v>2</v>
      </c>
      <c r="K278" s="1">
        <v>34</v>
      </c>
      <c r="L278" s="1" t="s">
        <v>112</v>
      </c>
      <c r="M278" s="14">
        <v>0.5</v>
      </c>
      <c r="N278" s="2">
        <v>8250</v>
      </c>
      <c r="O278" s="14">
        <f t="shared" si="14"/>
        <v>4125</v>
      </c>
      <c r="P278" s="14">
        <f t="shared" si="15"/>
        <v>1650</v>
      </c>
      <c r="Q278" s="3">
        <v>0.4</v>
      </c>
    </row>
    <row r="279" spans="1:17" ht="15.75" customHeight="1" x14ac:dyDescent="0.2">
      <c r="A279" s="1" t="s">
        <v>111</v>
      </c>
      <c r="B279" s="1">
        <v>1189833</v>
      </c>
      <c r="C279" s="17">
        <v>44880</v>
      </c>
      <c r="D279" s="17" t="str">
        <f t="shared" si="16"/>
        <v>noviembre</v>
      </c>
      <c r="E279" s="17" t="str">
        <f t="shared" si="17"/>
        <v>T4</v>
      </c>
      <c r="F279" s="17" t="str">
        <f t="shared" si="18"/>
        <v>S2</v>
      </c>
      <c r="G279" s="1" t="s">
        <v>11</v>
      </c>
      <c r="H279" s="1" t="s">
        <v>12</v>
      </c>
      <c r="I279" s="1" t="s">
        <v>14</v>
      </c>
      <c r="J279" s="1" t="s">
        <v>3</v>
      </c>
      <c r="K279" s="1">
        <v>53</v>
      </c>
      <c r="L279" s="1" t="s">
        <v>113</v>
      </c>
      <c r="M279" s="14">
        <v>0.55000000000000004</v>
      </c>
      <c r="N279" s="2">
        <v>8250</v>
      </c>
      <c r="O279" s="14">
        <f t="shared" si="14"/>
        <v>4537.5</v>
      </c>
      <c r="P279" s="14">
        <f t="shared" si="15"/>
        <v>1134.375</v>
      </c>
      <c r="Q279" s="3">
        <v>0.25</v>
      </c>
    </row>
    <row r="280" spans="1:17" ht="15.75" customHeight="1" x14ac:dyDescent="0.2">
      <c r="A280" s="1" t="s">
        <v>111</v>
      </c>
      <c r="B280" s="1">
        <v>1189833</v>
      </c>
      <c r="C280" s="17">
        <v>44880</v>
      </c>
      <c r="D280" s="17" t="str">
        <f t="shared" si="16"/>
        <v>noviembre</v>
      </c>
      <c r="E280" s="17" t="str">
        <f t="shared" si="17"/>
        <v>T4</v>
      </c>
      <c r="F280" s="17" t="str">
        <f t="shared" si="18"/>
        <v>S2</v>
      </c>
      <c r="G280" s="1" t="s">
        <v>11</v>
      </c>
      <c r="H280" s="1" t="s">
        <v>12</v>
      </c>
      <c r="I280" s="1" t="s">
        <v>14</v>
      </c>
      <c r="J280" s="1" t="s">
        <v>4</v>
      </c>
      <c r="K280" s="1">
        <v>41</v>
      </c>
      <c r="L280" s="1" t="s">
        <v>112</v>
      </c>
      <c r="M280" s="14">
        <v>0.5</v>
      </c>
      <c r="N280" s="2">
        <v>6750</v>
      </c>
      <c r="O280" s="14">
        <f t="shared" si="14"/>
        <v>3375</v>
      </c>
      <c r="P280" s="14">
        <f t="shared" si="15"/>
        <v>1350</v>
      </c>
      <c r="Q280" s="3">
        <v>0.4</v>
      </c>
    </row>
    <row r="281" spans="1:17" ht="15.75" customHeight="1" x14ac:dyDescent="0.2">
      <c r="A281" s="1" t="s">
        <v>111</v>
      </c>
      <c r="B281" s="1">
        <v>1189833</v>
      </c>
      <c r="C281" s="17">
        <v>44880</v>
      </c>
      <c r="D281" s="17" t="str">
        <f t="shared" si="16"/>
        <v>noviembre</v>
      </c>
      <c r="E281" s="17" t="str">
        <f t="shared" si="17"/>
        <v>T4</v>
      </c>
      <c r="F281" s="17" t="str">
        <f t="shared" si="18"/>
        <v>S2</v>
      </c>
      <c r="G281" s="1" t="s">
        <v>11</v>
      </c>
      <c r="H281" s="1" t="s">
        <v>12</v>
      </c>
      <c r="I281" s="1" t="s">
        <v>14</v>
      </c>
      <c r="J281" s="1" t="s">
        <v>5</v>
      </c>
      <c r="K281" s="1">
        <v>50</v>
      </c>
      <c r="L281" s="1" t="s">
        <v>113</v>
      </c>
      <c r="M281" s="14">
        <v>0.5</v>
      </c>
      <c r="N281" s="2">
        <v>6500</v>
      </c>
      <c r="O281" s="14">
        <f t="shared" si="14"/>
        <v>3250</v>
      </c>
      <c r="P281" s="14">
        <f t="shared" si="15"/>
        <v>1137.5</v>
      </c>
      <c r="Q281" s="3">
        <v>0.35</v>
      </c>
    </row>
    <row r="282" spans="1:17" ht="15.75" customHeight="1" x14ac:dyDescent="0.2">
      <c r="A282" s="1" t="s">
        <v>111</v>
      </c>
      <c r="B282" s="1">
        <v>1189833</v>
      </c>
      <c r="C282" s="17">
        <v>44880</v>
      </c>
      <c r="D282" s="17" t="str">
        <f t="shared" si="16"/>
        <v>noviembre</v>
      </c>
      <c r="E282" s="17" t="str">
        <f t="shared" si="17"/>
        <v>T4</v>
      </c>
      <c r="F282" s="17" t="str">
        <f t="shared" si="18"/>
        <v>S2</v>
      </c>
      <c r="G282" s="1" t="s">
        <v>11</v>
      </c>
      <c r="H282" s="1" t="s">
        <v>12</v>
      </c>
      <c r="I282" s="1" t="s">
        <v>14</v>
      </c>
      <c r="J282" s="1" t="s">
        <v>6</v>
      </c>
      <c r="K282" s="1">
        <v>34</v>
      </c>
      <c r="L282" s="1" t="s">
        <v>114</v>
      </c>
      <c r="M282" s="14">
        <v>0.6</v>
      </c>
      <c r="N282" s="2">
        <v>6000</v>
      </c>
      <c r="O282" s="14">
        <f t="shared" si="14"/>
        <v>3600</v>
      </c>
      <c r="P282" s="14">
        <f t="shared" si="15"/>
        <v>1980.0000000000002</v>
      </c>
      <c r="Q282" s="3">
        <v>0.55000000000000004</v>
      </c>
    </row>
    <row r="283" spans="1:17" ht="15.75" customHeight="1" x14ac:dyDescent="0.2">
      <c r="A283" s="1" t="s">
        <v>111</v>
      </c>
      <c r="B283" s="1">
        <v>1189833</v>
      </c>
      <c r="C283" s="17">
        <v>44880</v>
      </c>
      <c r="D283" s="17" t="str">
        <f t="shared" si="16"/>
        <v>noviembre</v>
      </c>
      <c r="E283" s="17" t="str">
        <f t="shared" si="17"/>
        <v>T4</v>
      </c>
      <c r="F283" s="17" t="str">
        <f t="shared" si="18"/>
        <v>S2</v>
      </c>
      <c r="G283" s="1" t="s">
        <v>11</v>
      </c>
      <c r="H283" s="1" t="s">
        <v>12</v>
      </c>
      <c r="I283" s="1" t="s">
        <v>14</v>
      </c>
      <c r="J283" s="1" t="s">
        <v>7</v>
      </c>
      <c r="K283" s="1">
        <v>45</v>
      </c>
      <c r="L283" s="1" t="s">
        <v>113</v>
      </c>
      <c r="M283" s="14">
        <v>0.65</v>
      </c>
      <c r="N283" s="2">
        <v>7000</v>
      </c>
      <c r="O283" s="14">
        <f t="shared" si="14"/>
        <v>4550</v>
      </c>
      <c r="P283" s="14">
        <f t="shared" si="15"/>
        <v>910</v>
      </c>
      <c r="Q283" s="3">
        <v>0.2</v>
      </c>
    </row>
    <row r="284" spans="1:17" ht="15.75" customHeight="1" x14ac:dyDescent="0.2">
      <c r="A284" s="1" t="s">
        <v>111</v>
      </c>
      <c r="B284" s="1">
        <v>1189833</v>
      </c>
      <c r="C284" s="17">
        <v>44909</v>
      </c>
      <c r="D284" s="17" t="str">
        <f t="shared" si="16"/>
        <v>diciembre</v>
      </c>
      <c r="E284" s="17" t="str">
        <f t="shared" si="17"/>
        <v>T4</v>
      </c>
      <c r="F284" s="17" t="str">
        <f t="shared" si="18"/>
        <v>S2</v>
      </c>
      <c r="G284" s="1" t="s">
        <v>11</v>
      </c>
      <c r="H284" s="1" t="s">
        <v>12</v>
      </c>
      <c r="I284" s="1" t="s">
        <v>14</v>
      </c>
      <c r="J284" s="1" t="s">
        <v>2</v>
      </c>
      <c r="K284" s="1">
        <v>32</v>
      </c>
      <c r="L284" s="1" t="s">
        <v>112</v>
      </c>
      <c r="M284" s="14">
        <v>0.5</v>
      </c>
      <c r="N284" s="2">
        <v>9000</v>
      </c>
      <c r="O284" s="14">
        <f t="shared" si="14"/>
        <v>4500</v>
      </c>
      <c r="P284" s="14">
        <f t="shared" si="15"/>
        <v>1800</v>
      </c>
      <c r="Q284" s="3">
        <v>0.4</v>
      </c>
    </row>
    <row r="285" spans="1:17" ht="15.75" customHeight="1" x14ac:dyDescent="0.2">
      <c r="A285" s="1" t="s">
        <v>111</v>
      </c>
      <c r="B285" s="1">
        <v>1189833</v>
      </c>
      <c r="C285" s="17">
        <v>44909</v>
      </c>
      <c r="D285" s="17" t="str">
        <f t="shared" si="16"/>
        <v>diciembre</v>
      </c>
      <c r="E285" s="17" t="str">
        <f t="shared" si="17"/>
        <v>T4</v>
      </c>
      <c r="F285" s="17" t="str">
        <f t="shared" si="18"/>
        <v>S2</v>
      </c>
      <c r="G285" s="1" t="s">
        <v>11</v>
      </c>
      <c r="H285" s="1" t="s">
        <v>12</v>
      </c>
      <c r="I285" s="1" t="s">
        <v>14</v>
      </c>
      <c r="J285" s="1" t="s">
        <v>3</v>
      </c>
      <c r="K285" s="1">
        <v>60</v>
      </c>
      <c r="L285" s="1" t="s">
        <v>113</v>
      </c>
      <c r="M285" s="14">
        <v>0.55000000000000004</v>
      </c>
      <c r="N285" s="2">
        <v>9000</v>
      </c>
      <c r="O285" s="14">
        <f t="shared" si="14"/>
        <v>4950</v>
      </c>
      <c r="P285" s="14">
        <f t="shared" si="15"/>
        <v>1237.5</v>
      </c>
      <c r="Q285" s="3">
        <v>0.25</v>
      </c>
    </row>
    <row r="286" spans="1:17" ht="15.75" customHeight="1" x14ac:dyDescent="0.2">
      <c r="A286" s="1" t="s">
        <v>111</v>
      </c>
      <c r="B286" s="1">
        <v>1189833</v>
      </c>
      <c r="C286" s="17">
        <v>44909</v>
      </c>
      <c r="D286" s="17" t="str">
        <f t="shared" si="16"/>
        <v>diciembre</v>
      </c>
      <c r="E286" s="17" t="str">
        <f t="shared" si="17"/>
        <v>T4</v>
      </c>
      <c r="F286" s="17" t="str">
        <f t="shared" si="18"/>
        <v>S2</v>
      </c>
      <c r="G286" s="1" t="s">
        <v>11</v>
      </c>
      <c r="H286" s="1" t="s">
        <v>12</v>
      </c>
      <c r="I286" s="1" t="s">
        <v>14</v>
      </c>
      <c r="J286" s="1" t="s">
        <v>4</v>
      </c>
      <c r="K286" s="1">
        <v>46</v>
      </c>
      <c r="L286" s="1" t="s">
        <v>114</v>
      </c>
      <c r="M286" s="14">
        <v>0.5</v>
      </c>
      <c r="N286" s="2">
        <v>7000</v>
      </c>
      <c r="O286" s="14">
        <f t="shared" si="14"/>
        <v>3500</v>
      </c>
      <c r="P286" s="14">
        <f t="shared" si="15"/>
        <v>1400</v>
      </c>
      <c r="Q286" s="3">
        <v>0.4</v>
      </c>
    </row>
    <row r="287" spans="1:17" ht="15.75" customHeight="1" x14ac:dyDescent="0.2">
      <c r="A287" s="1" t="s">
        <v>111</v>
      </c>
      <c r="B287" s="1">
        <v>1189833</v>
      </c>
      <c r="C287" s="17">
        <v>44909</v>
      </c>
      <c r="D287" s="17" t="str">
        <f t="shared" si="16"/>
        <v>diciembre</v>
      </c>
      <c r="E287" s="17" t="str">
        <f t="shared" si="17"/>
        <v>T4</v>
      </c>
      <c r="F287" s="17" t="str">
        <f t="shared" si="18"/>
        <v>S2</v>
      </c>
      <c r="G287" s="1" t="s">
        <v>11</v>
      </c>
      <c r="H287" s="1" t="s">
        <v>12</v>
      </c>
      <c r="I287" s="1" t="s">
        <v>14</v>
      </c>
      <c r="J287" s="1" t="s">
        <v>5</v>
      </c>
      <c r="K287" s="1">
        <v>32</v>
      </c>
      <c r="L287" s="1" t="s">
        <v>113</v>
      </c>
      <c r="M287" s="14">
        <v>0.5</v>
      </c>
      <c r="N287" s="2">
        <v>7000</v>
      </c>
      <c r="O287" s="14">
        <f t="shared" si="14"/>
        <v>3500</v>
      </c>
      <c r="P287" s="14">
        <f t="shared" si="15"/>
        <v>1225</v>
      </c>
      <c r="Q287" s="3">
        <v>0.35</v>
      </c>
    </row>
    <row r="288" spans="1:17" ht="15.75" customHeight="1" x14ac:dyDescent="0.2">
      <c r="A288" s="1" t="s">
        <v>111</v>
      </c>
      <c r="B288" s="1">
        <v>1189833</v>
      </c>
      <c r="C288" s="17">
        <v>44909</v>
      </c>
      <c r="D288" s="17" t="str">
        <f t="shared" si="16"/>
        <v>diciembre</v>
      </c>
      <c r="E288" s="17" t="str">
        <f t="shared" si="17"/>
        <v>T4</v>
      </c>
      <c r="F288" s="17" t="str">
        <f t="shared" si="18"/>
        <v>S2</v>
      </c>
      <c r="G288" s="1" t="s">
        <v>11</v>
      </c>
      <c r="H288" s="1" t="s">
        <v>12</v>
      </c>
      <c r="I288" s="1" t="s">
        <v>14</v>
      </c>
      <c r="J288" s="1" t="s">
        <v>6</v>
      </c>
      <c r="K288" s="1">
        <v>29</v>
      </c>
      <c r="L288" s="1" t="s">
        <v>113</v>
      </c>
      <c r="M288" s="14">
        <v>0.6</v>
      </c>
      <c r="N288" s="2">
        <v>6250</v>
      </c>
      <c r="O288" s="14">
        <f t="shared" si="14"/>
        <v>3750</v>
      </c>
      <c r="P288" s="14">
        <f t="shared" si="15"/>
        <v>2062.5</v>
      </c>
      <c r="Q288" s="3">
        <v>0.55000000000000004</v>
      </c>
    </row>
    <row r="289" spans="1:17" ht="15.75" customHeight="1" x14ac:dyDescent="0.2">
      <c r="A289" s="1" t="s">
        <v>111</v>
      </c>
      <c r="B289" s="1">
        <v>1189833</v>
      </c>
      <c r="C289" s="17">
        <v>44909</v>
      </c>
      <c r="D289" s="17" t="str">
        <f t="shared" si="16"/>
        <v>diciembre</v>
      </c>
      <c r="E289" s="17" t="str">
        <f t="shared" si="17"/>
        <v>T4</v>
      </c>
      <c r="F289" s="17" t="str">
        <f t="shared" si="18"/>
        <v>S2</v>
      </c>
      <c r="G289" s="1" t="s">
        <v>11</v>
      </c>
      <c r="H289" s="1" t="s">
        <v>12</v>
      </c>
      <c r="I289" s="1" t="s">
        <v>14</v>
      </c>
      <c r="J289" s="1" t="s">
        <v>7</v>
      </c>
      <c r="K289" s="1">
        <v>18</v>
      </c>
      <c r="L289" s="1" t="s">
        <v>113</v>
      </c>
      <c r="M289" s="14">
        <v>0.65</v>
      </c>
      <c r="N289" s="2">
        <v>7250</v>
      </c>
      <c r="O289" s="14">
        <f t="shared" si="14"/>
        <v>4712.5</v>
      </c>
      <c r="P289" s="14">
        <f t="shared" si="15"/>
        <v>942.5</v>
      </c>
      <c r="Q289" s="3">
        <v>0.2</v>
      </c>
    </row>
    <row r="290" spans="1:17" ht="15.75" customHeight="1" x14ac:dyDescent="0.2">
      <c r="A290" s="1" t="s">
        <v>108</v>
      </c>
      <c r="B290" s="1">
        <v>1185732</v>
      </c>
      <c r="C290" s="17">
        <v>44576</v>
      </c>
      <c r="D290" s="17" t="str">
        <f t="shared" si="16"/>
        <v>enero</v>
      </c>
      <c r="E290" s="17" t="str">
        <f t="shared" si="17"/>
        <v>T1</v>
      </c>
      <c r="F290" s="17" t="str">
        <f t="shared" si="18"/>
        <v>S1</v>
      </c>
      <c r="G290" s="1" t="s">
        <v>15</v>
      </c>
      <c r="H290" s="1" t="s">
        <v>16</v>
      </c>
      <c r="I290" s="1" t="s">
        <v>17</v>
      </c>
      <c r="J290" s="1" t="s">
        <v>2</v>
      </c>
      <c r="K290" s="1">
        <v>25</v>
      </c>
      <c r="L290" s="1" t="s">
        <v>113</v>
      </c>
      <c r="M290" s="14">
        <v>0.45</v>
      </c>
      <c r="N290" s="2">
        <v>4750</v>
      </c>
      <c r="O290" s="14">
        <f t="shared" si="14"/>
        <v>2137.5</v>
      </c>
      <c r="P290" s="14">
        <f t="shared" si="15"/>
        <v>855</v>
      </c>
      <c r="Q290" s="3">
        <v>0.4</v>
      </c>
    </row>
    <row r="291" spans="1:17" ht="15.75" customHeight="1" x14ac:dyDescent="0.2">
      <c r="A291" s="1" t="s">
        <v>108</v>
      </c>
      <c r="B291" s="1">
        <v>1185732</v>
      </c>
      <c r="C291" s="17">
        <v>44576</v>
      </c>
      <c r="D291" s="17" t="str">
        <f t="shared" si="16"/>
        <v>enero</v>
      </c>
      <c r="E291" s="17" t="str">
        <f t="shared" si="17"/>
        <v>T1</v>
      </c>
      <c r="F291" s="17" t="str">
        <f t="shared" si="18"/>
        <v>S1</v>
      </c>
      <c r="G291" s="1" t="s">
        <v>15</v>
      </c>
      <c r="H291" s="1" t="s">
        <v>16</v>
      </c>
      <c r="I291" s="1" t="s">
        <v>17</v>
      </c>
      <c r="J291" s="1" t="s">
        <v>3</v>
      </c>
      <c r="K291" s="1">
        <v>39</v>
      </c>
      <c r="L291" s="1" t="s">
        <v>112</v>
      </c>
      <c r="M291" s="14">
        <v>0.45</v>
      </c>
      <c r="N291" s="2">
        <v>2750</v>
      </c>
      <c r="O291" s="14">
        <f t="shared" si="14"/>
        <v>1237.5</v>
      </c>
      <c r="P291" s="14">
        <f t="shared" si="15"/>
        <v>433.125</v>
      </c>
      <c r="Q291" s="3">
        <v>0.35</v>
      </c>
    </row>
    <row r="292" spans="1:17" ht="15.75" customHeight="1" x14ac:dyDescent="0.2">
      <c r="A292" s="1" t="s">
        <v>108</v>
      </c>
      <c r="B292" s="1">
        <v>1185732</v>
      </c>
      <c r="C292" s="17">
        <v>44576</v>
      </c>
      <c r="D292" s="17" t="str">
        <f t="shared" si="16"/>
        <v>enero</v>
      </c>
      <c r="E292" s="17" t="str">
        <f t="shared" si="17"/>
        <v>T1</v>
      </c>
      <c r="F292" s="17" t="str">
        <f t="shared" si="18"/>
        <v>S1</v>
      </c>
      <c r="G292" s="1" t="s">
        <v>15</v>
      </c>
      <c r="H292" s="1" t="s">
        <v>16</v>
      </c>
      <c r="I292" s="1" t="s">
        <v>17</v>
      </c>
      <c r="J292" s="1" t="s">
        <v>4</v>
      </c>
      <c r="K292" s="1">
        <v>17</v>
      </c>
      <c r="L292" s="1" t="s">
        <v>113</v>
      </c>
      <c r="M292" s="14">
        <v>0.35000000000000003</v>
      </c>
      <c r="N292" s="2">
        <v>2750</v>
      </c>
      <c r="O292" s="14">
        <f t="shared" si="14"/>
        <v>962.50000000000011</v>
      </c>
      <c r="P292" s="14">
        <f t="shared" si="15"/>
        <v>336.875</v>
      </c>
      <c r="Q292" s="3">
        <v>0.35</v>
      </c>
    </row>
    <row r="293" spans="1:17" ht="15.75" customHeight="1" x14ac:dyDescent="0.2">
      <c r="A293" s="1" t="s">
        <v>108</v>
      </c>
      <c r="B293" s="1">
        <v>1185732</v>
      </c>
      <c r="C293" s="17">
        <v>44576</v>
      </c>
      <c r="D293" s="17" t="str">
        <f t="shared" si="16"/>
        <v>enero</v>
      </c>
      <c r="E293" s="17" t="str">
        <f t="shared" si="17"/>
        <v>T1</v>
      </c>
      <c r="F293" s="17" t="str">
        <f t="shared" si="18"/>
        <v>S1</v>
      </c>
      <c r="G293" s="1" t="s">
        <v>15</v>
      </c>
      <c r="H293" s="1" t="s">
        <v>16</v>
      </c>
      <c r="I293" s="1" t="s">
        <v>17</v>
      </c>
      <c r="J293" s="1" t="s">
        <v>5</v>
      </c>
      <c r="K293" s="1">
        <v>40</v>
      </c>
      <c r="L293" s="1" t="s">
        <v>114</v>
      </c>
      <c r="M293" s="14">
        <v>0.4</v>
      </c>
      <c r="N293" s="2">
        <v>1250</v>
      </c>
      <c r="O293" s="14">
        <f t="shared" si="14"/>
        <v>500</v>
      </c>
      <c r="P293" s="14">
        <f t="shared" si="15"/>
        <v>200</v>
      </c>
      <c r="Q293" s="3">
        <v>0.4</v>
      </c>
    </row>
    <row r="294" spans="1:17" ht="15.75" customHeight="1" x14ac:dyDescent="0.2">
      <c r="A294" s="1" t="s">
        <v>108</v>
      </c>
      <c r="B294" s="1">
        <v>1185732</v>
      </c>
      <c r="C294" s="17">
        <v>44576</v>
      </c>
      <c r="D294" s="17" t="str">
        <f t="shared" si="16"/>
        <v>enero</v>
      </c>
      <c r="E294" s="17" t="str">
        <f t="shared" si="17"/>
        <v>T1</v>
      </c>
      <c r="F294" s="17" t="str">
        <f t="shared" si="18"/>
        <v>S1</v>
      </c>
      <c r="G294" s="1" t="s">
        <v>15</v>
      </c>
      <c r="H294" s="1" t="s">
        <v>16</v>
      </c>
      <c r="I294" s="1" t="s">
        <v>17</v>
      </c>
      <c r="J294" s="1" t="s">
        <v>6</v>
      </c>
      <c r="K294" s="1">
        <v>18</v>
      </c>
      <c r="L294" s="1" t="s">
        <v>114</v>
      </c>
      <c r="M294" s="14">
        <v>0.54999999999999993</v>
      </c>
      <c r="N294" s="2">
        <v>1750</v>
      </c>
      <c r="O294" s="14">
        <f t="shared" si="14"/>
        <v>962.49999999999989</v>
      </c>
      <c r="P294" s="14">
        <f t="shared" si="15"/>
        <v>336.87499999999994</v>
      </c>
      <c r="Q294" s="3">
        <v>0.35</v>
      </c>
    </row>
    <row r="295" spans="1:17" ht="15.75" customHeight="1" x14ac:dyDescent="0.2">
      <c r="A295" s="1" t="s">
        <v>108</v>
      </c>
      <c r="B295" s="1">
        <v>1185732</v>
      </c>
      <c r="C295" s="17">
        <v>44576</v>
      </c>
      <c r="D295" s="17" t="str">
        <f t="shared" si="16"/>
        <v>enero</v>
      </c>
      <c r="E295" s="17" t="str">
        <f t="shared" si="17"/>
        <v>T1</v>
      </c>
      <c r="F295" s="17" t="str">
        <f t="shared" si="18"/>
        <v>S1</v>
      </c>
      <c r="G295" s="1" t="s">
        <v>15</v>
      </c>
      <c r="H295" s="1" t="s">
        <v>16</v>
      </c>
      <c r="I295" s="1" t="s">
        <v>17</v>
      </c>
      <c r="J295" s="1" t="s">
        <v>7</v>
      </c>
      <c r="K295" s="1">
        <v>35</v>
      </c>
      <c r="L295" s="1" t="s">
        <v>112</v>
      </c>
      <c r="M295" s="14">
        <v>0.45</v>
      </c>
      <c r="N295" s="2">
        <v>2750</v>
      </c>
      <c r="O295" s="14">
        <f t="shared" si="14"/>
        <v>1237.5</v>
      </c>
      <c r="P295" s="14">
        <f t="shared" si="15"/>
        <v>618.75</v>
      </c>
      <c r="Q295" s="3">
        <v>0.5</v>
      </c>
    </row>
    <row r="296" spans="1:17" ht="15.75" customHeight="1" x14ac:dyDescent="0.2">
      <c r="A296" s="1" t="s">
        <v>108</v>
      </c>
      <c r="B296" s="1">
        <v>1185732</v>
      </c>
      <c r="C296" s="17">
        <v>44607</v>
      </c>
      <c r="D296" s="17" t="str">
        <f t="shared" si="16"/>
        <v>febrero</v>
      </c>
      <c r="E296" s="17" t="str">
        <f t="shared" si="17"/>
        <v>T1</v>
      </c>
      <c r="F296" s="17" t="str">
        <f t="shared" si="18"/>
        <v>S1</v>
      </c>
      <c r="G296" s="1" t="s">
        <v>15</v>
      </c>
      <c r="H296" s="1" t="s">
        <v>16</v>
      </c>
      <c r="I296" s="1" t="s">
        <v>17</v>
      </c>
      <c r="J296" s="1" t="s">
        <v>2</v>
      </c>
      <c r="K296" s="1">
        <v>37</v>
      </c>
      <c r="L296" s="1" t="s">
        <v>113</v>
      </c>
      <c r="M296" s="14">
        <v>0.45</v>
      </c>
      <c r="N296" s="2">
        <v>5250</v>
      </c>
      <c r="O296" s="14">
        <f t="shared" si="14"/>
        <v>2362.5</v>
      </c>
      <c r="P296" s="14">
        <f t="shared" si="15"/>
        <v>945</v>
      </c>
      <c r="Q296" s="3">
        <v>0.4</v>
      </c>
    </row>
    <row r="297" spans="1:17" ht="15.75" customHeight="1" x14ac:dyDescent="0.2">
      <c r="A297" s="1" t="s">
        <v>108</v>
      </c>
      <c r="B297" s="1">
        <v>1185732</v>
      </c>
      <c r="C297" s="17">
        <v>44607</v>
      </c>
      <c r="D297" s="17" t="str">
        <f t="shared" si="16"/>
        <v>febrero</v>
      </c>
      <c r="E297" s="17" t="str">
        <f t="shared" si="17"/>
        <v>T1</v>
      </c>
      <c r="F297" s="17" t="str">
        <f t="shared" si="18"/>
        <v>S1</v>
      </c>
      <c r="G297" s="1" t="s">
        <v>15</v>
      </c>
      <c r="H297" s="1" t="s">
        <v>16</v>
      </c>
      <c r="I297" s="1" t="s">
        <v>17</v>
      </c>
      <c r="J297" s="1" t="s">
        <v>3</v>
      </c>
      <c r="K297" s="1">
        <v>19</v>
      </c>
      <c r="L297" s="1" t="s">
        <v>115</v>
      </c>
      <c r="M297" s="14">
        <v>0.45</v>
      </c>
      <c r="N297" s="2">
        <v>1750</v>
      </c>
      <c r="O297" s="14">
        <f t="shared" si="14"/>
        <v>787.5</v>
      </c>
      <c r="P297" s="14">
        <f t="shared" si="15"/>
        <v>275.625</v>
      </c>
      <c r="Q297" s="3">
        <v>0.35</v>
      </c>
    </row>
    <row r="298" spans="1:17" ht="15.75" customHeight="1" x14ac:dyDescent="0.2">
      <c r="A298" s="1" t="s">
        <v>108</v>
      </c>
      <c r="B298" s="1">
        <v>1185732</v>
      </c>
      <c r="C298" s="17">
        <v>44607</v>
      </c>
      <c r="D298" s="17" t="str">
        <f t="shared" si="16"/>
        <v>febrero</v>
      </c>
      <c r="E298" s="17" t="str">
        <f t="shared" si="17"/>
        <v>T1</v>
      </c>
      <c r="F298" s="17" t="str">
        <f t="shared" si="18"/>
        <v>S1</v>
      </c>
      <c r="G298" s="1" t="s">
        <v>15</v>
      </c>
      <c r="H298" s="1" t="s">
        <v>16</v>
      </c>
      <c r="I298" s="1" t="s">
        <v>17</v>
      </c>
      <c r="J298" s="1" t="s">
        <v>4</v>
      </c>
      <c r="K298" s="1">
        <v>25</v>
      </c>
      <c r="L298" s="1" t="s">
        <v>112</v>
      </c>
      <c r="M298" s="14">
        <v>0.35000000000000003</v>
      </c>
      <c r="N298" s="2">
        <v>2250</v>
      </c>
      <c r="O298" s="14">
        <f t="shared" si="14"/>
        <v>787.50000000000011</v>
      </c>
      <c r="P298" s="14">
        <f t="shared" si="15"/>
        <v>275.625</v>
      </c>
      <c r="Q298" s="3">
        <v>0.35</v>
      </c>
    </row>
    <row r="299" spans="1:17" ht="15.75" customHeight="1" x14ac:dyDescent="0.2">
      <c r="A299" s="1" t="s">
        <v>108</v>
      </c>
      <c r="B299" s="1">
        <v>1185732</v>
      </c>
      <c r="C299" s="17">
        <v>44607</v>
      </c>
      <c r="D299" s="17" t="str">
        <f t="shared" si="16"/>
        <v>febrero</v>
      </c>
      <c r="E299" s="17" t="str">
        <f t="shared" si="17"/>
        <v>T1</v>
      </c>
      <c r="F299" s="17" t="str">
        <f t="shared" si="18"/>
        <v>S1</v>
      </c>
      <c r="G299" s="1" t="s">
        <v>15</v>
      </c>
      <c r="H299" s="1" t="s">
        <v>16</v>
      </c>
      <c r="I299" s="1" t="s">
        <v>17</v>
      </c>
      <c r="J299" s="1" t="s">
        <v>5</v>
      </c>
      <c r="K299" s="1">
        <v>16</v>
      </c>
      <c r="L299" s="1" t="s">
        <v>112</v>
      </c>
      <c r="M299" s="14">
        <v>0.4</v>
      </c>
      <c r="N299" s="2">
        <v>1000</v>
      </c>
      <c r="O299" s="14">
        <f t="shared" si="14"/>
        <v>400</v>
      </c>
      <c r="P299" s="14">
        <f t="shared" si="15"/>
        <v>160</v>
      </c>
      <c r="Q299" s="3">
        <v>0.4</v>
      </c>
    </row>
    <row r="300" spans="1:17" ht="15.75" customHeight="1" x14ac:dyDescent="0.2">
      <c r="A300" s="1" t="s">
        <v>108</v>
      </c>
      <c r="B300" s="1">
        <v>1185732</v>
      </c>
      <c r="C300" s="17">
        <v>44607</v>
      </c>
      <c r="D300" s="17" t="str">
        <f t="shared" si="16"/>
        <v>febrero</v>
      </c>
      <c r="E300" s="17" t="str">
        <f t="shared" si="17"/>
        <v>T1</v>
      </c>
      <c r="F300" s="17" t="str">
        <f t="shared" si="18"/>
        <v>S1</v>
      </c>
      <c r="G300" s="1" t="s">
        <v>15</v>
      </c>
      <c r="H300" s="1" t="s">
        <v>16</v>
      </c>
      <c r="I300" s="1" t="s">
        <v>17</v>
      </c>
      <c r="J300" s="1" t="s">
        <v>6</v>
      </c>
      <c r="K300" s="1">
        <v>60</v>
      </c>
      <c r="L300" s="1" t="s">
        <v>115</v>
      </c>
      <c r="M300" s="14">
        <v>0.54999999999999993</v>
      </c>
      <c r="N300" s="2">
        <v>1750</v>
      </c>
      <c r="O300" s="14">
        <f t="shared" si="14"/>
        <v>962.49999999999989</v>
      </c>
      <c r="P300" s="14">
        <f t="shared" si="15"/>
        <v>336.87499999999994</v>
      </c>
      <c r="Q300" s="3">
        <v>0.35</v>
      </c>
    </row>
    <row r="301" spans="1:17" ht="15.75" customHeight="1" x14ac:dyDescent="0.2">
      <c r="A301" s="1" t="s">
        <v>108</v>
      </c>
      <c r="B301" s="1">
        <v>1185732</v>
      </c>
      <c r="C301" s="17">
        <v>44607</v>
      </c>
      <c r="D301" s="17" t="str">
        <f t="shared" si="16"/>
        <v>febrero</v>
      </c>
      <c r="E301" s="17" t="str">
        <f t="shared" si="17"/>
        <v>T1</v>
      </c>
      <c r="F301" s="17" t="str">
        <f t="shared" si="18"/>
        <v>S1</v>
      </c>
      <c r="G301" s="1" t="s">
        <v>15</v>
      </c>
      <c r="H301" s="1" t="s">
        <v>16</v>
      </c>
      <c r="I301" s="1" t="s">
        <v>17</v>
      </c>
      <c r="J301" s="1" t="s">
        <v>7</v>
      </c>
      <c r="K301" s="1">
        <v>23</v>
      </c>
      <c r="L301" s="1" t="s">
        <v>112</v>
      </c>
      <c r="M301" s="14">
        <v>0.45</v>
      </c>
      <c r="N301" s="2">
        <v>2750</v>
      </c>
      <c r="O301" s="14">
        <f t="shared" si="14"/>
        <v>1237.5</v>
      </c>
      <c r="P301" s="14">
        <f t="shared" si="15"/>
        <v>618.75</v>
      </c>
      <c r="Q301" s="3">
        <v>0.5</v>
      </c>
    </row>
    <row r="302" spans="1:17" ht="15.75" customHeight="1" x14ac:dyDescent="0.2">
      <c r="A302" s="1" t="s">
        <v>108</v>
      </c>
      <c r="B302" s="1">
        <v>1185732</v>
      </c>
      <c r="C302" s="17">
        <v>44634</v>
      </c>
      <c r="D302" s="17" t="str">
        <f t="shared" si="16"/>
        <v>marzo</v>
      </c>
      <c r="E302" s="17" t="str">
        <f t="shared" si="17"/>
        <v>T1</v>
      </c>
      <c r="F302" s="17" t="str">
        <f t="shared" si="18"/>
        <v>S1</v>
      </c>
      <c r="G302" s="1" t="s">
        <v>15</v>
      </c>
      <c r="H302" s="1" t="s">
        <v>16</v>
      </c>
      <c r="I302" s="1" t="s">
        <v>17</v>
      </c>
      <c r="J302" s="1" t="s">
        <v>2</v>
      </c>
      <c r="K302" s="1">
        <v>58</v>
      </c>
      <c r="L302" s="1" t="s">
        <v>112</v>
      </c>
      <c r="M302" s="14">
        <v>0.5</v>
      </c>
      <c r="N302" s="2">
        <v>4950</v>
      </c>
      <c r="O302" s="14">
        <f t="shared" si="14"/>
        <v>2475</v>
      </c>
      <c r="P302" s="14">
        <f t="shared" si="15"/>
        <v>990</v>
      </c>
      <c r="Q302" s="3">
        <v>0.4</v>
      </c>
    </row>
    <row r="303" spans="1:17" ht="15.75" customHeight="1" x14ac:dyDescent="0.2">
      <c r="A303" s="1" t="s">
        <v>108</v>
      </c>
      <c r="B303" s="1">
        <v>1185732</v>
      </c>
      <c r="C303" s="17">
        <v>44634</v>
      </c>
      <c r="D303" s="17" t="str">
        <f t="shared" si="16"/>
        <v>marzo</v>
      </c>
      <c r="E303" s="17" t="str">
        <f t="shared" si="17"/>
        <v>T1</v>
      </c>
      <c r="F303" s="17" t="str">
        <f t="shared" si="18"/>
        <v>S1</v>
      </c>
      <c r="G303" s="1" t="s">
        <v>15</v>
      </c>
      <c r="H303" s="1" t="s">
        <v>16</v>
      </c>
      <c r="I303" s="1" t="s">
        <v>17</v>
      </c>
      <c r="J303" s="1" t="s">
        <v>3</v>
      </c>
      <c r="K303" s="1">
        <v>58</v>
      </c>
      <c r="L303" s="1" t="s">
        <v>115</v>
      </c>
      <c r="M303" s="14">
        <v>0.5</v>
      </c>
      <c r="N303" s="2">
        <v>2000</v>
      </c>
      <c r="O303" s="14">
        <f t="shared" si="14"/>
        <v>1000</v>
      </c>
      <c r="P303" s="14">
        <f t="shared" si="15"/>
        <v>350</v>
      </c>
      <c r="Q303" s="3">
        <v>0.35</v>
      </c>
    </row>
    <row r="304" spans="1:17" ht="15.75" customHeight="1" x14ac:dyDescent="0.2">
      <c r="A304" s="1" t="s">
        <v>108</v>
      </c>
      <c r="B304" s="1">
        <v>1185732</v>
      </c>
      <c r="C304" s="17">
        <v>44634</v>
      </c>
      <c r="D304" s="17" t="str">
        <f t="shared" si="16"/>
        <v>marzo</v>
      </c>
      <c r="E304" s="17" t="str">
        <f t="shared" si="17"/>
        <v>T1</v>
      </c>
      <c r="F304" s="17" t="str">
        <f t="shared" si="18"/>
        <v>S1</v>
      </c>
      <c r="G304" s="1" t="s">
        <v>15</v>
      </c>
      <c r="H304" s="1" t="s">
        <v>16</v>
      </c>
      <c r="I304" s="1" t="s">
        <v>17</v>
      </c>
      <c r="J304" s="1" t="s">
        <v>4</v>
      </c>
      <c r="K304" s="1">
        <v>52</v>
      </c>
      <c r="L304" s="1" t="s">
        <v>112</v>
      </c>
      <c r="M304" s="14">
        <v>0.4</v>
      </c>
      <c r="N304" s="2">
        <v>2250</v>
      </c>
      <c r="O304" s="14">
        <f t="shared" si="14"/>
        <v>900</v>
      </c>
      <c r="P304" s="14">
        <f t="shared" si="15"/>
        <v>315</v>
      </c>
      <c r="Q304" s="3">
        <v>0.35</v>
      </c>
    </row>
    <row r="305" spans="1:17" ht="15.75" customHeight="1" x14ac:dyDescent="0.2">
      <c r="A305" s="1" t="s">
        <v>108</v>
      </c>
      <c r="B305" s="1">
        <v>1185732</v>
      </c>
      <c r="C305" s="17">
        <v>44634</v>
      </c>
      <c r="D305" s="17" t="str">
        <f t="shared" si="16"/>
        <v>marzo</v>
      </c>
      <c r="E305" s="17" t="str">
        <f t="shared" si="17"/>
        <v>T1</v>
      </c>
      <c r="F305" s="17" t="str">
        <f t="shared" si="18"/>
        <v>S1</v>
      </c>
      <c r="G305" s="1" t="s">
        <v>15</v>
      </c>
      <c r="H305" s="1" t="s">
        <v>16</v>
      </c>
      <c r="I305" s="1" t="s">
        <v>17</v>
      </c>
      <c r="J305" s="1" t="s">
        <v>5</v>
      </c>
      <c r="K305" s="1">
        <v>56</v>
      </c>
      <c r="L305" s="1" t="s">
        <v>112</v>
      </c>
      <c r="M305" s="14">
        <v>0.45</v>
      </c>
      <c r="N305" s="2">
        <v>750</v>
      </c>
      <c r="O305" s="14">
        <f t="shared" si="14"/>
        <v>337.5</v>
      </c>
      <c r="P305" s="14">
        <f t="shared" si="15"/>
        <v>135</v>
      </c>
      <c r="Q305" s="3">
        <v>0.4</v>
      </c>
    </row>
    <row r="306" spans="1:17" ht="15.75" customHeight="1" x14ac:dyDescent="0.2">
      <c r="A306" s="1" t="s">
        <v>108</v>
      </c>
      <c r="B306" s="1">
        <v>1185732</v>
      </c>
      <c r="C306" s="17">
        <v>44634</v>
      </c>
      <c r="D306" s="17" t="str">
        <f t="shared" si="16"/>
        <v>marzo</v>
      </c>
      <c r="E306" s="17" t="str">
        <f t="shared" si="17"/>
        <v>T1</v>
      </c>
      <c r="F306" s="17" t="str">
        <f t="shared" si="18"/>
        <v>S1</v>
      </c>
      <c r="G306" s="1" t="s">
        <v>15</v>
      </c>
      <c r="H306" s="1" t="s">
        <v>16</v>
      </c>
      <c r="I306" s="1" t="s">
        <v>17</v>
      </c>
      <c r="J306" s="1" t="s">
        <v>6</v>
      </c>
      <c r="K306" s="1">
        <v>44</v>
      </c>
      <c r="L306" s="1" t="s">
        <v>115</v>
      </c>
      <c r="M306" s="14">
        <v>0.6</v>
      </c>
      <c r="N306" s="2">
        <v>1250</v>
      </c>
      <c r="O306" s="14">
        <f t="shared" si="14"/>
        <v>750</v>
      </c>
      <c r="P306" s="14">
        <f t="shared" si="15"/>
        <v>262.5</v>
      </c>
      <c r="Q306" s="3">
        <v>0.35</v>
      </c>
    </row>
    <row r="307" spans="1:17" ht="15.75" customHeight="1" x14ac:dyDescent="0.2">
      <c r="A307" s="1" t="s">
        <v>108</v>
      </c>
      <c r="B307" s="1">
        <v>1185732</v>
      </c>
      <c r="C307" s="17">
        <v>44634</v>
      </c>
      <c r="D307" s="17" t="str">
        <f t="shared" si="16"/>
        <v>marzo</v>
      </c>
      <c r="E307" s="17" t="str">
        <f t="shared" si="17"/>
        <v>T1</v>
      </c>
      <c r="F307" s="17" t="str">
        <f t="shared" si="18"/>
        <v>S1</v>
      </c>
      <c r="G307" s="1" t="s">
        <v>15</v>
      </c>
      <c r="H307" s="1" t="s">
        <v>16</v>
      </c>
      <c r="I307" s="1" t="s">
        <v>17</v>
      </c>
      <c r="J307" s="1" t="s">
        <v>7</v>
      </c>
      <c r="K307" s="1">
        <v>26</v>
      </c>
      <c r="L307" s="1" t="s">
        <v>114</v>
      </c>
      <c r="M307" s="14">
        <v>0.5</v>
      </c>
      <c r="N307" s="2">
        <v>2250</v>
      </c>
      <c r="O307" s="14">
        <f t="shared" si="14"/>
        <v>1125</v>
      </c>
      <c r="P307" s="14">
        <f t="shared" si="15"/>
        <v>562.5</v>
      </c>
      <c r="Q307" s="3">
        <v>0.5</v>
      </c>
    </row>
    <row r="308" spans="1:17" ht="15.75" customHeight="1" x14ac:dyDescent="0.2">
      <c r="A308" s="1" t="s">
        <v>108</v>
      </c>
      <c r="B308" s="1">
        <v>1185732</v>
      </c>
      <c r="C308" s="17">
        <v>44666</v>
      </c>
      <c r="D308" s="17" t="str">
        <f t="shared" si="16"/>
        <v>abril</v>
      </c>
      <c r="E308" s="17" t="str">
        <f t="shared" si="17"/>
        <v>T2</v>
      </c>
      <c r="F308" s="17" t="str">
        <f t="shared" si="18"/>
        <v>S1</v>
      </c>
      <c r="G308" s="1" t="s">
        <v>15</v>
      </c>
      <c r="H308" s="1" t="s">
        <v>16</v>
      </c>
      <c r="I308" s="1" t="s">
        <v>17</v>
      </c>
      <c r="J308" s="1" t="s">
        <v>2</v>
      </c>
      <c r="K308" s="1">
        <v>34</v>
      </c>
      <c r="L308" s="1" t="s">
        <v>113</v>
      </c>
      <c r="M308" s="14">
        <v>0.5</v>
      </c>
      <c r="N308" s="2">
        <v>4500</v>
      </c>
      <c r="O308" s="14">
        <f t="shared" si="14"/>
        <v>2250</v>
      </c>
      <c r="P308" s="14">
        <f t="shared" si="15"/>
        <v>900</v>
      </c>
      <c r="Q308" s="3">
        <v>0.4</v>
      </c>
    </row>
    <row r="309" spans="1:17" ht="15.75" customHeight="1" x14ac:dyDescent="0.2">
      <c r="A309" s="1" t="s">
        <v>108</v>
      </c>
      <c r="B309" s="1">
        <v>1185732</v>
      </c>
      <c r="C309" s="17">
        <v>44666</v>
      </c>
      <c r="D309" s="17" t="str">
        <f t="shared" si="16"/>
        <v>abril</v>
      </c>
      <c r="E309" s="17" t="str">
        <f t="shared" si="17"/>
        <v>T2</v>
      </c>
      <c r="F309" s="17" t="str">
        <f t="shared" si="18"/>
        <v>S1</v>
      </c>
      <c r="G309" s="1" t="s">
        <v>15</v>
      </c>
      <c r="H309" s="1" t="s">
        <v>16</v>
      </c>
      <c r="I309" s="1" t="s">
        <v>17</v>
      </c>
      <c r="J309" s="1" t="s">
        <v>3</v>
      </c>
      <c r="K309" s="1">
        <v>20</v>
      </c>
      <c r="L309" s="1" t="s">
        <v>112</v>
      </c>
      <c r="M309" s="14">
        <v>0.5</v>
      </c>
      <c r="N309" s="2">
        <v>1500</v>
      </c>
      <c r="O309" s="14">
        <f t="shared" si="14"/>
        <v>750</v>
      </c>
      <c r="P309" s="14">
        <f t="shared" si="15"/>
        <v>262.5</v>
      </c>
      <c r="Q309" s="3">
        <v>0.35</v>
      </c>
    </row>
    <row r="310" spans="1:17" ht="15.75" customHeight="1" x14ac:dyDescent="0.2">
      <c r="A310" s="1" t="s">
        <v>108</v>
      </c>
      <c r="B310" s="1">
        <v>1185732</v>
      </c>
      <c r="C310" s="17">
        <v>44666</v>
      </c>
      <c r="D310" s="17" t="str">
        <f t="shared" si="16"/>
        <v>abril</v>
      </c>
      <c r="E310" s="17" t="str">
        <f t="shared" si="17"/>
        <v>T2</v>
      </c>
      <c r="F310" s="17" t="str">
        <f t="shared" si="18"/>
        <v>S1</v>
      </c>
      <c r="G310" s="1" t="s">
        <v>15</v>
      </c>
      <c r="H310" s="1" t="s">
        <v>16</v>
      </c>
      <c r="I310" s="1" t="s">
        <v>17</v>
      </c>
      <c r="J310" s="1" t="s">
        <v>4</v>
      </c>
      <c r="K310" s="1">
        <v>22</v>
      </c>
      <c r="L310" s="1" t="s">
        <v>115</v>
      </c>
      <c r="M310" s="14">
        <v>0.4</v>
      </c>
      <c r="N310" s="2">
        <v>1500</v>
      </c>
      <c r="O310" s="14">
        <f t="shared" si="14"/>
        <v>600</v>
      </c>
      <c r="P310" s="14">
        <f t="shared" si="15"/>
        <v>210</v>
      </c>
      <c r="Q310" s="3">
        <v>0.35</v>
      </c>
    </row>
    <row r="311" spans="1:17" ht="15.75" customHeight="1" x14ac:dyDescent="0.2">
      <c r="A311" s="1" t="s">
        <v>108</v>
      </c>
      <c r="B311" s="1">
        <v>1185732</v>
      </c>
      <c r="C311" s="17">
        <v>44666</v>
      </c>
      <c r="D311" s="17" t="str">
        <f t="shared" si="16"/>
        <v>abril</v>
      </c>
      <c r="E311" s="17" t="str">
        <f t="shared" si="17"/>
        <v>T2</v>
      </c>
      <c r="F311" s="17" t="str">
        <f t="shared" si="18"/>
        <v>S1</v>
      </c>
      <c r="G311" s="1" t="s">
        <v>15</v>
      </c>
      <c r="H311" s="1" t="s">
        <v>16</v>
      </c>
      <c r="I311" s="1" t="s">
        <v>17</v>
      </c>
      <c r="J311" s="1" t="s">
        <v>5</v>
      </c>
      <c r="K311" s="1">
        <v>35</v>
      </c>
      <c r="L311" s="1" t="s">
        <v>113</v>
      </c>
      <c r="M311" s="14">
        <v>0.45</v>
      </c>
      <c r="N311" s="2">
        <v>750</v>
      </c>
      <c r="O311" s="14">
        <f t="shared" si="14"/>
        <v>337.5</v>
      </c>
      <c r="P311" s="14">
        <f t="shared" si="15"/>
        <v>135</v>
      </c>
      <c r="Q311" s="3">
        <v>0.4</v>
      </c>
    </row>
    <row r="312" spans="1:17" ht="15.75" customHeight="1" x14ac:dyDescent="0.2">
      <c r="A312" s="1" t="s">
        <v>108</v>
      </c>
      <c r="B312" s="1">
        <v>1185732</v>
      </c>
      <c r="C312" s="17">
        <v>44666</v>
      </c>
      <c r="D312" s="17" t="str">
        <f t="shared" si="16"/>
        <v>abril</v>
      </c>
      <c r="E312" s="17" t="str">
        <f t="shared" si="17"/>
        <v>T2</v>
      </c>
      <c r="F312" s="17" t="str">
        <f t="shared" si="18"/>
        <v>S1</v>
      </c>
      <c r="G312" s="1" t="s">
        <v>15</v>
      </c>
      <c r="H312" s="1" t="s">
        <v>16</v>
      </c>
      <c r="I312" s="1" t="s">
        <v>17</v>
      </c>
      <c r="J312" s="1" t="s">
        <v>6</v>
      </c>
      <c r="K312" s="1">
        <v>18</v>
      </c>
      <c r="L312" s="1" t="s">
        <v>113</v>
      </c>
      <c r="M312" s="14">
        <v>0.6</v>
      </c>
      <c r="N312" s="2">
        <v>1000</v>
      </c>
      <c r="O312" s="14">
        <f t="shared" si="14"/>
        <v>600</v>
      </c>
      <c r="P312" s="14">
        <f t="shared" si="15"/>
        <v>210</v>
      </c>
      <c r="Q312" s="3">
        <v>0.35</v>
      </c>
    </row>
    <row r="313" spans="1:17" ht="15.75" customHeight="1" x14ac:dyDescent="0.2">
      <c r="A313" s="1" t="s">
        <v>108</v>
      </c>
      <c r="B313" s="1">
        <v>1185732</v>
      </c>
      <c r="C313" s="17">
        <v>44666</v>
      </c>
      <c r="D313" s="17" t="str">
        <f t="shared" si="16"/>
        <v>abril</v>
      </c>
      <c r="E313" s="17" t="str">
        <f t="shared" si="17"/>
        <v>T2</v>
      </c>
      <c r="F313" s="17" t="str">
        <f t="shared" si="18"/>
        <v>S1</v>
      </c>
      <c r="G313" s="1" t="s">
        <v>15</v>
      </c>
      <c r="H313" s="1" t="s">
        <v>16</v>
      </c>
      <c r="I313" s="1" t="s">
        <v>17</v>
      </c>
      <c r="J313" s="1" t="s">
        <v>7</v>
      </c>
      <c r="K313" s="1">
        <v>54</v>
      </c>
      <c r="L313" s="1" t="s">
        <v>115</v>
      </c>
      <c r="M313" s="14">
        <v>0.5</v>
      </c>
      <c r="N313" s="2">
        <v>2250</v>
      </c>
      <c r="O313" s="14">
        <f t="shared" si="14"/>
        <v>1125</v>
      </c>
      <c r="P313" s="14">
        <f t="shared" si="15"/>
        <v>562.5</v>
      </c>
      <c r="Q313" s="3">
        <v>0.5</v>
      </c>
    </row>
    <row r="314" spans="1:17" ht="15.75" customHeight="1" x14ac:dyDescent="0.2">
      <c r="A314" s="1" t="s">
        <v>108</v>
      </c>
      <c r="B314" s="1">
        <v>1185732</v>
      </c>
      <c r="C314" s="17">
        <v>44697</v>
      </c>
      <c r="D314" s="17" t="str">
        <f t="shared" si="16"/>
        <v>mayo</v>
      </c>
      <c r="E314" s="17" t="str">
        <f t="shared" si="17"/>
        <v>T2</v>
      </c>
      <c r="F314" s="17" t="str">
        <f t="shared" si="18"/>
        <v>S1</v>
      </c>
      <c r="G314" s="1" t="s">
        <v>15</v>
      </c>
      <c r="H314" s="1" t="s">
        <v>16</v>
      </c>
      <c r="I314" s="1" t="s">
        <v>17</v>
      </c>
      <c r="J314" s="1" t="s">
        <v>2</v>
      </c>
      <c r="K314" s="1">
        <v>45</v>
      </c>
      <c r="L314" s="1" t="s">
        <v>113</v>
      </c>
      <c r="M314" s="14">
        <v>0.6</v>
      </c>
      <c r="N314" s="2">
        <v>4950</v>
      </c>
      <c r="O314" s="14">
        <f t="shared" si="14"/>
        <v>2970</v>
      </c>
      <c r="P314" s="14">
        <f t="shared" si="15"/>
        <v>1188</v>
      </c>
      <c r="Q314" s="3">
        <v>0.4</v>
      </c>
    </row>
    <row r="315" spans="1:17" ht="15.75" customHeight="1" x14ac:dyDescent="0.2">
      <c r="A315" s="1" t="s">
        <v>108</v>
      </c>
      <c r="B315" s="1">
        <v>1185732</v>
      </c>
      <c r="C315" s="17">
        <v>44697</v>
      </c>
      <c r="D315" s="17" t="str">
        <f t="shared" si="16"/>
        <v>mayo</v>
      </c>
      <c r="E315" s="17" t="str">
        <f t="shared" si="17"/>
        <v>T2</v>
      </c>
      <c r="F315" s="17" t="str">
        <f t="shared" si="18"/>
        <v>S1</v>
      </c>
      <c r="G315" s="1" t="s">
        <v>15</v>
      </c>
      <c r="H315" s="1" t="s">
        <v>16</v>
      </c>
      <c r="I315" s="1" t="s">
        <v>17</v>
      </c>
      <c r="J315" s="1" t="s">
        <v>3</v>
      </c>
      <c r="K315" s="1">
        <v>34</v>
      </c>
      <c r="L315" s="1" t="s">
        <v>115</v>
      </c>
      <c r="M315" s="14">
        <v>0.55000000000000004</v>
      </c>
      <c r="N315" s="2">
        <v>2000</v>
      </c>
      <c r="O315" s="14">
        <f t="shared" si="14"/>
        <v>1100</v>
      </c>
      <c r="P315" s="14">
        <f t="shared" si="15"/>
        <v>385</v>
      </c>
      <c r="Q315" s="3">
        <v>0.35</v>
      </c>
    </row>
    <row r="316" spans="1:17" ht="15.75" customHeight="1" x14ac:dyDescent="0.2">
      <c r="A316" s="1" t="s">
        <v>108</v>
      </c>
      <c r="B316" s="1">
        <v>1185732</v>
      </c>
      <c r="C316" s="17">
        <v>44697</v>
      </c>
      <c r="D316" s="17" t="str">
        <f t="shared" si="16"/>
        <v>mayo</v>
      </c>
      <c r="E316" s="17" t="str">
        <f t="shared" si="17"/>
        <v>T2</v>
      </c>
      <c r="F316" s="17" t="str">
        <f t="shared" si="18"/>
        <v>S1</v>
      </c>
      <c r="G316" s="1" t="s">
        <v>15</v>
      </c>
      <c r="H316" s="1" t="s">
        <v>16</v>
      </c>
      <c r="I316" s="1" t="s">
        <v>17</v>
      </c>
      <c r="J316" s="1" t="s">
        <v>4</v>
      </c>
      <c r="K316" s="1">
        <v>22</v>
      </c>
      <c r="L316" s="1" t="s">
        <v>113</v>
      </c>
      <c r="M316" s="14">
        <v>0.5</v>
      </c>
      <c r="N316" s="2">
        <v>1750</v>
      </c>
      <c r="O316" s="14">
        <f t="shared" si="14"/>
        <v>875</v>
      </c>
      <c r="P316" s="14">
        <f t="shared" si="15"/>
        <v>306.25</v>
      </c>
      <c r="Q316" s="3">
        <v>0.35</v>
      </c>
    </row>
    <row r="317" spans="1:17" ht="15.75" customHeight="1" x14ac:dyDescent="0.2">
      <c r="A317" s="1" t="s">
        <v>108</v>
      </c>
      <c r="B317" s="1">
        <v>1185732</v>
      </c>
      <c r="C317" s="17">
        <v>44697</v>
      </c>
      <c r="D317" s="17" t="str">
        <f t="shared" si="16"/>
        <v>mayo</v>
      </c>
      <c r="E317" s="17" t="str">
        <f t="shared" si="17"/>
        <v>T2</v>
      </c>
      <c r="F317" s="17" t="str">
        <f t="shared" si="18"/>
        <v>S1</v>
      </c>
      <c r="G317" s="1" t="s">
        <v>15</v>
      </c>
      <c r="H317" s="1" t="s">
        <v>16</v>
      </c>
      <c r="I317" s="1" t="s">
        <v>17</v>
      </c>
      <c r="J317" s="1" t="s">
        <v>5</v>
      </c>
      <c r="K317" s="1">
        <v>44</v>
      </c>
      <c r="L317" s="1" t="s">
        <v>115</v>
      </c>
      <c r="M317" s="14">
        <v>0.5</v>
      </c>
      <c r="N317" s="2">
        <v>1000</v>
      </c>
      <c r="O317" s="14">
        <f t="shared" si="14"/>
        <v>500</v>
      </c>
      <c r="P317" s="14">
        <f t="shared" si="15"/>
        <v>200</v>
      </c>
      <c r="Q317" s="3">
        <v>0.4</v>
      </c>
    </row>
    <row r="318" spans="1:17" ht="15.75" customHeight="1" x14ac:dyDescent="0.2">
      <c r="A318" s="1" t="s">
        <v>108</v>
      </c>
      <c r="B318" s="1">
        <v>1185732</v>
      </c>
      <c r="C318" s="17">
        <v>44697</v>
      </c>
      <c r="D318" s="17" t="str">
        <f t="shared" si="16"/>
        <v>mayo</v>
      </c>
      <c r="E318" s="17" t="str">
        <f t="shared" si="17"/>
        <v>T2</v>
      </c>
      <c r="F318" s="17" t="str">
        <f t="shared" si="18"/>
        <v>S1</v>
      </c>
      <c r="G318" s="1" t="s">
        <v>15</v>
      </c>
      <c r="H318" s="1" t="s">
        <v>16</v>
      </c>
      <c r="I318" s="1" t="s">
        <v>17</v>
      </c>
      <c r="J318" s="1" t="s">
        <v>6</v>
      </c>
      <c r="K318" s="1">
        <v>20</v>
      </c>
      <c r="L318" s="1" t="s">
        <v>114</v>
      </c>
      <c r="M318" s="14">
        <v>0.6</v>
      </c>
      <c r="N318" s="2">
        <v>1250</v>
      </c>
      <c r="O318" s="14">
        <f t="shared" si="14"/>
        <v>750</v>
      </c>
      <c r="P318" s="14">
        <f t="shared" si="15"/>
        <v>262.5</v>
      </c>
      <c r="Q318" s="3">
        <v>0.35</v>
      </c>
    </row>
    <row r="319" spans="1:17" ht="15.75" customHeight="1" x14ac:dyDescent="0.2">
      <c r="A319" s="1" t="s">
        <v>108</v>
      </c>
      <c r="B319" s="1">
        <v>1185732</v>
      </c>
      <c r="C319" s="17">
        <v>44697</v>
      </c>
      <c r="D319" s="17" t="str">
        <f t="shared" si="16"/>
        <v>mayo</v>
      </c>
      <c r="E319" s="17" t="str">
        <f t="shared" si="17"/>
        <v>T2</v>
      </c>
      <c r="F319" s="17" t="str">
        <f t="shared" si="18"/>
        <v>S1</v>
      </c>
      <c r="G319" s="1" t="s">
        <v>15</v>
      </c>
      <c r="H319" s="1" t="s">
        <v>16</v>
      </c>
      <c r="I319" s="1" t="s">
        <v>17</v>
      </c>
      <c r="J319" s="1" t="s">
        <v>7</v>
      </c>
      <c r="K319" s="1">
        <v>35</v>
      </c>
      <c r="L319" s="1" t="s">
        <v>115</v>
      </c>
      <c r="M319" s="14">
        <v>0.65</v>
      </c>
      <c r="N319" s="2">
        <v>2500</v>
      </c>
      <c r="O319" s="14">
        <f t="shared" si="14"/>
        <v>1625</v>
      </c>
      <c r="P319" s="14">
        <f t="shared" si="15"/>
        <v>812.5</v>
      </c>
      <c r="Q319" s="3">
        <v>0.5</v>
      </c>
    </row>
    <row r="320" spans="1:17" ht="15.75" customHeight="1" x14ac:dyDescent="0.2">
      <c r="A320" s="1" t="s">
        <v>108</v>
      </c>
      <c r="B320" s="1">
        <v>1185732</v>
      </c>
      <c r="C320" s="17">
        <v>44727</v>
      </c>
      <c r="D320" s="17" t="str">
        <f t="shared" si="16"/>
        <v>junio</v>
      </c>
      <c r="E320" s="17" t="str">
        <f t="shared" si="17"/>
        <v>T2</v>
      </c>
      <c r="F320" s="17" t="str">
        <f t="shared" si="18"/>
        <v>S1</v>
      </c>
      <c r="G320" s="1" t="s">
        <v>15</v>
      </c>
      <c r="H320" s="1" t="s">
        <v>16</v>
      </c>
      <c r="I320" s="1" t="s">
        <v>17</v>
      </c>
      <c r="J320" s="1" t="s">
        <v>2</v>
      </c>
      <c r="K320" s="1">
        <v>26</v>
      </c>
      <c r="L320" s="1" t="s">
        <v>115</v>
      </c>
      <c r="M320" s="14">
        <v>0.5</v>
      </c>
      <c r="N320" s="2">
        <v>5000</v>
      </c>
      <c r="O320" s="14">
        <f t="shared" si="14"/>
        <v>2500</v>
      </c>
      <c r="P320" s="14">
        <f t="shared" si="15"/>
        <v>1000</v>
      </c>
      <c r="Q320" s="3">
        <v>0.4</v>
      </c>
    </row>
    <row r="321" spans="1:17" ht="15.75" customHeight="1" x14ac:dyDescent="0.2">
      <c r="A321" s="1" t="s">
        <v>108</v>
      </c>
      <c r="B321" s="1">
        <v>1185732</v>
      </c>
      <c r="C321" s="17">
        <v>44727</v>
      </c>
      <c r="D321" s="17" t="str">
        <f t="shared" si="16"/>
        <v>junio</v>
      </c>
      <c r="E321" s="17" t="str">
        <f t="shared" si="17"/>
        <v>T2</v>
      </c>
      <c r="F321" s="17" t="str">
        <f t="shared" si="18"/>
        <v>S1</v>
      </c>
      <c r="G321" s="1" t="s">
        <v>15</v>
      </c>
      <c r="H321" s="1" t="s">
        <v>16</v>
      </c>
      <c r="I321" s="1" t="s">
        <v>17</v>
      </c>
      <c r="J321" s="1" t="s">
        <v>3</v>
      </c>
      <c r="K321" s="1">
        <v>23</v>
      </c>
      <c r="L321" s="1" t="s">
        <v>114</v>
      </c>
      <c r="M321" s="14">
        <v>0.45000000000000007</v>
      </c>
      <c r="N321" s="2">
        <v>2500</v>
      </c>
      <c r="O321" s="14">
        <f t="shared" si="14"/>
        <v>1125.0000000000002</v>
      </c>
      <c r="P321" s="14">
        <f t="shared" si="15"/>
        <v>393.75000000000006</v>
      </c>
      <c r="Q321" s="3">
        <v>0.35</v>
      </c>
    </row>
    <row r="322" spans="1:17" ht="15.75" customHeight="1" x14ac:dyDescent="0.2">
      <c r="A322" s="1" t="s">
        <v>108</v>
      </c>
      <c r="B322" s="1">
        <v>1185732</v>
      </c>
      <c r="C322" s="17">
        <v>44727</v>
      </c>
      <c r="D322" s="17" t="str">
        <f t="shared" ref="D322:D385" si="19">TEXT(C322,"mmmm")</f>
        <v>junio</v>
      </c>
      <c r="E322" s="17" t="str">
        <f t="shared" ref="E322:E385" si="20">"T" &amp; TRUNC((MONTH(C322)-1)/3)+1</f>
        <v>T2</v>
      </c>
      <c r="F322" s="17" t="str">
        <f t="shared" ref="F322:F385" si="21">"S" &amp; IF(MONTH(C322)&lt;=6,1,2)</f>
        <v>S1</v>
      </c>
      <c r="G322" s="1" t="s">
        <v>15</v>
      </c>
      <c r="H322" s="1" t="s">
        <v>16</v>
      </c>
      <c r="I322" s="1" t="s">
        <v>17</v>
      </c>
      <c r="J322" s="1" t="s">
        <v>4</v>
      </c>
      <c r="K322" s="1">
        <v>29</v>
      </c>
      <c r="L322" s="1" t="s">
        <v>112</v>
      </c>
      <c r="M322" s="14">
        <v>0.4</v>
      </c>
      <c r="N322" s="2">
        <v>2000</v>
      </c>
      <c r="O322" s="14">
        <f t="shared" si="14"/>
        <v>800</v>
      </c>
      <c r="P322" s="14">
        <f t="shared" si="15"/>
        <v>280</v>
      </c>
      <c r="Q322" s="3">
        <v>0.35</v>
      </c>
    </row>
    <row r="323" spans="1:17" ht="15.75" customHeight="1" x14ac:dyDescent="0.2">
      <c r="A323" s="1" t="s">
        <v>108</v>
      </c>
      <c r="B323" s="1">
        <v>1185732</v>
      </c>
      <c r="C323" s="17">
        <v>44727</v>
      </c>
      <c r="D323" s="17" t="str">
        <f t="shared" si="19"/>
        <v>junio</v>
      </c>
      <c r="E323" s="17" t="str">
        <f t="shared" si="20"/>
        <v>T2</v>
      </c>
      <c r="F323" s="17" t="str">
        <f t="shared" si="21"/>
        <v>S1</v>
      </c>
      <c r="G323" s="1" t="s">
        <v>15</v>
      </c>
      <c r="H323" s="1" t="s">
        <v>16</v>
      </c>
      <c r="I323" s="1" t="s">
        <v>17</v>
      </c>
      <c r="J323" s="1" t="s">
        <v>5</v>
      </c>
      <c r="K323" s="1">
        <v>50</v>
      </c>
      <c r="L323" s="1" t="s">
        <v>114</v>
      </c>
      <c r="M323" s="14">
        <v>0.4</v>
      </c>
      <c r="N323" s="2">
        <v>1750</v>
      </c>
      <c r="O323" s="14">
        <f t="shared" si="14"/>
        <v>700</v>
      </c>
      <c r="P323" s="14">
        <f t="shared" si="15"/>
        <v>280</v>
      </c>
      <c r="Q323" s="3">
        <v>0.4</v>
      </c>
    </row>
    <row r="324" spans="1:17" ht="15.75" customHeight="1" x14ac:dyDescent="0.2">
      <c r="A324" s="1" t="s">
        <v>108</v>
      </c>
      <c r="B324" s="1">
        <v>1185732</v>
      </c>
      <c r="C324" s="17">
        <v>44727</v>
      </c>
      <c r="D324" s="17" t="str">
        <f t="shared" si="19"/>
        <v>junio</v>
      </c>
      <c r="E324" s="17" t="str">
        <f t="shared" si="20"/>
        <v>T2</v>
      </c>
      <c r="F324" s="17" t="str">
        <f t="shared" si="21"/>
        <v>S1</v>
      </c>
      <c r="G324" s="1" t="s">
        <v>15</v>
      </c>
      <c r="H324" s="1" t="s">
        <v>16</v>
      </c>
      <c r="I324" s="1" t="s">
        <v>17</v>
      </c>
      <c r="J324" s="1" t="s">
        <v>6</v>
      </c>
      <c r="K324" s="1">
        <v>43</v>
      </c>
      <c r="L324" s="1" t="s">
        <v>113</v>
      </c>
      <c r="M324" s="14">
        <v>0.5</v>
      </c>
      <c r="N324" s="2">
        <v>1750</v>
      </c>
      <c r="O324" s="14">
        <f t="shared" si="14"/>
        <v>875</v>
      </c>
      <c r="P324" s="14">
        <f t="shared" si="15"/>
        <v>306.25</v>
      </c>
      <c r="Q324" s="3">
        <v>0.35</v>
      </c>
    </row>
    <row r="325" spans="1:17" ht="15.75" customHeight="1" x14ac:dyDescent="0.2">
      <c r="A325" s="1" t="s">
        <v>108</v>
      </c>
      <c r="B325" s="1">
        <v>1185732</v>
      </c>
      <c r="C325" s="17">
        <v>44727</v>
      </c>
      <c r="D325" s="17" t="str">
        <f t="shared" si="19"/>
        <v>junio</v>
      </c>
      <c r="E325" s="17" t="str">
        <f t="shared" si="20"/>
        <v>T2</v>
      </c>
      <c r="F325" s="17" t="str">
        <f t="shared" si="21"/>
        <v>S1</v>
      </c>
      <c r="G325" s="1" t="s">
        <v>15</v>
      </c>
      <c r="H325" s="1" t="s">
        <v>16</v>
      </c>
      <c r="I325" s="1" t="s">
        <v>17</v>
      </c>
      <c r="J325" s="1" t="s">
        <v>7</v>
      </c>
      <c r="K325" s="1">
        <v>44</v>
      </c>
      <c r="L325" s="1" t="s">
        <v>115</v>
      </c>
      <c r="M325" s="14">
        <v>0.55000000000000004</v>
      </c>
      <c r="N325" s="2">
        <v>3500</v>
      </c>
      <c r="O325" s="14">
        <f t="shared" si="14"/>
        <v>1925.0000000000002</v>
      </c>
      <c r="P325" s="14">
        <f t="shared" si="15"/>
        <v>962.50000000000011</v>
      </c>
      <c r="Q325" s="3">
        <v>0.5</v>
      </c>
    </row>
    <row r="326" spans="1:17" ht="15.75" customHeight="1" x14ac:dyDescent="0.2">
      <c r="A326" s="1" t="s">
        <v>108</v>
      </c>
      <c r="B326" s="1">
        <v>1185732</v>
      </c>
      <c r="C326" s="17">
        <v>44756</v>
      </c>
      <c r="D326" s="17" t="str">
        <f t="shared" si="19"/>
        <v>julio</v>
      </c>
      <c r="E326" s="17" t="str">
        <f t="shared" si="20"/>
        <v>T3</v>
      </c>
      <c r="F326" s="17" t="str">
        <f t="shared" si="21"/>
        <v>S2</v>
      </c>
      <c r="G326" s="1" t="s">
        <v>15</v>
      </c>
      <c r="H326" s="1" t="s">
        <v>16</v>
      </c>
      <c r="I326" s="1" t="s">
        <v>17</v>
      </c>
      <c r="J326" s="1" t="s">
        <v>2</v>
      </c>
      <c r="K326" s="1">
        <v>35</v>
      </c>
      <c r="L326" s="1" t="s">
        <v>112</v>
      </c>
      <c r="M326" s="14">
        <v>0.5</v>
      </c>
      <c r="N326" s="2">
        <v>5750</v>
      </c>
      <c r="O326" s="14">
        <f t="shared" si="14"/>
        <v>2875</v>
      </c>
      <c r="P326" s="14">
        <f t="shared" si="15"/>
        <v>1150</v>
      </c>
      <c r="Q326" s="3">
        <v>0.4</v>
      </c>
    </row>
    <row r="327" spans="1:17" ht="15.75" customHeight="1" x14ac:dyDescent="0.2">
      <c r="A327" s="1" t="s">
        <v>108</v>
      </c>
      <c r="B327" s="1">
        <v>1185732</v>
      </c>
      <c r="C327" s="17">
        <v>44756</v>
      </c>
      <c r="D327" s="17" t="str">
        <f t="shared" si="19"/>
        <v>julio</v>
      </c>
      <c r="E327" s="17" t="str">
        <f t="shared" si="20"/>
        <v>T3</v>
      </c>
      <c r="F327" s="17" t="str">
        <f t="shared" si="21"/>
        <v>S2</v>
      </c>
      <c r="G327" s="1" t="s">
        <v>15</v>
      </c>
      <c r="H327" s="1" t="s">
        <v>16</v>
      </c>
      <c r="I327" s="1" t="s">
        <v>17</v>
      </c>
      <c r="J327" s="1" t="s">
        <v>3</v>
      </c>
      <c r="K327" s="1">
        <v>57</v>
      </c>
      <c r="L327" s="1" t="s">
        <v>113</v>
      </c>
      <c r="M327" s="14">
        <v>0.45000000000000007</v>
      </c>
      <c r="N327" s="2">
        <v>3250</v>
      </c>
      <c r="O327" s="14">
        <f t="shared" si="14"/>
        <v>1462.5000000000002</v>
      </c>
      <c r="P327" s="14">
        <f t="shared" si="15"/>
        <v>511.87500000000006</v>
      </c>
      <c r="Q327" s="3">
        <v>0.35</v>
      </c>
    </row>
    <row r="328" spans="1:17" ht="15.75" customHeight="1" x14ac:dyDescent="0.2">
      <c r="A328" s="1" t="s">
        <v>108</v>
      </c>
      <c r="B328" s="1">
        <v>1185732</v>
      </c>
      <c r="C328" s="17">
        <v>44756</v>
      </c>
      <c r="D328" s="17" t="str">
        <f t="shared" si="19"/>
        <v>julio</v>
      </c>
      <c r="E328" s="17" t="str">
        <f t="shared" si="20"/>
        <v>T3</v>
      </c>
      <c r="F328" s="17" t="str">
        <f t="shared" si="21"/>
        <v>S2</v>
      </c>
      <c r="G328" s="1" t="s">
        <v>15</v>
      </c>
      <c r="H328" s="1" t="s">
        <v>16</v>
      </c>
      <c r="I328" s="1" t="s">
        <v>17</v>
      </c>
      <c r="J328" s="1" t="s">
        <v>4</v>
      </c>
      <c r="K328" s="1">
        <v>59</v>
      </c>
      <c r="L328" s="1" t="s">
        <v>113</v>
      </c>
      <c r="M328" s="14">
        <v>0.4</v>
      </c>
      <c r="N328" s="2">
        <v>2500</v>
      </c>
      <c r="O328" s="14">
        <f t="shared" si="14"/>
        <v>1000</v>
      </c>
      <c r="P328" s="14">
        <f t="shared" si="15"/>
        <v>350</v>
      </c>
      <c r="Q328" s="3">
        <v>0.35</v>
      </c>
    </row>
    <row r="329" spans="1:17" ht="15.75" customHeight="1" x14ac:dyDescent="0.2">
      <c r="A329" s="1" t="s">
        <v>108</v>
      </c>
      <c r="B329" s="1">
        <v>1185732</v>
      </c>
      <c r="C329" s="17">
        <v>44756</v>
      </c>
      <c r="D329" s="17" t="str">
        <f t="shared" si="19"/>
        <v>julio</v>
      </c>
      <c r="E329" s="17" t="str">
        <f t="shared" si="20"/>
        <v>T3</v>
      </c>
      <c r="F329" s="17" t="str">
        <f t="shared" si="21"/>
        <v>S2</v>
      </c>
      <c r="G329" s="1" t="s">
        <v>15</v>
      </c>
      <c r="H329" s="1" t="s">
        <v>16</v>
      </c>
      <c r="I329" s="1" t="s">
        <v>17</v>
      </c>
      <c r="J329" s="1" t="s">
        <v>5</v>
      </c>
      <c r="K329" s="1">
        <v>15</v>
      </c>
      <c r="L329" s="1" t="s">
        <v>113</v>
      </c>
      <c r="M329" s="14">
        <v>0.4</v>
      </c>
      <c r="N329" s="2">
        <v>2000</v>
      </c>
      <c r="O329" s="14">
        <f t="shared" si="14"/>
        <v>800</v>
      </c>
      <c r="P329" s="14">
        <f t="shared" si="15"/>
        <v>320</v>
      </c>
      <c r="Q329" s="3">
        <v>0.4</v>
      </c>
    </row>
    <row r="330" spans="1:17" ht="15.75" customHeight="1" x14ac:dyDescent="0.2">
      <c r="A330" s="1" t="s">
        <v>108</v>
      </c>
      <c r="B330" s="1">
        <v>1185732</v>
      </c>
      <c r="C330" s="17">
        <v>44756</v>
      </c>
      <c r="D330" s="17" t="str">
        <f t="shared" si="19"/>
        <v>julio</v>
      </c>
      <c r="E330" s="17" t="str">
        <f t="shared" si="20"/>
        <v>T3</v>
      </c>
      <c r="F330" s="17" t="str">
        <f t="shared" si="21"/>
        <v>S2</v>
      </c>
      <c r="G330" s="1" t="s">
        <v>15</v>
      </c>
      <c r="H330" s="1" t="s">
        <v>16</v>
      </c>
      <c r="I330" s="1" t="s">
        <v>17</v>
      </c>
      <c r="J330" s="1" t="s">
        <v>6</v>
      </c>
      <c r="K330" s="1">
        <v>51</v>
      </c>
      <c r="L330" s="1" t="s">
        <v>115</v>
      </c>
      <c r="M330" s="14">
        <v>0.5</v>
      </c>
      <c r="N330" s="2">
        <v>2250</v>
      </c>
      <c r="O330" s="14">
        <f t="shared" si="14"/>
        <v>1125</v>
      </c>
      <c r="P330" s="14">
        <f t="shared" si="15"/>
        <v>393.75</v>
      </c>
      <c r="Q330" s="3">
        <v>0.35</v>
      </c>
    </row>
    <row r="331" spans="1:17" ht="15.75" customHeight="1" x14ac:dyDescent="0.2">
      <c r="A331" s="1" t="s">
        <v>108</v>
      </c>
      <c r="B331" s="1">
        <v>1185732</v>
      </c>
      <c r="C331" s="17">
        <v>44756</v>
      </c>
      <c r="D331" s="17" t="str">
        <f t="shared" si="19"/>
        <v>julio</v>
      </c>
      <c r="E331" s="17" t="str">
        <f t="shared" si="20"/>
        <v>T3</v>
      </c>
      <c r="F331" s="17" t="str">
        <f t="shared" si="21"/>
        <v>S2</v>
      </c>
      <c r="G331" s="1" t="s">
        <v>15</v>
      </c>
      <c r="H331" s="1" t="s">
        <v>16</v>
      </c>
      <c r="I331" s="1" t="s">
        <v>17</v>
      </c>
      <c r="J331" s="1" t="s">
        <v>7</v>
      </c>
      <c r="K331" s="1">
        <v>56</v>
      </c>
      <c r="L331" s="1" t="s">
        <v>112</v>
      </c>
      <c r="M331" s="14">
        <v>0.55000000000000004</v>
      </c>
      <c r="N331" s="2">
        <v>4000</v>
      </c>
      <c r="O331" s="14">
        <f t="shared" si="14"/>
        <v>2200</v>
      </c>
      <c r="P331" s="14">
        <f t="shared" si="15"/>
        <v>1100</v>
      </c>
      <c r="Q331" s="3">
        <v>0.5</v>
      </c>
    </row>
    <row r="332" spans="1:17" ht="15.75" customHeight="1" x14ac:dyDescent="0.2">
      <c r="A332" s="1" t="s">
        <v>108</v>
      </c>
      <c r="B332" s="1">
        <v>1185732</v>
      </c>
      <c r="C332" s="17">
        <v>44788</v>
      </c>
      <c r="D332" s="17" t="str">
        <f t="shared" si="19"/>
        <v>agosto</v>
      </c>
      <c r="E332" s="17" t="str">
        <f t="shared" si="20"/>
        <v>T3</v>
      </c>
      <c r="F332" s="17" t="str">
        <f t="shared" si="21"/>
        <v>S2</v>
      </c>
      <c r="G332" s="1" t="s">
        <v>15</v>
      </c>
      <c r="H332" s="1" t="s">
        <v>16</v>
      </c>
      <c r="I332" s="1" t="s">
        <v>17</v>
      </c>
      <c r="J332" s="1" t="s">
        <v>2</v>
      </c>
      <c r="K332" s="1">
        <v>55</v>
      </c>
      <c r="L332" s="1" t="s">
        <v>114</v>
      </c>
      <c r="M332" s="14">
        <v>0.5</v>
      </c>
      <c r="N332" s="2">
        <v>5500</v>
      </c>
      <c r="O332" s="14">
        <f t="shared" si="14"/>
        <v>2750</v>
      </c>
      <c r="P332" s="14">
        <f t="shared" si="15"/>
        <v>1100</v>
      </c>
      <c r="Q332" s="3">
        <v>0.4</v>
      </c>
    </row>
    <row r="333" spans="1:17" ht="15.75" customHeight="1" x14ac:dyDescent="0.2">
      <c r="A333" s="1" t="s">
        <v>108</v>
      </c>
      <c r="B333" s="1">
        <v>1185732</v>
      </c>
      <c r="C333" s="17">
        <v>44788</v>
      </c>
      <c r="D333" s="17" t="str">
        <f t="shared" si="19"/>
        <v>agosto</v>
      </c>
      <c r="E333" s="17" t="str">
        <f t="shared" si="20"/>
        <v>T3</v>
      </c>
      <c r="F333" s="17" t="str">
        <f t="shared" si="21"/>
        <v>S2</v>
      </c>
      <c r="G333" s="1" t="s">
        <v>15</v>
      </c>
      <c r="H333" s="1" t="s">
        <v>16</v>
      </c>
      <c r="I333" s="1" t="s">
        <v>17</v>
      </c>
      <c r="J333" s="1" t="s">
        <v>3</v>
      </c>
      <c r="K333" s="1">
        <v>38</v>
      </c>
      <c r="L333" s="1" t="s">
        <v>112</v>
      </c>
      <c r="M333" s="14">
        <v>0.45000000000000007</v>
      </c>
      <c r="N333" s="2">
        <v>3250</v>
      </c>
      <c r="O333" s="14">
        <f t="shared" si="14"/>
        <v>1462.5000000000002</v>
      </c>
      <c r="P333" s="14">
        <f t="shared" si="15"/>
        <v>511.87500000000006</v>
      </c>
      <c r="Q333" s="3">
        <v>0.35</v>
      </c>
    </row>
    <row r="334" spans="1:17" ht="15.75" customHeight="1" x14ac:dyDescent="0.2">
      <c r="A334" s="1" t="s">
        <v>108</v>
      </c>
      <c r="B334" s="1">
        <v>1185732</v>
      </c>
      <c r="C334" s="17">
        <v>44788</v>
      </c>
      <c r="D334" s="17" t="str">
        <f t="shared" si="19"/>
        <v>agosto</v>
      </c>
      <c r="E334" s="17" t="str">
        <f t="shared" si="20"/>
        <v>T3</v>
      </c>
      <c r="F334" s="17" t="str">
        <f t="shared" si="21"/>
        <v>S2</v>
      </c>
      <c r="G334" s="1" t="s">
        <v>15</v>
      </c>
      <c r="H334" s="1" t="s">
        <v>16</v>
      </c>
      <c r="I334" s="1" t="s">
        <v>17</v>
      </c>
      <c r="J334" s="1" t="s">
        <v>4</v>
      </c>
      <c r="K334" s="1">
        <v>22</v>
      </c>
      <c r="L334" s="1" t="s">
        <v>114</v>
      </c>
      <c r="M334" s="14">
        <v>0.4</v>
      </c>
      <c r="N334" s="2">
        <v>2500</v>
      </c>
      <c r="O334" s="14">
        <f t="shared" si="14"/>
        <v>1000</v>
      </c>
      <c r="P334" s="14">
        <f t="shared" si="15"/>
        <v>350</v>
      </c>
      <c r="Q334" s="3">
        <v>0.35</v>
      </c>
    </row>
    <row r="335" spans="1:17" ht="15.75" customHeight="1" x14ac:dyDescent="0.2">
      <c r="A335" s="1" t="s">
        <v>108</v>
      </c>
      <c r="B335" s="1">
        <v>1185732</v>
      </c>
      <c r="C335" s="17">
        <v>44788</v>
      </c>
      <c r="D335" s="17" t="str">
        <f t="shared" si="19"/>
        <v>agosto</v>
      </c>
      <c r="E335" s="17" t="str">
        <f t="shared" si="20"/>
        <v>T3</v>
      </c>
      <c r="F335" s="17" t="str">
        <f t="shared" si="21"/>
        <v>S2</v>
      </c>
      <c r="G335" s="1" t="s">
        <v>15</v>
      </c>
      <c r="H335" s="1" t="s">
        <v>16</v>
      </c>
      <c r="I335" s="1" t="s">
        <v>17</v>
      </c>
      <c r="J335" s="1" t="s">
        <v>5</v>
      </c>
      <c r="K335" s="1">
        <v>49</v>
      </c>
      <c r="L335" s="1" t="s">
        <v>112</v>
      </c>
      <c r="M335" s="14">
        <v>0.4</v>
      </c>
      <c r="N335" s="2">
        <v>2250</v>
      </c>
      <c r="O335" s="14">
        <f t="shared" si="14"/>
        <v>900</v>
      </c>
      <c r="P335" s="14">
        <f t="shared" si="15"/>
        <v>360</v>
      </c>
      <c r="Q335" s="3">
        <v>0.4</v>
      </c>
    </row>
    <row r="336" spans="1:17" ht="15.75" customHeight="1" x14ac:dyDescent="0.2">
      <c r="A336" s="1" t="s">
        <v>108</v>
      </c>
      <c r="B336" s="1">
        <v>1185732</v>
      </c>
      <c r="C336" s="17">
        <v>44788</v>
      </c>
      <c r="D336" s="17" t="str">
        <f t="shared" si="19"/>
        <v>agosto</v>
      </c>
      <c r="E336" s="17" t="str">
        <f t="shared" si="20"/>
        <v>T3</v>
      </c>
      <c r="F336" s="17" t="str">
        <f t="shared" si="21"/>
        <v>S2</v>
      </c>
      <c r="G336" s="1" t="s">
        <v>15</v>
      </c>
      <c r="H336" s="1" t="s">
        <v>16</v>
      </c>
      <c r="I336" s="1" t="s">
        <v>17</v>
      </c>
      <c r="J336" s="1" t="s">
        <v>6</v>
      </c>
      <c r="K336" s="1">
        <v>51</v>
      </c>
      <c r="L336" s="1" t="s">
        <v>115</v>
      </c>
      <c r="M336" s="14">
        <v>0.5</v>
      </c>
      <c r="N336" s="2">
        <v>2000</v>
      </c>
      <c r="O336" s="14">
        <f t="shared" si="14"/>
        <v>1000</v>
      </c>
      <c r="P336" s="14">
        <f t="shared" si="15"/>
        <v>350</v>
      </c>
      <c r="Q336" s="3">
        <v>0.35</v>
      </c>
    </row>
    <row r="337" spans="1:17" ht="15.75" customHeight="1" x14ac:dyDescent="0.2">
      <c r="A337" s="1" t="s">
        <v>108</v>
      </c>
      <c r="B337" s="1">
        <v>1185732</v>
      </c>
      <c r="C337" s="17">
        <v>44788</v>
      </c>
      <c r="D337" s="17" t="str">
        <f t="shared" si="19"/>
        <v>agosto</v>
      </c>
      <c r="E337" s="17" t="str">
        <f t="shared" si="20"/>
        <v>T3</v>
      </c>
      <c r="F337" s="17" t="str">
        <f t="shared" si="21"/>
        <v>S2</v>
      </c>
      <c r="G337" s="1" t="s">
        <v>15</v>
      </c>
      <c r="H337" s="1" t="s">
        <v>16</v>
      </c>
      <c r="I337" s="1" t="s">
        <v>17</v>
      </c>
      <c r="J337" s="1" t="s">
        <v>7</v>
      </c>
      <c r="K337" s="1">
        <v>31</v>
      </c>
      <c r="L337" s="1" t="s">
        <v>114</v>
      </c>
      <c r="M337" s="14">
        <v>0.55000000000000004</v>
      </c>
      <c r="N337" s="2">
        <v>3750</v>
      </c>
      <c r="O337" s="14">
        <f t="shared" si="14"/>
        <v>2062.5</v>
      </c>
      <c r="P337" s="14">
        <f t="shared" si="15"/>
        <v>1031.25</v>
      </c>
      <c r="Q337" s="3">
        <v>0.5</v>
      </c>
    </row>
    <row r="338" spans="1:17" ht="15.75" customHeight="1" x14ac:dyDescent="0.2">
      <c r="A338" s="1" t="s">
        <v>108</v>
      </c>
      <c r="B338" s="1">
        <v>1185732</v>
      </c>
      <c r="C338" s="17">
        <v>44820</v>
      </c>
      <c r="D338" s="17" t="str">
        <f t="shared" si="19"/>
        <v>septiembre</v>
      </c>
      <c r="E338" s="17" t="str">
        <f t="shared" si="20"/>
        <v>T3</v>
      </c>
      <c r="F338" s="17" t="str">
        <f t="shared" si="21"/>
        <v>S2</v>
      </c>
      <c r="G338" s="1" t="s">
        <v>15</v>
      </c>
      <c r="H338" s="1" t="s">
        <v>16</v>
      </c>
      <c r="I338" s="1" t="s">
        <v>17</v>
      </c>
      <c r="J338" s="1" t="s">
        <v>2</v>
      </c>
      <c r="K338" s="1">
        <v>53</v>
      </c>
      <c r="L338" s="1" t="s">
        <v>114</v>
      </c>
      <c r="M338" s="14">
        <v>0.5</v>
      </c>
      <c r="N338" s="2">
        <v>5000</v>
      </c>
      <c r="O338" s="14">
        <f t="shared" si="14"/>
        <v>2500</v>
      </c>
      <c r="P338" s="14">
        <f t="shared" si="15"/>
        <v>1000</v>
      </c>
      <c r="Q338" s="3">
        <v>0.4</v>
      </c>
    </row>
    <row r="339" spans="1:17" ht="15.75" customHeight="1" x14ac:dyDescent="0.2">
      <c r="A339" s="1" t="s">
        <v>108</v>
      </c>
      <c r="B339" s="1">
        <v>1185732</v>
      </c>
      <c r="C339" s="17">
        <v>44820</v>
      </c>
      <c r="D339" s="17" t="str">
        <f t="shared" si="19"/>
        <v>septiembre</v>
      </c>
      <c r="E339" s="17" t="str">
        <f t="shared" si="20"/>
        <v>T3</v>
      </c>
      <c r="F339" s="17" t="str">
        <f t="shared" si="21"/>
        <v>S2</v>
      </c>
      <c r="G339" s="1" t="s">
        <v>15</v>
      </c>
      <c r="H339" s="1" t="s">
        <v>16</v>
      </c>
      <c r="I339" s="1" t="s">
        <v>17</v>
      </c>
      <c r="J339" s="1" t="s">
        <v>3</v>
      </c>
      <c r="K339" s="1">
        <v>19</v>
      </c>
      <c r="L339" s="1" t="s">
        <v>115</v>
      </c>
      <c r="M339" s="14">
        <v>0.45000000000000007</v>
      </c>
      <c r="N339" s="2">
        <v>3000</v>
      </c>
      <c r="O339" s="14">
        <f t="shared" si="14"/>
        <v>1350.0000000000002</v>
      </c>
      <c r="P339" s="14">
        <f t="shared" si="15"/>
        <v>472.50000000000006</v>
      </c>
      <c r="Q339" s="3">
        <v>0.35</v>
      </c>
    </row>
    <row r="340" spans="1:17" ht="15.75" customHeight="1" x14ac:dyDescent="0.2">
      <c r="A340" s="1" t="s">
        <v>108</v>
      </c>
      <c r="B340" s="1">
        <v>1185732</v>
      </c>
      <c r="C340" s="17">
        <v>44820</v>
      </c>
      <c r="D340" s="17" t="str">
        <f t="shared" si="19"/>
        <v>septiembre</v>
      </c>
      <c r="E340" s="17" t="str">
        <f t="shared" si="20"/>
        <v>T3</v>
      </c>
      <c r="F340" s="17" t="str">
        <f t="shared" si="21"/>
        <v>S2</v>
      </c>
      <c r="G340" s="1" t="s">
        <v>15</v>
      </c>
      <c r="H340" s="1" t="s">
        <v>16</v>
      </c>
      <c r="I340" s="1" t="s">
        <v>17</v>
      </c>
      <c r="J340" s="1" t="s">
        <v>4</v>
      </c>
      <c r="K340" s="1">
        <v>15</v>
      </c>
      <c r="L340" s="1" t="s">
        <v>112</v>
      </c>
      <c r="M340" s="14">
        <v>0.4</v>
      </c>
      <c r="N340" s="2">
        <v>2000</v>
      </c>
      <c r="O340" s="14">
        <f t="shared" si="14"/>
        <v>800</v>
      </c>
      <c r="P340" s="14">
        <f t="shared" si="15"/>
        <v>280</v>
      </c>
      <c r="Q340" s="3">
        <v>0.35</v>
      </c>
    </row>
    <row r="341" spans="1:17" ht="15.75" customHeight="1" x14ac:dyDescent="0.2">
      <c r="A341" s="1" t="s">
        <v>108</v>
      </c>
      <c r="B341" s="1">
        <v>1185732</v>
      </c>
      <c r="C341" s="17">
        <v>44820</v>
      </c>
      <c r="D341" s="17" t="str">
        <f t="shared" si="19"/>
        <v>septiembre</v>
      </c>
      <c r="E341" s="17" t="str">
        <f t="shared" si="20"/>
        <v>T3</v>
      </c>
      <c r="F341" s="17" t="str">
        <f t="shared" si="21"/>
        <v>S2</v>
      </c>
      <c r="G341" s="1" t="s">
        <v>15</v>
      </c>
      <c r="H341" s="1" t="s">
        <v>16</v>
      </c>
      <c r="I341" s="1" t="s">
        <v>17</v>
      </c>
      <c r="J341" s="1" t="s">
        <v>5</v>
      </c>
      <c r="K341" s="1">
        <v>45</v>
      </c>
      <c r="L341" s="1" t="s">
        <v>112</v>
      </c>
      <c r="M341" s="14">
        <v>0.4</v>
      </c>
      <c r="N341" s="2">
        <v>1750</v>
      </c>
      <c r="O341" s="14">
        <f t="shared" si="14"/>
        <v>700</v>
      </c>
      <c r="P341" s="14">
        <f t="shared" si="15"/>
        <v>280</v>
      </c>
      <c r="Q341" s="3">
        <v>0.4</v>
      </c>
    </row>
    <row r="342" spans="1:17" ht="15.75" customHeight="1" x14ac:dyDescent="0.2">
      <c r="A342" s="1" t="s">
        <v>108</v>
      </c>
      <c r="B342" s="1">
        <v>1185732</v>
      </c>
      <c r="C342" s="17">
        <v>44820</v>
      </c>
      <c r="D342" s="17" t="str">
        <f t="shared" si="19"/>
        <v>septiembre</v>
      </c>
      <c r="E342" s="17" t="str">
        <f t="shared" si="20"/>
        <v>T3</v>
      </c>
      <c r="F342" s="17" t="str">
        <f t="shared" si="21"/>
        <v>S2</v>
      </c>
      <c r="G342" s="1" t="s">
        <v>15</v>
      </c>
      <c r="H342" s="1" t="s">
        <v>16</v>
      </c>
      <c r="I342" s="1" t="s">
        <v>17</v>
      </c>
      <c r="J342" s="1" t="s">
        <v>6</v>
      </c>
      <c r="K342" s="1">
        <v>37</v>
      </c>
      <c r="L342" s="1" t="s">
        <v>114</v>
      </c>
      <c r="M342" s="14">
        <v>0.5</v>
      </c>
      <c r="N342" s="2">
        <v>1750</v>
      </c>
      <c r="O342" s="14">
        <f t="shared" si="14"/>
        <v>875</v>
      </c>
      <c r="P342" s="14">
        <f t="shared" si="15"/>
        <v>306.25</v>
      </c>
      <c r="Q342" s="3">
        <v>0.35</v>
      </c>
    </row>
    <row r="343" spans="1:17" ht="15.75" customHeight="1" x14ac:dyDescent="0.2">
      <c r="A343" s="1" t="s">
        <v>108</v>
      </c>
      <c r="B343" s="1">
        <v>1185732</v>
      </c>
      <c r="C343" s="17">
        <v>44820</v>
      </c>
      <c r="D343" s="17" t="str">
        <f t="shared" si="19"/>
        <v>septiembre</v>
      </c>
      <c r="E343" s="17" t="str">
        <f t="shared" si="20"/>
        <v>T3</v>
      </c>
      <c r="F343" s="17" t="str">
        <f t="shared" si="21"/>
        <v>S2</v>
      </c>
      <c r="G343" s="1" t="s">
        <v>15</v>
      </c>
      <c r="H343" s="1" t="s">
        <v>16</v>
      </c>
      <c r="I343" s="1" t="s">
        <v>17</v>
      </c>
      <c r="J343" s="1" t="s">
        <v>7</v>
      </c>
      <c r="K343" s="1">
        <v>60</v>
      </c>
      <c r="L343" s="1" t="s">
        <v>112</v>
      </c>
      <c r="M343" s="14">
        <v>0.55000000000000004</v>
      </c>
      <c r="N343" s="2">
        <v>2500</v>
      </c>
      <c r="O343" s="14">
        <f t="shared" si="14"/>
        <v>1375</v>
      </c>
      <c r="P343" s="14">
        <f t="shared" si="15"/>
        <v>687.5</v>
      </c>
      <c r="Q343" s="3">
        <v>0.5</v>
      </c>
    </row>
    <row r="344" spans="1:17" ht="15.75" customHeight="1" x14ac:dyDescent="0.2">
      <c r="A344" s="1" t="s">
        <v>108</v>
      </c>
      <c r="B344" s="1">
        <v>1185732</v>
      </c>
      <c r="C344" s="17">
        <v>44849</v>
      </c>
      <c r="D344" s="17" t="str">
        <f t="shared" si="19"/>
        <v>octubre</v>
      </c>
      <c r="E344" s="17" t="str">
        <f t="shared" si="20"/>
        <v>T4</v>
      </c>
      <c r="F344" s="17" t="str">
        <f t="shared" si="21"/>
        <v>S2</v>
      </c>
      <c r="G344" s="1" t="s">
        <v>15</v>
      </c>
      <c r="H344" s="1" t="s">
        <v>16</v>
      </c>
      <c r="I344" s="1" t="s">
        <v>17</v>
      </c>
      <c r="J344" s="1" t="s">
        <v>2</v>
      </c>
      <c r="K344" s="1">
        <v>60</v>
      </c>
      <c r="L344" s="1" t="s">
        <v>115</v>
      </c>
      <c r="M344" s="14">
        <v>0.6</v>
      </c>
      <c r="N344" s="2">
        <v>4250</v>
      </c>
      <c r="O344" s="14">
        <f t="shared" si="14"/>
        <v>2550</v>
      </c>
      <c r="P344" s="14">
        <f t="shared" si="15"/>
        <v>1020</v>
      </c>
      <c r="Q344" s="3">
        <v>0.4</v>
      </c>
    </row>
    <row r="345" spans="1:17" ht="15.75" customHeight="1" x14ac:dyDescent="0.2">
      <c r="A345" s="1" t="s">
        <v>108</v>
      </c>
      <c r="B345" s="1">
        <v>1185732</v>
      </c>
      <c r="C345" s="17">
        <v>44849</v>
      </c>
      <c r="D345" s="17" t="str">
        <f t="shared" si="19"/>
        <v>octubre</v>
      </c>
      <c r="E345" s="17" t="str">
        <f t="shared" si="20"/>
        <v>T4</v>
      </c>
      <c r="F345" s="17" t="str">
        <f t="shared" si="21"/>
        <v>S2</v>
      </c>
      <c r="G345" s="1" t="s">
        <v>15</v>
      </c>
      <c r="H345" s="1" t="s">
        <v>16</v>
      </c>
      <c r="I345" s="1" t="s">
        <v>17</v>
      </c>
      <c r="J345" s="1" t="s">
        <v>3</v>
      </c>
      <c r="K345" s="1">
        <v>33</v>
      </c>
      <c r="L345" s="1" t="s">
        <v>114</v>
      </c>
      <c r="M345" s="14">
        <v>0.5</v>
      </c>
      <c r="N345" s="2">
        <v>2500</v>
      </c>
      <c r="O345" s="14">
        <f t="shared" si="14"/>
        <v>1250</v>
      </c>
      <c r="P345" s="14">
        <f t="shared" si="15"/>
        <v>437.5</v>
      </c>
      <c r="Q345" s="3">
        <v>0.35</v>
      </c>
    </row>
    <row r="346" spans="1:17" ht="15.75" customHeight="1" x14ac:dyDescent="0.2">
      <c r="A346" s="1" t="s">
        <v>108</v>
      </c>
      <c r="B346" s="1">
        <v>1185732</v>
      </c>
      <c r="C346" s="17">
        <v>44849</v>
      </c>
      <c r="D346" s="17" t="str">
        <f t="shared" si="19"/>
        <v>octubre</v>
      </c>
      <c r="E346" s="17" t="str">
        <f t="shared" si="20"/>
        <v>T4</v>
      </c>
      <c r="F346" s="17" t="str">
        <f t="shared" si="21"/>
        <v>S2</v>
      </c>
      <c r="G346" s="1" t="s">
        <v>15</v>
      </c>
      <c r="H346" s="1" t="s">
        <v>16</v>
      </c>
      <c r="I346" s="1" t="s">
        <v>17</v>
      </c>
      <c r="J346" s="1" t="s">
        <v>4</v>
      </c>
      <c r="K346" s="1">
        <v>39</v>
      </c>
      <c r="L346" s="1" t="s">
        <v>113</v>
      </c>
      <c r="M346" s="14">
        <v>0.5</v>
      </c>
      <c r="N346" s="2">
        <v>1500</v>
      </c>
      <c r="O346" s="14">
        <f t="shared" si="14"/>
        <v>750</v>
      </c>
      <c r="P346" s="14">
        <f t="shared" si="15"/>
        <v>262.5</v>
      </c>
      <c r="Q346" s="3">
        <v>0.35</v>
      </c>
    </row>
    <row r="347" spans="1:17" ht="15.75" customHeight="1" x14ac:dyDescent="0.2">
      <c r="A347" s="1" t="s">
        <v>108</v>
      </c>
      <c r="B347" s="1">
        <v>1185732</v>
      </c>
      <c r="C347" s="17">
        <v>44849</v>
      </c>
      <c r="D347" s="17" t="str">
        <f t="shared" si="19"/>
        <v>octubre</v>
      </c>
      <c r="E347" s="17" t="str">
        <f t="shared" si="20"/>
        <v>T4</v>
      </c>
      <c r="F347" s="17" t="str">
        <f t="shared" si="21"/>
        <v>S2</v>
      </c>
      <c r="G347" s="1" t="s">
        <v>15</v>
      </c>
      <c r="H347" s="1" t="s">
        <v>16</v>
      </c>
      <c r="I347" s="1" t="s">
        <v>17</v>
      </c>
      <c r="J347" s="1" t="s">
        <v>5</v>
      </c>
      <c r="K347" s="1">
        <v>24</v>
      </c>
      <c r="L347" s="1" t="s">
        <v>114</v>
      </c>
      <c r="M347" s="14">
        <v>0.5</v>
      </c>
      <c r="N347" s="2">
        <v>1250</v>
      </c>
      <c r="O347" s="14">
        <f t="shared" si="14"/>
        <v>625</v>
      </c>
      <c r="P347" s="14">
        <f t="shared" si="15"/>
        <v>250</v>
      </c>
      <c r="Q347" s="3">
        <v>0.4</v>
      </c>
    </row>
    <row r="348" spans="1:17" ht="15.75" customHeight="1" x14ac:dyDescent="0.2">
      <c r="A348" s="1" t="s">
        <v>108</v>
      </c>
      <c r="B348" s="1">
        <v>1185732</v>
      </c>
      <c r="C348" s="17">
        <v>44849</v>
      </c>
      <c r="D348" s="17" t="str">
        <f t="shared" si="19"/>
        <v>octubre</v>
      </c>
      <c r="E348" s="17" t="str">
        <f t="shared" si="20"/>
        <v>T4</v>
      </c>
      <c r="F348" s="17" t="str">
        <f t="shared" si="21"/>
        <v>S2</v>
      </c>
      <c r="G348" s="1" t="s">
        <v>15</v>
      </c>
      <c r="H348" s="1" t="s">
        <v>16</v>
      </c>
      <c r="I348" s="1" t="s">
        <v>17</v>
      </c>
      <c r="J348" s="1" t="s">
        <v>6</v>
      </c>
      <c r="K348" s="1">
        <v>36</v>
      </c>
      <c r="L348" s="1" t="s">
        <v>114</v>
      </c>
      <c r="M348" s="14">
        <v>0.6</v>
      </c>
      <c r="N348" s="2">
        <v>1250</v>
      </c>
      <c r="O348" s="14">
        <f t="shared" si="14"/>
        <v>750</v>
      </c>
      <c r="P348" s="14">
        <f t="shared" si="15"/>
        <v>262.5</v>
      </c>
      <c r="Q348" s="3">
        <v>0.35</v>
      </c>
    </row>
    <row r="349" spans="1:17" ht="15.75" customHeight="1" x14ac:dyDescent="0.2">
      <c r="A349" s="1" t="s">
        <v>108</v>
      </c>
      <c r="B349" s="1">
        <v>1185732</v>
      </c>
      <c r="C349" s="17">
        <v>44849</v>
      </c>
      <c r="D349" s="17" t="str">
        <f t="shared" si="19"/>
        <v>octubre</v>
      </c>
      <c r="E349" s="17" t="str">
        <f t="shared" si="20"/>
        <v>T4</v>
      </c>
      <c r="F349" s="17" t="str">
        <f t="shared" si="21"/>
        <v>S2</v>
      </c>
      <c r="G349" s="1" t="s">
        <v>15</v>
      </c>
      <c r="H349" s="1" t="s">
        <v>16</v>
      </c>
      <c r="I349" s="1" t="s">
        <v>17</v>
      </c>
      <c r="J349" s="1" t="s">
        <v>7</v>
      </c>
      <c r="K349" s="1">
        <v>53</v>
      </c>
      <c r="L349" s="1" t="s">
        <v>114</v>
      </c>
      <c r="M349" s="14">
        <v>0.64999999999999991</v>
      </c>
      <c r="N349" s="2">
        <v>2500</v>
      </c>
      <c r="O349" s="14">
        <f t="shared" si="14"/>
        <v>1624.9999999999998</v>
      </c>
      <c r="P349" s="14">
        <f t="shared" si="15"/>
        <v>812.49999999999989</v>
      </c>
      <c r="Q349" s="3">
        <v>0.5</v>
      </c>
    </row>
    <row r="350" spans="1:17" ht="15.75" customHeight="1" x14ac:dyDescent="0.2">
      <c r="A350" s="1" t="s">
        <v>108</v>
      </c>
      <c r="B350" s="1">
        <v>1185732</v>
      </c>
      <c r="C350" s="17">
        <v>44880</v>
      </c>
      <c r="D350" s="17" t="str">
        <f t="shared" si="19"/>
        <v>noviembre</v>
      </c>
      <c r="E350" s="17" t="str">
        <f t="shared" si="20"/>
        <v>T4</v>
      </c>
      <c r="F350" s="17" t="str">
        <f t="shared" si="21"/>
        <v>S2</v>
      </c>
      <c r="G350" s="1" t="s">
        <v>15</v>
      </c>
      <c r="H350" s="1" t="s">
        <v>16</v>
      </c>
      <c r="I350" s="1" t="s">
        <v>17</v>
      </c>
      <c r="J350" s="1" t="s">
        <v>2</v>
      </c>
      <c r="K350" s="1">
        <v>53</v>
      </c>
      <c r="L350" s="1" t="s">
        <v>115</v>
      </c>
      <c r="M350" s="14">
        <v>0.6</v>
      </c>
      <c r="N350" s="2">
        <v>4000</v>
      </c>
      <c r="O350" s="14">
        <f t="shared" si="14"/>
        <v>2400</v>
      </c>
      <c r="P350" s="14">
        <f t="shared" si="15"/>
        <v>960</v>
      </c>
      <c r="Q350" s="3">
        <v>0.4</v>
      </c>
    </row>
    <row r="351" spans="1:17" ht="15.75" customHeight="1" x14ac:dyDescent="0.2">
      <c r="A351" s="1" t="s">
        <v>108</v>
      </c>
      <c r="B351" s="1">
        <v>1185732</v>
      </c>
      <c r="C351" s="17">
        <v>44880</v>
      </c>
      <c r="D351" s="17" t="str">
        <f t="shared" si="19"/>
        <v>noviembre</v>
      </c>
      <c r="E351" s="17" t="str">
        <f t="shared" si="20"/>
        <v>T4</v>
      </c>
      <c r="F351" s="17" t="str">
        <f t="shared" si="21"/>
        <v>S2</v>
      </c>
      <c r="G351" s="1" t="s">
        <v>15</v>
      </c>
      <c r="H351" s="1" t="s">
        <v>16</v>
      </c>
      <c r="I351" s="1" t="s">
        <v>17</v>
      </c>
      <c r="J351" s="1" t="s">
        <v>3</v>
      </c>
      <c r="K351" s="1">
        <v>35</v>
      </c>
      <c r="L351" s="1" t="s">
        <v>114</v>
      </c>
      <c r="M351" s="14">
        <v>0.5</v>
      </c>
      <c r="N351" s="2">
        <v>2500</v>
      </c>
      <c r="O351" s="14">
        <f t="shared" si="14"/>
        <v>1250</v>
      </c>
      <c r="P351" s="14">
        <f t="shared" si="15"/>
        <v>437.5</v>
      </c>
      <c r="Q351" s="3">
        <v>0.35</v>
      </c>
    </row>
    <row r="352" spans="1:17" ht="15.75" customHeight="1" x14ac:dyDescent="0.2">
      <c r="A352" s="1" t="s">
        <v>108</v>
      </c>
      <c r="B352" s="1">
        <v>1185732</v>
      </c>
      <c r="C352" s="17">
        <v>44880</v>
      </c>
      <c r="D352" s="17" t="str">
        <f t="shared" si="19"/>
        <v>noviembre</v>
      </c>
      <c r="E352" s="17" t="str">
        <f t="shared" si="20"/>
        <v>T4</v>
      </c>
      <c r="F352" s="17" t="str">
        <f t="shared" si="21"/>
        <v>S2</v>
      </c>
      <c r="G352" s="1" t="s">
        <v>15</v>
      </c>
      <c r="H352" s="1" t="s">
        <v>16</v>
      </c>
      <c r="I352" s="1" t="s">
        <v>17</v>
      </c>
      <c r="J352" s="1" t="s">
        <v>4</v>
      </c>
      <c r="K352" s="1">
        <v>48</v>
      </c>
      <c r="L352" s="1" t="s">
        <v>112</v>
      </c>
      <c r="M352" s="14">
        <v>0.5</v>
      </c>
      <c r="N352" s="2">
        <v>1950</v>
      </c>
      <c r="O352" s="14">
        <f t="shared" si="14"/>
        <v>975</v>
      </c>
      <c r="P352" s="14">
        <f t="shared" si="15"/>
        <v>341.25</v>
      </c>
      <c r="Q352" s="3">
        <v>0.35</v>
      </c>
    </row>
    <row r="353" spans="1:17" ht="15.75" customHeight="1" x14ac:dyDescent="0.2">
      <c r="A353" s="1" t="s">
        <v>108</v>
      </c>
      <c r="B353" s="1">
        <v>1185732</v>
      </c>
      <c r="C353" s="17">
        <v>44880</v>
      </c>
      <c r="D353" s="17" t="str">
        <f t="shared" si="19"/>
        <v>noviembre</v>
      </c>
      <c r="E353" s="17" t="str">
        <f t="shared" si="20"/>
        <v>T4</v>
      </c>
      <c r="F353" s="17" t="str">
        <f t="shared" si="21"/>
        <v>S2</v>
      </c>
      <c r="G353" s="1" t="s">
        <v>15</v>
      </c>
      <c r="H353" s="1" t="s">
        <v>16</v>
      </c>
      <c r="I353" s="1" t="s">
        <v>17</v>
      </c>
      <c r="J353" s="1" t="s">
        <v>5</v>
      </c>
      <c r="K353" s="1">
        <v>15</v>
      </c>
      <c r="L353" s="1" t="s">
        <v>112</v>
      </c>
      <c r="M353" s="14">
        <v>0.5</v>
      </c>
      <c r="N353" s="2">
        <v>1750</v>
      </c>
      <c r="O353" s="14">
        <f t="shared" si="14"/>
        <v>875</v>
      </c>
      <c r="P353" s="14">
        <f t="shared" si="15"/>
        <v>350</v>
      </c>
      <c r="Q353" s="3">
        <v>0.4</v>
      </c>
    </row>
    <row r="354" spans="1:17" ht="15.75" customHeight="1" x14ac:dyDescent="0.2">
      <c r="A354" s="1" t="s">
        <v>108</v>
      </c>
      <c r="B354" s="1">
        <v>1185732</v>
      </c>
      <c r="C354" s="17">
        <v>44880</v>
      </c>
      <c r="D354" s="17" t="str">
        <f t="shared" si="19"/>
        <v>noviembre</v>
      </c>
      <c r="E354" s="17" t="str">
        <f t="shared" si="20"/>
        <v>T4</v>
      </c>
      <c r="F354" s="17" t="str">
        <f t="shared" si="21"/>
        <v>S2</v>
      </c>
      <c r="G354" s="1" t="s">
        <v>15</v>
      </c>
      <c r="H354" s="1" t="s">
        <v>16</v>
      </c>
      <c r="I354" s="1" t="s">
        <v>17</v>
      </c>
      <c r="J354" s="1" t="s">
        <v>6</v>
      </c>
      <c r="K354" s="1">
        <v>41</v>
      </c>
      <c r="L354" s="1" t="s">
        <v>114</v>
      </c>
      <c r="M354" s="14">
        <v>0.6</v>
      </c>
      <c r="N354" s="2">
        <v>1500</v>
      </c>
      <c r="O354" s="14">
        <f t="shared" si="14"/>
        <v>900</v>
      </c>
      <c r="P354" s="14">
        <f t="shared" si="15"/>
        <v>315</v>
      </c>
      <c r="Q354" s="3">
        <v>0.35</v>
      </c>
    </row>
    <row r="355" spans="1:17" ht="15.75" customHeight="1" x14ac:dyDescent="0.2">
      <c r="A355" s="1" t="s">
        <v>108</v>
      </c>
      <c r="B355" s="1">
        <v>1185732</v>
      </c>
      <c r="C355" s="17">
        <v>44880</v>
      </c>
      <c r="D355" s="17" t="str">
        <f t="shared" si="19"/>
        <v>noviembre</v>
      </c>
      <c r="E355" s="17" t="str">
        <f t="shared" si="20"/>
        <v>T4</v>
      </c>
      <c r="F355" s="17" t="str">
        <f t="shared" si="21"/>
        <v>S2</v>
      </c>
      <c r="G355" s="1" t="s">
        <v>15</v>
      </c>
      <c r="H355" s="1" t="s">
        <v>16</v>
      </c>
      <c r="I355" s="1" t="s">
        <v>17</v>
      </c>
      <c r="J355" s="1" t="s">
        <v>7</v>
      </c>
      <c r="K355" s="1">
        <v>30</v>
      </c>
      <c r="L355" s="1" t="s">
        <v>114</v>
      </c>
      <c r="M355" s="14">
        <v>0.64999999999999991</v>
      </c>
      <c r="N355" s="2">
        <v>2500</v>
      </c>
      <c r="O355" s="14">
        <f t="shared" si="14"/>
        <v>1624.9999999999998</v>
      </c>
      <c r="P355" s="14">
        <f t="shared" si="15"/>
        <v>812.49999999999989</v>
      </c>
      <c r="Q355" s="3">
        <v>0.5</v>
      </c>
    </row>
    <row r="356" spans="1:17" ht="15.75" customHeight="1" x14ac:dyDescent="0.2">
      <c r="A356" s="1" t="s">
        <v>108</v>
      </c>
      <c r="B356" s="1">
        <v>1185732</v>
      </c>
      <c r="C356" s="17">
        <v>44909</v>
      </c>
      <c r="D356" s="17" t="str">
        <f t="shared" si="19"/>
        <v>diciembre</v>
      </c>
      <c r="E356" s="17" t="str">
        <f t="shared" si="20"/>
        <v>T4</v>
      </c>
      <c r="F356" s="17" t="str">
        <f t="shared" si="21"/>
        <v>S2</v>
      </c>
      <c r="G356" s="1" t="s">
        <v>15</v>
      </c>
      <c r="H356" s="1" t="s">
        <v>16</v>
      </c>
      <c r="I356" s="1" t="s">
        <v>17</v>
      </c>
      <c r="J356" s="1" t="s">
        <v>2</v>
      </c>
      <c r="K356" s="1">
        <v>18</v>
      </c>
      <c r="L356" s="1" t="s">
        <v>115</v>
      </c>
      <c r="M356" s="14">
        <v>0.6</v>
      </c>
      <c r="N356" s="2">
        <v>5000</v>
      </c>
      <c r="O356" s="14">
        <f t="shared" si="14"/>
        <v>3000</v>
      </c>
      <c r="P356" s="14">
        <f t="shared" si="15"/>
        <v>1200</v>
      </c>
      <c r="Q356" s="3">
        <v>0.4</v>
      </c>
    </row>
    <row r="357" spans="1:17" ht="15.75" customHeight="1" x14ac:dyDescent="0.2">
      <c r="A357" s="1" t="s">
        <v>108</v>
      </c>
      <c r="B357" s="1">
        <v>1185732</v>
      </c>
      <c r="C357" s="17">
        <v>44909</v>
      </c>
      <c r="D357" s="17" t="str">
        <f t="shared" si="19"/>
        <v>diciembre</v>
      </c>
      <c r="E357" s="17" t="str">
        <f t="shared" si="20"/>
        <v>T4</v>
      </c>
      <c r="F357" s="17" t="str">
        <f t="shared" si="21"/>
        <v>S2</v>
      </c>
      <c r="G357" s="1" t="s">
        <v>15</v>
      </c>
      <c r="H357" s="1" t="s">
        <v>16</v>
      </c>
      <c r="I357" s="1" t="s">
        <v>17</v>
      </c>
      <c r="J357" s="1" t="s">
        <v>3</v>
      </c>
      <c r="K357" s="1">
        <v>38</v>
      </c>
      <c r="L357" s="1" t="s">
        <v>115</v>
      </c>
      <c r="M357" s="14">
        <v>0.5</v>
      </c>
      <c r="N357" s="2">
        <v>3000</v>
      </c>
      <c r="O357" s="14">
        <f t="shared" si="14"/>
        <v>1500</v>
      </c>
      <c r="P357" s="14">
        <f t="shared" si="15"/>
        <v>525</v>
      </c>
      <c r="Q357" s="3">
        <v>0.35</v>
      </c>
    </row>
    <row r="358" spans="1:17" ht="15.75" customHeight="1" x14ac:dyDescent="0.2">
      <c r="A358" s="1" t="s">
        <v>108</v>
      </c>
      <c r="B358" s="1">
        <v>1185732</v>
      </c>
      <c r="C358" s="17">
        <v>44909</v>
      </c>
      <c r="D358" s="17" t="str">
        <f t="shared" si="19"/>
        <v>diciembre</v>
      </c>
      <c r="E358" s="17" t="str">
        <f t="shared" si="20"/>
        <v>T4</v>
      </c>
      <c r="F358" s="17" t="str">
        <f t="shared" si="21"/>
        <v>S2</v>
      </c>
      <c r="G358" s="1" t="s">
        <v>15</v>
      </c>
      <c r="H358" s="1" t="s">
        <v>16</v>
      </c>
      <c r="I358" s="1" t="s">
        <v>17</v>
      </c>
      <c r="J358" s="1" t="s">
        <v>4</v>
      </c>
      <c r="K358" s="1">
        <v>21</v>
      </c>
      <c r="L358" s="1" t="s">
        <v>114</v>
      </c>
      <c r="M358" s="14">
        <v>0.5</v>
      </c>
      <c r="N358" s="2">
        <v>2500</v>
      </c>
      <c r="O358" s="14">
        <f t="shared" si="14"/>
        <v>1250</v>
      </c>
      <c r="P358" s="14">
        <f t="shared" si="15"/>
        <v>437.5</v>
      </c>
      <c r="Q358" s="3">
        <v>0.35</v>
      </c>
    </row>
    <row r="359" spans="1:17" ht="15.75" customHeight="1" x14ac:dyDescent="0.2">
      <c r="A359" s="1" t="s">
        <v>108</v>
      </c>
      <c r="B359" s="1">
        <v>1185732</v>
      </c>
      <c r="C359" s="17">
        <v>44909</v>
      </c>
      <c r="D359" s="17" t="str">
        <f t="shared" si="19"/>
        <v>diciembre</v>
      </c>
      <c r="E359" s="17" t="str">
        <f t="shared" si="20"/>
        <v>T4</v>
      </c>
      <c r="F359" s="17" t="str">
        <f t="shared" si="21"/>
        <v>S2</v>
      </c>
      <c r="G359" s="1" t="s">
        <v>15</v>
      </c>
      <c r="H359" s="1" t="s">
        <v>16</v>
      </c>
      <c r="I359" s="1" t="s">
        <v>17</v>
      </c>
      <c r="J359" s="1" t="s">
        <v>5</v>
      </c>
      <c r="K359" s="1">
        <v>60</v>
      </c>
      <c r="L359" s="1" t="s">
        <v>114</v>
      </c>
      <c r="M359" s="14">
        <v>0.5</v>
      </c>
      <c r="N359" s="2">
        <v>2000</v>
      </c>
      <c r="O359" s="14">
        <f t="shared" si="14"/>
        <v>1000</v>
      </c>
      <c r="P359" s="14">
        <f t="shared" si="15"/>
        <v>400</v>
      </c>
      <c r="Q359" s="3">
        <v>0.4</v>
      </c>
    </row>
    <row r="360" spans="1:17" ht="15.75" customHeight="1" x14ac:dyDescent="0.2">
      <c r="A360" s="1" t="s">
        <v>108</v>
      </c>
      <c r="B360" s="1">
        <v>1185732</v>
      </c>
      <c r="C360" s="17">
        <v>44909</v>
      </c>
      <c r="D360" s="17" t="str">
        <f t="shared" si="19"/>
        <v>diciembre</v>
      </c>
      <c r="E360" s="17" t="str">
        <f t="shared" si="20"/>
        <v>T4</v>
      </c>
      <c r="F360" s="17" t="str">
        <f t="shared" si="21"/>
        <v>S2</v>
      </c>
      <c r="G360" s="1" t="s">
        <v>15</v>
      </c>
      <c r="H360" s="1" t="s">
        <v>16</v>
      </c>
      <c r="I360" s="1" t="s">
        <v>17</v>
      </c>
      <c r="J360" s="1" t="s">
        <v>6</v>
      </c>
      <c r="K360" s="1">
        <v>35</v>
      </c>
      <c r="L360" s="1" t="s">
        <v>113</v>
      </c>
      <c r="M360" s="14">
        <v>0.6</v>
      </c>
      <c r="N360" s="2">
        <v>2000</v>
      </c>
      <c r="O360" s="14">
        <f t="shared" si="14"/>
        <v>1200</v>
      </c>
      <c r="P360" s="14">
        <f t="shared" si="15"/>
        <v>420</v>
      </c>
      <c r="Q360" s="3">
        <v>0.35</v>
      </c>
    </row>
    <row r="361" spans="1:17" ht="15.75" customHeight="1" x14ac:dyDescent="0.2">
      <c r="A361" s="1" t="s">
        <v>108</v>
      </c>
      <c r="B361" s="1">
        <v>1185732</v>
      </c>
      <c r="C361" s="17">
        <v>44909</v>
      </c>
      <c r="D361" s="17" t="str">
        <f t="shared" si="19"/>
        <v>diciembre</v>
      </c>
      <c r="E361" s="17" t="str">
        <f t="shared" si="20"/>
        <v>T4</v>
      </c>
      <c r="F361" s="17" t="str">
        <f t="shared" si="21"/>
        <v>S2</v>
      </c>
      <c r="G361" s="1" t="s">
        <v>15</v>
      </c>
      <c r="H361" s="1" t="s">
        <v>16</v>
      </c>
      <c r="I361" s="1" t="s">
        <v>17</v>
      </c>
      <c r="J361" s="1" t="s">
        <v>7</v>
      </c>
      <c r="K361" s="1">
        <v>17</v>
      </c>
      <c r="L361" s="1" t="s">
        <v>112</v>
      </c>
      <c r="M361" s="14">
        <v>0.64999999999999991</v>
      </c>
      <c r="N361" s="2">
        <v>3000</v>
      </c>
      <c r="O361" s="14">
        <f t="shared" si="14"/>
        <v>1949.9999999999998</v>
      </c>
      <c r="P361" s="14">
        <f t="shared" si="15"/>
        <v>974.99999999999989</v>
      </c>
      <c r="Q361" s="3">
        <v>0.5</v>
      </c>
    </row>
    <row r="362" spans="1:17" ht="15.75" customHeight="1" x14ac:dyDescent="0.2">
      <c r="A362" s="1" t="s">
        <v>109</v>
      </c>
      <c r="B362" s="1">
        <v>1197831</v>
      </c>
      <c r="C362" s="17">
        <v>44563</v>
      </c>
      <c r="D362" s="17" t="str">
        <f t="shared" si="19"/>
        <v>enero</v>
      </c>
      <c r="E362" s="17" t="str">
        <f t="shared" si="20"/>
        <v>T1</v>
      </c>
      <c r="F362" s="17" t="str">
        <f t="shared" si="21"/>
        <v>S1</v>
      </c>
      <c r="G362" s="1" t="s">
        <v>8</v>
      </c>
      <c r="H362" s="1" t="s">
        <v>9</v>
      </c>
      <c r="I362" s="1" t="s">
        <v>18</v>
      </c>
      <c r="J362" s="1" t="s">
        <v>2</v>
      </c>
      <c r="K362" s="1">
        <v>43</v>
      </c>
      <c r="L362" s="1" t="s">
        <v>114</v>
      </c>
      <c r="M362" s="14">
        <v>0.2</v>
      </c>
      <c r="N362" s="2">
        <v>7250</v>
      </c>
      <c r="O362" s="14">
        <f t="shared" si="14"/>
        <v>1450</v>
      </c>
      <c r="P362" s="14">
        <f t="shared" si="15"/>
        <v>435</v>
      </c>
      <c r="Q362" s="3">
        <v>0.3</v>
      </c>
    </row>
    <row r="363" spans="1:17" ht="15.75" customHeight="1" x14ac:dyDescent="0.2">
      <c r="A363" s="1" t="s">
        <v>109</v>
      </c>
      <c r="B363" s="1">
        <v>1197831</v>
      </c>
      <c r="C363" s="17">
        <v>44563</v>
      </c>
      <c r="D363" s="17" t="str">
        <f t="shared" si="19"/>
        <v>enero</v>
      </c>
      <c r="E363" s="17" t="str">
        <f t="shared" si="20"/>
        <v>T1</v>
      </c>
      <c r="F363" s="17" t="str">
        <f t="shared" si="21"/>
        <v>S1</v>
      </c>
      <c r="G363" s="1" t="s">
        <v>8</v>
      </c>
      <c r="H363" s="1" t="s">
        <v>9</v>
      </c>
      <c r="I363" s="1" t="s">
        <v>18</v>
      </c>
      <c r="J363" s="1" t="s">
        <v>3</v>
      </c>
      <c r="K363" s="1">
        <v>40</v>
      </c>
      <c r="L363" s="1" t="s">
        <v>115</v>
      </c>
      <c r="M363" s="14">
        <v>0.3</v>
      </c>
      <c r="N363" s="2">
        <v>7250</v>
      </c>
      <c r="O363" s="14">
        <f t="shared" si="14"/>
        <v>2175</v>
      </c>
      <c r="P363" s="14">
        <f t="shared" si="15"/>
        <v>652.5</v>
      </c>
      <c r="Q363" s="3">
        <v>0.3</v>
      </c>
    </row>
    <row r="364" spans="1:17" ht="15.75" customHeight="1" x14ac:dyDescent="0.2">
      <c r="A364" s="1" t="s">
        <v>109</v>
      </c>
      <c r="B364" s="1">
        <v>1197831</v>
      </c>
      <c r="C364" s="17">
        <v>44563</v>
      </c>
      <c r="D364" s="17" t="str">
        <f t="shared" si="19"/>
        <v>enero</v>
      </c>
      <c r="E364" s="17" t="str">
        <f t="shared" si="20"/>
        <v>T1</v>
      </c>
      <c r="F364" s="17" t="str">
        <f t="shared" si="21"/>
        <v>S1</v>
      </c>
      <c r="G364" s="1" t="s">
        <v>8</v>
      </c>
      <c r="H364" s="1" t="s">
        <v>9</v>
      </c>
      <c r="I364" s="1" t="s">
        <v>18</v>
      </c>
      <c r="J364" s="1" t="s">
        <v>4</v>
      </c>
      <c r="K364" s="1">
        <v>39</v>
      </c>
      <c r="L364" s="1" t="s">
        <v>114</v>
      </c>
      <c r="M364" s="14">
        <v>0.3</v>
      </c>
      <c r="N364" s="2">
        <v>5250</v>
      </c>
      <c r="O364" s="14">
        <f t="shared" si="14"/>
        <v>1575</v>
      </c>
      <c r="P364" s="14">
        <f t="shared" si="15"/>
        <v>472.5</v>
      </c>
      <c r="Q364" s="3">
        <v>0.3</v>
      </c>
    </row>
    <row r="365" spans="1:17" ht="15.75" customHeight="1" x14ac:dyDescent="0.2">
      <c r="A365" s="1" t="s">
        <v>109</v>
      </c>
      <c r="B365" s="1">
        <v>1197831</v>
      </c>
      <c r="C365" s="17">
        <v>44563</v>
      </c>
      <c r="D365" s="17" t="str">
        <f t="shared" si="19"/>
        <v>enero</v>
      </c>
      <c r="E365" s="17" t="str">
        <f t="shared" si="20"/>
        <v>T1</v>
      </c>
      <c r="F365" s="17" t="str">
        <f t="shared" si="21"/>
        <v>S1</v>
      </c>
      <c r="G365" s="1" t="s">
        <v>8</v>
      </c>
      <c r="H365" s="1" t="s">
        <v>9</v>
      </c>
      <c r="I365" s="1" t="s">
        <v>18</v>
      </c>
      <c r="J365" s="1" t="s">
        <v>5</v>
      </c>
      <c r="K365" s="1">
        <v>46</v>
      </c>
      <c r="L365" s="1" t="s">
        <v>114</v>
      </c>
      <c r="M365" s="14">
        <v>0.35</v>
      </c>
      <c r="N365" s="2">
        <v>5250</v>
      </c>
      <c r="O365" s="14">
        <f t="shared" si="14"/>
        <v>1837.4999999999998</v>
      </c>
      <c r="P365" s="14">
        <f t="shared" si="15"/>
        <v>735</v>
      </c>
      <c r="Q365" s="3">
        <v>0.4</v>
      </c>
    </row>
    <row r="366" spans="1:17" ht="15.75" customHeight="1" x14ac:dyDescent="0.2">
      <c r="A366" s="1" t="s">
        <v>109</v>
      </c>
      <c r="B366" s="1">
        <v>1197831</v>
      </c>
      <c r="C366" s="17">
        <v>44563</v>
      </c>
      <c r="D366" s="17" t="str">
        <f t="shared" si="19"/>
        <v>enero</v>
      </c>
      <c r="E366" s="17" t="str">
        <f t="shared" si="20"/>
        <v>T1</v>
      </c>
      <c r="F366" s="17" t="str">
        <f t="shared" si="21"/>
        <v>S1</v>
      </c>
      <c r="G366" s="1" t="s">
        <v>8</v>
      </c>
      <c r="H366" s="1" t="s">
        <v>9</v>
      </c>
      <c r="I366" s="1" t="s">
        <v>18</v>
      </c>
      <c r="J366" s="1" t="s">
        <v>6</v>
      </c>
      <c r="K366" s="1">
        <v>21</v>
      </c>
      <c r="L366" s="1" t="s">
        <v>112</v>
      </c>
      <c r="M366" s="14">
        <v>0.4</v>
      </c>
      <c r="N366" s="2">
        <v>3750</v>
      </c>
      <c r="O366" s="14">
        <f t="shared" si="14"/>
        <v>1500</v>
      </c>
      <c r="P366" s="14">
        <f t="shared" si="15"/>
        <v>375</v>
      </c>
      <c r="Q366" s="3">
        <v>0.25</v>
      </c>
    </row>
    <row r="367" spans="1:17" ht="15.75" customHeight="1" x14ac:dyDescent="0.2">
      <c r="A367" s="1" t="s">
        <v>109</v>
      </c>
      <c r="B367" s="1">
        <v>1197831</v>
      </c>
      <c r="C367" s="17">
        <v>44563</v>
      </c>
      <c r="D367" s="17" t="str">
        <f t="shared" si="19"/>
        <v>enero</v>
      </c>
      <c r="E367" s="17" t="str">
        <f t="shared" si="20"/>
        <v>T1</v>
      </c>
      <c r="F367" s="17" t="str">
        <f t="shared" si="21"/>
        <v>S1</v>
      </c>
      <c r="G367" s="1" t="s">
        <v>8</v>
      </c>
      <c r="H367" s="1" t="s">
        <v>9</v>
      </c>
      <c r="I367" s="1" t="s">
        <v>18</v>
      </c>
      <c r="J367" s="1" t="s">
        <v>7</v>
      </c>
      <c r="K367" s="1">
        <v>59</v>
      </c>
      <c r="L367" s="1" t="s">
        <v>113</v>
      </c>
      <c r="M367" s="14">
        <v>0.35</v>
      </c>
      <c r="N367" s="2">
        <v>5250</v>
      </c>
      <c r="O367" s="14">
        <f t="shared" si="14"/>
        <v>1837.4999999999998</v>
      </c>
      <c r="P367" s="14">
        <f t="shared" si="15"/>
        <v>826.87499999999989</v>
      </c>
      <c r="Q367" s="3">
        <v>0.45</v>
      </c>
    </row>
    <row r="368" spans="1:17" ht="15.75" customHeight="1" x14ac:dyDescent="0.2">
      <c r="A368" s="1" t="s">
        <v>109</v>
      </c>
      <c r="B368" s="1">
        <v>1197831</v>
      </c>
      <c r="C368" s="17">
        <v>44593</v>
      </c>
      <c r="D368" s="17" t="str">
        <f t="shared" si="19"/>
        <v>febrero</v>
      </c>
      <c r="E368" s="17" t="str">
        <f t="shared" si="20"/>
        <v>T1</v>
      </c>
      <c r="F368" s="17" t="str">
        <f t="shared" si="21"/>
        <v>S1</v>
      </c>
      <c r="G368" s="1" t="s">
        <v>8</v>
      </c>
      <c r="H368" s="1" t="s">
        <v>9</v>
      </c>
      <c r="I368" s="1" t="s">
        <v>18</v>
      </c>
      <c r="J368" s="1" t="s">
        <v>2</v>
      </c>
      <c r="K368" s="1">
        <v>35</v>
      </c>
      <c r="L368" s="1" t="s">
        <v>113</v>
      </c>
      <c r="M368" s="14">
        <v>0.25</v>
      </c>
      <c r="N368" s="2">
        <v>6750</v>
      </c>
      <c r="O368" s="14">
        <f t="shared" si="14"/>
        <v>1687.5</v>
      </c>
      <c r="P368" s="14">
        <f t="shared" si="15"/>
        <v>506.25</v>
      </c>
      <c r="Q368" s="3">
        <v>0.3</v>
      </c>
    </row>
    <row r="369" spans="1:17" ht="15.75" customHeight="1" x14ac:dyDescent="0.2">
      <c r="A369" s="1" t="s">
        <v>109</v>
      </c>
      <c r="B369" s="1">
        <v>1197831</v>
      </c>
      <c r="C369" s="17">
        <v>44593</v>
      </c>
      <c r="D369" s="17" t="str">
        <f t="shared" si="19"/>
        <v>febrero</v>
      </c>
      <c r="E369" s="17" t="str">
        <f t="shared" si="20"/>
        <v>T1</v>
      </c>
      <c r="F369" s="17" t="str">
        <f t="shared" si="21"/>
        <v>S1</v>
      </c>
      <c r="G369" s="1" t="s">
        <v>8</v>
      </c>
      <c r="H369" s="1" t="s">
        <v>9</v>
      </c>
      <c r="I369" s="1" t="s">
        <v>18</v>
      </c>
      <c r="J369" s="1" t="s">
        <v>3</v>
      </c>
      <c r="K369" s="1">
        <v>18</v>
      </c>
      <c r="L369" s="1" t="s">
        <v>113</v>
      </c>
      <c r="M369" s="14">
        <v>0.35</v>
      </c>
      <c r="N369" s="2">
        <v>6500</v>
      </c>
      <c r="O369" s="14">
        <f t="shared" si="14"/>
        <v>2275</v>
      </c>
      <c r="P369" s="14">
        <f t="shared" si="15"/>
        <v>682.5</v>
      </c>
      <c r="Q369" s="3">
        <v>0.3</v>
      </c>
    </row>
    <row r="370" spans="1:17" ht="15.75" customHeight="1" x14ac:dyDescent="0.2">
      <c r="A370" s="1" t="s">
        <v>109</v>
      </c>
      <c r="B370" s="1">
        <v>1197831</v>
      </c>
      <c r="C370" s="17">
        <v>44593</v>
      </c>
      <c r="D370" s="17" t="str">
        <f t="shared" si="19"/>
        <v>febrero</v>
      </c>
      <c r="E370" s="17" t="str">
        <f t="shared" si="20"/>
        <v>T1</v>
      </c>
      <c r="F370" s="17" t="str">
        <f t="shared" si="21"/>
        <v>S1</v>
      </c>
      <c r="G370" s="1" t="s">
        <v>8</v>
      </c>
      <c r="H370" s="1" t="s">
        <v>9</v>
      </c>
      <c r="I370" s="1" t="s">
        <v>18</v>
      </c>
      <c r="J370" s="1" t="s">
        <v>4</v>
      </c>
      <c r="K370" s="1">
        <v>22</v>
      </c>
      <c r="L370" s="1" t="s">
        <v>115</v>
      </c>
      <c r="M370" s="14">
        <v>0.35</v>
      </c>
      <c r="N370" s="2">
        <v>4750</v>
      </c>
      <c r="O370" s="14">
        <f t="shared" si="14"/>
        <v>1662.5</v>
      </c>
      <c r="P370" s="14">
        <f t="shared" si="15"/>
        <v>498.75</v>
      </c>
      <c r="Q370" s="3">
        <v>0.3</v>
      </c>
    </row>
    <row r="371" spans="1:17" ht="15.75" customHeight="1" x14ac:dyDescent="0.2">
      <c r="A371" s="1" t="s">
        <v>109</v>
      </c>
      <c r="B371" s="1">
        <v>1197831</v>
      </c>
      <c r="C371" s="17">
        <v>44593</v>
      </c>
      <c r="D371" s="17" t="str">
        <f t="shared" si="19"/>
        <v>febrero</v>
      </c>
      <c r="E371" s="17" t="str">
        <f t="shared" si="20"/>
        <v>T1</v>
      </c>
      <c r="F371" s="17" t="str">
        <f t="shared" si="21"/>
        <v>S1</v>
      </c>
      <c r="G371" s="1" t="s">
        <v>8</v>
      </c>
      <c r="H371" s="1" t="s">
        <v>9</v>
      </c>
      <c r="I371" s="1" t="s">
        <v>18</v>
      </c>
      <c r="J371" s="1" t="s">
        <v>5</v>
      </c>
      <c r="K371" s="1">
        <v>38</v>
      </c>
      <c r="L371" s="1" t="s">
        <v>112</v>
      </c>
      <c r="M371" s="14">
        <v>0.35</v>
      </c>
      <c r="N371" s="2">
        <v>4250</v>
      </c>
      <c r="O371" s="14">
        <f t="shared" si="14"/>
        <v>1487.5</v>
      </c>
      <c r="P371" s="14">
        <f t="shared" si="15"/>
        <v>595</v>
      </c>
      <c r="Q371" s="3">
        <v>0.4</v>
      </c>
    </row>
    <row r="372" spans="1:17" ht="15.75" customHeight="1" x14ac:dyDescent="0.2">
      <c r="A372" s="1" t="s">
        <v>109</v>
      </c>
      <c r="B372" s="1">
        <v>1197831</v>
      </c>
      <c r="C372" s="17">
        <v>44593</v>
      </c>
      <c r="D372" s="17" t="str">
        <f t="shared" si="19"/>
        <v>febrero</v>
      </c>
      <c r="E372" s="17" t="str">
        <f t="shared" si="20"/>
        <v>T1</v>
      </c>
      <c r="F372" s="17" t="str">
        <f t="shared" si="21"/>
        <v>S1</v>
      </c>
      <c r="G372" s="1" t="s">
        <v>8</v>
      </c>
      <c r="H372" s="1" t="s">
        <v>9</v>
      </c>
      <c r="I372" s="1" t="s">
        <v>18</v>
      </c>
      <c r="J372" s="1" t="s">
        <v>6</v>
      </c>
      <c r="K372" s="1">
        <v>15</v>
      </c>
      <c r="L372" s="1" t="s">
        <v>115</v>
      </c>
      <c r="M372" s="14">
        <v>0.4</v>
      </c>
      <c r="N372" s="2">
        <v>3000</v>
      </c>
      <c r="O372" s="14">
        <f t="shared" si="14"/>
        <v>1200</v>
      </c>
      <c r="P372" s="14">
        <f t="shared" si="15"/>
        <v>300</v>
      </c>
      <c r="Q372" s="3">
        <v>0.25</v>
      </c>
    </row>
    <row r="373" spans="1:17" ht="15.75" customHeight="1" x14ac:dyDescent="0.2">
      <c r="A373" s="1" t="s">
        <v>109</v>
      </c>
      <c r="B373" s="1">
        <v>1197831</v>
      </c>
      <c r="C373" s="17">
        <v>44593</v>
      </c>
      <c r="D373" s="17" t="str">
        <f t="shared" si="19"/>
        <v>febrero</v>
      </c>
      <c r="E373" s="17" t="str">
        <f t="shared" si="20"/>
        <v>T1</v>
      </c>
      <c r="F373" s="17" t="str">
        <f t="shared" si="21"/>
        <v>S1</v>
      </c>
      <c r="G373" s="1" t="s">
        <v>8</v>
      </c>
      <c r="H373" s="1" t="s">
        <v>9</v>
      </c>
      <c r="I373" s="1" t="s">
        <v>18</v>
      </c>
      <c r="J373" s="1" t="s">
        <v>7</v>
      </c>
      <c r="K373" s="1">
        <v>27</v>
      </c>
      <c r="L373" s="1" t="s">
        <v>113</v>
      </c>
      <c r="M373" s="14">
        <v>0.35</v>
      </c>
      <c r="N373" s="2">
        <v>5000</v>
      </c>
      <c r="O373" s="14">
        <f t="shared" si="14"/>
        <v>1750</v>
      </c>
      <c r="P373" s="14">
        <f t="shared" si="15"/>
        <v>787.5</v>
      </c>
      <c r="Q373" s="3">
        <v>0.45</v>
      </c>
    </row>
    <row r="374" spans="1:17" ht="15.75" customHeight="1" x14ac:dyDescent="0.2">
      <c r="A374" s="1" t="s">
        <v>109</v>
      </c>
      <c r="B374" s="1">
        <v>1197831</v>
      </c>
      <c r="C374" s="17">
        <v>44623</v>
      </c>
      <c r="D374" s="17" t="str">
        <f t="shared" si="19"/>
        <v>marzo</v>
      </c>
      <c r="E374" s="17" t="str">
        <f t="shared" si="20"/>
        <v>T1</v>
      </c>
      <c r="F374" s="17" t="str">
        <f t="shared" si="21"/>
        <v>S1</v>
      </c>
      <c r="G374" s="1" t="s">
        <v>8</v>
      </c>
      <c r="H374" s="1" t="s">
        <v>9</v>
      </c>
      <c r="I374" s="1" t="s">
        <v>18</v>
      </c>
      <c r="J374" s="1" t="s">
        <v>2</v>
      </c>
      <c r="K374" s="1">
        <v>48</v>
      </c>
      <c r="L374" s="1" t="s">
        <v>115</v>
      </c>
      <c r="M374" s="14">
        <v>0.3</v>
      </c>
      <c r="N374" s="2">
        <v>6750</v>
      </c>
      <c r="O374" s="14">
        <f t="shared" si="14"/>
        <v>2025</v>
      </c>
      <c r="P374" s="14">
        <f t="shared" si="15"/>
        <v>708.75</v>
      </c>
      <c r="Q374" s="3">
        <v>0.35</v>
      </c>
    </row>
    <row r="375" spans="1:17" ht="15.75" customHeight="1" x14ac:dyDescent="0.2">
      <c r="A375" s="1" t="s">
        <v>109</v>
      </c>
      <c r="B375" s="1">
        <v>1197831</v>
      </c>
      <c r="C375" s="17">
        <v>44623</v>
      </c>
      <c r="D375" s="17" t="str">
        <f t="shared" si="19"/>
        <v>marzo</v>
      </c>
      <c r="E375" s="17" t="str">
        <f t="shared" si="20"/>
        <v>T1</v>
      </c>
      <c r="F375" s="17" t="str">
        <f t="shared" si="21"/>
        <v>S1</v>
      </c>
      <c r="G375" s="1" t="s">
        <v>8</v>
      </c>
      <c r="H375" s="1" t="s">
        <v>9</v>
      </c>
      <c r="I375" s="1" t="s">
        <v>18</v>
      </c>
      <c r="J375" s="1" t="s">
        <v>3</v>
      </c>
      <c r="K375" s="1">
        <v>33</v>
      </c>
      <c r="L375" s="1" t="s">
        <v>113</v>
      </c>
      <c r="M375" s="14">
        <v>0.4</v>
      </c>
      <c r="N375" s="2">
        <v>6750</v>
      </c>
      <c r="O375" s="14">
        <f t="shared" si="14"/>
        <v>2700</v>
      </c>
      <c r="P375" s="14">
        <f t="shared" si="15"/>
        <v>944.99999999999989</v>
      </c>
      <c r="Q375" s="3">
        <v>0.35</v>
      </c>
    </row>
    <row r="376" spans="1:17" ht="15.75" customHeight="1" x14ac:dyDescent="0.2">
      <c r="A376" s="1" t="s">
        <v>109</v>
      </c>
      <c r="B376" s="1">
        <v>1197831</v>
      </c>
      <c r="C376" s="17">
        <v>44623</v>
      </c>
      <c r="D376" s="17" t="str">
        <f t="shared" si="19"/>
        <v>marzo</v>
      </c>
      <c r="E376" s="17" t="str">
        <f t="shared" si="20"/>
        <v>T1</v>
      </c>
      <c r="F376" s="17" t="str">
        <f t="shared" si="21"/>
        <v>S1</v>
      </c>
      <c r="G376" s="1" t="s">
        <v>8</v>
      </c>
      <c r="H376" s="1" t="s">
        <v>9</v>
      </c>
      <c r="I376" s="1" t="s">
        <v>18</v>
      </c>
      <c r="J376" s="1" t="s">
        <v>4</v>
      </c>
      <c r="K376" s="1">
        <v>24</v>
      </c>
      <c r="L376" s="1" t="s">
        <v>113</v>
      </c>
      <c r="M376" s="14">
        <v>0.3</v>
      </c>
      <c r="N376" s="2">
        <v>5000</v>
      </c>
      <c r="O376" s="14">
        <f t="shared" si="14"/>
        <v>1500</v>
      </c>
      <c r="P376" s="14">
        <f t="shared" si="15"/>
        <v>525</v>
      </c>
      <c r="Q376" s="3">
        <v>0.35</v>
      </c>
    </row>
    <row r="377" spans="1:17" ht="15.75" customHeight="1" x14ac:dyDescent="0.2">
      <c r="A377" s="1" t="s">
        <v>109</v>
      </c>
      <c r="B377" s="1">
        <v>1197831</v>
      </c>
      <c r="C377" s="17">
        <v>44623</v>
      </c>
      <c r="D377" s="17" t="str">
        <f t="shared" si="19"/>
        <v>marzo</v>
      </c>
      <c r="E377" s="17" t="str">
        <f t="shared" si="20"/>
        <v>T1</v>
      </c>
      <c r="F377" s="17" t="str">
        <f t="shared" si="21"/>
        <v>S1</v>
      </c>
      <c r="G377" s="1" t="s">
        <v>8</v>
      </c>
      <c r="H377" s="1" t="s">
        <v>9</v>
      </c>
      <c r="I377" s="1" t="s">
        <v>18</v>
      </c>
      <c r="J377" s="1" t="s">
        <v>5</v>
      </c>
      <c r="K377" s="1">
        <v>30</v>
      </c>
      <c r="L377" s="1" t="s">
        <v>114</v>
      </c>
      <c r="M377" s="14">
        <v>0.35000000000000003</v>
      </c>
      <c r="N377" s="2">
        <v>4000</v>
      </c>
      <c r="O377" s="14">
        <f t="shared" si="14"/>
        <v>1400.0000000000002</v>
      </c>
      <c r="P377" s="14">
        <f t="shared" si="15"/>
        <v>630.00000000000011</v>
      </c>
      <c r="Q377" s="3">
        <v>0.45</v>
      </c>
    </row>
    <row r="378" spans="1:17" ht="15.75" customHeight="1" x14ac:dyDescent="0.2">
      <c r="A378" s="1" t="s">
        <v>109</v>
      </c>
      <c r="B378" s="1">
        <v>1197831</v>
      </c>
      <c r="C378" s="17">
        <v>44623</v>
      </c>
      <c r="D378" s="17" t="str">
        <f t="shared" si="19"/>
        <v>marzo</v>
      </c>
      <c r="E378" s="17" t="str">
        <f t="shared" si="20"/>
        <v>T1</v>
      </c>
      <c r="F378" s="17" t="str">
        <f t="shared" si="21"/>
        <v>S1</v>
      </c>
      <c r="G378" s="1" t="s">
        <v>8</v>
      </c>
      <c r="H378" s="1" t="s">
        <v>9</v>
      </c>
      <c r="I378" s="1" t="s">
        <v>18</v>
      </c>
      <c r="J378" s="1" t="s">
        <v>6</v>
      </c>
      <c r="K378" s="1">
        <v>42</v>
      </c>
      <c r="L378" s="1" t="s">
        <v>115</v>
      </c>
      <c r="M378" s="14">
        <v>0.4</v>
      </c>
      <c r="N378" s="2">
        <v>3000</v>
      </c>
      <c r="O378" s="14">
        <f t="shared" si="14"/>
        <v>1200</v>
      </c>
      <c r="P378" s="14">
        <f t="shared" si="15"/>
        <v>360</v>
      </c>
      <c r="Q378" s="3">
        <v>0.3</v>
      </c>
    </row>
    <row r="379" spans="1:17" ht="15.75" customHeight="1" x14ac:dyDescent="0.2">
      <c r="A379" s="1" t="s">
        <v>109</v>
      </c>
      <c r="B379" s="1">
        <v>1197831</v>
      </c>
      <c r="C379" s="17">
        <v>44623</v>
      </c>
      <c r="D379" s="17" t="str">
        <f t="shared" si="19"/>
        <v>marzo</v>
      </c>
      <c r="E379" s="17" t="str">
        <f t="shared" si="20"/>
        <v>T1</v>
      </c>
      <c r="F379" s="17" t="str">
        <f t="shared" si="21"/>
        <v>S1</v>
      </c>
      <c r="G379" s="1" t="s">
        <v>8</v>
      </c>
      <c r="H379" s="1" t="s">
        <v>9</v>
      </c>
      <c r="I379" s="1" t="s">
        <v>18</v>
      </c>
      <c r="J379" s="1" t="s">
        <v>7</v>
      </c>
      <c r="K379" s="1">
        <v>22</v>
      </c>
      <c r="L379" s="1" t="s">
        <v>115</v>
      </c>
      <c r="M379" s="14">
        <v>0.35000000000000003</v>
      </c>
      <c r="N379" s="2">
        <v>4500</v>
      </c>
      <c r="O379" s="14">
        <f t="shared" si="14"/>
        <v>1575.0000000000002</v>
      </c>
      <c r="P379" s="14">
        <f t="shared" si="15"/>
        <v>787.50000000000011</v>
      </c>
      <c r="Q379" s="3">
        <v>0.5</v>
      </c>
    </row>
    <row r="380" spans="1:17" ht="15.75" customHeight="1" x14ac:dyDescent="0.2">
      <c r="A380" s="1" t="s">
        <v>109</v>
      </c>
      <c r="B380" s="1">
        <v>1197831</v>
      </c>
      <c r="C380" s="17">
        <v>44653</v>
      </c>
      <c r="D380" s="17" t="str">
        <f t="shared" si="19"/>
        <v>abril</v>
      </c>
      <c r="E380" s="17" t="str">
        <f t="shared" si="20"/>
        <v>T2</v>
      </c>
      <c r="F380" s="17" t="str">
        <f t="shared" si="21"/>
        <v>S1</v>
      </c>
      <c r="G380" s="1" t="s">
        <v>8</v>
      </c>
      <c r="H380" s="1" t="s">
        <v>9</v>
      </c>
      <c r="I380" s="1" t="s">
        <v>18</v>
      </c>
      <c r="J380" s="1" t="s">
        <v>2</v>
      </c>
      <c r="K380" s="1">
        <v>59</v>
      </c>
      <c r="L380" s="1" t="s">
        <v>115</v>
      </c>
      <c r="M380" s="14">
        <v>0.19999999999999998</v>
      </c>
      <c r="N380" s="2">
        <v>7000</v>
      </c>
      <c r="O380" s="14">
        <f t="shared" si="14"/>
        <v>1399.9999999999998</v>
      </c>
      <c r="P380" s="14">
        <f t="shared" si="15"/>
        <v>489.99999999999989</v>
      </c>
      <c r="Q380" s="3">
        <v>0.35</v>
      </c>
    </row>
    <row r="381" spans="1:17" ht="15.75" customHeight="1" x14ac:dyDescent="0.2">
      <c r="A381" s="1" t="s">
        <v>109</v>
      </c>
      <c r="B381" s="1">
        <v>1197831</v>
      </c>
      <c r="C381" s="17">
        <v>44653</v>
      </c>
      <c r="D381" s="17" t="str">
        <f t="shared" si="19"/>
        <v>abril</v>
      </c>
      <c r="E381" s="17" t="str">
        <f t="shared" si="20"/>
        <v>T2</v>
      </c>
      <c r="F381" s="17" t="str">
        <f t="shared" si="21"/>
        <v>S1</v>
      </c>
      <c r="G381" s="1" t="s">
        <v>8</v>
      </c>
      <c r="H381" s="1" t="s">
        <v>9</v>
      </c>
      <c r="I381" s="1" t="s">
        <v>18</v>
      </c>
      <c r="J381" s="1" t="s">
        <v>3</v>
      </c>
      <c r="K381" s="1">
        <v>47</v>
      </c>
      <c r="L381" s="1" t="s">
        <v>115</v>
      </c>
      <c r="M381" s="14">
        <v>0.30000000000000004</v>
      </c>
      <c r="N381" s="2">
        <v>7000</v>
      </c>
      <c r="O381" s="14">
        <f t="shared" si="14"/>
        <v>2100.0000000000005</v>
      </c>
      <c r="P381" s="14">
        <f t="shared" si="15"/>
        <v>735.00000000000011</v>
      </c>
      <c r="Q381" s="3">
        <v>0.35</v>
      </c>
    </row>
    <row r="382" spans="1:17" ht="15.75" customHeight="1" x14ac:dyDescent="0.2">
      <c r="A382" s="1" t="s">
        <v>109</v>
      </c>
      <c r="B382" s="1">
        <v>1197831</v>
      </c>
      <c r="C382" s="17">
        <v>44653</v>
      </c>
      <c r="D382" s="17" t="str">
        <f t="shared" si="19"/>
        <v>abril</v>
      </c>
      <c r="E382" s="17" t="str">
        <f t="shared" si="20"/>
        <v>T2</v>
      </c>
      <c r="F382" s="17" t="str">
        <f t="shared" si="21"/>
        <v>S1</v>
      </c>
      <c r="G382" s="1" t="s">
        <v>8</v>
      </c>
      <c r="H382" s="1" t="s">
        <v>9</v>
      </c>
      <c r="I382" s="1" t="s">
        <v>18</v>
      </c>
      <c r="J382" s="1" t="s">
        <v>4</v>
      </c>
      <c r="K382" s="1">
        <v>60</v>
      </c>
      <c r="L382" s="1" t="s">
        <v>114</v>
      </c>
      <c r="M382" s="14">
        <v>0.24999999999999997</v>
      </c>
      <c r="N382" s="2">
        <v>5250</v>
      </c>
      <c r="O382" s="14">
        <f t="shared" si="14"/>
        <v>1312.4999999999998</v>
      </c>
      <c r="P382" s="14">
        <f t="shared" si="15"/>
        <v>459.37499999999989</v>
      </c>
      <c r="Q382" s="3">
        <v>0.35</v>
      </c>
    </row>
    <row r="383" spans="1:17" ht="15.75" customHeight="1" x14ac:dyDescent="0.2">
      <c r="A383" s="1" t="s">
        <v>109</v>
      </c>
      <c r="B383" s="1">
        <v>1197831</v>
      </c>
      <c r="C383" s="17">
        <v>44653</v>
      </c>
      <c r="D383" s="17" t="str">
        <f t="shared" si="19"/>
        <v>abril</v>
      </c>
      <c r="E383" s="17" t="str">
        <f t="shared" si="20"/>
        <v>T2</v>
      </c>
      <c r="F383" s="17" t="str">
        <f t="shared" si="21"/>
        <v>S1</v>
      </c>
      <c r="G383" s="1" t="s">
        <v>8</v>
      </c>
      <c r="H383" s="1" t="s">
        <v>9</v>
      </c>
      <c r="I383" s="1" t="s">
        <v>18</v>
      </c>
      <c r="J383" s="1" t="s">
        <v>5</v>
      </c>
      <c r="K383" s="1">
        <v>24</v>
      </c>
      <c r="L383" s="1" t="s">
        <v>115</v>
      </c>
      <c r="M383" s="14">
        <v>0.30000000000000004</v>
      </c>
      <c r="N383" s="2">
        <v>4250</v>
      </c>
      <c r="O383" s="14">
        <f t="shared" si="14"/>
        <v>1275.0000000000002</v>
      </c>
      <c r="P383" s="14">
        <f t="shared" si="15"/>
        <v>573.75000000000011</v>
      </c>
      <c r="Q383" s="3">
        <v>0.45</v>
      </c>
    </row>
    <row r="384" spans="1:17" ht="15.75" customHeight="1" x14ac:dyDescent="0.2">
      <c r="A384" s="1" t="s">
        <v>109</v>
      </c>
      <c r="B384" s="1">
        <v>1197831</v>
      </c>
      <c r="C384" s="17">
        <v>44653</v>
      </c>
      <c r="D384" s="17" t="str">
        <f t="shared" si="19"/>
        <v>abril</v>
      </c>
      <c r="E384" s="17" t="str">
        <f t="shared" si="20"/>
        <v>T2</v>
      </c>
      <c r="F384" s="17" t="str">
        <f t="shared" si="21"/>
        <v>S1</v>
      </c>
      <c r="G384" s="1" t="s">
        <v>8</v>
      </c>
      <c r="H384" s="1" t="s">
        <v>9</v>
      </c>
      <c r="I384" s="1" t="s">
        <v>18</v>
      </c>
      <c r="J384" s="1" t="s">
        <v>6</v>
      </c>
      <c r="K384" s="1">
        <v>30</v>
      </c>
      <c r="L384" s="1" t="s">
        <v>112</v>
      </c>
      <c r="M384" s="14">
        <v>0.35</v>
      </c>
      <c r="N384" s="2">
        <v>3250</v>
      </c>
      <c r="O384" s="14">
        <f t="shared" si="14"/>
        <v>1137.5</v>
      </c>
      <c r="P384" s="14">
        <f t="shared" si="15"/>
        <v>341.25</v>
      </c>
      <c r="Q384" s="3">
        <v>0.3</v>
      </c>
    </row>
    <row r="385" spans="1:17" ht="15.75" customHeight="1" x14ac:dyDescent="0.2">
      <c r="A385" s="1" t="s">
        <v>109</v>
      </c>
      <c r="B385" s="1">
        <v>1197831</v>
      </c>
      <c r="C385" s="17">
        <v>44653</v>
      </c>
      <c r="D385" s="17" t="str">
        <f t="shared" si="19"/>
        <v>abril</v>
      </c>
      <c r="E385" s="17" t="str">
        <f t="shared" si="20"/>
        <v>T2</v>
      </c>
      <c r="F385" s="17" t="str">
        <f t="shared" si="21"/>
        <v>S1</v>
      </c>
      <c r="G385" s="1" t="s">
        <v>8</v>
      </c>
      <c r="H385" s="1" t="s">
        <v>9</v>
      </c>
      <c r="I385" s="1" t="s">
        <v>18</v>
      </c>
      <c r="J385" s="1" t="s">
        <v>7</v>
      </c>
      <c r="K385" s="1">
        <v>47</v>
      </c>
      <c r="L385" s="1" t="s">
        <v>112</v>
      </c>
      <c r="M385" s="14">
        <v>0.30000000000000004</v>
      </c>
      <c r="N385" s="2">
        <v>6000</v>
      </c>
      <c r="O385" s="14">
        <f t="shared" si="14"/>
        <v>1800.0000000000002</v>
      </c>
      <c r="P385" s="14">
        <f t="shared" si="15"/>
        <v>900.00000000000011</v>
      </c>
      <c r="Q385" s="3">
        <v>0.5</v>
      </c>
    </row>
    <row r="386" spans="1:17" ht="15.75" customHeight="1" x14ac:dyDescent="0.2">
      <c r="A386" s="1" t="s">
        <v>109</v>
      </c>
      <c r="B386" s="1">
        <v>1197831</v>
      </c>
      <c r="C386" s="17">
        <v>44683</v>
      </c>
      <c r="D386" s="17" t="str">
        <f t="shared" ref="D386:D449" si="22">TEXT(C386,"mmmm")</f>
        <v>mayo</v>
      </c>
      <c r="E386" s="17" t="str">
        <f t="shared" ref="E386:E449" si="23">"T" &amp; TRUNC((MONTH(C386)-1)/3)+1</f>
        <v>T2</v>
      </c>
      <c r="F386" s="17" t="str">
        <f t="shared" ref="F386:F449" si="24">"S" &amp; IF(MONTH(C386)&lt;=6,1,2)</f>
        <v>S1</v>
      </c>
      <c r="G386" s="1" t="s">
        <v>8</v>
      </c>
      <c r="H386" s="1" t="s">
        <v>9</v>
      </c>
      <c r="I386" s="1" t="s">
        <v>18</v>
      </c>
      <c r="J386" s="1" t="s">
        <v>2</v>
      </c>
      <c r="K386" s="1">
        <v>37</v>
      </c>
      <c r="L386" s="1" t="s">
        <v>113</v>
      </c>
      <c r="M386" s="14">
        <v>0.19999999999999998</v>
      </c>
      <c r="N386" s="2">
        <v>7500</v>
      </c>
      <c r="O386" s="14">
        <f t="shared" si="14"/>
        <v>1499.9999999999998</v>
      </c>
      <c r="P386" s="14">
        <f t="shared" si="15"/>
        <v>524.99999999999989</v>
      </c>
      <c r="Q386" s="3">
        <v>0.35</v>
      </c>
    </row>
    <row r="387" spans="1:17" ht="15.75" customHeight="1" x14ac:dyDescent="0.2">
      <c r="A387" s="1" t="s">
        <v>109</v>
      </c>
      <c r="B387" s="1">
        <v>1197831</v>
      </c>
      <c r="C387" s="17">
        <v>44683</v>
      </c>
      <c r="D387" s="17" t="str">
        <f t="shared" si="22"/>
        <v>mayo</v>
      </c>
      <c r="E387" s="17" t="str">
        <f t="shared" si="23"/>
        <v>T2</v>
      </c>
      <c r="F387" s="17" t="str">
        <f t="shared" si="24"/>
        <v>S1</v>
      </c>
      <c r="G387" s="1" t="s">
        <v>8</v>
      </c>
      <c r="H387" s="1" t="s">
        <v>9</v>
      </c>
      <c r="I387" s="1" t="s">
        <v>18</v>
      </c>
      <c r="J387" s="1" t="s">
        <v>3</v>
      </c>
      <c r="K387" s="1">
        <v>42</v>
      </c>
      <c r="L387" s="1" t="s">
        <v>115</v>
      </c>
      <c r="M387" s="14">
        <v>0.30000000000000004</v>
      </c>
      <c r="N387" s="2">
        <v>7750</v>
      </c>
      <c r="O387" s="14">
        <f t="shared" si="14"/>
        <v>2325.0000000000005</v>
      </c>
      <c r="P387" s="14">
        <f t="shared" si="15"/>
        <v>813.75000000000011</v>
      </c>
      <c r="Q387" s="3">
        <v>0.35</v>
      </c>
    </row>
    <row r="388" spans="1:17" ht="15.75" customHeight="1" x14ac:dyDescent="0.2">
      <c r="A388" s="1" t="s">
        <v>109</v>
      </c>
      <c r="B388" s="1">
        <v>1197831</v>
      </c>
      <c r="C388" s="17">
        <v>44683</v>
      </c>
      <c r="D388" s="17" t="str">
        <f t="shared" si="22"/>
        <v>mayo</v>
      </c>
      <c r="E388" s="17" t="str">
        <f t="shared" si="23"/>
        <v>T2</v>
      </c>
      <c r="F388" s="17" t="str">
        <f t="shared" si="24"/>
        <v>S1</v>
      </c>
      <c r="G388" s="1" t="s">
        <v>8</v>
      </c>
      <c r="H388" s="1" t="s">
        <v>9</v>
      </c>
      <c r="I388" s="1" t="s">
        <v>18</v>
      </c>
      <c r="J388" s="1" t="s">
        <v>4</v>
      </c>
      <c r="K388" s="1">
        <v>59</v>
      </c>
      <c r="L388" s="1" t="s">
        <v>113</v>
      </c>
      <c r="M388" s="14">
        <v>0.24999999999999997</v>
      </c>
      <c r="N388" s="2">
        <v>6250</v>
      </c>
      <c r="O388" s="14">
        <f t="shared" si="14"/>
        <v>1562.4999999999998</v>
      </c>
      <c r="P388" s="14">
        <f t="shared" si="15"/>
        <v>546.87499999999989</v>
      </c>
      <c r="Q388" s="3">
        <v>0.35</v>
      </c>
    </row>
    <row r="389" spans="1:17" ht="15.75" customHeight="1" x14ac:dyDescent="0.2">
      <c r="A389" s="1" t="s">
        <v>109</v>
      </c>
      <c r="B389" s="1">
        <v>1197831</v>
      </c>
      <c r="C389" s="17">
        <v>44683</v>
      </c>
      <c r="D389" s="17" t="str">
        <f t="shared" si="22"/>
        <v>mayo</v>
      </c>
      <c r="E389" s="17" t="str">
        <f t="shared" si="23"/>
        <v>T2</v>
      </c>
      <c r="F389" s="17" t="str">
        <f t="shared" si="24"/>
        <v>S1</v>
      </c>
      <c r="G389" s="1" t="s">
        <v>8</v>
      </c>
      <c r="H389" s="1" t="s">
        <v>9</v>
      </c>
      <c r="I389" s="1" t="s">
        <v>18</v>
      </c>
      <c r="J389" s="1" t="s">
        <v>5</v>
      </c>
      <c r="K389" s="1">
        <v>30</v>
      </c>
      <c r="L389" s="1" t="s">
        <v>115</v>
      </c>
      <c r="M389" s="14">
        <v>0.35000000000000003</v>
      </c>
      <c r="N389" s="2">
        <v>5500</v>
      </c>
      <c r="O389" s="14">
        <f t="shared" si="14"/>
        <v>1925.0000000000002</v>
      </c>
      <c r="P389" s="14">
        <f t="shared" si="15"/>
        <v>866.25000000000011</v>
      </c>
      <c r="Q389" s="3">
        <v>0.45</v>
      </c>
    </row>
    <row r="390" spans="1:17" ht="15.75" customHeight="1" x14ac:dyDescent="0.2">
      <c r="A390" s="1" t="s">
        <v>109</v>
      </c>
      <c r="B390" s="1">
        <v>1197831</v>
      </c>
      <c r="C390" s="17">
        <v>44683</v>
      </c>
      <c r="D390" s="17" t="str">
        <f t="shared" si="22"/>
        <v>mayo</v>
      </c>
      <c r="E390" s="17" t="str">
        <f t="shared" si="23"/>
        <v>T2</v>
      </c>
      <c r="F390" s="17" t="str">
        <f t="shared" si="24"/>
        <v>S1</v>
      </c>
      <c r="G390" s="1" t="s">
        <v>8</v>
      </c>
      <c r="H390" s="1" t="s">
        <v>9</v>
      </c>
      <c r="I390" s="1" t="s">
        <v>18</v>
      </c>
      <c r="J390" s="1" t="s">
        <v>6</v>
      </c>
      <c r="K390" s="1">
        <v>31</v>
      </c>
      <c r="L390" s="1" t="s">
        <v>113</v>
      </c>
      <c r="M390" s="14">
        <v>0.5</v>
      </c>
      <c r="N390" s="2">
        <v>4500</v>
      </c>
      <c r="O390" s="14">
        <f t="shared" si="14"/>
        <v>2250</v>
      </c>
      <c r="P390" s="14">
        <f t="shared" si="15"/>
        <v>675</v>
      </c>
      <c r="Q390" s="3">
        <v>0.3</v>
      </c>
    </row>
    <row r="391" spans="1:17" ht="15.75" customHeight="1" x14ac:dyDescent="0.2">
      <c r="A391" s="1" t="s">
        <v>109</v>
      </c>
      <c r="B391" s="1">
        <v>1197831</v>
      </c>
      <c r="C391" s="17">
        <v>44683</v>
      </c>
      <c r="D391" s="17" t="str">
        <f t="shared" si="22"/>
        <v>mayo</v>
      </c>
      <c r="E391" s="17" t="str">
        <f t="shared" si="23"/>
        <v>T2</v>
      </c>
      <c r="F391" s="17" t="str">
        <f t="shared" si="24"/>
        <v>S1</v>
      </c>
      <c r="G391" s="1" t="s">
        <v>8</v>
      </c>
      <c r="H391" s="1" t="s">
        <v>9</v>
      </c>
      <c r="I391" s="1" t="s">
        <v>18</v>
      </c>
      <c r="J391" s="1" t="s">
        <v>7</v>
      </c>
      <c r="K391" s="1">
        <v>59</v>
      </c>
      <c r="L391" s="1" t="s">
        <v>114</v>
      </c>
      <c r="M391" s="14">
        <v>0.45</v>
      </c>
      <c r="N391" s="2">
        <v>8000</v>
      </c>
      <c r="O391" s="14">
        <f t="shared" si="14"/>
        <v>3600</v>
      </c>
      <c r="P391" s="14">
        <f t="shared" si="15"/>
        <v>1800</v>
      </c>
      <c r="Q391" s="3">
        <v>0.5</v>
      </c>
    </row>
    <row r="392" spans="1:17" ht="15.75" customHeight="1" x14ac:dyDescent="0.2">
      <c r="A392" s="1" t="s">
        <v>109</v>
      </c>
      <c r="B392" s="1">
        <v>1197831</v>
      </c>
      <c r="C392" s="17">
        <v>44713</v>
      </c>
      <c r="D392" s="17" t="str">
        <f t="shared" si="22"/>
        <v>junio</v>
      </c>
      <c r="E392" s="17" t="str">
        <f t="shared" si="23"/>
        <v>T2</v>
      </c>
      <c r="F392" s="17" t="str">
        <f t="shared" si="24"/>
        <v>S1</v>
      </c>
      <c r="G392" s="1" t="s">
        <v>8</v>
      </c>
      <c r="H392" s="1" t="s">
        <v>9</v>
      </c>
      <c r="I392" s="1" t="s">
        <v>18</v>
      </c>
      <c r="J392" s="1" t="s">
        <v>2</v>
      </c>
      <c r="K392" s="1">
        <v>54</v>
      </c>
      <c r="L392" s="1" t="s">
        <v>114</v>
      </c>
      <c r="M392" s="14">
        <v>0.45</v>
      </c>
      <c r="N392" s="2">
        <v>8000</v>
      </c>
      <c r="O392" s="14">
        <f t="shared" si="14"/>
        <v>3600</v>
      </c>
      <c r="P392" s="14">
        <f t="shared" si="15"/>
        <v>1260</v>
      </c>
      <c r="Q392" s="3">
        <v>0.35</v>
      </c>
    </row>
    <row r="393" spans="1:17" ht="15.75" customHeight="1" x14ac:dyDescent="0.2">
      <c r="A393" s="1" t="s">
        <v>109</v>
      </c>
      <c r="B393" s="1">
        <v>1197831</v>
      </c>
      <c r="C393" s="17">
        <v>44713</v>
      </c>
      <c r="D393" s="17" t="str">
        <f t="shared" si="22"/>
        <v>junio</v>
      </c>
      <c r="E393" s="17" t="str">
        <f t="shared" si="23"/>
        <v>T2</v>
      </c>
      <c r="F393" s="17" t="str">
        <f t="shared" si="24"/>
        <v>S1</v>
      </c>
      <c r="G393" s="1" t="s">
        <v>8</v>
      </c>
      <c r="H393" s="1" t="s">
        <v>9</v>
      </c>
      <c r="I393" s="1" t="s">
        <v>18</v>
      </c>
      <c r="J393" s="1" t="s">
        <v>3</v>
      </c>
      <c r="K393" s="1">
        <v>21</v>
      </c>
      <c r="L393" s="1" t="s">
        <v>115</v>
      </c>
      <c r="M393" s="14">
        <v>0.5</v>
      </c>
      <c r="N393" s="2">
        <v>8000</v>
      </c>
      <c r="O393" s="14">
        <f t="shared" si="14"/>
        <v>4000</v>
      </c>
      <c r="P393" s="14">
        <f t="shared" si="15"/>
        <v>1400</v>
      </c>
      <c r="Q393" s="3">
        <v>0.35</v>
      </c>
    </row>
    <row r="394" spans="1:17" ht="15.75" customHeight="1" x14ac:dyDescent="0.2">
      <c r="A394" s="1" t="s">
        <v>109</v>
      </c>
      <c r="B394" s="1">
        <v>1197831</v>
      </c>
      <c r="C394" s="17">
        <v>44713</v>
      </c>
      <c r="D394" s="17" t="str">
        <f t="shared" si="22"/>
        <v>junio</v>
      </c>
      <c r="E394" s="17" t="str">
        <f t="shared" si="23"/>
        <v>T2</v>
      </c>
      <c r="F394" s="17" t="str">
        <f t="shared" si="24"/>
        <v>S1</v>
      </c>
      <c r="G394" s="1" t="s">
        <v>8</v>
      </c>
      <c r="H394" s="1" t="s">
        <v>9</v>
      </c>
      <c r="I394" s="1" t="s">
        <v>18</v>
      </c>
      <c r="J394" s="1" t="s">
        <v>4</v>
      </c>
      <c r="K394" s="1">
        <v>44</v>
      </c>
      <c r="L394" s="1" t="s">
        <v>114</v>
      </c>
      <c r="M394" s="14">
        <v>0.45</v>
      </c>
      <c r="N394" s="2">
        <v>6500</v>
      </c>
      <c r="O394" s="14">
        <f t="shared" si="14"/>
        <v>2925</v>
      </c>
      <c r="P394" s="14">
        <f t="shared" si="15"/>
        <v>1023.7499999999999</v>
      </c>
      <c r="Q394" s="3">
        <v>0.35</v>
      </c>
    </row>
    <row r="395" spans="1:17" ht="15.75" customHeight="1" x14ac:dyDescent="0.2">
      <c r="A395" s="1" t="s">
        <v>109</v>
      </c>
      <c r="B395" s="1">
        <v>1197831</v>
      </c>
      <c r="C395" s="17">
        <v>44713</v>
      </c>
      <c r="D395" s="17" t="str">
        <f t="shared" si="22"/>
        <v>junio</v>
      </c>
      <c r="E395" s="17" t="str">
        <f t="shared" si="23"/>
        <v>T2</v>
      </c>
      <c r="F395" s="17" t="str">
        <f t="shared" si="24"/>
        <v>S1</v>
      </c>
      <c r="G395" s="1" t="s">
        <v>8</v>
      </c>
      <c r="H395" s="1" t="s">
        <v>9</v>
      </c>
      <c r="I395" s="1" t="s">
        <v>18</v>
      </c>
      <c r="J395" s="1" t="s">
        <v>5</v>
      </c>
      <c r="K395" s="1">
        <v>30</v>
      </c>
      <c r="L395" s="1" t="s">
        <v>115</v>
      </c>
      <c r="M395" s="14">
        <v>0.45</v>
      </c>
      <c r="N395" s="2">
        <v>6000</v>
      </c>
      <c r="O395" s="14">
        <f t="shared" si="14"/>
        <v>2700</v>
      </c>
      <c r="P395" s="14">
        <f t="shared" si="15"/>
        <v>1215</v>
      </c>
      <c r="Q395" s="3">
        <v>0.45</v>
      </c>
    </row>
    <row r="396" spans="1:17" ht="15.75" customHeight="1" x14ac:dyDescent="0.2">
      <c r="A396" s="1" t="s">
        <v>109</v>
      </c>
      <c r="B396" s="1">
        <v>1197831</v>
      </c>
      <c r="C396" s="17">
        <v>44713</v>
      </c>
      <c r="D396" s="17" t="str">
        <f t="shared" si="22"/>
        <v>junio</v>
      </c>
      <c r="E396" s="17" t="str">
        <f t="shared" si="23"/>
        <v>T2</v>
      </c>
      <c r="F396" s="17" t="str">
        <f t="shared" si="24"/>
        <v>S1</v>
      </c>
      <c r="G396" s="1" t="s">
        <v>8</v>
      </c>
      <c r="H396" s="1" t="s">
        <v>9</v>
      </c>
      <c r="I396" s="1" t="s">
        <v>18</v>
      </c>
      <c r="J396" s="1" t="s">
        <v>6</v>
      </c>
      <c r="K396" s="1">
        <v>30</v>
      </c>
      <c r="L396" s="1" t="s">
        <v>113</v>
      </c>
      <c r="M396" s="14">
        <v>0.5</v>
      </c>
      <c r="N396" s="2">
        <v>5000</v>
      </c>
      <c r="O396" s="14">
        <f t="shared" si="14"/>
        <v>2500</v>
      </c>
      <c r="P396" s="14">
        <f t="shared" si="15"/>
        <v>750</v>
      </c>
      <c r="Q396" s="3">
        <v>0.3</v>
      </c>
    </row>
    <row r="397" spans="1:17" ht="15.75" customHeight="1" x14ac:dyDescent="0.2">
      <c r="A397" s="1" t="s">
        <v>109</v>
      </c>
      <c r="B397" s="1">
        <v>1197831</v>
      </c>
      <c r="C397" s="17">
        <v>44713</v>
      </c>
      <c r="D397" s="17" t="str">
        <f t="shared" si="22"/>
        <v>junio</v>
      </c>
      <c r="E397" s="17" t="str">
        <f t="shared" si="23"/>
        <v>T2</v>
      </c>
      <c r="F397" s="17" t="str">
        <f t="shared" si="24"/>
        <v>S1</v>
      </c>
      <c r="G397" s="1" t="s">
        <v>8</v>
      </c>
      <c r="H397" s="1" t="s">
        <v>9</v>
      </c>
      <c r="I397" s="1" t="s">
        <v>18</v>
      </c>
      <c r="J397" s="1" t="s">
        <v>7</v>
      </c>
      <c r="K397" s="1">
        <v>52</v>
      </c>
      <c r="L397" s="1" t="s">
        <v>115</v>
      </c>
      <c r="M397" s="14">
        <v>0.55000000000000004</v>
      </c>
      <c r="N397" s="2">
        <v>8750</v>
      </c>
      <c r="O397" s="14">
        <f t="shared" si="14"/>
        <v>4812.5</v>
      </c>
      <c r="P397" s="14">
        <f t="shared" si="15"/>
        <v>2406.25</v>
      </c>
      <c r="Q397" s="3">
        <v>0.5</v>
      </c>
    </row>
    <row r="398" spans="1:17" ht="15.75" customHeight="1" x14ac:dyDescent="0.2">
      <c r="A398" s="1" t="s">
        <v>109</v>
      </c>
      <c r="B398" s="1">
        <v>1197831</v>
      </c>
      <c r="C398" s="17">
        <v>44745</v>
      </c>
      <c r="D398" s="17" t="str">
        <f t="shared" si="22"/>
        <v>julio</v>
      </c>
      <c r="E398" s="17" t="str">
        <f t="shared" si="23"/>
        <v>T3</v>
      </c>
      <c r="F398" s="17" t="str">
        <f t="shared" si="24"/>
        <v>S2</v>
      </c>
      <c r="G398" s="1" t="s">
        <v>8</v>
      </c>
      <c r="H398" s="1" t="s">
        <v>9</v>
      </c>
      <c r="I398" s="1" t="s">
        <v>18</v>
      </c>
      <c r="J398" s="1" t="s">
        <v>2</v>
      </c>
      <c r="K398" s="1">
        <v>46</v>
      </c>
      <c r="L398" s="1" t="s">
        <v>113</v>
      </c>
      <c r="M398" s="14">
        <v>0.45</v>
      </c>
      <c r="N398" s="2">
        <v>8250</v>
      </c>
      <c r="O398" s="14">
        <f t="shared" si="14"/>
        <v>3712.5</v>
      </c>
      <c r="P398" s="14">
        <f t="shared" si="15"/>
        <v>1484.9999999999998</v>
      </c>
      <c r="Q398" s="3">
        <v>0.39999999999999997</v>
      </c>
    </row>
    <row r="399" spans="1:17" ht="15.75" customHeight="1" x14ac:dyDescent="0.2">
      <c r="A399" s="1" t="s">
        <v>109</v>
      </c>
      <c r="B399" s="1">
        <v>1197831</v>
      </c>
      <c r="C399" s="17">
        <v>44745</v>
      </c>
      <c r="D399" s="17" t="str">
        <f t="shared" si="22"/>
        <v>julio</v>
      </c>
      <c r="E399" s="17" t="str">
        <f t="shared" si="23"/>
        <v>T3</v>
      </c>
      <c r="F399" s="17" t="str">
        <f t="shared" si="24"/>
        <v>S2</v>
      </c>
      <c r="G399" s="1" t="s">
        <v>8</v>
      </c>
      <c r="H399" s="1" t="s">
        <v>9</v>
      </c>
      <c r="I399" s="1" t="s">
        <v>18</v>
      </c>
      <c r="J399" s="1" t="s">
        <v>3</v>
      </c>
      <c r="K399" s="1">
        <v>24</v>
      </c>
      <c r="L399" s="1" t="s">
        <v>113</v>
      </c>
      <c r="M399" s="14">
        <v>0.5</v>
      </c>
      <c r="N399" s="2">
        <v>8250</v>
      </c>
      <c r="O399" s="14">
        <f t="shared" si="14"/>
        <v>4125</v>
      </c>
      <c r="P399" s="14">
        <f t="shared" si="15"/>
        <v>1649.9999999999998</v>
      </c>
      <c r="Q399" s="3">
        <v>0.39999999999999997</v>
      </c>
    </row>
    <row r="400" spans="1:17" ht="15.75" customHeight="1" x14ac:dyDescent="0.2">
      <c r="A400" s="1" t="s">
        <v>109</v>
      </c>
      <c r="B400" s="1">
        <v>1197831</v>
      </c>
      <c r="C400" s="17">
        <v>44745</v>
      </c>
      <c r="D400" s="17" t="str">
        <f t="shared" si="22"/>
        <v>julio</v>
      </c>
      <c r="E400" s="17" t="str">
        <f t="shared" si="23"/>
        <v>T3</v>
      </c>
      <c r="F400" s="17" t="str">
        <f t="shared" si="24"/>
        <v>S2</v>
      </c>
      <c r="G400" s="1" t="s">
        <v>8</v>
      </c>
      <c r="H400" s="1" t="s">
        <v>9</v>
      </c>
      <c r="I400" s="1" t="s">
        <v>18</v>
      </c>
      <c r="J400" s="1" t="s">
        <v>4</v>
      </c>
      <c r="K400" s="1">
        <v>22</v>
      </c>
      <c r="L400" s="1" t="s">
        <v>115</v>
      </c>
      <c r="M400" s="14">
        <v>0.45</v>
      </c>
      <c r="N400" s="2">
        <v>9750</v>
      </c>
      <c r="O400" s="14">
        <f t="shared" si="14"/>
        <v>4387.5</v>
      </c>
      <c r="P400" s="14">
        <f t="shared" si="15"/>
        <v>1754.9999999999998</v>
      </c>
      <c r="Q400" s="3">
        <v>0.39999999999999997</v>
      </c>
    </row>
    <row r="401" spans="1:17" ht="15.75" customHeight="1" x14ac:dyDescent="0.2">
      <c r="A401" s="1" t="s">
        <v>109</v>
      </c>
      <c r="B401" s="1">
        <v>1197831</v>
      </c>
      <c r="C401" s="17">
        <v>44745</v>
      </c>
      <c r="D401" s="17" t="str">
        <f t="shared" si="22"/>
        <v>julio</v>
      </c>
      <c r="E401" s="17" t="str">
        <f t="shared" si="23"/>
        <v>T3</v>
      </c>
      <c r="F401" s="17" t="str">
        <f t="shared" si="24"/>
        <v>S2</v>
      </c>
      <c r="G401" s="1" t="s">
        <v>8</v>
      </c>
      <c r="H401" s="1" t="s">
        <v>9</v>
      </c>
      <c r="I401" s="1" t="s">
        <v>18</v>
      </c>
      <c r="J401" s="1" t="s">
        <v>5</v>
      </c>
      <c r="K401" s="1">
        <v>58</v>
      </c>
      <c r="L401" s="1" t="s">
        <v>112</v>
      </c>
      <c r="M401" s="14">
        <v>0.45</v>
      </c>
      <c r="N401" s="2">
        <v>5750</v>
      </c>
      <c r="O401" s="14">
        <f t="shared" si="14"/>
        <v>2587.5</v>
      </c>
      <c r="P401" s="14">
        <f t="shared" si="15"/>
        <v>1293.75</v>
      </c>
      <c r="Q401" s="3">
        <v>0.5</v>
      </c>
    </row>
    <row r="402" spans="1:17" ht="15.75" customHeight="1" x14ac:dyDescent="0.2">
      <c r="A402" s="1" t="s">
        <v>109</v>
      </c>
      <c r="B402" s="1">
        <v>1197831</v>
      </c>
      <c r="C402" s="17">
        <v>44745</v>
      </c>
      <c r="D402" s="17" t="str">
        <f t="shared" si="22"/>
        <v>julio</v>
      </c>
      <c r="E402" s="17" t="str">
        <f t="shared" si="23"/>
        <v>T3</v>
      </c>
      <c r="F402" s="17" t="str">
        <f t="shared" si="24"/>
        <v>S2</v>
      </c>
      <c r="G402" s="1" t="s">
        <v>8</v>
      </c>
      <c r="H402" s="1" t="s">
        <v>9</v>
      </c>
      <c r="I402" s="1" t="s">
        <v>18</v>
      </c>
      <c r="J402" s="1" t="s">
        <v>6</v>
      </c>
      <c r="K402" s="1">
        <v>15</v>
      </c>
      <c r="L402" s="1" t="s">
        <v>114</v>
      </c>
      <c r="M402" s="14">
        <v>0.5</v>
      </c>
      <c r="N402" s="2">
        <v>5750</v>
      </c>
      <c r="O402" s="14">
        <f t="shared" si="14"/>
        <v>2875</v>
      </c>
      <c r="P402" s="14">
        <f t="shared" si="15"/>
        <v>1006.2499999999999</v>
      </c>
      <c r="Q402" s="3">
        <v>0.35</v>
      </c>
    </row>
    <row r="403" spans="1:17" ht="15.75" customHeight="1" x14ac:dyDescent="0.2">
      <c r="A403" s="1" t="s">
        <v>109</v>
      </c>
      <c r="B403" s="1">
        <v>1197831</v>
      </c>
      <c r="C403" s="17">
        <v>44745</v>
      </c>
      <c r="D403" s="17" t="str">
        <f t="shared" si="22"/>
        <v>julio</v>
      </c>
      <c r="E403" s="17" t="str">
        <f t="shared" si="23"/>
        <v>T3</v>
      </c>
      <c r="F403" s="17" t="str">
        <f t="shared" si="24"/>
        <v>S2</v>
      </c>
      <c r="G403" s="1" t="s">
        <v>8</v>
      </c>
      <c r="H403" s="1" t="s">
        <v>9</v>
      </c>
      <c r="I403" s="1" t="s">
        <v>18</v>
      </c>
      <c r="J403" s="1" t="s">
        <v>7</v>
      </c>
      <c r="K403" s="1">
        <v>23</v>
      </c>
      <c r="L403" s="1" t="s">
        <v>114</v>
      </c>
      <c r="M403" s="14">
        <v>0.6</v>
      </c>
      <c r="N403" s="2">
        <v>8500</v>
      </c>
      <c r="O403" s="14">
        <f t="shared" si="14"/>
        <v>5100</v>
      </c>
      <c r="P403" s="14">
        <f t="shared" si="15"/>
        <v>2805</v>
      </c>
      <c r="Q403" s="3">
        <v>0.55000000000000004</v>
      </c>
    </row>
    <row r="404" spans="1:17" ht="15.75" customHeight="1" x14ac:dyDescent="0.2">
      <c r="A404" s="1" t="s">
        <v>109</v>
      </c>
      <c r="B404" s="1">
        <v>1197831</v>
      </c>
      <c r="C404" s="17">
        <v>44778</v>
      </c>
      <c r="D404" s="17" t="str">
        <f t="shared" si="22"/>
        <v>agosto</v>
      </c>
      <c r="E404" s="17" t="str">
        <f t="shared" si="23"/>
        <v>T3</v>
      </c>
      <c r="F404" s="17" t="str">
        <f t="shared" si="24"/>
        <v>S2</v>
      </c>
      <c r="G404" s="1" t="s">
        <v>8</v>
      </c>
      <c r="H404" s="1" t="s">
        <v>9</v>
      </c>
      <c r="I404" s="1" t="s">
        <v>18</v>
      </c>
      <c r="J404" s="1" t="s">
        <v>2</v>
      </c>
      <c r="K404" s="1">
        <v>36</v>
      </c>
      <c r="L404" s="1" t="s">
        <v>112</v>
      </c>
      <c r="M404" s="14">
        <v>0.5</v>
      </c>
      <c r="N404" s="2">
        <v>8000</v>
      </c>
      <c r="O404" s="14">
        <f t="shared" si="14"/>
        <v>4000</v>
      </c>
      <c r="P404" s="14">
        <f t="shared" si="15"/>
        <v>1599.9999999999998</v>
      </c>
      <c r="Q404" s="3">
        <v>0.39999999999999997</v>
      </c>
    </row>
    <row r="405" spans="1:17" ht="15.75" customHeight="1" x14ac:dyDescent="0.2">
      <c r="A405" s="1" t="s">
        <v>109</v>
      </c>
      <c r="B405" s="1">
        <v>1197831</v>
      </c>
      <c r="C405" s="17">
        <v>44778</v>
      </c>
      <c r="D405" s="17" t="str">
        <f t="shared" si="22"/>
        <v>agosto</v>
      </c>
      <c r="E405" s="17" t="str">
        <f t="shared" si="23"/>
        <v>T3</v>
      </c>
      <c r="F405" s="17" t="str">
        <f t="shared" si="24"/>
        <v>S2</v>
      </c>
      <c r="G405" s="1" t="s">
        <v>8</v>
      </c>
      <c r="H405" s="1" t="s">
        <v>9</v>
      </c>
      <c r="I405" s="1" t="s">
        <v>18</v>
      </c>
      <c r="J405" s="1" t="s">
        <v>3</v>
      </c>
      <c r="K405" s="1">
        <v>45</v>
      </c>
      <c r="L405" s="1" t="s">
        <v>114</v>
      </c>
      <c r="M405" s="14">
        <v>0.55000000000000004</v>
      </c>
      <c r="N405" s="2">
        <v>8000</v>
      </c>
      <c r="O405" s="14">
        <f t="shared" si="14"/>
        <v>4400</v>
      </c>
      <c r="P405" s="14">
        <f t="shared" si="15"/>
        <v>1759.9999999999998</v>
      </c>
      <c r="Q405" s="3">
        <v>0.39999999999999997</v>
      </c>
    </row>
    <row r="406" spans="1:17" ht="15.75" customHeight="1" x14ac:dyDescent="0.2">
      <c r="A406" s="1" t="s">
        <v>109</v>
      </c>
      <c r="B406" s="1">
        <v>1197831</v>
      </c>
      <c r="C406" s="17">
        <v>44778</v>
      </c>
      <c r="D406" s="17" t="str">
        <f t="shared" si="22"/>
        <v>agosto</v>
      </c>
      <c r="E406" s="17" t="str">
        <f t="shared" si="23"/>
        <v>T3</v>
      </c>
      <c r="F406" s="17" t="str">
        <f t="shared" si="24"/>
        <v>S2</v>
      </c>
      <c r="G406" s="1" t="s">
        <v>8</v>
      </c>
      <c r="H406" s="1" t="s">
        <v>9</v>
      </c>
      <c r="I406" s="1" t="s">
        <v>18</v>
      </c>
      <c r="J406" s="1" t="s">
        <v>4</v>
      </c>
      <c r="K406" s="1">
        <v>48</v>
      </c>
      <c r="L406" s="1" t="s">
        <v>115</v>
      </c>
      <c r="M406" s="14">
        <v>0.5</v>
      </c>
      <c r="N406" s="2">
        <v>9750</v>
      </c>
      <c r="O406" s="14">
        <f t="shared" si="14"/>
        <v>4875</v>
      </c>
      <c r="P406" s="14">
        <f t="shared" si="15"/>
        <v>1949.9999999999998</v>
      </c>
      <c r="Q406" s="3">
        <v>0.39999999999999997</v>
      </c>
    </row>
    <row r="407" spans="1:17" ht="15.75" customHeight="1" x14ac:dyDescent="0.2">
      <c r="A407" s="1" t="s">
        <v>109</v>
      </c>
      <c r="B407" s="1">
        <v>1197831</v>
      </c>
      <c r="C407" s="17">
        <v>44778</v>
      </c>
      <c r="D407" s="17" t="str">
        <f t="shared" si="22"/>
        <v>agosto</v>
      </c>
      <c r="E407" s="17" t="str">
        <f t="shared" si="23"/>
        <v>T3</v>
      </c>
      <c r="F407" s="17" t="str">
        <f t="shared" si="24"/>
        <v>S2</v>
      </c>
      <c r="G407" s="1" t="s">
        <v>8</v>
      </c>
      <c r="H407" s="1" t="s">
        <v>9</v>
      </c>
      <c r="I407" s="1" t="s">
        <v>18</v>
      </c>
      <c r="J407" s="1" t="s">
        <v>5</v>
      </c>
      <c r="K407" s="1">
        <v>52</v>
      </c>
      <c r="L407" s="1" t="s">
        <v>114</v>
      </c>
      <c r="M407" s="14">
        <v>0.5</v>
      </c>
      <c r="N407" s="2">
        <v>5250</v>
      </c>
      <c r="O407" s="14">
        <f t="shared" si="14"/>
        <v>2625</v>
      </c>
      <c r="P407" s="14">
        <f t="shared" si="15"/>
        <v>1312.5</v>
      </c>
      <c r="Q407" s="3">
        <v>0.5</v>
      </c>
    </row>
    <row r="408" spans="1:17" ht="15.75" customHeight="1" x14ac:dyDescent="0.2">
      <c r="A408" s="1" t="s">
        <v>109</v>
      </c>
      <c r="B408" s="1">
        <v>1197831</v>
      </c>
      <c r="C408" s="17">
        <v>44778</v>
      </c>
      <c r="D408" s="17" t="str">
        <f t="shared" si="22"/>
        <v>agosto</v>
      </c>
      <c r="E408" s="17" t="str">
        <f t="shared" si="23"/>
        <v>T3</v>
      </c>
      <c r="F408" s="17" t="str">
        <f t="shared" si="24"/>
        <v>S2</v>
      </c>
      <c r="G408" s="1" t="s">
        <v>8</v>
      </c>
      <c r="H408" s="1" t="s">
        <v>9</v>
      </c>
      <c r="I408" s="1" t="s">
        <v>18</v>
      </c>
      <c r="J408" s="1" t="s">
        <v>6</v>
      </c>
      <c r="K408" s="1">
        <v>53</v>
      </c>
      <c r="L408" s="1" t="s">
        <v>112</v>
      </c>
      <c r="M408" s="14">
        <v>0.55000000000000004</v>
      </c>
      <c r="N408" s="2">
        <v>5250</v>
      </c>
      <c r="O408" s="14">
        <f t="shared" si="14"/>
        <v>2887.5000000000005</v>
      </c>
      <c r="P408" s="14">
        <f t="shared" si="15"/>
        <v>1010.6250000000001</v>
      </c>
      <c r="Q408" s="3">
        <v>0.35</v>
      </c>
    </row>
    <row r="409" spans="1:17" ht="15.75" customHeight="1" x14ac:dyDescent="0.2">
      <c r="A409" s="1" t="s">
        <v>109</v>
      </c>
      <c r="B409" s="1">
        <v>1197831</v>
      </c>
      <c r="C409" s="17">
        <v>44778</v>
      </c>
      <c r="D409" s="17" t="str">
        <f t="shared" si="22"/>
        <v>agosto</v>
      </c>
      <c r="E409" s="17" t="str">
        <f t="shared" si="23"/>
        <v>T3</v>
      </c>
      <c r="F409" s="17" t="str">
        <f t="shared" si="24"/>
        <v>S2</v>
      </c>
      <c r="G409" s="1" t="s">
        <v>8</v>
      </c>
      <c r="H409" s="1" t="s">
        <v>9</v>
      </c>
      <c r="I409" s="1" t="s">
        <v>18</v>
      </c>
      <c r="J409" s="1" t="s">
        <v>7</v>
      </c>
      <c r="K409" s="1">
        <v>18</v>
      </c>
      <c r="L409" s="1" t="s">
        <v>115</v>
      </c>
      <c r="M409" s="14">
        <v>0.6</v>
      </c>
      <c r="N409" s="2">
        <v>7750</v>
      </c>
      <c r="O409" s="14">
        <f t="shared" si="14"/>
        <v>4650</v>
      </c>
      <c r="P409" s="14">
        <f t="shared" si="15"/>
        <v>2557.5</v>
      </c>
      <c r="Q409" s="3">
        <v>0.55000000000000004</v>
      </c>
    </row>
    <row r="410" spans="1:17" ht="15.75" customHeight="1" x14ac:dyDescent="0.2">
      <c r="A410" s="1" t="s">
        <v>109</v>
      </c>
      <c r="B410" s="1">
        <v>1197831</v>
      </c>
      <c r="C410" s="17">
        <v>44806</v>
      </c>
      <c r="D410" s="17" t="str">
        <f t="shared" si="22"/>
        <v>septiembre</v>
      </c>
      <c r="E410" s="17" t="str">
        <f t="shared" si="23"/>
        <v>T3</v>
      </c>
      <c r="F410" s="17" t="str">
        <f t="shared" si="24"/>
        <v>S2</v>
      </c>
      <c r="G410" s="1" t="s">
        <v>8</v>
      </c>
      <c r="H410" s="1" t="s">
        <v>9</v>
      </c>
      <c r="I410" s="1" t="s">
        <v>18</v>
      </c>
      <c r="J410" s="1" t="s">
        <v>2</v>
      </c>
      <c r="K410" s="1">
        <v>18</v>
      </c>
      <c r="L410" s="1" t="s">
        <v>112</v>
      </c>
      <c r="M410" s="14">
        <v>0.55000000000000004</v>
      </c>
      <c r="N410" s="2">
        <v>7250</v>
      </c>
      <c r="O410" s="14">
        <f t="shared" si="14"/>
        <v>3987.5000000000005</v>
      </c>
      <c r="P410" s="14">
        <f t="shared" si="15"/>
        <v>1595</v>
      </c>
      <c r="Q410" s="3">
        <v>0.39999999999999997</v>
      </c>
    </row>
    <row r="411" spans="1:17" ht="15.75" customHeight="1" x14ac:dyDescent="0.2">
      <c r="A411" s="1" t="s">
        <v>109</v>
      </c>
      <c r="B411" s="1">
        <v>1197831</v>
      </c>
      <c r="C411" s="17">
        <v>44806</v>
      </c>
      <c r="D411" s="17" t="str">
        <f t="shared" si="22"/>
        <v>septiembre</v>
      </c>
      <c r="E411" s="17" t="str">
        <f t="shared" si="23"/>
        <v>T3</v>
      </c>
      <c r="F411" s="17" t="str">
        <f t="shared" si="24"/>
        <v>S2</v>
      </c>
      <c r="G411" s="1" t="s">
        <v>8</v>
      </c>
      <c r="H411" s="1" t="s">
        <v>9</v>
      </c>
      <c r="I411" s="1" t="s">
        <v>18</v>
      </c>
      <c r="J411" s="1" t="s">
        <v>3</v>
      </c>
      <c r="K411" s="1">
        <v>47</v>
      </c>
      <c r="L411" s="1" t="s">
        <v>113</v>
      </c>
      <c r="M411" s="14">
        <v>0.55000000000000004</v>
      </c>
      <c r="N411" s="2">
        <v>6750</v>
      </c>
      <c r="O411" s="14">
        <f t="shared" si="14"/>
        <v>3712.5000000000005</v>
      </c>
      <c r="P411" s="14">
        <f t="shared" si="15"/>
        <v>1485</v>
      </c>
      <c r="Q411" s="3">
        <v>0.39999999999999997</v>
      </c>
    </row>
    <row r="412" spans="1:17" ht="15.75" customHeight="1" x14ac:dyDescent="0.2">
      <c r="A412" s="1" t="s">
        <v>109</v>
      </c>
      <c r="B412" s="1">
        <v>1197831</v>
      </c>
      <c r="C412" s="17">
        <v>44806</v>
      </c>
      <c r="D412" s="17" t="str">
        <f t="shared" si="22"/>
        <v>septiembre</v>
      </c>
      <c r="E412" s="17" t="str">
        <f t="shared" si="23"/>
        <v>T3</v>
      </c>
      <c r="F412" s="17" t="str">
        <f t="shared" si="24"/>
        <v>S2</v>
      </c>
      <c r="G412" s="1" t="s">
        <v>8</v>
      </c>
      <c r="H412" s="1" t="s">
        <v>9</v>
      </c>
      <c r="I412" s="1" t="s">
        <v>18</v>
      </c>
      <c r="J412" s="1" t="s">
        <v>4</v>
      </c>
      <c r="K412" s="1">
        <v>27</v>
      </c>
      <c r="L412" s="1" t="s">
        <v>114</v>
      </c>
      <c r="M412" s="14">
        <v>0.6</v>
      </c>
      <c r="N412" s="2">
        <v>7250</v>
      </c>
      <c r="O412" s="14">
        <f t="shared" si="14"/>
        <v>4350</v>
      </c>
      <c r="P412" s="14">
        <f t="shared" si="15"/>
        <v>1739.9999999999998</v>
      </c>
      <c r="Q412" s="3">
        <v>0.39999999999999997</v>
      </c>
    </row>
    <row r="413" spans="1:17" ht="15.75" customHeight="1" x14ac:dyDescent="0.2">
      <c r="A413" s="1" t="s">
        <v>109</v>
      </c>
      <c r="B413" s="1">
        <v>1197831</v>
      </c>
      <c r="C413" s="17">
        <v>44806</v>
      </c>
      <c r="D413" s="17" t="str">
        <f t="shared" si="22"/>
        <v>septiembre</v>
      </c>
      <c r="E413" s="17" t="str">
        <f t="shared" si="23"/>
        <v>T3</v>
      </c>
      <c r="F413" s="17" t="str">
        <f t="shared" si="24"/>
        <v>S2</v>
      </c>
      <c r="G413" s="1" t="s">
        <v>8</v>
      </c>
      <c r="H413" s="1" t="s">
        <v>9</v>
      </c>
      <c r="I413" s="1" t="s">
        <v>18</v>
      </c>
      <c r="J413" s="1" t="s">
        <v>5</v>
      </c>
      <c r="K413" s="1">
        <v>26</v>
      </c>
      <c r="L413" s="1" t="s">
        <v>112</v>
      </c>
      <c r="M413" s="14">
        <v>0.6</v>
      </c>
      <c r="N413" s="2">
        <v>4500</v>
      </c>
      <c r="O413" s="14">
        <f t="shared" si="14"/>
        <v>2700</v>
      </c>
      <c r="P413" s="14">
        <f t="shared" si="15"/>
        <v>1350</v>
      </c>
      <c r="Q413" s="3">
        <v>0.5</v>
      </c>
    </row>
    <row r="414" spans="1:17" ht="15.75" customHeight="1" x14ac:dyDescent="0.2">
      <c r="A414" s="1" t="s">
        <v>109</v>
      </c>
      <c r="B414" s="1">
        <v>1197831</v>
      </c>
      <c r="C414" s="17">
        <v>44806</v>
      </c>
      <c r="D414" s="17" t="str">
        <f t="shared" si="22"/>
        <v>septiembre</v>
      </c>
      <c r="E414" s="17" t="str">
        <f t="shared" si="23"/>
        <v>T3</v>
      </c>
      <c r="F414" s="17" t="str">
        <f t="shared" si="24"/>
        <v>S2</v>
      </c>
      <c r="G414" s="1" t="s">
        <v>8</v>
      </c>
      <c r="H414" s="1" t="s">
        <v>9</v>
      </c>
      <c r="I414" s="1" t="s">
        <v>18</v>
      </c>
      <c r="J414" s="1" t="s">
        <v>6</v>
      </c>
      <c r="K414" s="1">
        <v>20</v>
      </c>
      <c r="L414" s="1" t="s">
        <v>115</v>
      </c>
      <c r="M414" s="14">
        <v>0.55000000000000004</v>
      </c>
      <c r="N414" s="2">
        <v>4500</v>
      </c>
      <c r="O414" s="14">
        <f t="shared" si="14"/>
        <v>2475</v>
      </c>
      <c r="P414" s="14">
        <f t="shared" si="15"/>
        <v>866.25</v>
      </c>
      <c r="Q414" s="3">
        <v>0.35</v>
      </c>
    </row>
    <row r="415" spans="1:17" ht="15.75" customHeight="1" x14ac:dyDescent="0.2">
      <c r="A415" s="1" t="s">
        <v>109</v>
      </c>
      <c r="B415" s="1">
        <v>1197831</v>
      </c>
      <c r="C415" s="17">
        <v>44806</v>
      </c>
      <c r="D415" s="17" t="str">
        <f t="shared" si="22"/>
        <v>septiembre</v>
      </c>
      <c r="E415" s="17" t="str">
        <f t="shared" si="23"/>
        <v>T3</v>
      </c>
      <c r="F415" s="17" t="str">
        <f t="shared" si="24"/>
        <v>S2</v>
      </c>
      <c r="G415" s="1" t="s">
        <v>8</v>
      </c>
      <c r="H415" s="1" t="s">
        <v>9</v>
      </c>
      <c r="I415" s="1" t="s">
        <v>18</v>
      </c>
      <c r="J415" s="1" t="s">
        <v>7</v>
      </c>
      <c r="K415" s="1">
        <v>53</v>
      </c>
      <c r="L415" s="1" t="s">
        <v>113</v>
      </c>
      <c r="M415" s="14">
        <v>0.5</v>
      </c>
      <c r="N415" s="2">
        <v>6750</v>
      </c>
      <c r="O415" s="14">
        <f t="shared" si="14"/>
        <v>3375</v>
      </c>
      <c r="P415" s="14">
        <f t="shared" si="15"/>
        <v>1856.2500000000002</v>
      </c>
      <c r="Q415" s="3">
        <v>0.55000000000000004</v>
      </c>
    </row>
    <row r="416" spans="1:17" ht="15.75" customHeight="1" x14ac:dyDescent="0.2">
      <c r="A416" s="1" t="s">
        <v>109</v>
      </c>
      <c r="B416" s="1">
        <v>1197831</v>
      </c>
      <c r="C416" s="17">
        <v>44835</v>
      </c>
      <c r="D416" s="17" t="str">
        <f t="shared" si="22"/>
        <v>octubre</v>
      </c>
      <c r="E416" s="17" t="str">
        <f t="shared" si="23"/>
        <v>T4</v>
      </c>
      <c r="F416" s="17" t="str">
        <f t="shared" si="24"/>
        <v>S2</v>
      </c>
      <c r="G416" s="1" t="s">
        <v>8</v>
      </c>
      <c r="H416" s="1" t="s">
        <v>9</v>
      </c>
      <c r="I416" s="1" t="s">
        <v>18</v>
      </c>
      <c r="J416" s="1" t="s">
        <v>2</v>
      </c>
      <c r="K416" s="1">
        <v>22</v>
      </c>
      <c r="L416" s="1" t="s">
        <v>115</v>
      </c>
      <c r="M416" s="14">
        <v>0.4</v>
      </c>
      <c r="N416" s="2">
        <v>6250</v>
      </c>
      <c r="O416" s="14">
        <f t="shared" si="14"/>
        <v>2500</v>
      </c>
      <c r="P416" s="14">
        <f t="shared" si="15"/>
        <v>999.99999999999989</v>
      </c>
      <c r="Q416" s="3">
        <v>0.39999999999999997</v>
      </c>
    </row>
    <row r="417" spans="1:17" ht="15.75" customHeight="1" x14ac:dyDescent="0.2">
      <c r="A417" s="1" t="s">
        <v>109</v>
      </c>
      <c r="B417" s="1">
        <v>1197831</v>
      </c>
      <c r="C417" s="17">
        <v>44835</v>
      </c>
      <c r="D417" s="17" t="str">
        <f t="shared" si="22"/>
        <v>octubre</v>
      </c>
      <c r="E417" s="17" t="str">
        <f t="shared" si="23"/>
        <v>T4</v>
      </c>
      <c r="F417" s="17" t="str">
        <f t="shared" si="24"/>
        <v>S2</v>
      </c>
      <c r="G417" s="1" t="s">
        <v>8</v>
      </c>
      <c r="H417" s="1" t="s">
        <v>9</v>
      </c>
      <c r="I417" s="1" t="s">
        <v>18</v>
      </c>
      <c r="J417" s="1" t="s">
        <v>3</v>
      </c>
      <c r="K417" s="1">
        <v>17</v>
      </c>
      <c r="L417" s="1" t="s">
        <v>115</v>
      </c>
      <c r="M417" s="14">
        <v>0.4</v>
      </c>
      <c r="N417" s="2">
        <v>6250</v>
      </c>
      <c r="O417" s="14">
        <f t="shared" si="14"/>
        <v>2500</v>
      </c>
      <c r="P417" s="14">
        <f t="shared" si="15"/>
        <v>999.99999999999989</v>
      </c>
      <c r="Q417" s="3">
        <v>0.39999999999999997</v>
      </c>
    </row>
    <row r="418" spans="1:17" ht="15.75" customHeight="1" x14ac:dyDescent="0.2">
      <c r="A418" s="1" t="s">
        <v>109</v>
      </c>
      <c r="B418" s="1">
        <v>1197831</v>
      </c>
      <c r="C418" s="17">
        <v>44835</v>
      </c>
      <c r="D418" s="17" t="str">
        <f t="shared" si="22"/>
        <v>octubre</v>
      </c>
      <c r="E418" s="17" t="str">
        <f t="shared" si="23"/>
        <v>T4</v>
      </c>
      <c r="F418" s="17" t="str">
        <f t="shared" si="24"/>
        <v>S2</v>
      </c>
      <c r="G418" s="1" t="s">
        <v>8</v>
      </c>
      <c r="H418" s="1" t="s">
        <v>9</v>
      </c>
      <c r="I418" s="1" t="s">
        <v>18</v>
      </c>
      <c r="J418" s="1" t="s">
        <v>4</v>
      </c>
      <c r="K418" s="1">
        <v>48</v>
      </c>
      <c r="L418" s="1" t="s">
        <v>114</v>
      </c>
      <c r="M418" s="14">
        <v>0.45</v>
      </c>
      <c r="N418" s="2">
        <v>5750</v>
      </c>
      <c r="O418" s="14">
        <f t="shared" si="14"/>
        <v>2587.5</v>
      </c>
      <c r="P418" s="14">
        <f t="shared" si="15"/>
        <v>1035</v>
      </c>
      <c r="Q418" s="3">
        <v>0.39999999999999997</v>
      </c>
    </row>
    <row r="419" spans="1:17" ht="15.75" customHeight="1" x14ac:dyDescent="0.2">
      <c r="A419" s="1" t="s">
        <v>109</v>
      </c>
      <c r="B419" s="1">
        <v>1197831</v>
      </c>
      <c r="C419" s="17">
        <v>44835</v>
      </c>
      <c r="D419" s="17" t="str">
        <f t="shared" si="22"/>
        <v>octubre</v>
      </c>
      <c r="E419" s="17" t="str">
        <f t="shared" si="23"/>
        <v>T4</v>
      </c>
      <c r="F419" s="17" t="str">
        <f t="shared" si="24"/>
        <v>S2</v>
      </c>
      <c r="G419" s="1" t="s">
        <v>8</v>
      </c>
      <c r="H419" s="1" t="s">
        <v>9</v>
      </c>
      <c r="I419" s="1" t="s">
        <v>18</v>
      </c>
      <c r="J419" s="1" t="s">
        <v>5</v>
      </c>
      <c r="K419" s="1">
        <v>57</v>
      </c>
      <c r="L419" s="1" t="s">
        <v>113</v>
      </c>
      <c r="M419" s="14">
        <v>0.45</v>
      </c>
      <c r="N419" s="2">
        <v>4250</v>
      </c>
      <c r="O419" s="14">
        <f t="shared" si="14"/>
        <v>1912.5</v>
      </c>
      <c r="P419" s="14">
        <f t="shared" si="15"/>
        <v>956.25</v>
      </c>
      <c r="Q419" s="3">
        <v>0.5</v>
      </c>
    </row>
    <row r="420" spans="1:17" ht="15.75" customHeight="1" x14ac:dyDescent="0.2">
      <c r="A420" s="1" t="s">
        <v>109</v>
      </c>
      <c r="B420" s="1">
        <v>1197831</v>
      </c>
      <c r="C420" s="17">
        <v>44835</v>
      </c>
      <c r="D420" s="17" t="str">
        <f t="shared" si="22"/>
        <v>octubre</v>
      </c>
      <c r="E420" s="17" t="str">
        <f t="shared" si="23"/>
        <v>T4</v>
      </c>
      <c r="F420" s="17" t="str">
        <f t="shared" si="24"/>
        <v>S2</v>
      </c>
      <c r="G420" s="1" t="s">
        <v>8</v>
      </c>
      <c r="H420" s="1" t="s">
        <v>9</v>
      </c>
      <c r="I420" s="1" t="s">
        <v>18</v>
      </c>
      <c r="J420" s="1" t="s">
        <v>6</v>
      </c>
      <c r="K420" s="1">
        <v>38</v>
      </c>
      <c r="L420" s="1" t="s">
        <v>112</v>
      </c>
      <c r="M420" s="14">
        <v>0.4</v>
      </c>
      <c r="N420" s="2">
        <v>4000</v>
      </c>
      <c r="O420" s="14">
        <f t="shared" si="14"/>
        <v>1600</v>
      </c>
      <c r="P420" s="14">
        <f t="shared" si="15"/>
        <v>560</v>
      </c>
      <c r="Q420" s="3">
        <v>0.35</v>
      </c>
    </row>
    <row r="421" spans="1:17" ht="15.75" customHeight="1" x14ac:dyDescent="0.2">
      <c r="A421" s="1" t="s">
        <v>109</v>
      </c>
      <c r="B421" s="1">
        <v>1197831</v>
      </c>
      <c r="C421" s="17">
        <v>44835</v>
      </c>
      <c r="D421" s="17" t="str">
        <f t="shared" si="22"/>
        <v>octubre</v>
      </c>
      <c r="E421" s="17" t="str">
        <f t="shared" si="23"/>
        <v>T4</v>
      </c>
      <c r="F421" s="17" t="str">
        <f t="shared" si="24"/>
        <v>S2</v>
      </c>
      <c r="G421" s="1" t="s">
        <v>8</v>
      </c>
      <c r="H421" s="1" t="s">
        <v>9</v>
      </c>
      <c r="I421" s="1" t="s">
        <v>18</v>
      </c>
      <c r="J421" s="1" t="s">
        <v>7</v>
      </c>
      <c r="K421" s="1">
        <v>28</v>
      </c>
      <c r="L421" s="1" t="s">
        <v>113</v>
      </c>
      <c r="M421" s="14">
        <v>0.5</v>
      </c>
      <c r="N421" s="2">
        <v>5750</v>
      </c>
      <c r="O421" s="14">
        <f t="shared" si="14"/>
        <v>2875</v>
      </c>
      <c r="P421" s="14">
        <f t="shared" si="15"/>
        <v>1581.2500000000002</v>
      </c>
      <c r="Q421" s="3">
        <v>0.55000000000000004</v>
      </c>
    </row>
    <row r="422" spans="1:17" ht="15.75" customHeight="1" x14ac:dyDescent="0.2">
      <c r="A422" s="1" t="s">
        <v>109</v>
      </c>
      <c r="B422" s="1">
        <v>1197831</v>
      </c>
      <c r="C422" s="17">
        <v>44867</v>
      </c>
      <c r="D422" s="17" t="str">
        <f t="shared" si="22"/>
        <v>noviembre</v>
      </c>
      <c r="E422" s="17" t="str">
        <f t="shared" si="23"/>
        <v>T4</v>
      </c>
      <c r="F422" s="17" t="str">
        <f t="shared" si="24"/>
        <v>S2</v>
      </c>
      <c r="G422" s="1" t="s">
        <v>8</v>
      </c>
      <c r="H422" s="1" t="s">
        <v>9</v>
      </c>
      <c r="I422" s="1" t="s">
        <v>18</v>
      </c>
      <c r="J422" s="1" t="s">
        <v>2</v>
      </c>
      <c r="K422" s="1">
        <v>50</v>
      </c>
      <c r="L422" s="1" t="s">
        <v>112</v>
      </c>
      <c r="M422" s="14">
        <v>0.4</v>
      </c>
      <c r="N422" s="2">
        <v>7250</v>
      </c>
      <c r="O422" s="14">
        <f t="shared" si="14"/>
        <v>2900</v>
      </c>
      <c r="P422" s="14">
        <f t="shared" si="15"/>
        <v>1160</v>
      </c>
      <c r="Q422" s="3">
        <v>0.39999999999999997</v>
      </c>
    </row>
    <row r="423" spans="1:17" ht="15.75" customHeight="1" x14ac:dyDescent="0.2">
      <c r="A423" s="1" t="s">
        <v>109</v>
      </c>
      <c r="B423" s="1">
        <v>1197831</v>
      </c>
      <c r="C423" s="17">
        <v>44867</v>
      </c>
      <c r="D423" s="17" t="str">
        <f t="shared" si="22"/>
        <v>noviembre</v>
      </c>
      <c r="E423" s="17" t="str">
        <f t="shared" si="23"/>
        <v>T4</v>
      </c>
      <c r="F423" s="17" t="str">
        <f t="shared" si="24"/>
        <v>S2</v>
      </c>
      <c r="G423" s="1" t="s">
        <v>8</v>
      </c>
      <c r="H423" s="1" t="s">
        <v>9</v>
      </c>
      <c r="I423" s="1" t="s">
        <v>18</v>
      </c>
      <c r="J423" s="1" t="s">
        <v>3</v>
      </c>
      <c r="K423" s="1">
        <v>27</v>
      </c>
      <c r="L423" s="1" t="s">
        <v>113</v>
      </c>
      <c r="M423" s="14">
        <v>0.4</v>
      </c>
      <c r="N423" s="2">
        <v>7250</v>
      </c>
      <c r="O423" s="14">
        <f t="shared" si="14"/>
        <v>2900</v>
      </c>
      <c r="P423" s="14">
        <f t="shared" si="15"/>
        <v>1160</v>
      </c>
      <c r="Q423" s="3">
        <v>0.39999999999999997</v>
      </c>
    </row>
    <row r="424" spans="1:17" ht="15.75" customHeight="1" x14ac:dyDescent="0.2">
      <c r="A424" s="1" t="s">
        <v>109</v>
      </c>
      <c r="B424" s="1">
        <v>1197831</v>
      </c>
      <c r="C424" s="17">
        <v>44867</v>
      </c>
      <c r="D424" s="17" t="str">
        <f t="shared" si="22"/>
        <v>noviembre</v>
      </c>
      <c r="E424" s="17" t="str">
        <f t="shared" si="23"/>
        <v>T4</v>
      </c>
      <c r="F424" s="17" t="str">
        <f t="shared" si="24"/>
        <v>S2</v>
      </c>
      <c r="G424" s="1" t="s">
        <v>8</v>
      </c>
      <c r="H424" s="1" t="s">
        <v>9</v>
      </c>
      <c r="I424" s="1" t="s">
        <v>18</v>
      </c>
      <c r="J424" s="1" t="s">
        <v>4</v>
      </c>
      <c r="K424" s="1">
        <v>19</v>
      </c>
      <c r="L424" s="1" t="s">
        <v>113</v>
      </c>
      <c r="M424" s="14">
        <v>0.65</v>
      </c>
      <c r="N424" s="2">
        <v>6500</v>
      </c>
      <c r="O424" s="14">
        <f t="shared" si="14"/>
        <v>4225</v>
      </c>
      <c r="P424" s="14">
        <f t="shared" si="15"/>
        <v>1689.9999999999998</v>
      </c>
      <c r="Q424" s="3">
        <v>0.39999999999999997</v>
      </c>
    </row>
    <row r="425" spans="1:17" ht="15.75" customHeight="1" x14ac:dyDescent="0.2">
      <c r="A425" s="1" t="s">
        <v>109</v>
      </c>
      <c r="B425" s="1">
        <v>1197831</v>
      </c>
      <c r="C425" s="17">
        <v>44867</v>
      </c>
      <c r="D425" s="17" t="str">
        <f t="shared" si="22"/>
        <v>noviembre</v>
      </c>
      <c r="E425" s="17" t="str">
        <f t="shared" si="23"/>
        <v>T4</v>
      </c>
      <c r="F425" s="17" t="str">
        <f t="shared" si="24"/>
        <v>S2</v>
      </c>
      <c r="G425" s="1" t="s">
        <v>8</v>
      </c>
      <c r="H425" s="1" t="s">
        <v>9</v>
      </c>
      <c r="I425" s="1" t="s">
        <v>18</v>
      </c>
      <c r="J425" s="1" t="s">
        <v>5</v>
      </c>
      <c r="K425" s="1">
        <v>16</v>
      </c>
      <c r="L425" s="1" t="s">
        <v>112</v>
      </c>
      <c r="M425" s="14">
        <v>0.65</v>
      </c>
      <c r="N425" s="2">
        <v>5000</v>
      </c>
      <c r="O425" s="14">
        <f t="shared" si="14"/>
        <v>3250</v>
      </c>
      <c r="P425" s="14">
        <f t="shared" si="15"/>
        <v>1625</v>
      </c>
      <c r="Q425" s="3">
        <v>0.5</v>
      </c>
    </row>
    <row r="426" spans="1:17" ht="15.75" customHeight="1" x14ac:dyDescent="0.2">
      <c r="A426" s="1" t="s">
        <v>109</v>
      </c>
      <c r="B426" s="1">
        <v>1197831</v>
      </c>
      <c r="C426" s="17">
        <v>44867</v>
      </c>
      <c r="D426" s="17" t="str">
        <f t="shared" si="22"/>
        <v>noviembre</v>
      </c>
      <c r="E426" s="17" t="str">
        <f t="shared" si="23"/>
        <v>T4</v>
      </c>
      <c r="F426" s="17" t="str">
        <f t="shared" si="24"/>
        <v>S2</v>
      </c>
      <c r="G426" s="1" t="s">
        <v>8</v>
      </c>
      <c r="H426" s="1" t="s">
        <v>9</v>
      </c>
      <c r="I426" s="1" t="s">
        <v>18</v>
      </c>
      <c r="J426" s="1" t="s">
        <v>6</v>
      </c>
      <c r="K426" s="1">
        <v>28</v>
      </c>
      <c r="L426" s="1" t="s">
        <v>114</v>
      </c>
      <c r="M426" s="14">
        <v>0.6</v>
      </c>
      <c r="N426" s="2">
        <v>4750</v>
      </c>
      <c r="O426" s="14">
        <f t="shared" si="14"/>
        <v>2850</v>
      </c>
      <c r="P426" s="14">
        <f t="shared" si="15"/>
        <v>997.49999999999989</v>
      </c>
      <c r="Q426" s="3">
        <v>0.35</v>
      </c>
    </row>
    <row r="427" spans="1:17" ht="15.75" customHeight="1" x14ac:dyDescent="0.2">
      <c r="A427" s="1" t="s">
        <v>109</v>
      </c>
      <c r="B427" s="1">
        <v>1197831</v>
      </c>
      <c r="C427" s="17">
        <v>44867</v>
      </c>
      <c r="D427" s="17" t="str">
        <f t="shared" si="22"/>
        <v>noviembre</v>
      </c>
      <c r="E427" s="17" t="str">
        <f t="shared" si="23"/>
        <v>T4</v>
      </c>
      <c r="F427" s="17" t="str">
        <f t="shared" si="24"/>
        <v>S2</v>
      </c>
      <c r="G427" s="1" t="s">
        <v>8</v>
      </c>
      <c r="H427" s="1" t="s">
        <v>9</v>
      </c>
      <c r="I427" s="1" t="s">
        <v>18</v>
      </c>
      <c r="J427" s="1" t="s">
        <v>7</v>
      </c>
      <c r="K427" s="1">
        <v>33</v>
      </c>
      <c r="L427" s="1" t="s">
        <v>112</v>
      </c>
      <c r="M427" s="14">
        <v>0.70000000000000007</v>
      </c>
      <c r="N427" s="2">
        <v>6750</v>
      </c>
      <c r="O427" s="14">
        <f t="shared" si="14"/>
        <v>4725</v>
      </c>
      <c r="P427" s="14">
        <f t="shared" si="15"/>
        <v>2598.75</v>
      </c>
      <c r="Q427" s="3">
        <v>0.55000000000000004</v>
      </c>
    </row>
    <row r="428" spans="1:17" ht="15.75" customHeight="1" x14ac:dyDescent="0.2">
      <c r="A428" s="1" t="s">
        <v>109</v>
      </c>
      <c r="B428" s="1">
        <v>1197831</v>
      </c>
      <c r="C428" s="17">
        <v>44896</v>
      </c>
      <c r="D428" s="17" t="str">
        <f t="shared" si="22"/>
        <v>diciembre</v>
      </c>
      <c r="E428" s="17" t="str">
        <f t="shared" si="23"/>
        <v>T4</v>
      </c>
      <c r="F428" s="17" t="str">
        <f t="shared" si="24"/>
        <v>S2</v>
      </c>
      <c r="G428" s="1" t="s">
        <v>8</v>
      </c>
      <c r="H428" s="1" t="s">
        <v>9</v>
      </c>
      <c r="I428" s="1" t="s">
        <v>18</v>
      </c>
      <c r="J428" s="1" t="s">
        <v>2</v>
      </c>
      <c r="K428" s="1">
        <v>23</v>
      </c>
      <c r="L428" s="1" t="s">
        <v>112</v>
      </c>
      <c r="M428" s="14">
        <v>0.6</v>
      </c>
      <c r="N428" s="2">
        <v>8250</v>
      </c>
      <c r="O428" s="14">
        <f t="shared" si="14"/>
        <v>4950</v>
      </c>
      <c r="P428" s="14">
        <f t="shared" si="15"/>
        <v>1979.9999999999998</v>
      </c>
      <c r="Q428" s="3">
        <v>0.39999999999999997</v>
      </c>
    </row>
    <row r="429" spans="1:17" ht="15.75" customHeight="1" x14ac:dyDescent="0.2">
      <c r="A429" s="1" t="s">
        <v>109</v>
      </c>
      <c r="B429" s="1">
        <v>1197831</v>
      </c>
      <c r="C429" s="17">
        <v>44896</v>
      </c>
      <c r="D429" s="17" t="str">
        <f t="shared" si="22"/>
        <v>diciembre</v>
      </c>
      <c r="E429" s="17" t="str">
        <f t="shared" si="23"/>
        <v>T4</v>
      </c>
      <c r="F429" s="17" t="str">
        <f t="shared" si="24"/>
        <v>S2</v>
      </c>
      <c r="G429" s="1" t="s">
        <v>8</v>
      </c>
      <c r="H429" s="1" t="s">
        <v>9</v>
      </c>
      <c r="I429" s="1" t="s">
        <v>18</v>
      </c>
      <c r="J429" s="1" t="s">
        <v>3</v>
      </c>
      <c r="K429" s="1">
        <v>35</v>
      </c>
      <c r="L429" s="1" t="s">
        <v>115</v>
      </c>
      <c r="M429" s="14">
        <v>0.6</v>
      </c>
      <c r="N429" s="2">
        <v>8250</v>
      </c>
      <c r="O429" s="14">
        <f t="shared" si="14"/>
        <v>4950</v>
      </c>
      <c r="P429" s="14">
        <f t="shared" si="15"/>
        <v>1979.9999999999998</v>
      </c>
      <c r="Q429" s="3">
        <v>0.39999999999999997</v>
      </c>
    </row>
    <row r="430" spans="1:17" ht="15.75" customHeight="1" x14ac:dyDescent="0.2">
      <c r="A430" s="1" t="s">
        <v>109</v>
      </c>
      <c r="B430" s="1">
        <v>1197831</v>
      </c>
      <c r="C430" s="17">
        <v>44896</v>
      </c>
      <c r="D430" s="17" t="str">
        <f t="shared" si="22"/>
        <v>diciembre</v>
      </c>
      <c r="E430" s="17" t="str">
        <f t="shared" si="23"/>
        <v>T4</v>
      </c>
      <c r="F430" s="17" t="str">
        <f t="shared" si="24"/>
        <v>S2</v>
      </c>
      <c r="G430" s="1" t="s">
        <v>8</v>
      </c>
      <c r="H430" s="1" t="s">
        <v>9</v>
      </c>
      <c r="I430" s="1" t="s">
        <v>18</v>
      </c>
      <c r="J430" s="1" t="s">
        <v>4</v>
      </c>
      <c r="K430" s="1">
        <v>36</v>
      </c>
      <c r="L430" s="1" t="s">
        <v>112</v>
      </c>
      <c r="M430" s="14">
        <v>0.65</v>
      </c>
      <c r="N430" s="2">
        <v>7250</v>
      </c>
      <c r="O430" s="14">
        <f t="shared" si="14"/>
        <v>4712.5</v>
      </c>
      <c r="P430" s="14">
        <f t="shared" si="15"/>
        <v>1884.9999999999998</v>
      </c>
      <c r="Q430" s="3">
        <v>0.39999999999999997</v>
      </c>
    </row>
    <row r="431" spans="1:17" ht="15.75" customHeight="1" x14ac:dyDescent="0.2">
      <c r="A431" s="1" t="s">
        <v>109</v>
      </c>
      <c r="B431" s="1">
        <v>1197831</v>
      </c>
      <c r="C431" s="17">
        <v>44896</v>
      </c>
      <c r="D431" s="17" t="str">
        <f t="shared" si="22"/>
        <v>diciembre</v>
      </c>
      <c r="E431" s="17" t="str">
        <f t="shared" si="23"/>
        <v>T4</v>
      </c>
      <c r="F431" s="17" t="str">
        <f t="shared" si="24"/>
        <v>S2</v>
      </c>
      <c r="G431" s="1" t="s">
        <v>8</v>
      </c>
      <c r="H431" s="1" t="s">
        <v>9</v>
      </c>
      <c r="I431" s="1" t="s">
        <v>18</v>
      </c>
      <c r="J431" s="1" t="s">
        <v>5</v>
      </c>
      <c r="K431" s="1">
        <v>39</v>
      </c>
      <c r="L431" s="1" t="s">
        <v>115</v>
      </c>
      <c r="M431" s="14">
        <v>0.65</v>
      </c>
      <c r="N431" s="2">
        <v>5750</v>
      </c>
      <c r="O431" s="14">
        <f t="shared" si="14"/>
        <v>3737.5</v>
      </c>
      <c r="P431" s="14">
        <f t="shared" si="15"/>
        <v>1868.75</v>
      </c>
      <c r="Q431" s="3">
        <v>0.5</v>
      </c>
    </row>
    <row r="432" spans="1:17" ht="15.75" customHeight="1" x14ac:dyDescent="0.2">
      <c r="A432" s="1" t="s">
        <v>109</v>
      </c>
      <c r="B432" s="1">
        <v>1197831</v>
      </c>
      <c r="C432" s="17">
        <v>44896</v>
      </c>
      <c r="D432" s="17" t="str">
        <f t="shared" si="22"/>
        <v>diciembre</v>
      </c>
      <c r="E432" s="17" t="str">
        <f t="shared" si="23"/>
        <v>T4</v>
      </c>
      <c r="F432" s="17" t="str">
        <f t="shared" si="24"/>
        <v>S2</v>
      </c>
      <c r="G432" s="1" t="s">
        <v>8</v>
      </c>
      <c r="H432" s="1" t="s">
        <v>9</v>
      </c>
      <c r="I432" s="1" t="s">
        <v>18</v>
      </c>
      <c r="J432" s="1" t="s">
        <v>6</v>
      </c>
      <c r="K432" s="1">
        <v>44</v>
      </c>
      <c r="L432" s="1" t="s">
        <v>113</v>
      </c>
      <c r="M432" s="14">
        <v>0.6</v>
      </c>
      <c r="N432" s="2">
        <v>5250</v>
      </c>
      <c r="O432" s="14">
        <f t="shared" si="14"/>
        <v>3150</v>
      </c>
      <c r="P432" s="14">
        <f t="shared" si="15"/>
        <v>1102.5</v>
      </c>
      <c r="Q432" s="3">
        <v>0.35</v>
      </c>
    </row>
    <row r="433" spans="1:17" ht="15.75" customHeight="1" x14ac:dyDescent="0.2">
      <c r="A433" s="1" t="s">
        <v>109</v>
      </c>
      <c r="B433" s="1">
        <v>1197831</v>
      </c>
      <c r="C433" s="17">
        <v>44896</v>
      </c>
      <c r="D433" s="17" t="str">
        <f t="shared" si="22"/>
        <v>diciembre</v>
      </c>
      <c r="E433" s="17" t="str">
        <f t="shared" si="23"/>
        <v>T4</v>
      </c>
      <c r="F433" s="17" t="str">
        <f t="shared" si="24"/>
        <v>S2</v>
      </c>
      <c r="G433" s="1" t="s">
        <v>8</v>
      </c>
      <c r="H433" s="1" t="s">
        <v>9</v>
      </c>
      <c r="I433" s="1" t="s">
        <v>18</v>
      </c>
      <c r="J433" s="1" t="s">
        <v>7</v>
      </c>
      <c r="K433" s="1">
        <v>45</v>
      </c>
      <c r="L433" s="1" t="s">
        <v>113</v>
      </c>
      <c r="M433" s="14">
        <v>0.70000000000000007</v>
      </c>
      <c r="N433" s="2">
        <v>7750</v>
      </c>
      <c r="O433" s="14">
        <f t="shared" si="14"/>
        <v>5425.0000000000009</v>
      </c>
      <c r="P433" s="14">
        <f t="shared" si="15"/>
        <v>2983.7500000000009</v>
      </c>
      <c r="Q433" s="3">
        <v>0.55000000000000004</v>
      </c>
    </row>
    <row r="434" spans="1:17" ht="15.75" customHeight="1" x14ac:dyDescent="0.2">
      <c r="A434" s="1" t="s">
        <v>108</v>
      </c>
      <c r="B434" s="1">
        <v>1185732</v>
      </c>
      <c r="C434" s="17">
        <v>44568</v>
      </c>
      <c r="D434" s="17" t="str">
        <f t="shared" si="22"/>
        <v>enero</v>
      </c>
      <c r="E434" s="17" t="str">
        <f t="shared" si="23"/>
        <v>T1</v>
      </c>
      <c r="F434" s="17" t="str">
        <f t="shared" si="24"/>
        <v>S1</v>
      </c>
      <c r="G434" s="1" t="s">
        <v>0</v>
      </c>
      <c r="H434" s="1" t="s">
        <v>19</v>
      </c>
      <c r="I434" s="1" t="s">
        <v>20</v>
      </c>
      <c r="J434" s="1" t="s">
        <v>2</v>
      </c>
      <c r="K434" s="1">
        <v>41</v>
      </c>
      <c r="L434" s="1" t="s">
        <v>113</v>
      </c>
      <c r="M434" s="14">
        <v>0.45</v>
      </c>
      <c r="N434" s="2">
        <v>4250</v>
      </c>
      <c r="O434" s="14">
        <f t="shared" si="14"/>
        <v>1912.5</v>
      </c>
      <c r="P434" s="14">
        <f t="shared" si="15"/>
        <v>1051.875</v>
      </c>
      <c r="Q434" s="3">
        <v>0.55000000000000004</v>
      </c>
    </row>
    <row r="435" spans="1:17" ht="15.75" customHeight="1" x14ac:dyDescent="0.2">
      <c r="A435" s="1" t="s">
        <v>108</v>
      </c>
      <c r="B435" s="1">
        <v>1185732</v>
      </c>
      <c r="C435" s="17">
        <v>44568</v>
      </c>
      <c r="D435" s="17" t="str">
        <f t="shared" si="22"/>
        <v>enero</v>
      </c>
      <c r="E435" s="17" t="str">
        <f t="shared" si="23"/>
        <v>T1</v>
      </c>
      <c r="F435" s="17" t="str">
        <f t="shared" si="24"/>
        <v>S1</v>
      </c>
      <c r="G435" s="1" t="s">
        <v>0</v>
      </c>
      <c r="H435" s="1" t="s">
        <v>19</v>
      </c>
      <c r="I435" s="1" t="s">
        <v>20</v>
      </c>
      <c r="J435" s="1" t="s">
        <v>3</v>
      </c>
      <c r="K435" s="1">
        <v>47</v>
      </c>
      <c r="L435" s="1" t="s">
        <v>115</v>
      </c>
      <c r="M435" s="14">
        <v>0.45</v>
      </c>
      <c r="N435" s="2">
        <v>2250</v>
      </c>
      <c r="O435" s="14">
        <f t="shared" si="14"/>
        <v>1012.5</v>
      </c>
      <c r="P435" s="14">
        <f t="shared" si="15"/>
        <v>354.375</v>
      </c>
      <c r="Q435" s="3">
        <v>0.35</v>
      </c>
    </row>
    <row r="436" spans="1:17" ht="15.75" customHeight="1" x14ac:dyDescent="0.2">
      <c r="A436" s="1" t="s">
        <v>108</v>
      </c>
      <c r="B436" s="1">
        <v>1185732</v>
      </c>
      <c r="C436" s="17">
        <v>44568</v>
      </c>
      <c r="D436" s="17" t="str">
        <f t="shared" si="22"/>
        <v>enero</v>
      </c>
      <c r="E436" s="17" t="str">
        <f t="shared" si="23"/>
        <v>T1</v>
      </c>
      <c r="F436" s="17" t="str">
        <f t="shared" si="24"/>
        <v>S1</v>
      </c>
      <c r="G436" s="1" t="s">
        <v>0</v>
      </c>
      <c r="H436" s="1" t="s">
        <v>19</v>
      </c>
      <c r="I436" s="1" t="s">
        <v>20</v>
      </c>
      <c r="J436" s="1" t="s">
        <v>4</v>
      </c>
      <c r="K436" s="1">
        <v>41</v>
      </c>
      <c r="L436" s="1" t="s">
        <v>114</v>
      </c>
      <c r="M436" s="14">
        <v>0.35000000000000003</v>
      </c>
      <c r="N436" s="2">
        <v>2250</v>
      </c>
      <c r="O436" s="14">
        <f t="shared" si="14"/>
        <v>787.50000000000011</v>
      </c>
      <c r="P436" s="14">
        <f t="shared" si="15"/>
        <v>315</v>
      </c>
      <c r="Q436" s="3">
        <v>0.39999999999999997</v>
      </c>
    </row>
    <row r="437" spans="1:17" ht="15.75" customHeight="1" x14ac:dyDescent="0.2">
      <c r="A437" s="1" t="s">
        <v>108</v>
      </c>
      <c r="B437" s="1">
        <v>1185732</v>
      </c>
      <c r="C437" s="17">
        <v>44568</v>
      </c>
      <c r="D437" s="17" t="str">
        <f t="shared" si="22"/>
        <v>enero</v>
      </c>
      <c r="E437" s="17" t="str">
        <f t="shared" si="23"/>
        <v>T1</v>
      </c>
      <c r="F437" s="17" t="str">
        <f t="shared" si="24"/>
        <v>S1</v>
      </c>
      <c r="G437" s="1" t="s">
        <v>0</v>
      </c>
      <c r="H437" s="1" t="s">
        <v>19</v>
      </c>
      <c r="I437" s="1" t="s">
        <v>20</v>
      </c>
      <c r="J437" s="1" t="s">
        <v>5</v>
      </c>
      <c r="K437" s="1">
        <v>39</v>
      </c>
      <c r="L437" s="1" t="s">
        <v>112</v>
      </c>
      <c r="M437" s="14">
        <v>0.4</v>
      </c>
      <c r="N437" s="2">
        <v>750</v>
      </c>
      <c r="O437" s="14">
        <f t="shared" si="14"/>
        <v>300</v>
      </c>
      <c r="P437" s="14">
        <f t="shared" si="15"/>
        <v>119.99999999999999</v>
      </c>
      <c r="Q437" s="3">
        <v>0.39999999999999997</v>
      </c>
    </row>
    <row r="438" spans="1:17" ht="15.75" customHeight="1" x14ac:dyDescent="0.2">
      <c r="A438" s="1" t="s">
        <v>108</v>
      </c>
      <c r="B438" s="1">
        <v>1185732</v>
      </c>
      <c r="C438" s="17">
        <v>44568</v>
      </c>
      <c r="D438" s="17" t="str">
        <f t="shared" si="22"/>
        <v>enero</v>
      </c>
      <c r="E438" s="17" t="str">
        <f t="shared" si="23"/>
        <v>T1</v>
      </c>
      <c r="F438" s="17" t="str">
        <f t="shared" si="24"/>
        <v>S1</v>
      </c>
      <c r="G438" s="1" t="s">
        <v>0</v>
      </c>
      <c r="H438" s="1" t="s">
        <v>19</v>
      </c>
      <c r="I438" s="1" t="s">
        <v>20</v>
      </c>
      <c r="J438" s="1" t="s">
        <v>6</v>
      </c>
      <c r="K438" s="1">
        <v>21</v>
      </c>
      <c r="L438" s="1" t="s">
        <v>115</v>
      </c>
      <c r="M438" s="14">
        <v>0.54999999999999993</v>
      </c>
      <c r="N438" s="2">
        <v>1250</v>
      </c>
      <c r="O438" s="14">
        <f t="shared" si="14"/>
        <v>687.49999999999989</v>
      </c>
      <c r="P438" s="14">
        <f t="shared" si="15"/>
        <v>240.62499999999994</v>
      </c>
      <c r="Q438" s="3">
        <v>0.35</v>
      </c>
    </row>
    <row r="439" spans="1:17" ht="15.75" customHeight="1" x14ac:dyDescent="0.2">
      <c r="A439" s="1" t="s">
        <v>108</v>
      </c>
      <c r="B439" s="1">
        <v>1185732</v>
      </c>
      <c r="C439" s="17">
        <v>44568</v>
      </c>
      <c r="D439" s="17" t="str">
        <f t="shared" si="22"/>
        <v>enero</v>
      </c>
      <c r="E439" s="17" t="str">
        <f t="shared" si="23"/>
        <v>T1</v>
      </c>
      <c r="F439" s="17" t="str">
        <f t="shared" si="24"/>
        <v>S1</v>
      </c>
      <c r="G439" s="1" t="s">
        <v>0</v>
      </c>
      <c r="H439" s="1" t="s">
        <v>19</v>
      </c>
      <c r="I439" s="1" t="s">
        <v>20</v>
      </c>
      <c r="J439" s="1" t="s">
        <v>7</v>
      </c>
      <c r="K439" s="1">
        <v>42</v>
      </c>
      <c r="L439" s="1" t="s">
        <v>114</v>
      </c>
      <c r="M439" s="14">
        <v>0.45</v>
      </c>
      <c r="N439" s="2">
        <v>2250</v>
      </c>
      <c r="O439" s="14">
        <f t="shared" si="14"/>
        <v>1012.5</v>
      </c>
      <c r="P439" s="14">
        <f t="shared" si="15"/>
        <v>303.75</v>
      </c>
      <c r="Q439" s="3">
        <v>0.3</v>
      </c>
    </row>
    <row r="440" spans="1:17" ht="15.75" customHeight="1" x14ac:dyDescent="0.2">
      <c r="A440" s="1" t="s">
        <v>108</v>
      </c>
      <c r="B440" s="1">
        <v>1185732</v>
      </c>
      <c r="C440" s="17">
        <v>44597</v>
      </c>
      <c r="D440" s="17" t="str">
        <f t="shared" si="22"/>
        <v>febrero</v>
      </c>
      <c r="E440" s="17" t="str">
        <f t="shared" si="23"/>
        <v>T1</v>
      </c>
      <c r="F440" s="17" t="str">
        <f t="shared" si="24"/>
        <v>S1</v>
      </c>
      <c r="G440" s="1" t="s">
        <v>0</v>
      </c>
      <c r="H440" s="1" t="s">
        <v>19</v>
      </c>
      <c r="I440" s="1" t="s">
        <v>20</v>
      </c>
      <c r="J440" s="1" t="s">
        <v>2</v>
      </c>
      <c r="K440" s="1">
        <v>38</v>
      </c>
      <c r="L440" s="1" t="s">
        <v>112</v>
      </c>
      <c r="M440" s="14">
        <v>0.45</v>
      </c>
      <c r="N440" s="2">
        <v>4750</v>
      </c>
      <c r="O440" s="14">
        <f t="shared" si="14"/>
        <v>2137.5</v>
      </c>
      <c r="P440" s="14">
        <f t="shared" si="15"/>
        <v>1175.625</v>
      </c>
      <c r="Q440" s="3">
        <v>0.55000000000000004</v>
      </c>
    </row>
    <row r="441" spans="1:17" ht="15.75" customHeight="1" x14ac:dyDescent="0.2">
      <c r="A441" s="1" t="s">
        <v>108</v>
      </c>
      <c r="B441" s="1">
        <v>1185732</v>
      </c>
      <c r="C441" s="17">
        <v>44597</v>
      </c>
      <c r="D441" s="17" t="str">
        <f t="shared" si="22"/>
        <v>febrero</v>
      </c>
      <c r="E441" s="17" t="str">
        <f t="shared" si="23"/>
        <v>T1</v>
      </c>
      <c r="F441" s="17" t="str">
        <f t="shared" si="24"/>
        <v>S1</v>
      </c>
      <c r="G441" s="1" t="s">
        <v>0</v>
      </c>
      <c r="H441" s="1" t="s">
        <v>19</v>
      </c>
      <c r="I441" s="1" t="s">
        <v>20</v>
      </c>
      <c r="J441" s="1" t="s">
        <v>3</v>
      </c>
      <c r="K441" s="1">
        <v>52</v>
      </c>
      <c r="L441" s="1" t="s">
        <v>114</v>
      </c>
      <c r="M441" s="14">
        <v>0.45</v>
      </c>
      <c r="N441" s="2">
        <v>1250</v>
      </c>
      <c r="O441" s="14">
        <f t="shared" si="14"/>
        <v>562.5</v>
      </c>
      <c r="P441" s="14">
        <f t="shared" si="15"/>
        <v>196.875</v>
      </c>
      <c r="Q441" s="3">
        <v>0.35</v>
      </c>
    </row>
    <row r="442" spans="1:17" ht="15.75" customHeight="1" x14ac:dyDescent="0.2">
      <c r="A442" s="1" t="s">
        <v>108</v>
      </c>
      <c r="B442" s="1">
        <v>1185732</v>
      </c>
      <c r="C442" s="17">
        <v>44597</v>
      </c>
      <c r="D442" s="17" t="str">
        <f t="shared" si="22"/>
        <v>febrero</v>
      </c>
      <c r="E442" s="17" t="str">
        <f t="shared" si="23"/>
        <v>T1</v>
      </c>
      <c r="F442" s="17" t="str">
        <f t="shared" si="24"/>
        <v>S1</v>
      </c>
      <c r="G442" s="1" t="s">
        <v>0</v>
      </c>
      <c r="H442" s="1" t="s">
        <v>19</v>
      </c>
      <c r="I442" s="1" t="s">
        <v>20</v>
      </c>
      <c r="J442" s="1" t="s">
        <v>4</v>
      </c>
      <c r="K442" s="1">
        <v>41</v>
      </c>
      <c r="L442" s="1" t="s">
        <v>113</v>
      </c>
      <c r="M442" s="14">
        <v>0.35000000000000003</v>
      </c>
      <c r="N442" s="2">
        <v>1750</v>
      </c>
      <c r="O442" s="14">
        <f t="shared" si="14"/>
        <v>612.50000000000011</v>
      </c>
      <c r="P442" s="14">
        <f t="shared" si="15"/>
        <v>245.00000000000003</v>
      </c>
      <c r="Q442" s="3">
        <v>0.39999999999999997</v>
      </c>
    </row>
    <row r="443" spans="1:17" ht="15.75" customHeight="1" x14ac:dyDescent="0.2">
      <c r="A443" s="1" t="s">
        <v>108</v>
      </c>
      <c r="B443" s="1">
        <v>1185732</v>
      </c>
      <c r="C443" s="17">
        <v>44597</v>
      </c>
      <c r="D443" s="17" t="str">
        <f t="shared" si="22"/>
        <v>febrero</v>
      </c>
      <c r="E443" s="17" t="str">
        <f t="shared" si="23"/>
        <v>T1</v>
      </c>
      <c r="F443" s="17" t="str">
        <f t="shared" si="24"/>
        <v>S1</v>
      </c>
      <c r="G443" s="1" t="s">
        <v>0</v>
      </c>
      <c r="H443" s="1" t="s">
        <v>19</v>
      </c>
      <c r="I443" s="1" t="s">
        <v>20</v>
      </c>
      <c r="J443" s="1" t="s">
        <v>5</v>
      </c>
      <c r="K443" s="1">
        <v>44</v>
      </c>
      <c r="L443" s="1" t="s">
        <v>112</v>
      </c>
      <c r="M443" s="14">
        <v>0.4</v>
      </c>
      <c r="N443" s="2">
        <v>500</v>
      </c>
      <c r="O443" s="14">
        <f t="shared" si="14"/>
        <v>200</v>
      </c>
      <c r="P443" s="14">
        <f t="shared" si="15"/>
        <v>80</v>
      </c>
      <c r="Q443" s="3">
        <v>0.39999999999999997</v>
      </c>
    </row>
    <row r="444" spans="1:17" ht="15.75" customHeight="1" x14ac:dyDescent="0.2">
      <c r="A444" s="1" t="s">
        <v>108</v>
      </c>
      <c r="B444" s="1">
        <v>1185732</v>
      </c>
      <c r="C444" s="17">
        <v>44597</v>
      </c>
      <c r="D444" s="17" t="str">
        <f t="shared" si="22"/>
        <v>febrero</v>
      </c>
      <c r="E444" s="17" t="str">
        <f t="shared" si="23"/>
        <v>T1</v>
      </c>
      <c r="F444" s="17" t="str">
        <f t="shared" si="24"/>
        <v>S1</v>
      </c>
      <c r="G444" s="1" t="s">
        <v>0</v>
      </c>
      <c r="H444" s="1" t="s">
        <v>19</v>
      </c>
      <c r="I444" s="1" t="s">
        <v>20</v>
      </c>
      <c r="J444" s="1" t="s">
        <v>6</v>
      </c>
      <c r="K444" s="1">
        <v>32</v>
      </c>
      <c r="L444" s="1" t="s">
        <v>114</v>
      </c>
      <c r="M444" s="14">
        <v>0.54999999999999993</v>
      </c>
      <c r="N444" s="2">
        <v>1250</v>
      </c>
      <c r="O444" s="14">
        <f t="shared" si="14"/>
        <v>687.49999999999989</v>
      </c>
      <c r="P444" s="14">
        <f t="shared" si="15"/>
        <v>240.62499999999994</v>
      </c>
      <c r="Q444" s="3">
        <v>0.35</v>
      </c>
    </row>
    <row r="445" spans="1:17" ht="15.75" customHeight="1" x14ac:dyDescent="0.2">
      <c r="A445" s="1" t="s">
        <v>108</v>
      </c>
      <c r="B445" s="1">
        <v>1185732</v>
      </c>
      <c r="C445" s="17">
        <v>44597</v>
      </c>
      <c r="D445" s="17" t="str">
        <f t="shared" si="22"/>
        <v>febrero</v>
      </c>
      <c r="E445" s="17" t="str">
        <f t="shared" si="23"/>
        <v>T1</v>
      </c>
      <c r="F445" s="17" t="str">
        <f t="shared" si="24"/>
        <v>S1</v>
      </c>
      <c r="G445" s="1" t="s">
        <v>0</v>
      </c>
      <c r="H445" s="1" t="s">
        <v>19</v>
      </c>
      <c r="I445" s="1" t="s">
        <v>20</v>
      </c>
      <c r="J445" s="1" t="s">
        <v>7</v>
      </c>
      <c r="K445" s="1">
        <v>20</v>
      </c>
      <c r="L445" s="1" t="s">
        <v>114</v>
      </c>
      <c r="M445" s="14">
        <v>0.45</v>
      </c>
      <c r="N445" s="2">
        <v>2250</v>
      </c>
      <c r="O445" s="14">
        <f t="shared" si="14"/>
        <v>1012.5</v>
      </c>
      <c r="P445" s="14">
        <f t="shared" si="15"/>
        <v>303.75</v>
      </c>
      <c r="Q445" s="3">
        <v>0.3</v>
      </c>
    </row>
    <row r="446" spans="1:17" ht="15.75" customHeight="1" x14ac:dyDescent="0.2">
      <c r="A446" s="1" t="s">
        <v>108</v>
      </c>
      <c r="B446" s="1">
        <v>1185732</v>
      </c>
      <c r="C446" s="17">
        <v>44623</v>
      </c>
      <c r="D446" s="17" t="str">
        <f t="shared" si="22"/>
        <v>marzo</v>
      </c>
      <c r="E446" s="17" t="str">
        <f t="shared" si="23"/>
        <v>T1</v>
      </c>
      <c r="F446" s="17" t="str">
        <f t="shared" si="24"/>
        <v>S1</v>
      </c>
      <c r="G446" s="1" t="s">
        <v>0</v>
      </c>
      <c r="H446" s="1" t="s">
        <v>19</v>
      </c>
      <c r="I446" s="1" t="s">
        <v>20</v>
      </c>
      <c r="J446" s="1" t="s">
        <v>2</v>
      </c>
      <c r="K446" s="1">
        <v>44</v>
      </c>
      <c r="L446" s="1" t="s">
        <v>112</v>
      </c>
      <c r="M446" s="14">
        <v>0.5</v>
      </c>
      <c r="N446" s="2">
        <v>4450</v>
      </c>
      <c r="O446" s="14">
        <f t="shared" si="14"/>
        <v>2225</v>
      </c>
      <c r="P446" s="14">
        <f t="shared" si="15"/>
        <v>1223.75</v>
      </c>
      <c r="Q446" s="3">
        <v>0.55000000000000004</v>
      </c>
    </row>
    <row r="447" spans="1:17" ht="15.75" customHeight="1" x14ac:dyDescent="0.2">
      <c r="A447" s="1" t="s">
        <v>108</v>
      </c>
      <c r="B447" s="1">
        <v>1185732</v>
      </c>
      <c r="C447" s="17">
        <v>44623</v>
      </c>
      <c r="D447" s="17" t="str">
        <f t="shared" si="22"/>
        <v>marzo</v>
      </c>
      <c r="E447" s="17" t="str">
        <f t="shared" si="23"/>
        <v>T1</v>
      </c>
      <c r="F447" s="17" t="str">
        <f t="shared" si="24"/>
        <v>S1</v>
      </c>
      <c r="G447" s="1" t="s">
        <v>0</v>
      </c>
      <c r="H447" s="1" t="s">
        <v>19</v>
      </c>
      <c r="I447" s="1" t="s">
        <v>20</v>
      </c>
      <c r="J447" s="1" t="s">
        <v>3</v>
      </c>
      <c r="K447" s="1">
        <v>15</v>
      </c>
      <c r="L447" s="1" t="s">
        <v>113</v>
      </c>
      <c r="M447" s="14">
        <v>0.5</v>
      </c>
      <c r="N447" s="2">
        <v>1500</v>
      </c>
      <c r="O447" s="14">
        <f t="shared" si="14"/>
        <v>750</v>
      </c>
      <c r="P447" s="14">
        <f t="shared" si="15"/>
        <v>262.5</v>
      </c>
      <c r="Q447" s="3">
        <v>0.35</v>
      </c>
    </row>
    <row r="448" spans="1:17" ht="15.75" customHeight="1" x14ac:dyDescent="0.2">
      <c r="A448" s="1" t="s">
        <v>108</v>
      </c>
      <c r="B448" s="1">
        <v>1185732</v>
      </c>
      <c r="C448" s="17">
        <v>44623</v>
      </c>
      <c r="D448" s="17" t="str">
        <f t="shared" si="22"/>
        <v>marzo</v>
      </c>
      <c r="E448" s="17" t="str">
        <f t="shared" si="23"/>
        <v>T1</v>
      </c>
      <c r="F448" s="17" t="str">
        <f t="shared" si="24"/>
        <v>S1</v>
      </c>
      <c r="G448" s="1" t="s">
        <v>0</v>
      </c>
      <c r="H448" s="1" t="s">
        <v>19</v>
      </c>
      <c r="I448" s="1" t="s">
        <v>20</v>
      </c>
      <c r="J448" s="1" t="s">
        <v>4</v>
      </c>
      <c r="K448" s="1">
        <v>43</v>
      </c>
      <c r="L448" s="1" t="s">
        <v>113</v>
      </c>
      <c r="M448" s="14">
        <v>0.4</v>
      </c>
      <c r="N448" s="2">
        <v>1750</v>
      </c>
      <c r="O448" s="14">
        <f t="shared" si="14"/>
        <v>700</v>
      </c>
      <c r="P448" s="14">
        <f t="shared" si="15"/>
        <v>280</v>
      </c>
      <c r="Q448" s="3">
        <v>0.39999999999999997</v>
      </c>
    </row>
    <row r="449" spans="1:17" ht="15.75" customHeight="1" x14ac:dyDescent="0.2">
      <c r="A449" s="1" t="s">
        <v>108</v>
      </c>
      <c r="B449" s="1">
        <v>1185732</v>
      </c>
      <c r="C449" s="17">
        <v>44623</v>
      </c>
      <c r="D449" s="17" t="str">
        <f t="shared" si="22"/>
        <v>marzo</v>
      </c>
      <c r="E449" s="17" t="str">
        <f t="shared" si="23"/>
        <v>T1</v>
      </c>
      <c r="F449" s="17" t="str">
        <f t="shared" si="24"/>
        <v>S1</v>
      </c>
      <c r="G449" s="1" t="s">
        <v>0</v>
      </c>
      <c r="H449" s="1" t="s">
        <v>19</v>
      </c>
      <c r="I449" s="1" t="s">
        <v>20</v>
      </c>
      <c r="J449" s="1" t="s">
        <v>5</v>
      </c>
      <c r="K449" s="1">
        <v>53</v>
      </c>
      <c r="L449" s="1" t="s">
        <v>113</v>
      </c>
      <c r="M449" s="14">
        <v>0.45</v>
      </c>
      <c r="N449" s="2">
        <v>250</v>
      </c>
      <c r="O449" s="14">
        <f t="shared" si="14"/>
        <v>112.5</v>
      </c>
      <c r="P449" s="14">
        <f t="shared" si="15"/>
        <v>44.999999999999993</v>
      </c>
      <c r="Q449" s="3">
        <v>0.39999999999999997</v>
      </c>
    </row>
    <row r="450" spans="1:17" ht="15.75" customHeight="1" x14ac:dyDescent="0.2">
      <c r="A450" s="1" t="s">
        <v>108</v>
      </c>
      <c r="B450" s="1">
        <v>1185732</v>
      </c>
      <c r="C450" s="17">
        <v>44623</v>
      </c>
      <c r="D450" s="17" t="str">
        <f t="shared" ref="D450:D513" si="25">TEXT(C450,"mmmm")</f>
        <v>marzo</v>
      </c>
      <c r="E450" s="17" t="str">
        <f t="shared" ref="E450:E513" si="26">"T" &amp; TRUNC((MONTH(C450)-1)/3)+1</f>
        <v>T1</v>
      </c>
      <c r="F450" s="17" t="str">
        <f t="shared" ref="F450:F513" si="27">"S" &amp; IF(MONTH(C450)&lt;=6,1,2)</f>
        <v>S1</v>
      </c>
      <c r="G450" s="1" t="s">
        <v>0</v>
      </c>
      <c r="H450" s="1" t="s">
        <v>19</v>
      </c>
      <c r="I450" s="1" t="s">
        <v>20</v>
      </c>
      <c r="J450" s="1" t="s">
        <v>6</v>
      </c>
      <c r="K450" s="1">
        <v>25</v>
      </c>
      <c r="L450" s="1" t="s">
        <v>113</v>
      </c>
      <c r="M450" s="14">
        <v>0.6</v>
      </c>
      <c r="N450" s="2">
        <v>750</v>
      </c>
      <c r="O450" s="14">
        <f t="shared" si="14"/>
        <v>450</v>
      </c>
      <c r="P450" s="14">
        <f t="shared" si="15"/>
        <v>135</v>
      </c>
      <c r="Q450" s="3">
        <v>0.3</v>
      </c>
    </row>
    <row r="451" spans="1:17" ht="15.75" customHeight="1" x14ac:dyDescent="0.2">
      <c r="A451" s="1" t="s">
        <v>108</v>
      </c>
      <c r="B451" s="1">
        <v>1185732</v>
      </c>
      <c r="C451" s="17">
        <v>44623</v>
      </c>
      <c r="D451" s="17" t="str">
        <f t="shared" si="25"/>
        <v>marzo</v>
      </c>
      <c r="E451" s="17" t="str">
        <f t="shared" si="26"/>
        <v>T1</v>
      </c>
      <c r="F451" s="17" t="str">
        <f t="shared" si="27"/>
        <v>S1</v>
      </c>
      <c r="G451" s="1" t="s">
        <v>0</v>
      </c>
      <c r="H451" s="1" t="s">
        <v>19</v>
      </c>
      <c r="I451" s="1" t="s">
        <v>20</v>
      </c>
      <c r="J451" s="1" t="s">
        <v>7</v>
      </c>
      <c r="K451" s="1">
        <v>51</v>
      </c>
      <c r="L451" s="1" t="s">
        <v>112</v>
      </c>
      <c r="M451" s="14">
        <v>0.5</v>
      </c>
      <c r="N451" s="2">
        <v>1750</v>
      </c>
      <c r="O451" s="14">
        <f t="shared" si="14"/>
        <v>875</v>
      </c>
      <c r="P451" s="14">
        <f t="shared" si="15"/>
        <v>218.75</v>
      </c>
      <c r="Q451" s="3">
        <v>0.25</v>
      </c>
    </row>
    <row r="452" spans="1:17" ht="15.75" customHeight="1" x14ac:dyDescent="0.2">
      <c r="A452" s="1" t="s">
        <v>108</v>
      </c>
      <c r="B452" s="1">
        <v>1185732</v>
      </c>
      <c r="C452" s="17">
        <v>44655</v>
      </c>
      <c r="D452" s="17" t="str">
        <f t="shared" si="25"/>
        <v>abril</v>
      </c>
      <c r="E452" s="17" t="str">
        <f t="shared" si="26"/>
        <v>T2</v>
      </c>
      <c r="F452" s="17" t="str">
        <f t="shared" si="27"/>
        <v>S1</v>
      </c>
      <c r="G452" s="1" t="s">
        <v>0</v>
      </c>
      <c r="H452" s="1" t="s">
        <v>19</v>
      </c>
      <c r="I452" s="1" t="s">
        <v>20</v>
      </c>
      <c r="J452" s="1" t="s">
        <v>2</v>
      </c>
      <c r="K452" s="1">
        <v>60</v>
      </c>
      <c r="L452" s="1" t="s">
        <v>112</v>
      </c>
      <c r="M452" s="14">
        <v>0.5</v>
      </c>
      <c r="N452" s="2">
        <v>4500</v>
      </c>
      <c r="O452" s="14">
        <f t="shared" si="14"/>
        <v>2250</v>
      </c>
      <c r="P452" s="14">
        <f t="shared" si="15"/>
        <v>1125</v>
      </c>
      <c r="Q452" s="3">
        <v>0.5</v>
      </c>
    </row>
    <row r="453" spans="1:17" ht="15.75" customHeight="1" x14ac:dyDescent="0.2">
      <c r="A453" s="1" t="s">
        <v>108</v>
      </c>
      <c r="B453" s="1">
        <v>1185732</v>
      </c>
      <c r="C453" s="17">
        <v>44655</v>
      </c>
      <c r="D453" s="17" t="str">
        <f t="shared" si="25"/>
        <v>abril</v>
      </c>
      <c r="E453" s="17" t="str">
        <f t="shared" si="26"/>
        <v>T2</v>
      </c>
      <c r="F453" s="17" t="str">
        <f t="shared" si="27"/>
        <v>S1</v>
      </c>
      <c r="G453" s="1" t="s">
        <v>0</v>
      </c>
      <c r="H453" s="1" t="s">
        <v>19</v>
      </c>
      <c r="I453" s="1" t="s">
        <v>20</v>
      </c>
      <c r="J453" s="1" t="s">
        <v>3</v>
      </c>
      <c r="K453" s="1">
        <v>58</v>
      </c>
      <c r="L453" s="1" t="s">
        <v>115</v>
      </c>
      <c r="M453" s="14">
        <v>0.5</v>
      </c>
      <c r="N453" s="2">
        <v>1500</v>
      </c>
      <c r="O453" s="14">
        <f t="shared" si="14"/>
        <v>750</v>
      </c>
      <c r="P453" s="14">
        <f t="shared" si="15"/>
        <v>225</v>
      </c>
      <c r="Q453" s="3">
        <v>0.3</v>
      </c>
    </row>
    <row r="454" spans="1:17" ht="15.75" customHeight="1" x14ac:dyDescent="0.2">
      <c r="A454" s="1" t="s">
        <v>108</v>
      </c>
      <c r="B454" s="1">
        <v>1185732</v>
      </c>
      <c r="C454" s="17">
        <v>44655</v>
      </c>
      <c r="D454" s="17" t="str">
        <f t="shared" si="25"/>
        <v>abril</v>
      </c>
      <c r="E454" s="17" t="str">
        <f t="shared" si="26"/>
        <v>T2</v>
      </c>
      <c r="F454" s="17" t="str">
        <f t="shared" si="27"/>
        <v>S1</v>
      </c>
      <c r="G454" s="1" t="s">
        <v>0</v>
      </c>
      <c r="H454" s="1" t="s">
        <v>19</v>
      </c>
      <c r="I454" s="1" t="s">
        <v>20</v>
      </c>
      <c r="J454" s="1" t="s">
        <v>4</v>
      </c>
      <c r="K454" s="1">
        <v>31</v>
      </c>
      <c r="L454" s="1" t="s">
        <v>113</v>
      </c>
      <c r="M454" s="14">
        <v>0.4</v>
      </c>
      <c r="N454" s="2">
        <v>1500</v>
      </c>
      <c r="O454" s="14">
        <f t="shared" si="14"/>
        <v>600</v>
      </c>
      <c r="P454" s="14">
        <f t="shared" si="15"/>
        <v>210</v>
      </c>
      <c r="Q454" s="3">
        <v>0.35</v>
      </c>
    </row>
    <row r="455" spans="1:17" ht="15.75" customHeight="1" x14ac:dyDescent="0.2">
      <c r="A455" s="1" t="s">
        <v>108</v>
      </c>
      <c r="B455" s="1">
        <v>1185732</v>
      </c>
      <c r="C455" s="17">
        <v>44655</v>
      </c>
      <c r="D455" s="17" t="str">
        <f t="shared" si="25"/>
        <v>abril</v>
      </c>
      <c r="E455" s="17" t="str">
        <f t="shared" si="26"/>
        <v>T2</v>
      </c>
      <c r="F455" s="17" t="str">
        <f t="shared" si="27"/>
        <v>S1</v>
      </c>
      <c r="G455" s="1" t="s">
        <v>0</v>
      </c>
      <c r="H455" s="1" t="s">
        <v>19</v>
      </c>
      <c r="I455" s="1" t="s">
        <v>20</v>
      </c>
      <c r="J455" s="1" t="s">
        <v>5</v>
      </c>
      <c r="K455" s="1">
        <v>18</v>
      </c>
      <c r="L455" s="1" t="s">
        <v>112</v>
      </c>
      <c r="M455" s="14">
        <v>0.45</v>
      </c>
      <c r="N455" s="2">
        <v>750</v>
      </c>
      <c r="O455" s="14">
        <f t="shared" si="14"/>
        <v>337.5</v>
      </c>
      <c r="P455" s="14">
        <f t="shared" si="15"/>
        <v>118.12499999999999</v>
      </c>
      <c r="Q455" s="3">
        <v>0.35</v>
      </c>
    </row>
    <row r="456" spans="1:17" ht="15.75" customHeight="1" x14ac:dyDescent="0.2">
      <c r="A456" s="1" t="s">
        <v>108</v>
      </c>
      <c r="B456" s="1">
        <v>1185732</v>
      </c>
      <c r="C456" s="17">
        <v>44655</v>
      </c>
      <c r="D456" s="17" t="str">
        <f t="shared" si="25"/>
        <v>abril</v>
      </c>
      <c r="E456" s="17" t="str">
        <f t="shared" si="26"/>
        <v>T2</v>
      </c>
      <c r="F456" s="17" t="str">
        <f t="shared" si="27"/>
        <v>S1</v>
      </c>
      <c r="G456" s="1" t="s">
        <v>0</v>
      </c>
      <c r="H456" s="1" t="s">
        <v>19</v>
      </c>
      <c r="I456" s="1" t="s">
        <v>20</v>
      </c>
      <c r="J456" s="1" t="s">
        <v>6</v>
      </c>
      <c r="K456" s="1">
        <v>16</v>
      </c>
      <c r="L456" s="1" t="s">
        <v>115</v>
      </c>
      <c r="M456" s="14">
        <v>0.6</v>
      </c>
      <c r="N456" s="2">
        <v>750</v>
      </c>
      <c r="O456" s="14">
        <f t="shared" si="14"/>
        <v>450</v>
      </c>
      <c r="P456" s="14">
        <f t="shared" si="15"/>
        <v>135</v>
      </c>
      <c r="Q456" s="3">
        <v>0.3</v>
      </c>
    </row>
    <row r="457" spans="1:17" ht="15.75" customHeight="1" x14ac:dyDescent="0.2">
      <c r="A457" s="1" t="s">
        <v>108</v>
      </c>
      <c r="B457" s="1">
        <v>1185732</v>
      </c>
      <c r="C457" s="17">
        <v>44655</v>
      </c>
      <c r="D457" s="17" t="str">
        <f t="shared" si="25"/>
        <v>abril</v>
      </c>
      <c r="E457" s="17" t="str">
        <f t="shared" si="26"/>
        <v>T2</v>
      </c>
      <c r="F457" s="17" t="str">
        <f t="shared" si="27"/>
        <v>S1</v>
      </c>
      <c r="G457" s="1" t="s">
        <v>0</v>
      </c>
      <c r="H457" s="1" t="s">
        <v>19</v>
      </c>
      <c r="I457" s="1" t="s">
        <v>20</v>
      </c>
      <c r="J457" s="1" t="s">
        <v>7</v>
      </c>
      <c r="K457" s="1">
        <v>38</v>
      </c>
      <c r="L457" s="1" t="s">
        <v>113</v>
      </c>
      <c r="M457" s="14">
        <v>0.5</v>
      </c>
      <c r="N457" s="2">
        <v>2000</v>
      </c>
      <c r="O457" s="14">
        <f t="shared" si="14"/>
        <v>1000</v>
      </c>
      <c r="P457" s="14">
        <f t="shared" si="15"/>
        <v>250</v>
      </c>
      <c r="Q457" s="3">
        <v>0.25</v>
      </c>
    </row>
    <row r="458" spans="1:17" ht="15.75" customHeight="1" x14ac:dyDescent="0.2">
      <c r="A458" s="1" t="s">
        <v>108</v>
      </c>
      <c r="B458" s="1">
        <v>1185732</v>
      </c>
      <c r="C458" s="17">
        <v>44684</v>
      </c>
      <c r="D458" s="17" t="str">
        <f t="shared" si="25"/>
        <v>mayo</v>
      </c>
      <c r="E458" s="17" t="str">
        <f t="shared" si="26"/>
        <v>T2</v>
      </c>
      <c r="F458" s="17" t="str">
        <f t="shared" si="27"/>
        <v>S1</v>
      </c>
      <c r="G458" s="1" t="s">
        <v>0</v>
      </c>
      <c r="H458" s="1" t="s">
        <v>19</v>
      </c>
      <c r="I458" s="1" t="s">
        <v>20</v>
      </c>
      <c r="J458" s="1" t="s">
        <v>2</v>
      </c>
      <c r="K458" s="1">
        <v>40</v>
      </c>
      <c r="L458" s="1" t="s">
        <v>114</v>
      </c>
      <c r="M458" s="14">
        <v>0.6</v>
      </c>
      <c r="N458" s="2">
        <v>4700</v>
      </c>
      <c r="O458" s="14">
        <f t="shared" si="14"/>
        <v>2820</v>
      </c>
      <c r="P458" s="14">
        <f t="shared" si="15"/>
        <v>1410</v>
      </c>
      <c r="Q458" s="3">
        <v>0.5</v>
      </c>
    </row>
    <row r="459" spans="1:17" ht="15.75" customHeight="1" x14ac:dyDescent="0.2">
      <c r="A459" s="1" t="s">
        <v>108</v>
      </c>
      <c r="B459" s="1">
        <v>1185732</v>
      </c>
      <c r="C459" s="17">
        <v>44684</v>
      </c>
      <c r="D459" s="17" t="str">
        <f t="shared" si="25"/>
        <v>mayo</v>
      </c>
      <c r="E459" s="17" t="str">
        <f t="shared" si="26"/>
        <v>T2</v>
      </c>
      <c r="F459" s="17" t="str">
        <f t="shared" si="27"/>
        <v>S1</v>
      </c>
      <c r="G459" s="1" t="s">
        <v>0</v>
      </c>
      <c r="H459" s="1" t="s">
        <v>19</v>
      </c>
      <c r="I459" s="1" t="s">
        <v>20</v>
      </c>
      <c r="J459" s="1" t="s">
        <v>3</v>
      </c>
      <c r="K459" s="1">
        <v>48</v>
      </c>
      <c r="L459" s="1" t="s">
        <v>114</v>
      </c>
      <c r="M459" s="14">
        <v>0.60000000000000009</v>
      </c>
      <c r="N459" s="2">
        <v>1750</v>
      </c>
      <c r="O459" s="14">
        <f t="shared" si="14"/>
        <v>1050.0000000000002</v>
      </c>
      <c r="P459" s="14">
        <f t="shared" si="15"/>
        <v>315.00000000000006</v>
      </c>
      <c r="Q459" s="3">
        <v>0.3</v>
      </c>
    </row>
    <row r="460" spans="1:17" ht="15.75" customHeight="1" x14ac:dyDescent="0.2">
      <c r="A460" s="1" t="s">
        <v>108</v>
      </c>
      <c r="B460" s="1">
        <v>1185732</v>
      </c>
      <c r="C460" s="17">
        <v>44684</v>
      </c>
      <c r="D460" s="17" t="str">
        <f t="shared" si="25"/>
        <v>mayo</v>
      </c>
      <c r="E460" s="17" t="str">
        <f t="shared" si="26"/>
        <v>T2</v>
      </c>
      <c r="F460" s="17" t="str">
        <f t="shared" si="27"/>
        <v>S1</v>
      </c>
      <c r="G460" s="1" t="s">
        <v>0</v>
      </c>
      <c r="H460" s="1" t="s">
        <v>19</v>
      </c>
      <c r="I460" s="1" t="s">
        <v>20</v>
      </c>
      <c r="J460" s="1" t="s">
        <v>4</v>
      </c>
      <c r="K460" s="1">
        <v>37</v>
      </c>
      <c r="L460" s="1" t="s">
        <v>112</v>
      </c>
      <c r="M460" s="14">
        <v>0.55000000000000004</v>
      </c>
      <c r="N460" s="2">
        <v>1500</v>
      </c>
      <c r="O460" s="14">
        <f t="shared" si="14"/>
        <v>825.00000000000011</v>
      </c>
      <c r="P460" s="14">
        <f t="shared" si="15"/>
        <v>288.75</v>
      </c>
      <c r="Q460" s="3">
        <v>0.35</v>
      </c>
    </row>
    <row r="461" spans="1:17" ht="15.75" customHeight="1" x14ac:dyDescent="0.2">
      <c r="A461" s="1" t="s">
        <v>108</v>
      </c>
      <c r="B461" s="1">
        <v>1185732</v>
      </c>
      <c r="C461" s="17">
        <v>44684</v>
      </c>
      <c r="D461" s="17" t="str">
        <f t="shared" si="25"/>
        <v>mayo</v>
      </c>
      <c r="E461" s="17" t="str">
        <f t="shared" si="26"/>
        <v>T2</v>
      </c>
      <c r="F461" s="17" t="str">
        <f t="shared" si="27"/>
        <v>S1</v>
      </c>
      <c r="G461" s="1" t="s">
        <v>0</v>
      </c>
      <c r="H461" s="1" t="s">
        <v>19</v>
      </c>
      <c r="I461" s="1" t="s">
        <v>20</v>
      </c>
      <c r="J461" s="1" t="s">
        <v>5</v>
      </c>
      <c r="K461" s="1">
        <v>35</v>
      </c>
      <c r="L461" s="1" t="s">
        <v>114</v>
      </c>
      <c r="M461" s="14">
        <v>0.55000000000000004</v>
      </c>
      <c r="N461" s="2">
        <v>1000</v>
      </c>
      <c r="O461" s="14">
        <f t="shared" si="14"/>
        <v>550</v>
      </c>
      <c r="P461" s="14">
        <f t="shared" si="15"/>
        <v>192.5</v>
      </c>
      <c r="Q461" s="3">
        <v>0.35</v>
      </c>
    </row>
    <row r="462" spans="1:17" ht="15.75" customHeight="1" x14ac:dyDescent="0.2">
      <c r="A462" s="1" t="s">
        <v>108</v>
      </c>
      <c r="B462" s="1">
        <v>1185732</v>
      </c>
      <c r="C462" s="17">
        <v>44684</v>
      </c>
      <c r="D462" s="17" t="str">
        <f t="shared" si="25"/>
        <v>mayo</v>
      </c>
      <c r="E462" s="17" t="str">
        <f t="shared" si="26"/>
        <v>T2</v>
      </c>
      <c r="F462" s="17" t="str">
        <f t="shared" si="27"/>
        <v>S1</v>
      </c>
      <c r="G462" s="1" t="s">
        <v>0</v>
      </c>
      <c r="H462" s="1" t="s">
        <v>19</v>
      </c>
      <c r="I462" s="1" t="s">
        <v>20</v>
      </c>
      <c r="J462" s="1" t="s">
        <v>6</v>
      </c>
      <c r="K462" s="1">
        <v>29</v>
      </c>
      <c r="L462" s="1" t="s">
        <v>112</v>
      </c>
      <c r="M462" s="14">
        <v>0.65</v>
      </c>
      <c r="N462" s="2">
        <v>1250</v>
      </c>
      <c r="O462" s="14">
        <f t="shared" si="14"/>
        <v>812.5</v>
      </c>
      <c r="P462" s="14">
        <f t="shared" si="15"/>
        <v>243.75</v>
      </c>
      <c r="Q462" s="3">
        <v>0.3</v>
      </c>
    </row>
    <row r="463" spans="1:17" ht="15.75" customHeight="1" x14ac:dyDescent="0.2">
      <c r="A463" s="1" t="s">
        <v>108</v>
      </c>
      <c r="B463" s="1">
        <v>1185732</v>
      </c>
      <c r="C463" s="17">
        <v>44684</v>
      </c>
      <c r="D463" s="17" t="str">
        <f t="shared" si="25"/>
        <v>mayo</v>
      </c>
      <c r="E463" s="17" t="str">
        <f t="shared" si="26"/>
        <v>T2</v>
      </c>
      <c r="F463" s="17" t="str">
        <f t="shared" si="27"/>
        <v>S1</v>
      </c>
      <c r="G463" s="1" t="s">
        <v>0</v>
      </c>
      <c r="H463" s="1" t="s">
        <v>19</v>
      </c>
      <c r="I463" s="1" t="s">
        <v>20</v>
      </c>
      <c r="J463" s="1" t="s">
        <v>7</v>
      </c>
      <c r="K463" s="1">
        <v>27</v>
      </c>
      <c r="L463" s="1" t="s">
        <v>113</v>
      </c>
      <c r="M463" s="14">
        <v>0.70000000000000007</v>
      </c>
      <c r="N463" s="2">
        <v>2500</v>
      </c>
      <c r="O463" s="14">
        <f t="shared" si="14"/>
        <v>1750.0000000000002</v>
      </c>
      <c r="P463" s="14">
        <f t="shared" si="15"/>
        <v>525</v>
      </c>
      <c r="Q463" s="3">
        <v>0.3</v>
      </c>
    </row>
    <row r="464" spans="1:17" ht="15.75" customHeight="1" x14ac:dyDescent="0.2">
      <c r="A464" s="1" t="s">
        <v>108</v>
      </c>
      <c r="B464" s="1">
        <v>1185732</v>
      </c>
      <c r="C464" s="17">
        <v>44717</v>
      </c>
      <c r="D464" s="17" t="str">
        <f t="shared" si="25"/>
        <v>junio</v>
      </c>
      <c r="E464" s="17" t="str">
        <f t="shared" si="26"/>
        <v>T2</v>
      </c>
      <c r="F464" s="17" t="str">
        <f t="shared" si="27"/>
        <v>S1</v>
      </c>
      <c r="G464" s="1" t="s">
        <v>0</v>
      </c>
      <c r="H464" s="1" t="s">
        <v>19</v>
      </c>
      <c r="I464" s="1" t="s">
        <v>20</v>
      </c>
      <c r="J464" s="1" t="s">
        <v>2</v>
      </c>
      <c r="K464" s="1">
        <v>21</v>
      </c>
      <c r="L464" s="1" t="s">
        <v>113</v>
      </c>
      <c r="M464" s="14">
        <v>0.65</v>
      </c>
      <c r="N464" s="2">
        <v>5000</v>
      </c>
      <c r="O464" s="14">
        <f t="shared" si="14"/>
        <v>3250</v>
      </c>
      <c r="P464" s="14">
        <f t="shared" si="15"/>
        <v>1787.5000000000002</v>
      </c>
      <c r="Q464" s="3">
        <v>0.55000000000000004</v>
      </c>
    </row>
    <row r="465" spans="1:17" ht="15.75" customHeight="1" x14ac:dyDescent="0.2">
      <c r="A465" s="1" t="s">
        <v>108</v>
      </c>
      <c r="B465" s="1">
        <v>1185732</v>
      </c>
      <c r="C465" s="17">
        <v>44717</v>
      </c>
      <c r="D465" s="17" t="str">
        <f t="shared" si="25"/>
        <v>junio</v>
      </c>
      <c r="E465" s="17" t="str">
        <f t="shared" si="26"/>
        <v>T2</v>
      </c>
      <c r="F465" s="17" t="str">
        <f t="shared" si="27"/>
        <v>S1</v>
      </c>
      <c r="G465" s="1" t="s">
        <v>0</v>
      </c>
      <c r="H465" s="1" t="s">
        <v>19</v>
      </c>
      <c r="I465" s="1" t="s">
        <v>20</v>
      </c>
      <c r="J465" s="1" t="s">
        <v>3</v>
      </c>
      <c r="K465" s="1">
        <v>60</v>
      </c>
      <c r="L465" s="1" t="s">
        <v>115</v>
      </c>
      <c r="M465" s="14">
        <v>0.60000000000000009</v>
      </c>
      <c r="N465" s="2">
        <v>2500</v>
      </c>
      <c r="O465" s="14">
        <f t="shared" si="14"/>
        <v>1500.0000000000002</v>
      </c>
      <c r="P465" s="14">
        <f t="shared" si="15"/>
        <v>525</v>
      </c>
      <c r="Q465" s="3">
        <v>0.35</v>
      </c>
    </row>
    <row r="466" spans="1:17" ht="15.75" customHeight="1" x14ac:dyDescent="0.2">
      <c r="A466" s="1" t="s">
        <v>108</v>
      </c>
      <c r="B466" s="1">
        <v>1185732</v>
      </c>
      <c r="C466" s="17">
        <v>44717</v>
      </c>
      <c r="D466" s="17" t="str">
        <f t="shared" si="25"/>
        <v>junio</v>
      </c>
      <c r="E466" s="17" t="str">
        <f t="shared" si="26"/>
        <v>T2</v>
      </c>
      <c r="F466" s="17" t="str">
        <f t="shared" si="27"/>
        <v>S1</v>
      </c>
      <c r="G466" s="1" t="s">
        <v>0</v>
      </c>
      <c r="H466" s="1" t="s">
        <v>19</v>
      </c>
      <c r="I466" s="1" t="s">
        <v>20</v>
      </c>
      <c r="J466" s="1" t="s">
        <v>4</v>
      </c>
      <c r="K466" s="1">
        <v>38</v>
      </c>
      <c r="L466" s="1" t="s">
        <v>115</v>
      </c>
      <c r="M466" s="14">
        <v>0.55000000000000004</v>
      </c>
      <c r="N466" s="2">
        <v>1750</v>
      </c>
      <c r="O466" s="14">
        <f t="shared" si="14"/>
        <v>962.50000000000011</v>
      </c>
      <c r="P466" s="14">
        <f t="shared" si="15"/>
        <v>385</v>
      </c>
      <c r="Q466" s="3">
        <v>0.39999999999999997</v>
      </c>
    </row>
    <row r="467" spans="1:17" ht="15.75" customHeight="1" x14ac:dyDescent="0.2">
      <c r="A467" s="1" t="s">
        <v>108</v>
      </c>
      <c r="B467" s="1">
        <v>1185732</v>
      </c>
      <c r="C467" s="17">
        <v>44717</v>
      </c>
      <c r="D467" s="17" t="str">
        <f t="shared" si="25"/>
        <v>junio</v>
      </c>
      <c r="E467" s="17" t="str">
        <f t="shared" si="26"/>
        <v>T2</v>
      </c>
      <c r="F467" s="17" t="str">
        <f t="shared" si="27"/>
        <v>S1</v>
      </c>
      <c r="G467" s="1" t="s">
        <v>0</v>
      </c>
      <c r="H467" s="1" t="s">
        <v>19</v>
      </c>
      <c r="I467" s="1" t="s">
        <v>20</v>
      </c>
      <c r="J467" s="1" t="s">
        <v>5</v>
      </c>
      <c r="K467" s="1">
        <v>17</v>
      </c>
      <c r="L467" s="1" t="s">
        <v>115</v>
      </c>
      <c r="M467" s="14">
        <v>0.55000000000000004</v>
      </c>
      <c r="N467" s="2">
        <v>1500</v>
      </c>
      <c r="O467" s="14">
        <f t="shared" si="14"/>
        <v>825.00000000000011</v>
      </c>
      <c r="P467" s="14">
        <f t="shared" si="15"/>
        <v>330</v>
      </c>
      <c r="Q467" s="3">
        <v>0.39999999999999997</v>
      </c>
    </row>
    <row r="468" spans="1:17" ht="15.75" customHeight="1" x14ac:dyDescent="0.2">
      <c r="A468" s="1" t="s">
        <v>108</v>
      </c>
      <c r="B468" s="1">
        <v>1185732</v>
      </c>
      <c r="C468" s="17">
        <v>44717</v>
      </c>
      <c r="D468" s="17" t="str">
        <f t="shared" si="25"/>
        <v>junio</v>
      </c>
      <c r="E468" s="17" t="str">
        <f t="shared" si="26"/>
        <v>T2</v>
      </c>
      <c r="F468" s="17" t="str">
        <f t="shared" si="27"/>
        <v>S1</v>
      </c>
      <c r="G468" s="1" t="s">
        <v>0</v>
      </c>
      <c r="H468" s="1" t="s">
        <v>19</v>
      </c>
      <c r="I468" s="1" t="s">
        <v>20</v>
      </c>
      <c r="J468" s="1" t="s">
        <v>6</v>
      </c>
      <c r="K468" s="1">
        <v>36</v>
      </c>
      <c r="L468" s="1" t="s">
        <v>114</v>
      </c>
      <c r="M468" s="14">
        <v>0.65</v>
      </c>
      <c r="N468" s="2">
        <v>1500</v>
      </c>
      <c r="O468" s="14">
        <f t="shared" si="14"/>
        <v>975</v>
      </c>
      <c r="P468" s="14">
        <f t="shared" si="15"/>
        <v>341.25</v>
      </c>
      <c r="Q468" s="3">
        <v>0.35</v>
      </c>
    </row>
    <row r="469" spans="1:17" ht="15.75" customHeight="1" x14ac:dyDescent="0.2">
      <c r="A469" s="1" t="s">
        <v>108</v>
      </c>
      <c r="B469" s="1">
        <v>1185732</v>
      </c>
      <c r="C469" s="17">
        <v>44717</v>
      </c>
      <c r="D469" s="17" t="str">
        <f t="shared" si="25"/>
        <v>junio</v>
      </c>
      <c r="E469" s="17" t="str">
        <f t="shared" si="26"/>
        <v>T2</v>
      </c>
      <c r="F469" s="17" t="str">
        <f t="shared" si="27"/>
        <v>S1</v>
      </c>
      <c r="G469" s="1" t="s">
        <v>0</v>
      </c>
      <c r="H469" s="1" t="s">
        <v>19</v>
      </c>
      <c r="I469" s="1" t="s">
        <v>20</v>
      </c>
      <c r="J469" s="1" t="s">
        <v>7</v>
      </c>
      <c r="K469" s="1">
        <v>23</v>
      </c>
      <c r="L469" s="1" t="s">
        <v>114</v>
      </c>
      <c r="M469" s="14">
        <v>0.70000000000000007</v>
      </c>
      <c r="N469" s="2">
        <v>3000</v>
      </c>
      <c r="O469" s="14">
        <f t="shared" si="14"/>
        <v>2100</v>
      </c>
      <c r="P469" s="14">
        <f t="shared" si="15"/>
        <v>630</v>
      </c>
      <c r="Q469" s="3">
        <v>0.3</v>
      </c>
    </row>
    <row r="470" spans="1:17" ht="15.75" customHeight="1" x14ac:dyDescent="0.2">
      <c r="A470" s="1" t="s">
        <v>108</v>
      </c>
      <c r="B470" s="1">
        <v>1185732</v>
      </c>
      <c r="C470" s="17">
        <v>44745</v>
      </c>
      <c r="D470" s="17" t="str">
        <f t="shared" si="25"/>
        <v>julio</v>
      </c>
      <c r="E470" s="17" t="str">
        <f t="shared" si="26"/>
        <v>T3</v>
      </c>
      <c r="F470" s="17" t="str">
        <f t="shared" si="27"/>
        <v>S2</v>
      </c>
      <c r="G470" s="1" t="s">
        <v>0</v>
      </c>
      <c r="H470" s="1" t="s">
        <v>19</v>
      </c>
      <c r="I470" s="1" t="s">
        <v>20</v>
      </c>
      <c r="J470" s="1" t="s">
        <v>2</v>
      </c>
      <c r="K470" s="1">
        <v>17</v>
      </c>
      <c r="L470" s="1" t="s">
        <v>112</v>
      </c>
      <c r="M470" s="14">
        <v>0.65</v>
      </c>
      <c r="N470" s="2">
        <v>5000</v>
      </c>
      <c r="O470" s="14">
        <f t="shared" si="14"/>
        <v>3250</v>
      </c>
      <c r="P470" s="14">
        <f t="shared" si="15"/>
        <v>1787.5000000000002</v>
      </c>
      <c r="Q470" s="3">
        <v>0.55000000000000004</v>
      </c>
    </row>
    <row r="471" spans="1:17" ht="15.75" customHeight="1" x14ac:dyDescent="0.2">
      <c r="A471" s="1" t="s">
        <v>108</v>
      </c>
      <c r="B471" s="1">
        <v>1185732</v>
      </c>
      <c r="C471" s="17">
        <v>44745</v>
      </c>
      <c r="D471" s="17" t="str">
        <f t="shared" si="25"/>
        <v>julio</v>
      </c>
      <c r="E471" s="17" t="str">
        <f t="shared" si="26"/>
        <v>T3</v>
      </c>
      <c r="F471" s="17" t="str">
        <f t="shared" si="27"/>
        <v>S2</v>
      </c>
      <c r="G471" s="1" t="s">
        <v>0</v>
      </c>
      <c r="H471" s="1" t="s">
        <v>19</v>
      </c>
      <c r="I471" s="1" t="s">
        <v>20</v>
      </c>
      <c r="J471" s="1" t="s">
        <v>3</v>
      </c>
      <c r="K471" s="1">
        <v>46</v>
      </c>
      <c r="L471" s="1" t="s">
        <v>113</v>
      </c>
      <c r="M471" s="14">
        <v>0.60000000000000009</v>
      </c>
      <c r="N471" s="2">
        <v>3000</v>
      </c>
      <c r="O471" s="14">
        <f t="shared" si="14"/>
        <v>1800.0000000000002</v>
      </c>
      <c r="P471" s="14">
        <f t="shared" si="15"/>
        <v>630</v>
      </c>
      <c r="Q471" s="3">
        <v>0.35</v>
      </c>
    </row>
    <row r="472" spans="1:17" ht="15.75" customHeight="1" x14ac:dyDescent="0.2">
      <c r="A472" s="1" t="s">
        <v>108</v>
      </c>
      <c r="B472" s="1">
        <v>1185732</v>
      </c>
      <c r="C472" s="17">
        <v>44745</v>
      </c>
      <c r="D472" s="17" t="str">
        <f t="shared" si="25"/>
        <v>julio</v>
      </c>
      <c r="E472" s="17" t="str">
        <f t="shared" si="26"/>
        <v>T3</v>
      </c>
      <c r="F472" s="17" t="str">
        <f t="shared" si="27"/>
        <v>S2</v>
      </c>
      <c r="G472" s="1" t="s">
        <v>0</v>
      </c>
      <c r="H472" s="1" t="s">
        <v>19</v>
      </c>
      <c r="I472" s="1" t="s">
        <v>20</v>
      </c>
      <c r="J472" s="1" t="s">
        <v>4</v>
      </c>
      <c r="K472" s="1">
        <v>19</v>
      </c>
      <c r="L472" s="1" t="s">
        <v>113</v>
      </c>
      <c r="M472" s="14">
        <v>0.55000000000000004</v>
      </c>
      <c r="N472" s="2">
        <v>2250</v>
      </c>
      <c r="O472" s="14">
        <f t="shared" si="14"/>
        <v>1237.5</v>
      </c>
      <c r="P472" s="14">
        <f t="shared" si="15"/>
        <v>494.99999999999994</v>
      </c>
      <c r="Q472" s="3">
        <v>0.39999999999999997</v>
      </c>
    </row>
    <row r="473" spans="1:17" ht="15.75" customHeight="1" x14ac:dyDescent="0.2">
      <c r="A473" s="1" t="s">
        <v>108</v>
      </c>
      <c r="B473" s="1">
        <v>1185732</v>
      </c>
      <c r="C473" s="17">
        <v>44745</v>
      </c>
      <c r="D473" s="17" t="str">
        <f t="shared" si="25"/>
        <v>julio</v>
      </c>
      <c r="E473" s="17" t="str">
        <f t="shared" si="26"/>
        <v>T3</v>
      </c>
      <c r="F473" s="17" t="str">
        <f t="shared" si="27"/>
        <v>S2</v>
      </c>
      <c r="G473" s="1" t="s">
        <v>0</v>
      </c>
      <c r="H473" s="1" t="s">
        <v>19</v>
      </c>
      <c r="I473" s="1" t="s">
        <v>20</v>
      </c>
      <c r="J473" s="1" t="s">
        <v>5</v>
      </c>
      <c r="K473" s="1">
        <v>26</v>
      </c>
      <c r="L473" s="1" t="s">
        <v>114</v>
      </c>
      <c r="M473" s="14">
        <v>0.55000000000000004</v>
      </c>
      <c r="N473" s="2">
        <v>1750</v>
      </c>
      <c r="O473" s="14">
        <f t="shared" si="14"/>
        <v>962.50000000000011</v>
      </c>
      <c r="P473" s="14">
        <f t="shared" si="15"/>
        <v>385</v>
      </c>
      <c r="Q473" s="3">
        <v>0.39999999999999997</v>
      </c>
    </row>
    <row r="474" spans="1:17" ht="15.75" customHeight="1" x14ac:dyDescent="0.2">
      <c r="A474" s="1" t="s">
        <v>108</v>
      </c>
      <c r="B474" s="1">
        <v>1185732</v>
      </c>
      <c r="C474" s="17">
        <v>44745</v>
      </c>
      <c r="D474" s="17" t="str">
        <f t="shared" si="25"/>
        <v>julio</v>
      </c>
      <c r="E474" s="17" t="str">
        <f t="shared" si="26"/>
        <v>T3</v>
      </c>
      <c r="F474" s="17" t="str">
        <f t="shared" si="27"/>
        <v>S2</v>
      </c>
      <c r="G474" s="1" t="s">
        <v>0</v>
      </c>
      <c r="H474" s="1" t="s">
        <v>19</v>
      </c>
      <c r="I474" s="1" t="s">
        <v>20</v>
      </c>
      <c r="J474" s="1" t="s">
        <v>6</v>
      </c>
      <c r="K474" s="1">
        <v>25</v>
      </c>
      <c r="L474" s="1" t="s">
        <v>115</v>
      </c>
      <c r="M474" s="14">
        <v>0.65</v>
      </c>
      <c r="N474" s="2">
        <v>2000</v>
      </c>
      <c r="O474" s="14">
        <f t="shared" si="14"/>
        <v>1300</v>
      </c>
      <c r="P474" s="14">
        <f t="shared" si="15"/>
        <v>454.99999999999994</v>
      </c>
      <c r="Q474" s="3">
        <v>0.35</v>
      </c>
    </row>
    <row r="475" spans="1:17" ht="15.75" customHeight="1" x14ac:dyDescent="0.2">
      <c r="A475" s="1" t="s">
        <v>108</v>
      </c>
      <c r="B475" s="1">
        <v>1185732</v>
      </c>
      <c r="C475" s="17">
        <v>44745</v>
      </c>
      <c r="D475" s="17" t="str">
        <f t="shared" si="25"/>
        <v>julio</v>
      </c>
      <c r="E475" s="17" t="str">
        <f t="shared" si="26"/>
        <v>T3</v>
      </c>
      <c r="F475" s="17" t="str">
        <f t="shared" si="27"/>
        <v>S2</v>
      </c>
      <c r="G475" s="1" t="s">
        <v>0</v>
      </c>
      <c r="H475" s="1" t="s">
        <v>19</v>
      </c>
      <c r="I475" s="1" t="s">
        <v>20</v>
      </c>
      <c r="J475" s="1" t="s">
        <v>7</v>
      </c>
      <c r="K475" s="1">
        <v>46</v>
      </c>
      <c r="L475" s="1" t="s">
        <v>112</v>
      </c>
      <c r="M475" s="14">
        <v>0.70000000000000007</v>
      </c>
      <c r="N475" s="2">
        <v>3750</v>
      </c>
      <c r="O475" s="14">
        <f t="shared" si="14"/>
        <v>2625.0000000000005</v>
      </c>
      <c r="P475" s="14">
        <f t="shared" si="15"/>
        <v>787.50000000000011</v>
      </c>
      <c r="Q475" s="3">
        <v>0.3</v>
      </c>
    </row>
    <row r="476" spans="1:17" ht="15.75" customHeight="1" x14ac:dyDescent="0.2">
      <c r="A476" s="1" t="s">
        <v>108</v>
      </c>
      <c r="B476" s="1">
        <v>1185732</v>
      </c>
      <c r="C476" s="17">
        <v>44777</v>
      </c>
      <c r="D476" s="17" t="str">
        <f t="shared" si="25"/>
        <v>agosto</v>
      </c>
      <c r="E476" s="17" t="str">
        <f t="shared" si="26"/>
        <v>T3</v>
      </c>
      <c r="F476" s="17" t="str">
        <f t="shared" si="27"/>
        <v>S2</v>
      </c>
      <c r="G476" s="1" t="s">
        <v>0</v>
      </c>
      <c r="H476" s="1" t="s">
        <v>19</v>
      </c>
      <c r="I476" s="1" t="s">
        <v>20</v>
      </c>
      <c r="J476" s="1" t="s">
        <v>2</v>
      </c>
      <c r="K476" s="1">
        <v>26</v>
      </c>
      <c r="L476" s="1" t="s">
        <v>114</v>
      </c>
      <c r="M476" s="14">
        <v>0.65</v>
      </c>
      <c r="N476" s="2">
        <v>5250</v>
      </c>
      <c r="O476" s="14">
        <f t="shared" si="14"/>
        <v>3412.5</v>
      </c>
      <c r="P476" s="14">
        <f t="shared" si="15"/>
        <v>1876.8750000000002</v>
      </c>
      <c r="Q476" s="3">
        <v>0.55000000000000004</v>
      </c>
    </row>
    <row r="477" spans="1:17" ht="15.75" customHeight="1" x14ac:dyDescent="0.2">
      <c r="A477" s="1" t="s">
        <v>108</v>
      </c>
      <c r="B477" s="1">
        <v>1185732</v>
      </c>
      <c r="C477" s="17">
        <v>44777</v>
      </c>
      <c r="D477" s="17" t="str">
        <f t="shared" si="25"/>
        <v>agosto</v>
      </c>
      <c r="E477" s="17" t="str">
        <f t="shared" si="26"/>
        <v>T3</v>
      </c>
      <c r="F477" s="17" t="str">
        <f t="shared" si="27"/>
        <v>S2</v>
      </c>
      <c r="G477" s="1" t="s">
        <v>0</v>
      </c>
      <c r="H477" s="1" t="s">
        <v>19</v>
      </c>
      <c r="I477" s="1" t="s">
        <v>20</v>
      </c>
      <c r="J477" s="1" t="s">
        <v>3</v>
      </c>
      <c r="K477" s="1">
        <v>37</v>
      </c>
      <c r="L477" s="1" t="s">
        <v>112</v>
      </c>
      <c r="M477" s="14">
        <v>0.60000000000000009</v>
      </c>
      <c r="N477" s="2">
        <v>3000</v>
      </c>
      <c r="O477" s="14">
        <f t="shared" si="14"/>
        <v>1800.0000000000002</v>
      </c>
      <c r="P477" s="14">
        <f t="shared" si="15"/>
        <v>630</v>
      </c>
      <c r="Q477" s="3">
        <v>0.35</v>
      </c>
    </row>
    <row r="478" spans="1:17" ht="15.75" customHeight="1" x14ac:dyDescent="0.2">
      <c r="A478" s="1" t="s">
        <v>108</v>
      </c>
      <c r="B478" s="1">
        <v>1185732</v>
      </c>
      <c r="C478" s="17">
        <v>44777</v>
      </c>
      <c r="D478" s="17" t="str">
        <f t="shared" si="25"/>
        <v>agosto</v>
      </c>
      <c r="E478" s="17" t="str">
        <f t="shared" si="26"/>
        <v>T3</v>
      </c>
      <c r="F478" s="17" t="str">
        <f t="shared" si="27"/>
        <v>S2</v>
      </c>
      <c r="G478" s="1" t="s">
        <v>0</v>
      </c>
      <c r="H478" s="1" t="s">
        <v>19</v>
      </c>
      <c r="I478" s="1" t="s">
        <v>20</v>
      </c>
      <c r="J478" s="1" t="s">
        <v>4</v>
      </c>
      <c r="K478" s="1">
        <v>16</v>
      </c>
      <c r="L478" s="1" t="s">
        <v>113</v>
      </c>
      <c r="M478" s="14">
        <v>0.55000000000000004</v>
      </c>
      <c r="N478" s="2">
        <v>2250</v>
      </c>
      <c r="O478" s="14">
        <f t="shared" si="14"/>
        <v>1237.5</v>
      </c>
      <c r="P478" s="14">
        <f t="shared" si="15"/>
        <v>494.99999999999994</v>
      </c>
      <c r="Q478" s="3">
        <v>0.39999999999999997</v>
      </c>
    </row>
    <row r="479" spans="1:17" ht="15.75" customHeight="1" x14ac:dyDescent="0.2">
      <c r="A479" s="1" t="s">
        <v>108</v>
      </c>
      <c r="B479" s="1">
        <v>1185732</v>
      </c>
      <c r="C479" s="17">
        <v>44777</v>
      </c>
      <c r="D479" s="17" t="str">
        <f t="shared" si="25"/>
        <v>agosto</v>
      </c>
      <c r="E479" s="17" t="str">
        <f t="shared" si="26"/>
        <v>T3</v>
      </c>
      <c r="F479" s="17" t="str">
        <f t="shared" si="27"/>
        <v>S2</v>
      </c>
      <c r="G479" s="1" t="s">
        <v>0</v>
      </c>
      <c r="H479" s="1" t="s">
        <v>19</v>
      </c>
      <c r="I479" s="1" t="s">
        <v>20</v>
      </c>
      <c r="J479" s="1" t="s">
        <v>5</v>
      </c>
      <c r="K479" s="1">
        <v>18</v>
      </c>
      <c r="L479" s="1" t="s">
        <v>115</v>
      </c>
      <c r="M479" s="14">
        <v>0.55000000000000004</v>
      </c>
      <c r="N479" s="2">
        <v>2000</v>
      </c>
      <c r="O479" s="14">
        <f t="shared" si="14"/>
        <v>1100</v>
      </c>
      <c r="P479" s="14">
        <f t="shared" si="15"/>
        <v>439.99999999999994</v>
      </c>
      <c r="Q479" s="3">
        <v>0.39999999999999997</v>
      </c>
    </row>
    <row r="480" spans="1:17" ht="15.75" customHeight="1" x14ac:dyDescent="0.2">
      <c r="A480" s="1" t="s">
        <v>108</v>
      </c>
      <c r="B480" s="1">
        <v>1185732</v>
      </c>
      <c r="C480" s="17">
        <v>44777</v>
      </c>
      <c r="D480" s="17" t="str">
        <f t="shared" si="25"/>
        <v>agosto</v>
      </c>
      <c r="E480" s="17" t="str">
        <f t="shared" si="26"/>
        <v>T3</v>
      </c>
      <c r="F480" s="17" t="str">
        <f t="shared" si="27"/>
        <v>S2</v>
      </c>
      <c r="G480" s="1" t="s">
        <v>0</v>
      </c>
      <c r="H480" s="1" t="s">
        <v>19</v>
      </c>
      <c r="I480" s="1" t="s">
        <v>20</v>
      </c>
      <c r="J480" s="1" t="s">
        <v>6</v>
      </c>
      <c r="K480" s="1">
        <v>16</v>
      </c>
      <c r="L480" s="1" t="s">
        <v>112</v>
      </c>
      <c r="M480" s="14">
        <v>0.65</v>
      </c>
      <c r="N480" s="2">
        <v>1750</v>
      </c>
      <c r="O480" s="14">
        <f t="shared" si="14"/>
        <v>1137.5</v>
      </c>
      <c r="P480" s="14">
        <f t="shared" si="15"/>
        <v>398.125</v>
      </c>
      <c r="Q480" s="3">
        <v>0.35</v>
      </c>
    </row>
    <row r="481" spans="1:17" ht="15.75" customHeight="1" x14ac:dyDescent="0.2">
      <c r="A481" s="1" t="s">
        <v>108</v>
      </c>
      <c r="B481" s="1">
        <v>1185732</v>
      </c>
      <c r="C481" s="17">
        <v>44777</v>
      </c>
      <c r="D481" s="17" t="str">
        <f t="shared" si="25"/>
        <v>agosto</v>
      </c>
      <c r="E481" s="17" t="str">
        <f t="shared" si="26"/>
        <v>T3</v>
      </c>
      <c r="F481" s="17" t="str">
        <f t="shared" si="27"/>
        <v>S2</v>
      </c>
      <c r="G481" s="1" t="s">
        <v>0</v>
      </c>
      <c r="H481" s="1" t="s">
        <v>19</v>
      </c>
      <c r="I481" s="1" t="s">
        <v>20</v>
      </c>
      <c r="J481" s="1" t="s">
        <v>7</v>
      </c>
      <c r="K481" s="1">
        <v>37</v>
      </c>
      <c r="L481" s="1" t="s">
        <v>115</v>
      </c>
      <c r="M481" s="14">
        <v>0.70000000000000007</v>
      </c>
      <c r="N481" s="2">
        <v>3500</v>
      </c>
      <c r="O481" s="14">
        <f t="shared" si="14"/>
        <v>2450.0000000000005</v>
      </c>
      <c r="P481" s="14">
        <f t="shared" si="15"/>
        <v>735.00000000000011</v>
      </c>
      <c r="Q481" s="3">
        <v>0.3</v>
      </c>
    </row>
    <row r="482" spans="1:17" ht="15.75" customHeight="1" x14ac:dyDescent="0.2">
      <c r="A482" s="1" t="s">
        <v>108</v>
      </c>
      <c r="B482" s="1">
        <v>1185732</v>
      </c>
      <c r="C482" s="17">
        <v>44807</v>
      </c>
      <c r="D482" s="17" t="str">
        <f t="shared" si="25"/>
        <v>septiembre</v>
      </c>
      <c r="E482" s="17" t="str">
        <f t="shared" si="26"/>
        <v>T3</v>
      </c>
      <c r="F482" s="17" t="str">
        <f t="shared" si="27"/>
        <v>S2</v>
      </c>
      <c r="G482" s="1" t="s">
        <v>0</v>
      </c>
      <c r="H482" s="1" t="s">
        <v>19</v>
      </c>
      <c r="I482" s="1" t="s">
        <v>20</v>
      </c>
      <c r="J482" s="1" t="s">
        <v>2</v>
      </c>
      <c r="K482" s="1">
        <v>16</v>
      </c>
      <c r="L482" s="1" t="s">
        <v>114</v>
      </c>
      <c r="M482" s="14">
        <v>0.65</v>
      </c>
      <c r="N482" s="2">
        <v>4750</v>
      </c>
      <c r="O482" s="14">
        <f t="shared" si="14"/>
        <v>3087.5</v>
      </c>
      <c r="P482" s="14">
        <f t="shared" si="15"/>
        <v>1543.75</v>
      </c>
      <c r="Q482" s="3">
        <v>0.5</v>
      </c>
    </row>
    <row r="483" spans="1:17" ht="15.75" customHeight="1" x14ac:dyDescent="0.2">
      <c r="A483" s="1" t="s">
        <v>108</v>
      </c>
      <c r="B483" s="1">
        <v>1185732</v>
      </c>
      <c r="C483" s="17">
        <v>44807</v>
      </c>
      <c r="D483" s="17" t="str">
        <f t="shared" si="25"/>
        <v>septiembre</v>
      </c>
      <c r="E483" s="17" t="str">
        <f t="shared" si="26"/>
        <v>T3</v>
      </c>
      <c r="F483" s="17" t="str">
        <f t="shared" si="27"/>
        <v>S2</v>
      </c>
      <c r="G483" s="1" t="s">
        <v>0</v>
      </c>
      <c r="H483" s="1" t="s">
        <v>19</v>
      </c>
      <c r="I483" s="1" t="s">
        <v>20</v>
      </c>
      <c r="J483" s="1" t="s">
        <v>3</v>
      </c>
      <c r="K483" s="1">
        <v>40</v>
      </c>
      <c r="L483" s="1" t="s">
        <v>115</v>
      </c>
      <c r="M483" s="14">
        <v>0.5</v>
      </c>
      <c r="N483" s="2">
        <v>2750</v>
      </c>
      <c r="O483" s="14">
        <f t="shared" si="14"/>
        <v>1375</v>
      </c>
      <c r="P483" s="14">
        <f t="shared" si="15"/>
        <v>412.5</v>
      </c>
      <c r="Q483" s="3">
        <v>0.3</v>
      </c>
    </row>
    <row r="484" spans="1:17" ht="15.75" customHeight="1" x14ac:dyDescent="0.2">
      <c r="A484" s="1" t="s">
        <v>108</v>
      </c>
      <c r="B484" s="1">
        <v>1185732</v>
      </c>
      <c r="C484" s="17">
        <v>44807</v>
      </c>
      <c r="D484" s="17" t="str">
        <f t="shared" si="25"/>
        <v>septiembre</v>
      </c>
      <c r="E484" s="17" t="str">
        <f t="shared" si="26"/>
        <v>T3</v>
      </c>
      <c r="F484" s="17" t="str">
        <f t="shared" si="27"/>
        <v>S2</v>
      </c>
      <c r="G484" s="1" t="s">
        <v>0</v>
      </c>
      <c r="H484" s="1" t="s">
        <v>19</v>
      </c>
      <c r="I484" s="1" t="s">
        <v>20</v>
      </c>
      <c r="J484" s="1" t="s">
        <v>4</v>
      </c>
      <c r="K484" s="1">
        <v>18</v>
      </c>
      <c r="L484" s="1" t="s">
        <v>114</v>
      </c>
      <c r="M484" s="14">
        <v>0.45</v>
      </c>
      <c r="N484" s="2">
        <v>2000</v>
      </c>
      <c r="O484" s="14">
        <f t="shared" si="14"/>
        <v>900</v>
      </c>
      <c r="P484" s="14">
        <f t="shared" si="15"/>
        <v>315</v>
      </c>
      <c r="Q484" s="3">
        <v>0.35</v>
      </c>
    </row>
    <row r="485" spans="1:17" ht="15.75" customHeight="1" x14ac:dyDescent="0.2">
      <c r="A485" s="1" t="s">
        <v>108</v>
      </c>
      <c r="B485" s="1">
        <v>1185732</v>
      </c>
      <c r="C485" s="17">
        <v>44807</v>
      </c>
      <c r="D485" s="17" t="str">
        <f t="shared" si="25"/>
        <v>septiembre</v>
      </c>
      <c r="E485" s="17" t="str">
        <f t="shared" si="26"/>
        <v>T3</v>
      </c>
      <c r="F485" s="17" t="str">
        <f t="shared" si="27"/>
        <v>S2</v>
      </c>
      <c r="G485" s="1" t="s">
        <v>0</v>
      </c>
      <c r="H485" s="1" t="s">
        <v>19</v>
      </c>
      <c r="I485" s="1" t="s">
        <v>20</v>
      </c>
      <c r="J485" s="1" t="s">
        <v>5</v>
      </c>
      <c r="K485" s="1">
        <v>58</v>
      </c>
      <c r="L485" s="1" t="s">
        <v>115</v>
      </c>
      <c r="M485" s="14">
        <v>0.45</v>
      </c>
      <c r="N485" s="2">
        <v>1750</v>
      </c>
      <c r="O485" s="14">
        <f t="shared" si="14"/>
        <v>787.5</v>
      </c>
      <c r="P485" s="14">
        <f t="shared" si="15"/>
        <v>275.625</v>
      </c>
      <c r="Q485" s="3">
        <v>0.35</v>
      </c>
    </row>
    <row r="486" spans="1:17" ht="15.75" customHeight="1" x14ac:dyDescent="0.2">
      <c r="A486" s="1" t="s">
        <v>108</v>
      </c>
      <c r="B486" s="1">
        <v>1185732</v>
      </c>
      <c r="C486" s="17">
        <v>44807</v>
      </c>
      <c r="D486" s="17" t="str">
        <f t="shared" si="25"/>
        <v>septiembre</v>
      </c>
      <c r="E486" s="17" t="str">
        <f t="shared" si="26"/>
        <v>T3</v>
      </c>
      <c r="F486" s="17" t="str">
        <f t="shared" si="27"/>
        <v>S2</v>
      </c>
      <c r="G486" s="1" t="s">
        <v>0</v>
      </c>
      <c r="H486" s="1" t="s">
        <v>19</v>
      </c>
      <c r="I486" s="1" t="s">
        <v>20</v>
      </c>
      <c r="J486" s="1" t="s">
        <v>6</v>
      </c>
      <c r="K486" s="1">
        <v>15</v>
      </c>
      <c r="L486" s="1" t="s">
        <v>112</v>
      </c>
      <c r="M486" s="14">
        <v>0.54999999999999993</v>
      </c>
      <c r="N486" s="2">
        <v>1250</v>
      </c>
      <c r="O486" s="14">
        <f t="shared" si="14"/>
        <v>687.49999999999989</v>
      </c>
      <c r="P486" s="14">
        <f t="shared" si="15"/>
        <v>206.24999999999997</v>
      </c>
      <c r="Q486" s="3">
        <v>0.3</v>
      </c>
    </row>
    <row r="487" spans="1:17" ht="15.75" customHeight="1" x14ac:dyDescent="0.2">
      <c r="A487" s="1" t="s">
        <v>108</v>
      </c>
      <c r="B487" s="1">
        <v>1185732</v>
      </c>
      <c r="C487" s="17">
        <v>44807</v>
      </c>
      <c r="D487" s="17" t="str">
        <f t="shared" si="25"/>
        <v>septiembre</v>
      </c>
      <c r="E487" s="17" t="str">
        <f t="shared" si="26"/>
        <v>T3</v>
      </c>
      <c r="F487" s="17" t="str">
        <f t="shared" si="27"/>
        <v>S2</v>
      </c>
      <c r="G487" s="1" t="s">
        <v>0</v>
      </c>
      <c r="H487" s="1" t="s">
        <v>19</v>
      </c>
      <c r="I487" s="1" t="s">
        <v>20</v>
      </c>
      <c r="J487" s="1" t="s">
        <v>7</v>
      </c>
      <c r="K487" s="1">
        <v>45</v>
      </c>
      <c r="L487" s="1" t="s">
        <v>114</v>
      </c>
      <c r="M487" s="14">
        <v>0.6</v>
      </c>
      <c r="N487" s="2">
        <v>2250</v>
      </c>
      <c r="O487" s="14">
        <f t="shared" si="14"/>
        <v>1350</v>
      </c>
      <c r="P487" s="14">
        <f t="shared" si="15"/>
        <v>337.5</v>
      </c>
      <c r="Q487" s="3">
        <v>0.25</v>
      </c>
    </row>
    <row r="488" spans="1:17" ht="15.75" customHeight="1" x14ac:dyDescent="0.2">
      <c r="A488" s="1" t="s">
        <v>108</v>
      </c>
      <c r="B488" s="1">
        <v>1185732</v>
      </c>
      <c r="C488" s="17">
        <v>44839</v>
      </c>
      <c r="D488" s="17" t="str">
        <f t="shared" si="25"/>
        <v>octubre</v>
      </c>
      <c r="E488" s="17" t="str">
        <f t="shared" si="26"/>
        <v>T4</v>
      </c>
      <c r="F488" s="17" t="str">
        <f t="shared" si="27"/>
        <v>S2</v>
      </c>
      <c r="G488" s="1" t="s">
        <v>0</v>
      </c>
      <c r="H488" s="1" t="s">
        <v>19</v>
      </c>
      <c r="I488" s="1" t="s">
        <v>20</v>
      </c>
      <c r="J488" s="1" t="s">
        <v>2</v>
      </c>
      <c r="K488" s="1">
        <v>15</v>
      </c>
      <c r="L488" s="1" t="s">
        <v>112</v>
      </c>
      <c r="M488" s="14">
        <v>0.6</v>
      </c>
      <c r="N488" s="2">
        <v>4000</v>
      </c>
      <c r="O488" s="14">
        <f t="shared" si="14"/>
        <v>2400</v>
      </c>
      <c r="P488" s="14">
        <f t="shared" si="15"/>
        <v>1200</v>
      </c>
      <c r="Q488" s="3">
        <v>0.5</v>
      </c>
    </row>
    <row r="489" spans="1:17" ht="15.75" customHeight="1" x14ac:dyDescent="0.2">
      <c r="A489" s="1" t="s">
        <v>108</v>
      </c>
      <c r="B489" s="1">
        <v>1185732</v>
      </c>
      <c r="C489" s="17">
        <v>44839</v>
      </c>
      <c r="D489" s="17" t="str">
        <f t="shared" si="25"/>
        <v>octubre</v>
      </c>
      <c r="E489" s="17" t="str">
        <f t="shared" si="26"/>
        <v>T4</v>
      </c>
      <c r="F489" s="17" t="str">
        <f t="shared" si="27"/>
        <v>S2</v>
      </c>
      <c r="G489" s="1" t="s">
        <v>0</v>
      </c>
      <c r="H489" s="1" t="s">
        <v>19</v>
      </c>
      <c r="I489" s="1" t="s">
        <v>20</v>
      </c>
      <c r="J489" s="1" t="s">
        <v>3</v>
      </c>
      <c r="K489" s="1">
        <v>55</v>
      </c>
      <c r="L489" s="1" t="s">
        <v>113</v>
      </c>
      <c r="M489" s="14">
        <v>0.5</v>
      </c>
      <c r="N489" s="2">
        <v>2250</v>
      </c>
      <c r="O489" s="14">
        <f t="shared" si="14"/>
        <v>1125</v>
      </c>
      <c r="P489" s="14">
        <f t="shared" si="15"/>
        <v>337.5</v>
      </c>
      <c r="Q489" s="3">
        <v>0.3</v>
      </c>
    </row>
    <row r="490" spans="1:17" ht="15.75" customHeight="1" x14ac:dyDescent="0.2">
      <c r="A490" s="1" t="s">
        <v>108</v>
      </c>
      <c r="B490" s="1">
        <v>1185732</v>
      </c>
      <c r="C490" s="17">
        <v>44839</v>
      </c>
      <c r="D490" s="17" t="str">
        <f t="shared" si="25"/>
        <v>octubre</v>
      </c>
      <c r="E490" s="17" t="str">
        <f t="shared" si="26"/>
        <v>T4</v>
      </c>
      <c r="F490" s="17" t="str">
        <f t="shared" si="27"/>
        <v>S2</v>
      </c>
      <c r="G490" s="1" t="s">
        <v>0</v>
      </c>
      <c r="H490" s="1" t="s">
        <v>19</v>
      </c>
      <c r="I490" s="1" t="s">
        <v>20</v>
      </c>
      <c r="J490" s="1" t="s">
        <v>4</v>
      </c>
      <c r="K490" s="1">
        <v>26</v>
      </c>
      <c r="L490" s="1" t="s">
        <v>113</v>
      </c>
      <c r="M490" s="14">
        <v>0.5</v>
      </c>
      <c r="N490" s="2">
        <v>1250</v>
      </c>
      <c r="O490" s="14">
        <f t="shared" si="14"/>
        <v>625</v>
      </c>
      <c r="P490" s="14">
        <f t="shared" si="15"/>
        <v>218.75</v>
      </c>
      <c r="Q490" s="3">
        <v>0.35</v>
      </c>
    </row>
    <row r="491" spans="1:17" ht="15.75" customHeight="1" x14ac:dyDescent="0.2">
      <c r="A491" s="1" t="s">
        <v>108</v>
      </c>
      <c r="B491" s="1">
        <v>1185732</v>
      </c>
      <c r="C491" s="17">
        <v>44839</v>
      </c>
      <c r="D491" s="17" t="str">
        <f t="shared" si="25"/>
        <v>octubre</v>
      </c>
      <c r="E491" s="17" t="str">
        <f t="shared" si="26"/>
        <v>T4</v>
      </c>
      <c r="F491" s="17" t="str">
        <f t="shared" si="27"/>
        <v>S2</v>
      </c>
      <c r="G491" s="1" t="s">
        <v>0</v>
      </c>
      <c r="H491" s="1" t="s">
        <v>19</v>
      </c>
      <c r="I491" s="1" t="s">
        <v>20</v>
      </c>
      <c r="J491" s="1" t="s">
        <v>5</v>
      </c>
      <c r="K491" s="1">
        <v>43</v>
      </c>
      <c r="L491" s="1" t="s">
        <v>112</v>
      </c>
      <c r="M491" s="14">
        <v>0.5</v>
      </c>
      <c r="N491" s="2">
        <v>1000</v>
      </c>
      <c r="O491" s="14">
        <f t="shared" si="14"/>
        <v>500</v>
      </c>
      <c r="P491" s="14">
        <f t="shared" si="15"/>
        <v>175</v>
      </c>
      <c r="Q491" s="3">
        <v>0.35</v>
      </c>
    </row>
    <row r="492" spans="1:17" ht="15.75" customHeight="1" x14ac:dyDescent="0.2">
      <c r="A492" s="1" t="s">
        <v>108</v>
      </c>
      <c r="B492" s="1">
        <v>1185732</v>
      </c>
      <c r="C492" s="17">
        <v>44839</v>
      </c>
      <c r="D492" s="17" t="str">
        <f t="shared" si="25"/>
        <v>octubre</v>
      </c>
      <c r="E492" s="17" t="str">
        <f t="shared" si="26"/>
        <v>T4</v>
      </c>
      <c r="F492" s="17" t="str">
        <f t="shared" si="27"/>
        <v>S2</v>
      </c>
      <c r="G492" s="1" t="s">
        <v>0</v>
      </c>
      <c r="H492" s="1" t="s">
        <v>19</v>
      </c>
      <c r="I492" s="1" t="s">
        <v>20</v>
      </c>
      <c r="J492" s="1" t="s">
        <v>6</v>
      </c>
      <c r="K492" s="1">
        <v>35</v>
      </c>
      <c r="L492" s="1" t="s">
        <v>114</v>
      </c>
      <c r="M492" s="14">
        <v>0.6</v>
      </c>
      <c r="N492" s="2">
        <v>1000</v>
      </c>
      <c r="O492" s="14">
        <f t="shared" si="14"/>
        <v>600</v>
      </c>
      <c r="P492" s="14">
        <f t="shared" si="15"/>
        <v>180</v>
      </c>
      <c r="Q492" s="3">
        <v>0.3</v>
      </c>
    </row>
    <row r="493" spans="1:17" ht="15.75" customHeight="1" x14ac:dyDescent="0.2">
      <c r="A493" s="1" t="s">
        <v>108</v>
      </c>
      <c r="B493" s="1">
        <v>1185732</v>
      </c>
      <c r="C493" s="17">
        <v>44839</v>
      </c>
      <c r="D493" s="17" t="str">
        <f t="shared" si="25"/>
        <v>octubre</v>
      </c>
      <c r="E493" s="17" t="str">
        <f t="shared" si="26"/>
        <v>T4</v>
      </c>
      <c r="F493" s="17" t="str">
        <f t="shared" si="27"/>
        <v>S2</v>
      </c>
      <c r="G493" s="1" t="s">
        <v>0</v>
      </c>
      <c r="H493" s="1" t="s">
        <v>19</v>
      </c>
      <c r="I493" s="1" t="s">
        <v>20</v>
      </c>
      <c r="J493" s="1" t="s">
        <v>7</v>
      </c>
      <c r="K493" s="1">
        <v>52</v>
      </c>
      <c r="L493" s="1" t="s">
        <v>114</v>
      </c>
      <c r="M493" s="14">
        <v>0.64999999999999991</v>
      </c>
      <c r="N493" s="2">
        <v>2250</v>
      </c>
      <c r="O493" s="14">
        <f t="shared" si="14"/>
        <v>1462.4999999999998</v>
      </c>
      <c r="P493" s="14">
        <f t="shared" si="15"/>
        <v>365.62499999999994</v>
      </c>
      <c r="Q493" s="3">
        <v>0.25</v>
      </c>
    </row>
    <row r="494" spans="1:17" ht="15.75" customHeight="1" x14ac:dyDescent="0.2">
      <c r="A494" s="1" t="s">
        <v>108</v>
      </c>
      <c r="B494" s="1">
        <v>1185732</v>
      </c>
      <c r="C494" s="17">
        <v>44869</v>
      </c>
      <c r="D494" s="17" t="str">
        <f t="shared" si="25"/>
        <v>noviembre</v>
      </c>
      <c r="E494" s="17" t="str">
        <f t="shared" si="26"/>
        <v>T4</v>
      </c>
      <c r="F494" s="17" t="str">
        <f t="shared" si="27"/>
        <v>S2</v>
      </c>
      <c r="G494" s="1" t="s">
        <v>0</v>
      </c>
      <c r="H494" s="1" t="s">
        <v>19</v>
      </c>
      <c r="I494" s="1" t="s">
        <v>20</v>
      </c>
      <c r="J494" s="1" t="s">
        <v>2</v>
      </c>
      <c r="K494" s="1">
        <v>33</v>
      </c>
      <c r="L494" s="1" t="s">
        <v>115</v>
      </c>
      <c r="M494" s="14">
        <v>0.70000000000000007</v>
      </c>
      <c r="N494" s="2">
        <v>3750</v>
      </c>
      <c r="O494" s="14">
        <f t="shared" si="14"/>
        <v>2625.0000000000005</v>
      </c>
      <c r="P494" s="14">
        <f t="shared" si="15"/>
        <v>1443.7500000000005</v>
      </c>
      <c r="Q494" s="3">
        <v>0.55000000000000004</v>
      </c>
    </row>
    <row r="495" spans="1:17" ht="15.75" customHeight="1" x14ac:dyDescent="0.2">
      <c r="A495" s="1" t="s">
        <v>108</v>
      </c>
      <c r="B495" s="1">
        <v>1185732</v>
      </c>
      <c r="C495" s="17">
        <v>44869</v>
      </c>
      <c r="D495" s="17" t="str">
        <f t="shared" si="25"/>
        <v>noviembre</v>
      </c>
      <c r="E495" s="17" t="str">
        <f t="shared" si="26"/>
        <v>T4</v>
      </c>
      <c r="F495" s="17" t="str">
        <f t="shared" si="27"/>
        <v>S2</v>
      </c>
      <c r="G495" s="1" t="s">
        <v>0</v>
      </c>
      <c r="H495" s="1" t="s">
        <v>19</v>
      </c>
      <c r="I495" s="1" t="s">
        <v>20</v>
      </c>
      <c r="J495" s="1" t="s">
        <v>3</v>
      </c>
      <c r="K495" s="1">
        <v>36</v>
      </c>
      <c r="L495" s="1" t="s">
        <v>113</v>
      </c>
      <c r="M495" s="14">
        <v>0.60000000000000009</v>
      </c>
      <c r="N495" s="2">
        <v>2000</v>
      </c>
      <c r="O495" s="14">
        <f t="shared" si="14"/>
        <v>1200.0000000000002</v>
      </c>
      <c r="P495" s="14">
        <f t="shared" si="15"/>
        <v>420.00000000000006</v>
      </c>
      <c r="Q495" s="3">
        <v>0.35</v>
      </c>
    </row>
    <row r="496" spans="1:17" ht="15.75" customHeight="1" x14ac:dyDescent="0.2">
      <c r="A496" s="1" t="s">
        <v>108</v>
      </c>
      <c r="B496" s="1">
        <v>1185732</v>
      </c>
      <c r="C496" s="17">
        <v>44869</v>
      </c>
      <c r="D496" s="17" t="str">
        <f t="shared" si="25"/>
        <v>noviembre</v>
      </c>
      <c r="E496" s="17" t="str">
        <f t="shared" si="26"/>
        <v>T4</v>
      </c>
      <c r="F496" s="17" t="str">
        <f t="shared" si="27"/>
        <v>S2</v>
      </c>
      <c r="G496" s="1" t="s">
        <v>0</v>
      </c>
      <c r="H496" s="1" t="s">
        <v>19</v>
      </c>
      <c r="I496" s="1" t="s">
        <v>20</v>
      </c>
      <c r="J496" s="1" t="s">
        <v>4</v>
      </c>
      <c r="K496" s="1">
        <v>23</v>
      </c>
      <c r="L496" s="1" t="s">
        <v>113</v>
      </c>
      <c r="M496" s="14">
        <v>0.60000000000000009</v>
      </c>
      <c r="N496" s="2">
        <v>1950</v>
      </c>
      <c r="O496" s="14">
        <f t="shared" si="14"/>
        <v>1170.0000000000002</v>
      </c>
      <c r="P496" s="14">
        <f t="shared" si="15"/>
        <v>468.00000000000006</v>
      </c>
      <c r="Q496" s="3">
        <v>0.39999999999999997</v>
      </c>
    </row>
    <row r="497" spans="1:17" ht="15.75" customHeight="1" x14ac:dyDescent="0.2">
      <c r="A497" s="1" t="s">
        <v>108</v>
      </c>
      <c r="B497" s="1">
        <v>1185732</v>
      </c>
      <c r="C497" s="17">
        <v>44869</v>
      </c>
      <c r="D497" s="17" t="str">
        <f t="shared" si="25"/>
        <v>noviembre</v>
      </c>
      <c r="E497" s="17" t="str">
        <f t="shared" si="26"/>
        <v>T4</v>
      </c>
      <c r="F497" s="17" t="str">
        <f t="shared" si="27"/>
        <v>S2</v>
      </c>
      <c r="G497" s="1" t="s">
        <v>0</v>
      </c>
      <c r="H497" s="1" t="s">
        <v>19</v>
      </c>
      <c r="I497" s="1" t="s">
        <v>20</v>
      </c>
      <c r="J497" s="1" t="s">
        <v>5</v>
      </c>
      <c r="K497" s="1">
        <v>36</v>
      </c>
      <c r="L497" s="1" t="s">
        <v>112</v>
      </c>
      <c r="M497" s="14">
        <v>0.60000000000000009</v>
      </c>
      <c r="N497" s="2">
        <v>1750</v>
      </c>
      <c r="O497" s="14">
        <f t="shared" si="14"/>
        <v>1050.0000000000002</v>
      </c>
      <c r="P497" s="14">
        <f t="shared" si="15"/>
        <v>420.00000000000006</v>
      </c>
      <c r="Q497" s="3">
        <v>0.39999999999999997</v>
      </c>
    </row>
    <row r="498" spans="1:17" ht="15.75" customHeight="1" x14ac:dyDescent="0.2">
      <c r="A498" s="1" t="s">
        <v>108</v>
      </c>
      <c r="B498" s="1">
        <v>1185732</v>
      </c>
      <c r="C498" s="17">
        <v>44869</v>
      </c>
      <c r="D498" s="17" t="str">
        <f t="shared" si="25"/>
        <v>noviembre</v>
      </c>
      <c r="E498" s="17" t="str">
        <f t="shared" si="26"/>
        <v>T4</v>
      </c>
      <c r="F498" s="17" t="str">
        <f t="shared" si="27"/>
        <v>S2</v>
      </c>
      <c r="G498" s="1" t="s">
        <v>0</v>
      </c>
      <c r="H498" s="1" t="s">
        <v>19</v>
      </c>
      <c r="I498" s="1" t="s">
        <v>20</v>
      </c>
      <c r="J498" s="1" t="s">
        <v>6</v>
      </c>
      <c r="K498" s="1">
        <v>57</v>
      </c>
      <c r="L498" s="1" t="s">
        <v>113</v>
      </c>
      <c r="M498" s="14">
        <v>0.70000000000000007</v>
      </c>
      <c r="N498" s="2">
        <v>1500</v>
      </c>
      <c r="O498" s="14">
        <f t="shared" si="14"/>
        <v>1050</v>
      </c>
      <c r="P498" s="14">
        <f t="shared" si="15"/>
        <v>367.5</v>
      </c>
      <c r="Q498" s="3">
        <v>0.35</v>
      </c>
    </row>
    <row r="499" spans="1:17" ht="15.75" customHeight="1" x14ac:dyDescent="0.2">
      <c r="A499" s="1" t="s">
        <v>108</v>
      </c>
      <c r="B499" s="1">
        <v>1185732</v>
      </c>
      <c r="C499" s="17">
        <v>44869</v>
      </c>
      <c r="D499" s="17" t="str">
        <f t="shared" si="25"/>
        <v>noviembre</v>
      </c>
      <c r="E499" s="17" t="str">
        <f t="shared" si="26"/>
        <v>T4</v>
      </c>
      <c r="F499" s="17" t="str">
        <f t="shared" si="27"/>
        <v>S2</v>
      </c>
      <c r="G499" s="1" t="s">
        <v>0</v>
      </c>
      <c r="H499" s="1" t="s">
        <v>19</v>
      </c>
      <c r="I499" s="1" t="s">
        <v>20</v>
      </c>
      <c r="J499" s="1" t="s">
        <v>7</v>
      </c>
      <c r="K499" s="1">
        <v>35</v>
      </c>
      <c r="L499" s="1" t="s">
        <v>114</v>
      </c>
      <c r="M499" s="14">
        <v>0.75</v>
      </c>
      <c r="N499" s="2">
        <v>2500</v>
      </c>
      <c r="O499" s="14">
        <f t="shared" si="14"/>
        <v>1875</v>
      </c>
      <c r="P499" s="14">
        <f t="shared" si="15"/>
        <v>562.5</v>
      </c>
      <c r="Q499" s="3">
        <v>0.3</v>
      </c>
    </row>
    <row r="500" spans="1:17" ht="15.75" customHeight="1" x14ac:dyDescent="0.2">
      <c r="A500" s="1" t="s">
        <v>108</v>
      </c>
      <c r="B500" s="1">
        <v>1185732</v>
      </c>
      <c r="C500" s="17">
        <v>44898</v>
      </c>
      <c r="D500" s="17" t="str">
        <f t="shared" si="25"/>
        <v>diciembre</v>
      </c>
      <c r="E500" s="17" t="str">
        <f t="shared" si="26"/>
        <v>T4</v>
      </c>
      <c r="F500" s="17" t="str">
        <f t="shared" si="27"/>
        <v>S2</v>
      </c>
      <c r="G500" s="1" t="s">
        <v>0</v>
      </c>
      <c r="H500" s="1" t="s">
        <v>19</v>
      </c>
      <c r="I500" s="1" t="s">
        <v>20</v>
      </c>
      <c r="J500" s="1" t="s">
        <v>2</v>
      </c>
      <c r="K500" s="1">
        <v>30</v>
      </c>
      <c r="L500" s="1" t="s">
        <v>113</v>
      </c>
      <c r="M500" s="14">
        <v>0.70000000000000007</v>
      </c>
      <c r="N500" s="2">
        <v>4750</v>
      </c>
      <c r="O500" s="14">
        <f t="shared" si="14"/>
        <v>3325.0000000000005</v>
      </c>
      <c r="P500" s="14">
        <f t="shared" si="15"/>
        <v>1828.7500000000005</v>
      </c>
      <c r="Q500" s="3">
        <v>0.55000000000000004</v>
      </c>
    </row>
    <row r="501" spans="1:17" ht="15.75" customHeight="1" x14ac:dyDescent="0.2">
      <c r="A501" s="1" t="s">
        <v>108</v>
      </c>
      <c r="B501" s="1">
        <v>1185732</v>
      </c>
      <c r="C501" s="17">
        <v>44898</v>
      </c>
      <c r="D501" s="17" t="str">
        <f t="shared" si="25"/>
        <v>diciembre</v>
      </c>
      <c r="E501" s="17" t="str">
        <f t="shared" si="26"/>
        <v>T4</v>
      </c>
      <c r="F501" s="17" t="str">
        <f t="shared" si="27"/>
        <v>S2</v>
      </c>
      <c r="G501" s="1" t="s">
        <v>0</v>
      </c>
      <c r="H501" s="1" t="s">
        <v>19</v>
      </c>
      <c r="I501" s="1" t="s">
        <v>20</v>
      </c>
      <c r="J501" s="1" t="s">
        <v>3</v>
      </c>
      <c r="K501" s="1">
        <v>27</v>
      </c>
      <c r="L501" s="1" t="s">
        <v>115</v>
      </c>
      <c r="M501" s="14">
        <v>0.60000000000000009</v>
      </c>
      <c r="N501" s="2">
        <v>2750</v>
      </c>
      <c r="O501" s="14">
        <f t="shared" si="14"/>
        <v>1650.0000000000002</v>
      </c>
      <c r="P501" s="14">
        <f t="shared" si="15"/>
        <v>577.5</v>
      </c>
      <c r="Q501" s="3">
        <v>0.35</v>
      </c>
    </row>
    <row r="502" spans="1:17" ht="15.75" customHeight="1" x14ac:dyDescent="0.2">
      <c r="A502" s="1" t="s">
        <v>108</v>
      </c>
      <c r="B502" s="1">
        <v>1185732</v>
      </c>
      <c r="C502" s="17">
        <v>44898</v>
      </c>
      <c r="D502" s="17" t="str">
        <f t="shared" si="25"/>
        <v>diciembre</v>
      </c>
      <c r="E502" s="17" t="str">
        <f t="shared" si="26"/>
        <v>T4</v>
      </c>
      <c r="F502" s="17" t="str">
        <f t="shared" si="27"/>
        <v>S2</v>
      </c>
      <c r="G502" s="1" t="s">
        <v>0</v>
      </c>
      <c r="H502" s="1" t="s">
        <v>19</v>
      </c>
      <c r="I502" s="1" t="s">
        <v>20</v>
      </c>
      <c r="J502" s="1" t="s">
        <v>4</v>
      </c>
      <c r="K502" s="1">
        <v>21</v>
      </c>
      <c r="L502" s="1" t="s">
        <v>113</v>
      </c>
      <c r="M502" s="14">
        <v>0.60000000000000009</v>
      </c>
      <c r="N502" s="2">
        <v>2250</v>
      </c>
      <c r="O502" s="14">
        <f t="shared" si="14"/>
        <v>1350.0000000000002</v>
      </c>
      <c r="P502" s="14">
        <f t="shared" si="15"/>
        <v>540</v>
      </c>
      <c r="Q502" s="3">
        <v>0.39999999999999997</v>
      </c>
    </row>
    <row r="503" spans="1:17" ht="15.75" customHeight="1" x14ac:dyDescent="0.2">
      <c r="A503" s="1" t="s">
        <v>108</v>
      </c>
      <c r="B503" s="1">
        <v>1185732</v>
      </c>
      <c r="C503" s="17">
        <v>44898</v>
      </c>
      <c r="D503" s="17" t="str">
        <f t="shared" si="25"/>
        <v>diciembre</v>
      </c>
      <c r="E503" s="17" t="str">
        <f t="shared" si="26"/>
        <v>T4</v>
      </c>
      <c r="F503" s="17" t="str">
        <f t="shared" si="27"/>
        <v>S2</v>
      </c>
      <c r="G503" s="1" t="s">
        <v>0</v>
      </c>
      <c r="H503" s="1" t="s">
        <v>19</v>
      </c>
      <c r="I503" s="1" t="s">
        <v>20</v>
      </c>
      <c r="J503" s="1" t="s">
        <v>5</v>
      </c>
      <c r="K503" s="1">
        <v>40</v>
      </c>
      <c r="L503" s="1" t="s">
        <v>115</v>
      </c>
      <c r="M503" s="14">
        <v>0.60000000000000009</v>
      </c>
      <c r="N503" s="2">
        <v>1750</v>
      </c>
      <c r="O503" s="14">
        <f t="shared" si="14"/>
        <v>1050.0000000000002</v>
      </c>
      <c r="P503" s="14">
        <f t="shared" si="15"/>
        <v>420.00000000000006</v>
      </c>
      <c r="Q503" s="3">
        <v>0.39999999999999997</v>
      </c>
    </row>
    <row r="504" spans="1:17" ht="15.75" customHeight="1" x14ac:dyDescent="0.2">
      <c r="A504" s="1" t="s">
        <v>108</v>
      </c>
      <c r="B504" s="1">
        <v>1185732</v>
      </c>
      <c r="C504" s="17">
        <v>44898</v>
      </c>
      <c r="D504" s="17" t="str">
        <f t="shared" si="25"/>
        <v>diciembre</v>
      </c>
      <c r="E504" s="17" t="str">
        <f t="shared" si="26"/>
        <v>T4</v>
      </c>
      <c r="F504" s="17" t="str">
        <f t="shared" si="27"/>
        <v>S2</v>
      </c>
      <c r="G504" s="1" t="s">
        <v>0</v>
      </c>
      <c r="H504" s="1" t="s">
        <v>19</v>
      </c>
      <c r="I504" s="1" t="s">
        <v>20</v>
      </c>
      <c r="J504" s="1" t="s">
        <v>6</v>
      </c>
      <c r="K504" s="1">
        <v>42</v>
      </c>
      <c r="L504" s="1" t="s">
        <v>115</v>
      </c>
      <c r="M504" s="14">
        <v>0.70000000000000007</v>
      </c>
      <c r="N504" s="2">
        <v>1750</v>
      </c>
      <c r="O504" s="14">
        <f t="shared" si="14"/>
        <v>1225.0000000000002</v>
      </c>
      <c r="P504" s="14">
        <f t="shared" si="15"/>
        <v>428.75000000000006</v>
      </c>
      <c r="Q504" s="3">
        <v>0.35</v>
      </c>
    </row>
    <row r="505" spans="1:17" ht="15.75" customHeight="1" x14ac:dyDescent="0.2">
      <c r="A505" s="1" t="s">
        <v>108</v>
      </c>
      <c r="B505" s="1">
        <v>1185732</v>
      </c>
      <c r="C505" s="17">
        <v>44898</v>
      </c>
      <c r="D505" s="17" t="str">
        <f t="shared" si="25"/>
        <v>diciembre</v>
      </c>
      <c r="E505" s="17" t="str">
        <f t="shared" si="26"/>
        <v>T4</v>
      </c>
      <c r="F505" s="17" t="str">
        <f t="shared" si="27"/>
        <v>S2</v>
      </c>
      <c r="G505" s="1" t="s">
        <v>0</v>
      </c>
      <c r="H505" s="1" t="s">
        <v>19</v>
      </c>
      <c r="I505" s="1" t="s">
        <v>20</v>
      </c>
      <c r="J505" s="1" t="s">
        <v>7</v>
      </c>
      <c r="K505" s="1">
        <v>35</v>
      </c>
      <c r="L505" s="1" t="s">
        <v>112</v>
      </c>
      <c r="M505" s="14">
        <v>0.75</v>
      </c>
      <c r="N505" s="2">
        <v>2750</v>
      </c>
      <c r="O505" s="14">
        <f t="shared" si="14"/>
        <v>2062.5</v>
      </c>
      <c r="P505" s="14">
        <f t="shared" si="15"/>
        <v>618.75</v>
      </c>
      <c r="Q505" s="3">
        <v>0.3</v>
      </c>
    </row>
    <row r="506" spans="1:17" ht="15.75" customHeight="1" x14ac:dyDescent="0.2">
      <c r="A506" s="1" t="s">
        <v>110</v>
      </c>
      <c r="B506" s="1">
        <v>1128299</v>
      </c>
      <c r="C506" s="17">
        <v>44576</v>
      </c>
      <c r="D506" s="17" t="str">
        <f t="shared" si="25"/>
        <v>enero</v>
      </c>
      <c r="E506" s="17" t="str">
        <f t="shared" si="26"/>
        <v>T1</v>
      </c>
      <c r="F506" s="17" t="str">
        <f t="shared" si="27"/>
        <v>S1</v>
      </c>
      <c r="G506" s="1" t="s">
        <v>11</v>
      </c>
      <c r="H506" s="1" t="s">
        <v>21</v>
      </c>
      <c r="I506" s="1" t="s">
        <v>22</v>
      </c>
      <c r="J506" s="1" t="s">
        <v>2</v>
      </c>
      <c r="K506" s="1">
        <v>17</v>
      </c>
      <c r="L506" s="1" t="s">
        <v>114</v>
      </c>
      <c r="M506" s="14">
        <v>0.35</v>
      </c>
      <c r="N506" s="2">
        <v>4500</v>
      </c>
      <c r="O506" s="14">
        <f t="shared" si="14"/>
        <v>1575</v>
      </c>
      <c r="P506" s="14">
        <f t="shared" si="15"/>
        <v>630</v>
      </c>
      <c r="Q506" s="3">
        <v>0.4</v>
      </c>
    </row>
    <row r="507" spans="1:17" ht="15.75" customHeight="1" x14ac:dyDescent="0.2">
      <c r="A507" s="1" t="s">
        <v>110</v>
      </c>
      <c r="B507" s="1">
        <v>1128299</v>
      </c>
      <c r="C507" s="17">
        <v>44576</v>
      </c>
      <c r="D507" s="17" t="str">
        <f t="shared" si="25"/>
        <v>enero</v>
      </c>
      <c r="E507" s="17" t="str">
        <f t="shared" si="26"/>
        <v>T1</v>
      </c>
      <c r="F507" s="17" t="str">
        <f t="shared" si="27"/>
        <v>S1</v>
      </c>
      <c r="G507" s="1" t="s">
        <v>11</v>
      </c>
      <c r="H507" s="1" t="s">
        <v>21</v>
      </c>
      <c r="I507" s="1" t="s">
        <v>22</v>
      </c>
      <c r="J507" s="1" t="s">
        <v>3</v>
      </c>
      <c r="K507" s="1">
        <v>39</v>
      </c>
      <c r="L507" s="1" t="s">
        <v>114</v>
      </c>
      <c r="M507" s="14">
        <v>0.45</v>
      </c>
      <c r="N507" s="2">
        <v>4500</v>
      </c>
      <c r="O507" s="14">
        <f t="shared" si="14"/>
        <v>2025</v>
      </c>
      <c r="P507" s="14">
        <f t="shared" si="15"/>
        <v>506.25</v>
      </c>
      <c r="Q507" s="3">
        <v>0.25</v>
      </c>
    </row>
    <row r="508" spans="1:17" ht="15.75" customHeight="1" x14ac:dyDescent="0.2">
      <c r="A508" s="1" t="s">
        <v>110</v>
      </c>
      <c r="B508" s="1">
        <v>1128299</v>
      </c>
      <c r="C508" s="17">
        <v>44576</v>
      </c>
      <c r="D508" s="17" t="str">
        <f t="shared" si="25"/>
        <v>enero</v>
      </c>
      <c r="E508" s="17" t="str">
        <f t="shared" si="26"/>
        <v>T1</v>
      </c>
      <c r="F508" s="17" t="str">
        <f t="shared" si="27"/>
        <v>S1</v>
      </c>
      <c r="G508" s="1" t="s">
        <v>11</v>
      </c>
      <c r="H508" s="1" t="s">
        <v>21</v>
      </c>
      <c r="I508" s="1" t="s">
        <v>22</v>
      </c>
      <c r="J508" s="1" t="s">
        <v>4</v>
      </c>
      <c r="K508" s="1">
        <v>30</v>
      </c>
      <c r="L508" s="1" t="s">
        <v>112</v>
      </c>
      <c r="M508" s="14">
        <v>0.45</v>
      </c>
      <c r="N508" s="2">
        <v>4500</v>
      </c>
      <c r="O508" s="14">
        <f t="shared" si="14"/>
        <v>2025</v>
      </c>
      <c r="P508" s="14">
        <f t="shared" si="15"/>
        <v>810</v>
      </c>
      <c r="Q508" s="3">
        <v>0.4</v>
      </c>
    </row>
    <row r="509" spans="1:17" ht="15.75" customHeight="1" x14ac:dyDescent="0.2">
      <c r="A509" s="1" t="s">
        <v>110</v>
      </c>
      <c r="B509" s="1">
        <v>1128299</v>
      </c>
      <c r="C509" s="17">
        <v>44576</v>
      </c>
      <c r="D509" s="17" t="str">
        <f t="shared" si="25"/>
        <v>enero</v>
      </c>
      <c r="E509" s="17" t="str">
        <f t="shared" si="26"/>
        <v>T1</v>
      </c>
      <c r="F509" s="17" t="str">
        <f t="shared" si="27"/>
        <v>S1</v>
      </c>
      <c r="G509" s="1" t="s">
        <v>11</v>
      </c>
      <c r="H509" s="1" t="s">
        <v>21</v>
      </c>
      <c r="I509" s="1" t="s">
        <v>22</v>
      </c>
      <c r="J509" s="1" t="s">
        <v>5</v>
      </c>
      <c r="K509" s="1">
        <v>48</v>
      </c>
      <c r="L509" s="1" t="s">
        <v>112</v>
      </c>
      <c r="M509" s="14">
        <v>0.45</v>
      </c>
      <c r="N509" s="2">
        <v>3000</v>
      </c>
      <c r="O509" s="14">
        <f t="shared" si="14"/>
        <v>1350</v>
      </c>
      <c r="P509" s="14">
        <f t="shared" si="15"/>
        <v>472.49999999999994</v>
      </c>
      <c r="Q509" s="3">
        <v>0.35</v>
      </c>
    </row>
    <row r="510" spans="1:17" ht="15.75" customHeight="1" x14ac:dyDescent="0.2">
      <c r="A510" s="1" t="s">
        <v>110</v>
      </c>
      <c r="B510" s="1">
        <v>1128299</v>
      </c>
      <c r="C510" s="17">
        <v>44576</v>
      </c>
      <c r="D510" s="17" t="str">
        <f t="shared" si="25"/>
        <v>enero</v>
      </c>
      <c r="E510" s="17" t="str">
        <f t="shared" si="26"/>
        <v>T1</v>
      </c>
      <c r="F510" s="17" t="str">
        <f t="shared" si="27"/>
        <v>S1</v>
      </c>
      <c r="G510" s="1" t="s">
        <v>11</v>
      </c>
      <c r="H510" s="1" t="s">
        <v>21</v>
      </c>
      <c r="I510" s="1" t="s">
        <v>22</v>
      </c>
      <c r="J510" s="1" t="s">
        <v>6</v>
      </c>
      <c r="K510" s="1">
        <v>48</v>
      </c>
      <c r="L510" s="1" t="s">
        <v>115</v>
      </c>
      <c r="M510" s="14">
        <v>0.5</v>
      </c>
      <c r="N510" s="2">
        <v>2500</v>
      </c>
      <c r="O510" s="14">
        <f t="shared" si="14"/>
        <v>1250</v>
      </c>
      <c r="P510" s="14">
        <f t="shared" si="15"/>
        <v>687.5</v>
      </c>
      <c r="Q510" s="3">
        <v>0.55000000000000004</v>
      </c>
    </row>
    <row r="511" spans="1:17" ht="15.75" customHeight="1" x14ac:dyDescent="0.2">
      <c r="A511" s="1" t="s">
        <v>110</v>
      </c>
      <c r="B511" s="1">
        <v>1128299</v>
      </c>
      <c r="C511" s="17">
        <v>44576</v>
      </c>
      <c r="D511" s="17" t="str">
        <f t="shared" si="25"/>
        <v>enero</v>
      </c>
      <c r="E511" s="17" t="str">
        <f t="shared" si="26"/>
        <v>T1</v>
      </c>
      <c r="F511" s="17" t="str">
        <f t="shared" si="27"/>
        <v>S1</v>
      </c>
      <c r="G511" s="1" t="s">
        <v>11</v>
      </c>
      <c r="H511" s="1" t="s">
        <v>21</v>
      </c>
      <c r="I511" s="1" t="s">
        <v>22</v>
      </c>
      <c r="J511" s="1" t="s">
        <v>7</v>
      </c>
      <c r="K511" s="1">
        <v>56</v>
      </c>
      <c r="L511" s="1" t="s">
        <v>112</v>
      </c>
      <c r="M511" s="14">
        <v>0.45</v>
      </c>
      <c r="N511" s="2">
        <v>4750</v>
      </c>
      <c r="O511" s="14">
        <f t="shared" si="14"/>
        <v>2137.5</v>
      </c>
      <c r="P511" s="14">
        <f t="shared" si="15"/>
        <v>427.5</v>
      </c>
      <c r="Q511" s="3">
        <v>0.2</v>
      </c>
    </row>
    <row r="512" spans="1:17" ht="15.75" customHeight="1" x14ac:dyDescent="0.2">
      <c r="A512" s="1" t="s">
        <v>110</v>
      </c>
      <c r="B512" s="1">
        <v>1128299</v>
      </c>
      <c r="C512" s="17">
        <v>44607</v>
      </c>
      <c r="D512" s="17" t="str">
        <f t="shared" si="25"/>
        <v>febrero</v>
      </c>
      <c r="E512" s="17" t="str">
        <f t="shared" si="26"/>
        <v>T1</v>
      </c>
      <c r="F512" s="17" t="str">
        <f t="shared" si="27"/>
        <v>S1</v>
      </c>
      <c r="G512" s="1" t="s">
        <v>11</v>
      </c>
      <c r="H512" s="1" t="s">
        <v>21</v>
      </c>
      <c r="I512" s="1" t="s">
        <v>22</v>
      </c>
      <c r="J512" s="1" t="s">
        <v>2</v>
      </c>
      <c r="K512" s="1">
        <v>20</v>
      </c>
      <c r="L512" s="1" t="s">
        <v>112</v>
      </c>
      <c r="M512" s="14">
        <v>0.35</v>
      </c>
      <c r="N512" s="2">
        <v>5250</v>
      </c>
      <c r="O512" s="14">
        <f t="shared" ref="O512:O766" si="28">M512*N512</f>
        <v>1837.4999999999998</v>
      </c>
      <c r="P512" s="14">
        <f t="shared" ref="P512:P766" si="29">O512*Q512</f>
        <v>735</v>
      </c>
      <c r="Q512" s="3">
        <v>0.4</v>
      </c>
    </row>
    <row r="513" spans="1:17" ht="15.75" customHeight="1" x14ac:dyDescent="0.2">
      <c r="A513" s="1" t="s">
        <v>110</v>
      </c>
      <c r="B513" s="1">
        <v>1128299</v>
      </c>
      <c r="C513" s="17">
        <v>44607</v>
      </c>
      <c r="D513" s="17" t="str">
        <f t="shared" si="25"/>
        <v>febrero</v>
      </c>
      <c r="E513" s="17" t="str">
        <f t="shared" si="26"/>
        <v>T1</v>
      </c>
      <c r="F513" s="17" t="str">
        <f t="shared" si="27"/>
        <v>S1</v>
      </c>
      <c r="G513" s="1" t="s">
        <v>11</v>
      </c>
      <c r="H513" s="1" t="s">
        <v>21</v>
      </c>
      <c r="I513" s="1" t="s">
        <v>22</v>
      </c>
      <c r="J513" s="1" t="s">
        <v>3</v>
      </c>
      <c r="K513" s="1">
        <v>25</v>
      </c>
      <c r="L513" s="1" t="s">
        <v>115</v>
      </c>
      <c r="M513" s="14">
        <v>0.45</v>
      </c>
      <c r="N513" s="2">
        <v>4250</v>
      </c>
      <c r="O513" s="14">
        <f t="shared" si="28"/>
        <v>1912.5</v>
      </c>
      <c r="P513" s="14">
        <f t="shared" si="29"/>
        <v>478.125</v>
      </c>
      <c r="Q513" s="3">
        <v>0.25</v>
      </c>
    </row>
    <row r="514" spans="1:17" ht="15.75" customHeight="1" x14ac:dyDescent="0.2">
      <c r="A514" s="1" t="s">
        <v>110</v>
      </c>
      <c r="B514" s="1">
        <v>1128299</v>
      </c>
      <c r="C514" s="17">
        <v>44607</v>
      </c>
      <c r="D514" s="17" t="str">
        <f t="shared" ref="D514:D577" si="30">TEXT(C514,"mmmm")</f>
        <v>febrero</v>
      </c>
      <c r="E514" s="17" t="str">
        <f t="shared" ref="E514:E577" si="31">"T" &amp; TRUNC((MONTH(C514)-1)/3)+1</f>
        <v>T1</v>
      </c>
      <c r="F514" s="17" t="str">
        <f t="shared" ref="F514:F577" si="32">"S" &amp; IF(MONTH(C514)&lt;=6,1,2)</f>
        <v>S1</v>
      </c>
      <c r="G514" s="1" t="s">
        <v>11</v>
      </c>
      <c r="H514" s="1" t="s">
        <v>21</v>
      </c>
      <c r="I514" s="1" t="s">
        <v>22</v>
      </c>
      <c r="J514" s="1" t="s">
        <v>4</v>
      </c>
      <c r="K514" s="1">
        <v>20</v>
      </c>
      <c r="L514" s="1" t="s">
        <v>115</v>
      </c>
      <c r="M514" s="14">
        <v>0.45</v>
      </c>
      <c r="N514" s="2">
        <v>4250</v>
      </c>
      <c r="O514" s="14">
        <f t="shared" si="28"/>
        <v>1912.5</v>
      </c>
      <c r="P514" s="14">
        <f t="shared" si="29"/>
        <v>765</v>
      </c>
      <c r="Q514" s="3">
        <v>0.4</v>
      </c>
    </row>
    <row r="515" spans="1:17" ht="15.75" customHeight="1" x14ac:dyDescent="0.2">
      <c r="A515" s="1" t="s">
        <v>110</v>
      </c>
      <c r="B515" s="1">
        <v>1128299</v>
      </c>
      <c r="C515" s="17">
        <v>44607</v>
      </c>
      <c r="D515" s="17" t="str">
        <f t="shared" si="30"/>
        <v>febrero</v>
      </c>
      <c r="E515" s="17" t="str">
        <f t="shared" si="31"/>
        <v>T1</v>
      </c>
      <c r="F515" s="17" t="str">
        <f t="shared" si="32"/>
        <v>S1</v>
      </c>
      <c r="G515" s="1" t="s">
        <v>11</v>
      </c>
      <c r="H515" s="1" t="s">
        <v>21</v>
      </c>
      <c r="I515" s="1" t="s">
        <v>22</v>
      </c>
      <c r="J515" s="1" t="s">
        <v>5</v>
      </c>
      <c r="K515" s="1">
        <v>55</v>
      </c>
      <c r="L515" s="1" t="s">
        <v>112</v>
      </c>
      <c r="M515" s="14">
        <v>0.45</v>
      </c>
      <c r="N515" s="2">
        <v>2750</v>
      </c>
      <c r="O515" s="14">
        <f t="shared" si="28"/>
        <v>1237.5</v>
      </c>
      <c r="P515" s="14">
        <f t="shared" si="29"/>
        <v>433.125</v>
      </c>
      <c r="Q515" s="3">
        <v>0.35</v>
      </c>
    </row>
    <row r="516" spans="1:17" ht="15.75" customHeight="1" x14ac:dyDescent="0.2">
      <c r="A516" s="1" t="s">
        <v>110</v>
      </c>
      <c r="B516" s="1">
        <v>1128299</v>
      </c>
      <c r="C516" s="17">
        <v>44607</v>
      </c>
      <c r="D516" s="17" t="str">
        <f t="shared" si="30"/>
        <v>febrero</v>
      </c>
      <c r="E516" s="17" t="str">
        <f t="shared" si="31"/>
        <v>T1</v>
      </c>
      <c r="F516" s="17" t="str">
        <f t="shared" si="32"/>
        <v>S1</v>
      </c>
      <c r="G516" s="1" t="s">
        <v>11</v>
      </c>
      <c r="H516" s="1" t="s">
        <v>21</v>
      </c>
      <c r="I516" s="1" t="s">
        <v>22</v>
      </c>
      <c r="J516" s="1" t="s">
        <v>6</v>
      </c>
      <c r="K516" s="1">
        <v>40</v>
      </c>
      <c r="L516" s="1" t="s">
        <v>114</v>
      </c>
      <c r="M516" s="14">
        <v>0.5</v>
      </c>
      <c r="N516" s="2">
        <v>2000</v>
      </c>
      <c r="O516" s="14">
        <f t="shared" si="28"/>
        <v>1000</v>
      </c>
      <c r="P516" s="14">
        <f t="shared" si="29"/>
        <v>550</v>
      </c>
      <c r="Q516" s="3">
        <v>0.55000000000000004</v>
      </c>
    </row>
    <row r="517" spans="1:17" ht="15.75" customHeight="1" x14ac:dyDescent="0.2">
      <c r="A517" s="1" t="s">
        <v>110</v>
      </c>
      <c r="B517" s="1">
        <v>1128299</v>
      </c>
      <c r="C517" s="17">
        <v>44607</v>
      </c>
      <c r="D517" s="17" t="str">
        <f t="shared" si="30"/>
        <v>febrero</v>
      </c>
      <c r="E517" s="17" t="str">
        <f t="shared" si="31"/>
        <v>T1</v>
      </c>
      <c r="F517" s="17" t="str">
        <f t="shared" si="32"/>
        <v>S1</v>
      </c>
      <c r="G517" s="1" t="s">
        <v>11</v>
      </c>
      <c r="H517" s="1" t="s">
        <v>21</v>
      </c>
      <c r="I517" s="1" t="s">
        <v>22</v>
      </c>
      <c r="J517" s="1" t="s">
        <v>7</v>
      </c>
      <c r="K517" s="1">
        <v>57</v>
      </c>
      <c r="L517" s="1" t="s">
        <v>115</v>
      </c>
      <c r="M517" s="14">
        <v>0.45</v>
      </c>
      <c r="N517" s="2">
        <v>4000</v>
      </c>
      <c r="O517" s="14">
        <f t="shared" si="28"/>
        <v>1800</v>
      </c>
      <c r="P517" s="14">
        <f t="shared" si="29"/>
        <v>360</v>
      </c>
      <c r="Q517" s="3">
        <v>0.2</v>
      </c>
    </row>
    <row r="518" spans="1:17" ht="15.75" customHeight="1" x14ac:dyDescent="0.2">
      <c r="A518" s="1" t="s">
        <v>110</v>
      </c>
      <c r="B518" s="1">
        <v>1128299</v>
      </c>
      <c r="C518" s="17">
        <v>44634</v>
      </c>
      <c r="D518" s="17" t="str">
        <f t="shared" si="30"/>
        <v>marzo</v>
      </c>
      <c r="E518" s="17" t="str">
        <f t="shared" si="31"/>
        <v>T1</v>
      </c>
      <c r="F518" s="17" t="str">
        <f t="shared" si="32"/>
        <v>S1</v>
      </c>
      <c r="G518" s="1" t="s">
        <v>11</v>
      </c>
      <c r="H518" s="1" t="s">
        <v>21</v>
      </c>
      <c r="I518" s="1" t="s">
        <v>22</v>
      </c>
      <c r="J518" s="1" t="s">
        <v>2</v>
      </c>
      <c r="K518" s="1">
        <v>40</v>
      </c>
      <c r="L518" s="1" t="s">
        <v>113</v>
      </c>
      <c r="M518" s="14">
        <v>0.45</v>
      </c>
      <c r="N518" s="2">
        <v>5500</v>
      </c>
      <c r="O518" s="14">
        <f t="shared" si="28"/>
        <v>2475</v>
      </c>
      <c r="P518" s="14">
        <f t="shared" si="29"/>
        <v>990</v>
      </c>
      <c r="Q518" s="3">
        <v>0.4</v>
      </c>
    </row>
    <row r="519" spans="1:17" ht="15.75" customHeight="1" x14ac:dyDescent="0.2">
      <c r="A519" s="1" t="s">
        <v>110</v>
      </c>
      <c r="B519" s="1">
        <v>1128299</v>
      </c>
      <c r="C519" s="17">
        <v>44634</v>
      </c>
      <c r="D519" s="17" t="str">
        <f t="shared" si="30"/>
        <v>marzo</v>
      </c>
      <c r="E519" s="17" t="str">
        <f t="shared" si="31"/>
        <v>T1</v>
      </c>
      <c r="F519" s="17" t="str">
        <f t="shared" si="32"/>
        <v>S1</v>
      </c>
      <c r="G519" s="1" t="s">
        <v>11</v>
      </c>
      <c r="H519" s="1" t="s">
        <v>21</v>
      </c>
      <c r="I519" s="1" t="s">
        <v>22</v>
      </c>
      <c r="J519" s="1" t="s">
        <v>3</v>
      </c>
      <c r="K519" s="1">
        <v>50</v>
      </c>
      <c r="L519" s="1" t="s">
        <v>113</v>
      </c>
      <c r="M519" s="14">
        <v>0.54999999999999993</v>
      </c>
      <c r="N519" s="2">
        <v>4000</v>
      </c>
      <c r="O519" s="14">
        <f t="shared" si="28"/>
        <v>2199.9999999999995</v>
      </c>
      <c r="P519" s="14">
        <f t="shared" si="29"/>
        <v>549.99999999999989</v>
      </c>
      <c r="Q519" s="3">
        <v>0.25</v>
      </c>
    </row>
    <row r="520" spans="1:17" ht="15.75" customHeight="1" x14ac:dyDescent="0.2">
      <c r="A520" s="1" t="s">
        <v>110</v>
      </c>
      <c r="B520" s="1">
        <v>1128299</v>
      </c>
      <c r="C520" s="17">
        <v>44634</v>
      </c>
      <c r="D520" s="17" t="str">
        <f t="shared" si="30"/>
        <v>marzo</v>
      </c>
      <c r="E520" s="17" t="str">
        <f t="shared" si="31"/>
        <v>T1</v>
      </c>
      <c r="F520" s="17" t="str">
        <f t="shared" si="32"/>
        <v>S1</v>
      </c>
      <c r="G520" s="1" t="s">
        <v>11</v>
      </c>
      <c r="H520" s="1" t="s">
        <v>21</v>
      </c>
      <c r="I520" s="1" t="s">
        <v>22</v>
      </c>
      <c r="J520" s="1" t="s">
        <v>4</v>
      </c>
      <c r="K520" s="1">
        <v>22</v>
      </c>
      <c r="L520" s="1" t="s">
        <v>113</v>
      </c>
      <c r="M520" s="14">
        <v>0.54999999999999993</v>
      </c>
      <c r="N520" s="2">
        <v>4000</v>
      </c>
      <c r="O520" s="14">
        <f t="shared" si="28"/>
        <v>2199.9999999999995</v>
      </c>
      <c r="P520" s="14">
        <f t="shared" si="29"/>
        <v>879.99999999999989</v>
      </c>
      <c r="Q520" s="3">
        <v>0.4</v>
      </c>
    </row>
    <row r="521" spans="1:17" ht="15.75" customHeight="1" x14ac:dyDescent="0.2">
      <c r="A521" s="1" t="s">
        <v>110</v>
      </c>
      <c r="B521" s="1">
        <v>1128299</v>
      </c>
      <c r="C521" s="17">
        <v>44634</v>
      </c>
      <c r="D521" s="17" t="str">
        <f t="shared" si="30"/>
        <v>marzo</v>
      </c>
      <c r="E521" s="17" t="str">
        <f t="shared" si="31"/>
        <v>T1</v>
      </c>
      <c r="F521" s="17" t="str">
        <f t="shared" si="32"/>
        <v>S1</v>
      </c>
      <c r="G521" s="1" t="s">
        <v>11</v>
      </c>
      <c r="H521" s="1" t="s">
        <v>21</v>
      </c>
      <c r="I521" s="1" t="s">
        <v>22</v>
      </c>
      <c r="J521" s="1" t="s">
        <v>5</v>
      </c>
      <c r="K521" s="1">
        <v>34</v>
      </c>
      <c r="L521" s="1" t="s">
        <v>114</v>
      </c>
      <c r="M521" s="14">
        <v>0.54999999999999993</v>
      </c>
      <c r="N521" s="2">
        <v>3000</v>
      </c>
      <c r="O521" s="14">
        <f t="shared" si="28"/>
        <v>1649.9999999999998</v>
      </c>
      <c r="P521" s="14">
        <f t="shared" si="29"/>
        <v>577.49999999999989</v>
      </c>
      <c r="Q521" s="3">
        <v>0.35</v>
      </c>
    </row>
    <row r="522" spans="1:17" ht="15.75" customHeight="1" x14ac:dyDescent="0.2">
      <c r="A522" s="1" t="s">
        <v>110</v>
      </c>
      <c r="B522" s="1">
        <v>1128299</v>
      </c>
      <c r="C522" s="17">
        <v>44634</v>
      </c>
      <c r="D522" s="17" t="str">
        <f t="shared" si="30"/>
        <v>marzo</v>
      </c>
      <c r="E522" s="17" t="str">
        <f t="shared" si="31"/>
        <v>T1</v>
      </c>
      <c r="F522" s="17" t="str">
        <f t="shared" si="32"/>
        <v>S1</v>
      </c>
      <c r="G522" s="1" t="s">
        <v>11</v>
      </c>
      <c r="H522" s="1" t="s">
        <v>21</v>
      </c>
      <c r="I522" s="1" t="s">
        <v>22</v>
      </c>
      <c r="J522" s="1" t="s">
        <v>6</v>
      </c>
      <c r="K522" s="1">
        <v>44</v>
      </c>
      <c r="L522" s="1" t="s">
        <v>113</v>
      </c>
      <c r="M522" s="14">
        <v>0.6</v>
      </c>
      <c r="N522" s="2">
        <v>1750</v>
      </c>
      <c r="O522" s="14">
        <f t="shared" si="28"/>
        <v>1050</v>
      </c>
      <c r="P522" s="14">
        <f t="shared" si="29"/>
        <v>577.5</v>
      </c>
      <c r="Q522" s="3">
        <v>0.55000000000000004</v>
      </c>
    </row>
    <row r="523" spans="1:17" ht="15.75" customHeight="1" x14ac:dyDescent="0.2">
      <c r="A523" s="1" t="s">
        <v>110</v>
      </c>
      <c r="B523" s="1">
        <v>1128299</v>
      </c>
      <c r="C523" s="17">
        <v>44634</v>
      </c>
      <c r="D523" s="17" t="str">
        <f t="shared" si="30"/>
        <v>marzo</v>
      </c>
      <c r="E523" s="17" t="str">
        <f t="shared" si="31"/>
        <v>T1</v>
      </c>
      <c r="F523" s="17" t="str">
        <f t="shared" si="32"/>
        <v>S1</v>
      </c>
      <c r="G523" s="1" t="s">
        <v>11</v>
      </c>
      <c r="H523" s="1" t="s">
        <v>21</v>
      </c>
      <c r="I523" s="1" t="s">
        <v>22</v>
      </c>
      <c r="J523" s="1" t="s">
        <v>7</v>
      </c>
      <c r="K523" s="1">
        <v>59</v>
      </c>
      <c r="L523" s="1" t="s">
        <v>114</v>
      </c>
      <c r="M523" s="14">
        <v>0.54999999999999993</v>
      </c>
      <c r="N523" s="2">
        <v>3750</v>
      </c>
      <c r="O523" s="14">
        <f t="shared" si="28"/>
        <v>2062.4999999999995</v>
      </c>
      <c r="P523" s="14">
        <f t="shared" si="29"/>
        <v>412.49999999999994</v>
      </c>
      <c r="Q523" s="3">
        <v>0.2</v>
      </c>
    </row>
    <row r="524" spans="1:17" ht="15.75" customHeight="1" x14ac:dyDescent="0.2">
      <c r="A524" s="1" t="s">
        <v>110</v>
      </c>
      <c r="B524" s="1">
        <v>1128299</v>
      </c>
      <c r="C524" s="17">
        <v>44666</v>
      </c>
      <c r="D524" s="17" t="str">
        <f t="shared" si="30"/>
        <v>abril</v>
      </c>
      <c r="E524" s="17" t="str">
        <f t="shared" si="31"/>
        <v>T2</v>
      </c>
      <c r="F524" s="17" t="str">
        <f t="shared" si="32"/>
        <v>S1</v>
      </c>
      <c r="G524" s="1" t="s">
        <v>11</v>
      </c>
      <c r="H524" s="1" t="s">
        <v>21</v>
      </c>
      <c r="I524" s="1" t="s">
        <v>22</v>
      </c>
      <c r="J524" s="1" t="s">
        <v>2</v>
      </c>
      <c r="K524" s="1">
        <v>27</v>
      </c>
      <c r="L524" s="1" t="s">
        <v>114</v>
      </c>
      <c r="M524" s="14">
        <v>0.6</v>
      </c>
      <c r="N524" s="2">
        <v>5500</v>
      </c>
      <c r="O524" s="14">
        <f t="shared" si="28"/>
        <v>3300</v>
      </c>
      <c r="P524" s="14">
        <f t="shared" si="29"/>
        <v>1320</v>
      </c>
      <c r="Q524" s="3">
        <v>0.4</v>
      </c>
    </row>
    <row r="525" spans="1:17" ht="15.75" customHeight="1" x14ac:dyDescent="0.2">
      <c r="A525" s="1" t="s">
        <v>110</v>
      </c>
      <c r="B525" s="1">
        <v>1128299</v>
      </c>
      <c r="C525" s="17">
        <v>44666</v>
      </c>
      <c r="D525" s="17" t="str">
        <f t="shared" si="30"/>
        <v>abril</v>
      </c>
      <c r="E525" s="17" t="str">
        <f t="shared" si="31"/>
        <v>T2</v>
      </c>
      <c r="F525" s="17" t="str">
        <f t="shared" si="32"/>
        <v>S1</v>
      </c>
      <c r="G525" s="1" t="s">
        <v>11</v>
      </c>
      <c r="H525" s="1" t="s">
        <v>21</v>
      </c>
      <c r="I525" s="1" t="s">
        <v>22</v>
      </c>
      <c r="J525" s="1" t="s">
        <v>3</v>
      </c>
      <c r="K525" s="1">
        <v>28</v>
      </c>
      <c r="L525" s="1" t="s">
        <v>114</v>
      </c>
      <c r="M525" s="14">
        <v>0.65</v>
      </c>
      <c r="N525" s="2">
        <v>3500</v>
      </c>
      <c r="O525" s="14">
        <f t="shared" si="28"/>
        <v>2275</v>
      </c>
      <c r="P525" s="14">
        <f t="shared" si="29"/>
        <v>568.75</v>
      </c>
      <c r="Q525" s="3">
        <v>0.25</v>
      </c>
    </row>
    <row r="526" spans="1:17" ht="15.75" customHeight="1" x14ac:dyDescent="0.2">
      <c r="A526" s="1" t="s">
        <v>110</v>
      </c>
      <c r="B526" s="1">
        <v>1128299</v>
      </c>
      <c r="C526" s="17">
        <v>44666</v>
      </c>
      <c r="D526" s="17" t="str">
        <f t="shared" si="30"/>
        <v>abril</v>
      </c>
      <c r="E526" s="17" t="str">
        <f t="shared" si="31"/>
        <v>T2</v>
      </c>
      <c r="F526" s="17" t="str">
        <f t="shared" si="32"/>
        <v>S1</v>
      </c>
      <c r="G526" s="1" t="s">
        <v>11</v>
      </c>
      <c r="H526" s="1" t="s">
        <v>21</v>
      </c>
      <c r="I526" s="1" t="s">
        <v>22</v>
      </c>
      <c r="J526" s="1" t="s">
        <v>4</v>
      </c>
      <c r="K526" s="1">
        <v>54</v>
      </c>
      <c r="L526" s="1" t="s">
        <v>114</v>
      </c>
      <c r="M526" s="14">
        <v>0.65</v>
      </c>
      <c r="N526" s="2">
        <v>4000</v>
      </c>
      <c r="O526" s="14">
        <f t="shared" si="28"/>
        <v>2600</v>
      </c>
      <c r="P526" s="14">
        <f t="shared" si="29"/>
        <v>1040</v>
      </c>
      <c r="Q526" s="3">
        <v>0.4</v>
      </c>
    </row>
    <row r="527" spans="1:17" ht="15.75" customHeight="1" x14ac:dyDescent="0.2">
      <c r="A527" s="1" t="s">
        <v>110</v>
      </c>
      <c r="B527" s="1">
        <v>1128299</v>
      </c>
      <c r="C527" s="17">
        <v>44666</v>
      </c>
      <c r="D527" s="17" t="str">
        <f t="shared" si="30"/>
        <v>abril</v>
      </c>
      <c r="E527" s="17" t="str">
        <f t="shared" si="31"/>
        <v>T2</v>
      </c>
      <c r="F527" s="17" t="str">
        <f t="shared" si="32"/>
        <v>S1</v>
      </c>
      <c r="G527" s="1" t="s">
        <v>11</v>
      </c>
      <c r="H527" s="1" t="s">
        <v>21</v>
      </c>
      <c r="I527" s="1" t="s">
        <v>22</v>
      </c>
      <c r="J527" s="1" t="s">
        <v>5</v>
      </c>
      <c r="K527" s="1">
        <v>15</v>
      </c>
      <c r="L527" s="1" t="s">
        <v>113</v>
      </c>
      <c r="M527" s="14">
        <v>0.6</v>
      </c>
      <c r="N527" s="2">
        <v>3000</v>
      </c>
      <c r="O527" s="14">
        <f t="shared" si="28"/>
        <v>1800</v>
      </c>
      <c r="P527" s="14">
        <f t="shared" si="29"/>
        <v>630</v>
      </c>
      <c r="Q527" s="3">
        <v>0.35</v>
      </c>
    </row>
    <row r="528" spans="1:17" ht="15.75" customHeight="1" x14ac:dyDescent="0.2">
      <c r="A528" s="1" t="s">
        <v>110</v>
      </c>
      <c r="B528" s="1">
        <v>1128299</v>
      </c>
      <c r="C528" s="17">
        <v>44666</v>
      </c>
      <c r="D528" s="17" t="str">
        <f t="shared" si="30"/>
        <v>abril</v>
      </c>
      <c r="E528" s="17" t="str">
        <f t="shared" si="31"/>
        <v>T2</v>
      </c>
      <c r="F528" s="17" t="str">
        <f t="shared" si="32"/>
        <v>S1</v>
      </c>
      <c r="G528" s="1" t="s">
        <v>11</v>
      </c>
      <c r="H528" s="1" t="s">
        <v>21</v>
      </c>
      <c r="I528" s="1" t="s">
        <v>22</v>
      </c>
      <c r="J528" s="1" t="s">
        <v>6</v>
      </c>
      <c r="K528" s="1">
        <v>17</v>
      </c>
      <c r="L528" s="1" t="s">
        <v>112</v>
      </c>
      <c r="M528" s="14">
        <v>0.65</v>
      </c>
      <c r="N528" s="2">
        <v>2000</v>
      </c>
      <c r="O528" s="14">
        <f t="shared" si="28"/>
        <v>1300</v>
      </c>
      <c r="P528" s="14">
        <f t="shared" si="29"/>
        <v>715.00000000000011</v>
      </c>
      <c r="Q528" s="3">
        <v>0.55000000000000004</v>
      </c>
    </row>
    <row r="529" spans="1:17" ht="15.75" customHeight="1" x14ac:dyDescent="0.2">
      <c r="A529" s="1" t="s">
        <v>110</v>
      </c>
      <c r="B529" s="1">
        <v>1128299</v>
      </c>
      <c r="C529" s="17">
        <v>44666</v>
      </c>
      <c r="D529" s="17" t="str">
        <f t="shared" si="30"/>
        <v>abril</v>
      </c>
      <c r="E529" s="17" t="str">
        <f t="shared" si="31"/>
        <v>T2</v>
      </c>
      <c r="F529" s="17" t="str">
        <f t="shared" si="32"/>
        <v>S1</v>
      </c>
      <c r="G529" s="1" t="s">
        <v>11</v>
      </c>
      <c r="H529" s="1" t="s">
        <v>21</v>
      </c>
      <c r="I529" s="1" t="s">
        <v>22</v>
      </c>
      <c r="J529" s="1" t="s">
        <v>7</v>
      </c>
      <c r="K529" s="1">
        <v>43</v>
      </c>
      <c r="L529" s="1" t="s">
        <v>113</v>
      </c>
      <c r="M529" s="14">
        <v>0.8</v>
      </c>
      <c r="N529" s="2">
        <v>3500</v>
      </c>
      <c r="O529" s="14">
        <f t="shared" si="28"/>
        <v>2800</v>
      </c>
      <c r="P529" s="14">
        <f t="shared" si="29"/>
        <v>560</v>
      </c>
      <c r="Q529" s="3">
        <v>0.2</v>
      </c>
    </row>
    <row r="530" spans="1:17" ht="15.75" customHeight="1" x14ac:dyDescent="0.2">
      <c r="A530" s="1" t="s">
        <v>110</v>
      </c>
      <c r="B530" s="1">
        <v>1128299</v>
      </c>
      <c r="C530" s="17">
        <v>44697</v>
      </c>
      <c r="D530" s="17" t="str">
        <f t="shared" si="30"/>
        <v>mayo</v>
      </c>
      <c r="E530" s="17" t="str">
        <f t="shared" si="31"/>
        <v>T2</v>
      </c>
      <c r="F530" s="17" t="str">
        <f t="shared" si="32"/>
        <v>S1</v>
      </c>
      <c r="G530" s="1" t="s">
        <v>11</v>
      </c>
      <c r="H530" s="1" t="s">
        <v>21</v>
      </c>
      <c r="I530" s="1" t="s">
        <v>22</v>
      </c>
      <c r="J530" s="1" t="s">
        <v>2</v>
      </c>
      <c r="K530" s="1">
        <v>20</v>
      </c>
      <c r="L530" s="1" t="s">
        <v>115</v>
      </c>
      <c r="M530" s="14">
        <v>0.6</v>
      </c>
      <c r="N530" s="2">
        <v>5500</v>
      </c>
      <c r="O530" s="14">
        <f t="shared" si="28"/>
        <v>3300</v>
      </c>
      <c r="P530" s="14">
        <f t="shared" si="29"/>
        <v>1485</v>
      </c>
      <c r="Q530" s="3">
        <v>0.45</v>
      </c>
    </row>
    <row r="531" spans="1:17" ht="15.75" customHeight="1" x14ac:dyDescent="0.2">
      <c r="A531" s="1" t="s">
        <v>110</v>
      </c>
      <c r="B531" s="1">
        <v>1128299</v>
      </c>
      <c r="C531" s="17">
        <v>44697</v>
      </c>
      <c r="D531" s="17" t="str">
        <f t="shared" si="30"/>
        <v>mayo</v>
      </c>
      <c r="E531" s="17" t="str">
        <f t="shared" si="31"/>
        <v>T2</v>
      </c>
      <c r="F531" s="17" t="str">
        <f t="shared" si="32"/>
        <v>S1</v>
      </c>
      <c r="G531" s="1" t="s">
        <v>11</v>
      </c>
      <c r="H531" s="1" t="s">
        <v>21</v>
      </c>
      <c r="I531" s="1" t="s">
        <v>22</v>
      </c>
      <c r="J531" s="1" t="s">
        <v>3</v>
      </c>
      <c r="K531" s="1">
        <v>41</v>
      </c>
      <c r="L531" s="1" t="s">
        <v>112</v>
      </c>
      <c r="M531" s="14">
        <v>0.65</v>
      </c>
      <c r="N531" s="2">
        <v>4000</v>
      </c>
      <c r="O531" s="14">
        <f t="shared" si="28"/>
        <v>2600</v>
      </c>
      <c r="P531" s="14">
        <f t="shared" si="29"/>
        <v>780</v>
      </c>
      <c r="Q531" s="3">
        <v>0.3</v>
      </c>
    </row>
    <row r="532" spans="1:17" ht="15.75" customHeight="1" x14ac:dyDescent="0.2">
      <c r="A532" s="1" t="s">
        <v>110</v>
      </c>
      <c r="B532" s="1">
        <v>1128299</v>
      </c>
      <c r="C532" s="17">
        <v>44697</v>
      </c>
      <c r="D532" s="17" t="str">
        <f t="shared" si="30"/>
        <v>mayo</v>
      </c>
      <c r="E532" s="17" t="str">
        <f t="shared" si="31"/>
        <v>T2</v>
      </c>
      <c r="F532" s="17" t="str">
        <f t="shared" si="32"/>
        <v>S1</v>
      </c>
      <c r="G532" s="1" t="s">
        <v>11</v>
      </c>
      <c r="H532" s="1" t="s">
        <v>21</v>
      </c>
      <c r="I532" s="1" t="s">
        <v>22</v>
      </c>
      <c r="J532" s="1" t="s">
        <v>4</v>
      </c>
      <c r="K532" s="1">
        <v>55</v>
      </c>
      <c r="L532" s="1" t="s">
        <v>114</v>
      </c>
      <c r="M532" s="14">
        <v>0.65</v>
      </c>
      <c r="N532" s="2">
        <v>4000</v>
      </c>
      <c r="O532" s="14">
        <f t="shared" si="28"/>
        <v>2600</v>
      </c>
      <c r="P532" s="14">
        <f t="shared" si="29"/>
        <v>1170</v>
      </c>
      <c r="Q532" s="3">
        <v>0.45</v>
      </c>
    </row>
    <row r="533" spans="1:17" ht="15.75" customHeight="1" x14ac:dyDescent="0.2">
      <c r="A533" s="1" t="s">
        <v>110</v>
      </c>
      <c r="B533" s="1">
        <v>1128299</v>
      </c>
      <c r="C533" s="17">
        <v>44697</v>
      </c>
      <c r="D533" s="17" t="str">
        <f t="shared" si="30"/>
        <v>mayo</v>
      </c>
      <c r="E533" s="17" t="str">
        <f t="shared" si="31"/>
        <v>T2</v>
      </c>
      <c r="F533" s="17" t="str">
        <f t="shared" si="32"/>
        <v>S1</v>
      </c>
      <c r="G533" s="1" t="s">
        <v>11</v>
      </c>
      <c r="H533" s="1" t="s">
        <v>21</v>
      </c>
      <c r="I533" s="1" t="s">
        <v>22</v>
      </c>
      <c r="J533" s="1" t="s">
        <v>5</v>
      </c>
      <c r="K533" s="1">
        <v>54</v>
      </c>
      <c r="L533" s="1" t="s">
        <v>113</v>
      </c>
      <c r="M533" s="14">
        <v>0.6</v>
      </c>
      <c r="N533" s="2">
        <v>3000</v>
      </c>
      <c r="O533" s="14">
        <f t="shared" si="28"/>
        <v>1800</v>
      </c>
      <c r="P533" s="14">
        <f t="shared" si="29"/>
        <v>719.99999999999989</v>
      </c>
      <c r="Q533" s="3">
        <v>0.39999999999999997</v>
      </c>
    </row>
    <row r="534" spans="1:17" ht="15.75" customHeight="1" x14ac:dyDescent="0.2">
      <c r="A534" s="1" t="s">
        <v>110</v>
      </c>
      <c r="B534" s="1">
        <v>1128299</v>
      </c>
      <c r="C534" s="17">
        <v>44697</v>
      </c>
      <c r="D534" s="17" t="str">
        <f t="shared" si="30"/>
        <v>mayo</v>
      </c>
      <c r="E534" s="17" t="str">
        <f t="shared" si="31"/>
        <v>T2</v>
      </c>
      <c r="F534" s="17" t="str">
        <f t="shared" si="32"/>
        <v>S1</v>
      </c>
      <c r="G534" s="1" t="s">
        <v>11</v>
      </c>
      <c r="H534" s="1" t="s">
        <v>21</v>
      </c>
      <c r="I534" s="1" t="s">
        <v>22</v>
      </c>
      <c r="J534" s="1" t="s">
        <v>6</v>
      </c>
      <c r="K534" s="1">
        <v>59</v>
      </c>
      <c r="L534" s="1" t="s">
        <v>113</v>
      </c>
      <c r="M534" s="14">
        <v>0.65</v>
      </c>
      <c r="N534" s="2">
        <v>2000</v>
      </c>
      <c r="O534" s="14">
        <f t="shared" si="28"/>
        <v>1300</v>
      </c>
      <c r="P534" s="14">
        <f t="shared" si="29"/>
        <v>780.00000000000011</v>
      </c>
      <c r="Q534" s="3">
        <v>0.60000000000000009</v>
      </c>
    </row>
    <row r="535" spans="1:17" ht="15.75" customHeight="1" x14ac:dyDescent="0.2">
      <c r="A535" s="1" t="s">
        <v>110</v>
      </c>
      <c r="B535" s="1">
        <v>1128299</v>
      </c>
      <c r="C535" s="17">
        <v>44697</v>
      </c>
      <c r="D535" s="17" t="str">
        <f t="shared" si="30"/>
        <v>mayo</v>
      </c>
      <c r="E535" s="17" t="str">
        <f t="shared" si="31"/>
        <v>T2</v>
      </c>
      <c r="F535" s="17" t="str">
        <f t="shared" si="32"/>
        <v>S1</v>
      </c>
      <c r="G535" s="1" t="s">
        <v>11</v>
      </c>
      <c r="H535" s="1" t="s">
        <v>21</v>
      </c>
      <c r="I535" s="1" t="s">
        <v>22</v>
      </c>
      <c r="J535" s="1" t="s">
        <v>7</v>
      </c>
      <c r="K535" s="1">
        <v>38</v>
      </c>
      <c r="L535" s="1" t="s">
        <v>114</v>
      </c>
      <c r="M535" s="14">
        <v>0.8</v>
      </c>
      <c r="N535" s="2">
        <v>4500</v>
      </c>
      <c r="O535" s="14">
        <f t="shared" si="28"/>
        <v>3600</v>
      </c>
      <c r="P535" s="14">
        <f t="shared" si="29"/>
        <v>900</v>
      </c>
      <c r="Q535" s="3">
        <v>0.25</v>
      </c>
    </row>
    <row r="536" spans="1:17" ht="15.75" customHeight="1" x14ac:dyDescent="0.2">
      <c r="A536" s="1" t="s">
        <v>110</v>
      </c>
      <c r="B536" s="1">
        <v>1128299</v>
      </c>
      <c r="C536" s="17">
        <v>44727</v>
      </c>
      <c r="D536" s="17" t="str">
        <f t="shared" si="30"/>
        <v>junio</v>
      </c>
      <c r="E536" s="17" t="str">
        <f t="shared" si="31"/>
        <v>T2</v>
      </c>
      <c r="F536" s="17" t="str">
        <f t="shared" si="32"/>
        <v>S1</v>
      </c>
      <c r="G536" s="1" t="s">
        <v>11</v>
      </c>
      <c r="H536" s="1" t="s">
        <v>21</v>
      </c>
      <c r="I536" s="1" t="s">
        <v>22</v>
      </c>
      <c r="J536" s="1" t="s">
        <v>2</v>
      </c>
      <c r="K536" s="1">
        <v>28</v>
      </c>
      <c r="L536" s="1" t="s">
        <v>112</v>
      </c>
      <c r="M536" s="14">
        <v>0.6</v>
      </c>
      <c r="N536" s="2">
        <v>7000</v>
      </c>
      <c r="O536" s="14">
        <f t="shared" si="28"/>
        <v>4200</v>
      </c>
      <c r="P536" s="14">
        <f t="shared" si="29"/>
        <v>1890</v>
      </c>
      <c r="Q536" s="3">
        <v>0.45</v>
      </c>
    </row>
    <row r="537" spans="1:17" ht="15.75" customHeight="1" x14ac:dyDescent="0.2">
      <c r="A537" s="1" t="s">
        <v>110</v>
      </c>
      <c r="B537" s="1">
        <v>1128299</v>
      </c>
      <c r="C537" s="17">
        <v>44727</v>
      </c>
      <c r="D537" s="17" t="str">
        <f t="shared" si="30"/>
        <v>junio</v>
      </c>
      <c r="E537" s="17" t="str">
        <f t="shared" si="31"/>
        <v>T2</v>
      </c>
      <c r="F537" s="17" t="str">
        <f t="shared" si="32"/>
        <v>S1</v>
      </c>
      <c r="G537" s="1" t="s">
        <v>11</v>
      </c>
      <c r="H537" s="1" t="s">
        <v>21</v>
      </c>
      <c r="I537" s="1" t="s">
        <v>22</v>
      </c>
      <c r="J537" s="1" t="s">
        <v>3</v>
      </c>
      <c r="K537" s="1">
        <v>52</v>
      </c>
      <c r="L537" s="1" t="s">
        <v>115</v>
      </c>
      <c r="M537" s="14">
        <v>0.65</v>
      </c>
      <c r="N537" s="2">
        <v>5500</v>
      </c>
      <c r="O537" s="14">
        <f t="shared" si="28"/>
        <v>3575</v>
      </c>
      <c r="P537" s="14">
        <f t="shared" si="29"/>
        <v>1072.5</v>
      </c>
      <c r="Q537" s="3">
        <v>0.3</v>
      </c>
    </row>
    <row r="538" spans="1:17" ht="15.75" customHeight="1" x14ac:dyDescent="0.2">
      <c r="A538" s="1" t="s">
        <v>110</v>
      </c>
      <c r="B538" s="1">
        <v>1128299</v>
      </c>
      <c r="C538" s="17">
        <v>44727</v>
      </c>
      <c r="D538" s="17" t="str">
        <f t="shared" si="30"/>
        <v>junio</v>
      </c>
      <c r="E538" s="17" t="str">
        <f t="shared" si="31"/>
        <v>T2</v>
      </c>
      <c r="F538" s="17" t="str">
        <f t="shared" si="32"/>
        <v>S1</v>
      </c>
      <c r="G538" s="1" t="s">
        <v>11</v>
      </c>
      <c r="H538" s="1" t="s">
        <v>21</v>
      </c>
      <c r="I538" s="1" t="s">
        <v>22</v>
      </c>
      <c r="J538" s="1" t="s">
        <v>4</v>
      </c>
      <c r="K538" s="1">
        <v>60</v>
      </c>
      <c r="L538" s="1" t="s">
        <v>113</v>
      </c>
      <c r="M538" s="14">
        <v>0.65</v>
      </c>
      <c r="N538" s="2">
        <v>5500</v>
      </c>
      <c r="O538" s="14">
        <f t="shared" si="28"/>
        <v>3575</v>
      </c>
      <c r="P538" s="14">
        <f t="shared" si="29"/>
        <v>1608.75</v>
      </c>
      <c r="Q538" s="3">
        <v>0.45</v>
      </c>
    </row>
    <row r="539" spans="1:17" ht="15.75" customHeight="1" x14ac:dyDescent="0.2">
      <c r="A539" s="1" t="s">
        <v>110</v>
      </c>
      <c r="B539" s="1">
        <v>1128299</v>
      </c>
      <c r="C539" s="17">
        <v>44727</v>
      </c>
      <c r="D539" s="17" t="str">
        <f t="shared" si="30"/>
        <v>junio</v>
      </c>
      <c r="E539" s="17" t="str">
        <f t="shared" si="31"/>
        <v>T2</v>
      </c>
      <c r="F539" s="17" t="str">
        <f t="shared" si="32"/>
        <v>S1</v>
      </c>
      <c r="G539" s="1" t="s">
        <v>11</v>
      </c>
      <c r="H539" s="1" t="s">
        <v>21</v>
      </c>
      <c r="I539" s="1" t="s">
        <v>22</v>
      </c>
      <c r="J539" s="1" t="s">
        <v>5</v>
      </c>
      <c r="K539" s="1">
        <v>51</v>
      </c>
      <c r="L539" s="1" t="s">
        <v>112</v>
      </c>
      <c r="M539" s="14">
        <v>0.6</v>
      </c>
      <c r="N539" s="2">
        <v>4250</v>
      </c>
      <c r="O539" s="14">
        <f t="shared" si="28"/>
        <v>2550</v>
      </c>
      <c r="P539" s="14">
        <f t="shared" si="29"/>
        <v>1019.9999999999999</v>
      </c>
      <c r="Q539" s="3">
        <v>0.39999999999999997</v>
      </c>
    </row>
    <row r="540" spans="1:17" ht="15.75" customHeight="1" x14ac:dyDescent="0.2">
      <c r="A540" s="1" t="s">
        <v>110</v>
      </c>
      <c r="B540" s="1">
        <v>1128299</v>
      </c>
      <c r="C540" s="17">
        <v>44727</v>
      </c>
      <c r="D540" s="17" t="str">
        <f t="shared" si="30"/>
        <v>junio</v>
      </c>
      <c r="E540" s="17" t="str">
        <f t="shared" si="31"/>
        <v>T2</v>
      </c>
      <c r="F540" s="17" t="str">
        <f t="shared" si="32"/>
        <v>S1</v>
      </c>
      <c r="G540" s="1" t="s">
        <v>11</v>
      </c>
      <c r="H540" s="1" t="s">
        <v>21</v>
      </c>
      <c r="I540" s="1" t="s">
        <v>22</v>
      </c>
      <c r="J540" s="1" t="s">
        <v>6</v>
      </c>
      <c r="K540" s="1">
        <v>60</v>
      </c>
      <c r="L540" s="1" t="s">
        <v>112</v>
      </c>
      <c r="M540" s="14">
        <v>0.65</v>
      </c>
      <c r="N540" s="2">
        <v>3000</v>
      </c>
      <c r="O540" s="14">
        <f t="shared" si="28"/>
        <v>1950</v>
      </c>
      <c r="P540" s="14">
        <f t="shared" si="29"/>
        <v>1170.0000000000002</v>
      </c>
      <c r="Q540" s="3">
        <v>0.60000000000000009</v>
      </c>
    </row>
    <row r="541" spans="1:17" ht="15.75" customHeight="1" x14ac:dyDescent="0.2">
      <c r="A541" s="1" t="s">
        <v>110</v>
      </c>
      <c r="B541" s="1">
        <v>1128299</v>
      </c>
      <c r="C541" s="17">
        <v>44727</v>
      </c>
      <c r="D541" s="17" t="str">
        <f t="shared" si="30"/>
        <v>junio</v>
      </c>
      <c r="E541" s="17" t="str">
        <f t="shared" si="31"/>
        <v>T2</v>
      </c>
      <c r="F541" s="17" t="str">
        <f t="shared" si="32"/>
        <v>S1</v>
      </c>
      <c r="G541" s="1" t="s">
        <v>11</v>
      </c>
      <c r="H541" s="1" t="s">
        <v>21</v>
      </c>
      <c r="I541" s="1" t="s">
        <v>22</v>
      </c>
      <c r="J541" s="1" t="s">
        <v>7</v>
      </c>
      <c r="K541" s="1">
        <v>54</v>
      </c>
      <c r="L541" s="1" t="s">
        <v>115</v>
      </c>
      <c r="M541" s="14">
        <v>0.8</v>
      </c>
      <c r="N541" s="2">
        <v>6000</v>
      </c>
      <c r="O541" s="14">
        <f t="shared" si="28"/>
        <v>4800</v>
      </c>
      <c r="P541" s="14">
        <f t="shared" si="29"/>
        <v>1200</v>
      </c>
      <c r="Q541" s="3">
        <v>0.25</v>
      </c>
    </row>
    <row r="542" spans="1:17" ht="15.75" customHeight="1" x14ac:dyDescent="0.2">
      <c r="A542" s="1" t="s">
        <v>110</v>
      </c>
      <c r="B542" s="1">
        <v>1128299</v>
      </c>
      <c r="C542" s="17">
        <v>44756</v>
      </c>
      <c r="D542" s="17" t="str">
        <f t="shared" si="30"/>
        <v>julio</v>
      </c>
      <c r="E542" s="17" t="str">
        <f t="shared" si="31"/>
        <v>T3</v>
      </c>
      <c r="F542" s="17" t="str">
        <f t="shared" si="32"/>
        <v>S2</v>
      </c>
      <c r="G542" s="1" t="s">
        <v>11</v>
      </c>
      <c r="H542" s="1" t="s">
        <v>21</v>
      </c>
      <c r="I542" s="1" t="s">
        <v>22</v>
      </c>
      <c r="J542" s="1" t="s">
        <v>2</v>
      </c>
      <c r="K542" s="1">
        <v>41</v>
      </c>
      <c r="L542" s="1" t="s">
        <v>114</v>
      </c>
      <c r="M542" s="14">
        <v>0.6</v>
      </c>
      <c r="N542" s="2">
        <v>7500</v>
      </c>
      <c r="O542" s="14">
        <f t="shared" si="28"/>
        <v>4500</v>
      </c>
      <c r="P542" s="14">
        <f t="shared" si="29"/>
        <v>1800</v>
      </c>
      <c r="Q542" s="3">
        <v>0.4</v>
      </c>
    </row>
    <row r="543" spans="1:17" ht="15.75" customHeight="1" x14ac:dyDescent="0.2">
      <c r="A543" s="1" t="s">
        <v>110</v>
      </c>
      <c r="B543" s="1">
        <v>1128299</v>
      </c>
      <c r="C543" s="17">
        <v>44756</v>
      </c>
      <c r="D543" s="17" t="str">
        <f t="shared" si="30"/>
        <v>julio</v>
      </c>
      <c r="E543" s="17" t="str">
        <f t="shared" si="31"/>
        <v>T3</v>
      </c>
      <c r="F543" s="17" t="str">
        <f t="shared" si="32"/>
        <v>S2</v>
      </c>
      <c r="G543" s="1" t="s">
        <v>11</v>
      </c>
      <c r="H543" s="1" t="s">
        <v>21</v>
      </c>
      <c r="I543" s="1" t="s">
        <v>22</v>
      </c>
      <c r="J543" s="1" t="s">
        <v>3</v>
      </c>
      <c r="K543" s="1">
        <v>30</v>
      </c>
      <c r="L543" s="1" t="s">
        <v>112</v>
      </c>
      <c r="M543" s="14">
        <v>0.65</v>
      </c>
      <c r="N543" s="2">
        <v>6000</v>
      </c>
      <c r="O543" s="14">
        <f t="shared" si="28"/>
        <v>3900</v>
      </c>
      <c r="P543" s="14">
        <f t="shared" si="29"/>
        <v>975</v>
      </c>
      <c r="Q543" s="3">
        <v>0.25</v>
      </c>
    </row>
    <row r="544" spans="1:17" ht="15.75" customHeight="1" x14ac:dyDescent="0.2">
      <c r="A544" s="1" t="s">
        <v>110</v>
      </c>
      <c r="B544" s="1">
        <v>1128299</v>
      </c>
      <c r="C544" s="17">
        <v>44756</v>
      </c>
      <c r="D544" s="17" t="str">
        <f t="shared" si="30"/>
        <v>julio</v>
      </c>
      <c r="E544" s="17" t="str">
        <f t="shared" si="31"/>
        <v>T3</v>
      </c>
      <c r="F544" s="17" t="str">
        <f t="shared" si="32"/>
        <v>S2</v>
      </c>
      <c r="G544" s="1" t="s">
        <v>11</v>
      </c>
      <c r="H544" s="1" t="s">
        <v>21</v>
      </c>
      <c r="I544" s="1" t="s">
        <v>22</v>
      </c>
      <c r="J544" s="1" t="s">
        <v>4</v>
      </c>
      <c r="K544" s="1">
        <v>17</v>
      </c>
      <c r="L544" s="1" t="s">
        <v>113</v>
      </c>
      <c r="M544" s="14">
        <v>0.65</v>
      </c>
      <c r="N544" s="2">
        <v>5500</v>
      </c>
      <c r="O544" s="14">
        <f t="shared" si="28"/>
        <v>3575</v>
      </c>
      <c r="P544" s="14">
        <f t="shared" si="29"/>
        <v>1430</v>
      </c>
      <c r="Q544" s="3">
        <v>0.4</v>
      </c>
    </row>
    <row r="545" spans="1:17" ht="15.75" customHeight="1" x14ac:dyDescent="0.2">
      <c r="A545" s="1" t="s">
        <v>110</v>
      </c>
      <c r="B545" s="1">
        <v>1128299</v>
      </c>
      <c r="C545" s="17">
        <v>44756</v>
      </c>
      <c r="D545" s="17" t="str">
        <f t="shared" si="30"/>
        <v>julio</v>
      </c>
      <c r="E545" s="17" t="str">
        <f t="shared" si="31"/>
        <v>T3</v>
      </c>
      <c r="F545" s="17" t="str">
        <f t="shared" si="32"/>
        <v>S2</v>
      </c>
      <c r="G545" s="1" t="s">
        <v>11</v>
      </c>
      <c r="H545" s="1" t="s">
        <v>21</v>
      </c>
      <c r="I545" s="1" t="s">
        <v>22</v>
      </c>
      <c r="J545" s="1" t="s">
        <v>5</v>
      </c>
      <c r="K545" s="1">
        <v>40</v>
      </c>
      <c r="L545" s="1" t="s">
        <v>112</v>
      </c>
      <c r="M545" s="14">
        <v>0.6</v>
      </c>
      <c r="N545" s="2">
        <v>4500</v>
      </c>
      <c r="O545" s="14">
        <f t="shared" si="28"/>
        <v>2700</v>
      </c>
      <c r="P545" s="14">
        <f t="shared" si="29"/>
        <v>944.99999999999989</v>
      </c>
      <c r="Q545" s="3">
        <v>0.35</v>
      </c>
    </row>
    <row r="546" spans="1:17" ht="15.75" customHeight="1" x14ac:dyDescent="0.2">
      <c r="A546" s="1" t="s">
        <v>110</v>
      </c>
      <c r="B546" s="1">
        <v>1128299</v>
      </c>
      <c r="C546" s="17">
        <v>44756</v>
      </c>
      <c r="D546" s="17" t="str">
        <f t="shared" si="30"/>
        <v>julio</v>
      </c>
      <c r="E546" s="17" t="str">
        <f t="shared" si="31"/>
        <v>T3</v>
      </c>
      <c r="F546" s="17" t="str">
        <f t="shared" si="32"/>
        <v>S2</v>
      </c>
      <c r="G546" s="1" t="s">
        <v>11</v>
      </c>
      <c r="H546" s="1" t="s">
        <v>21</v>
      </c>
      <c r="I546" s="1" t="s">
        <v>22</v>
      </c>
      <c r="J546" s="1" t="s">
        <v>6</v>
      </c>
      <c r="K546" s="1">
        <v>59</v>
      </c>
      <c r="L546" s="1" t="s">
        <v>115</v>
      </c>
      <c r="M546" s="14">
        <v>0.65</v>
      </c>
      <c r="N546" s="2">
        <v>5000</v>
      </c>
      <c r="O546" s="14">
        <f t="shared" si="28"/>
        <v>3250</v>
      </c>
      <c r="P546" s="14">
        <f t="shared" si="29"/>
        <v>1787.5000000000002</v>
      </c>
      <c r="Q546" s="3">
        <v>0.55000000000000004</v>
      </c>
    </row>
    <row r="547" spans="1:17" ht="15.75" customHeight="1" x14ac:dyDescent="0.2">
      <c r="A547" s="1" t="s">
        <v>110</v>
      </c>
      <c r="B547" s="1">
        <v>1128299</v>
      </c>
      <c r="C547" s="17">
        <v>44756</v>
      </c>
      <c r="D547" s="17" t="str">
        <f t="shared" si="30"/>
        <v>julio</v>
      </c>
      <c r="E547" s="17" t="str">
        <f t="shared" si="31"/>
        <v>T3</v>
      </c>
      <c r="F547" s="17" t="str">
        <f t="shared" si="32"/>
        <v>S2</v>
      </c>
      <c r="G547" s="1" t="s">
        <v>11</v>
      </c>
      <c r="H547" s="1" t="s">
        <v>21</v>
      </c>
      <c r="I547" s="1" t="s">
        <v>22</v>
      </c>
      <c r="J547" s="1" t="s">
        <v>7</v>
      </c>
      <c r="K547" s="1">
        <v>39</v>
      </c>
      <c r="L547" s="1" t="s">
        <v>112</v>
      </c>
      <c r="M547" s="14">
        <v>0.8</v>
      </c>
      <c r="N547" s="2">
        <v>5000</v>
      </c>
      <c r="O547" s="14">
        <f t="shared" si="28"/>
        <v>4000</v>
      </c>
      <c r="P547" s="14">
        <f t="shared" si="29"/>
        <v>800</v>
      </c>
      <c r="Q547" s="3">
        <v>0.2</v>
      </c>
    </row>
    <row r="548" spans="1:17" ht="15.75" customHeight="1" x14ac:dyDescent="0.2">
      <c r="A548" s="1" t="s">
        <v>110</v>
      </c>
      <c r="B548" s="1">
        <v>1128299</v>
      </c>
      <c r="C548" s="17">
        <v>44788</v>
      </c>
      <c r="D548" s="17" t="str">
        <f t="shared" si="30"/>
        <v>agosto</v>
      </c>
      <c r="E548" s="17" t="str">
        <f t="shared" si="31"/>
        <v>T3</v>
      </c>
      <c r="F548" s="17" t="str">
        <f t="shared" si="32"/>
        <v>S2</v>
      </c>
      <c r="G548" s="1" t="s">
        <v>11</v>
      </c>
      <c r="H548" s="1" t="s">
        <v>21</v>
      </c>
      <c r="I548" s="1" t="s">
        <v>22</v>
      </c>
      <c r="J548" s="1" t="s">
        <v>2</v>
      </c>
      <c r="K548" s="1">
        <v>35</v>
      </c>
      <c r="L548" s="1" t="s">
        <v>114</v>
      </c>
      <c r="M548" s="14">
        <v>0.65</v>
      </c>
      <c r="N548" s="2">
        <v>7000</v>
      </c>
      <c r="O548" s="14">
        <f t="shared" si="28"/>
        <v>4550</v>
      </c>
      <c r="P548" s="14">
        <f t="shared" si="29"/>
        <v>1820</v>
      </c>
      <c r="Q548" s="3">
        <v>0.4</v>
      </c>
    </row>
    <row r="549" spans="1:17" ht="15.75" customHeight="1" x14ac:dyDescent="0.2">
      <c r="A549" s="1" t="s">
        <v>110</v>
      </c>
      <c r="B549" s="1">
        <v>1128299</v>
      </c>
      <c r="C549" s="17">
        <v>44788</v>
      </c>
      <c r="D549" s="17" t="str">
        <f t="shared" si="30"/>
        <v>agosto</v>
      </c>
      <c r="E549" s="17" t="str">
        <f t="shared" si="31"/>
        <v>T3</v>
      </c>
      <c r="F549" s="17" t="str">
        <f t="shared" si="32"/>
        <v>S2</v>
      </c>
      <c r="G549" s="1" t="s">
        <v>11</v>
      </c>
      <c r="H549" s="1" t="s">
        <v>21</v>
      </c>
      <c r="I549" s="1" t="s">
        <v>22</v>
      </c>
      <c r="J549" s="1" t="s">
        <v>3</v>
      </c>
      <c r="K549" s="1">
        <v>60</v>
      </c>
      <c r="L549" s="1" t="s">
        <v>113</v>
      </c>
      <c r="M549" s="14">
        <v>0.70000000000000007</v>
      </c>
      <c r="N549" s="2">
        <v>6500</v>
      </c>
      <c r="O549" s="14">
        <f t="shared" si="28"/>
        <v>4550</v>
      </c>
      <c r="P549" s="14">
        <f t="shared" si="29"/>
        <v>1137.5</v>
      </c>
      <c r="Q549" s="3">
        <v>0.25</v>
      </c>
    </row>
    <row r="550" spans="1:17" ht="15.75" customHeight="1" x14ac:dyDescent="0.2">
      <c r="A550" s="1" t="s">
        <v>110</v>
      </c>
      <c r="B550" s="1">
        <v>1128299</v>
      </c>
      <c r="C550" s="17">
        <v>44788</v>
      </c>
      <c r="D550" s="17" t="str">
        <f t="shared" si="30"/>
        <v>agosto</v>
      </c>
      <c r="E550" s="17" t="str">
        <f t="shared" si="31"/>
        <v>T3</v>
      </c>
      <c r="F550" s="17" t="str">
        <f t="shared" si="32"/>
        <v>S2</v>
      </c>
      <c r="G550" s="1" t="s">
        <v>11</v>
      </c>
      <c r="H550" s="1" t="s">
        <v>21</v>
      </c>
      <c r="I550" s="1" t="s">
        <v>22</v>
      </c>
      <c r="J550" s="1" t="s">
        <v>4</v>
      </c>
      <c r="K550" s="1">
        <v>48</v>
      </c>
      <c r="L550" s="1" t="s">
        <v>115</v>
      </c>
      <c r="M550" s="14">
        <v>0.65</v>
      </c>
      <c r="N550" s="2">
        <v>5250</v>
      </c>
      <c r="O550" s="14">
        <f t="shared" si="28"/>
        <v>3412.5</v>
      </c>
      <c r="P550" s="14">
        <f t="shared" si="29"/>
        <v>1365</v>
      </c>
      <c r="Q550" s="3">
        <v>0.4</v>
      </c>
    </row>
    <row r="551" spans="1:17" ht="15.75" customHeight="1" x14ac:dyDescent="0.2">
      <c r="A551" s="1" t="s">
        <v>110</v>
      </c>
      <c r="B551" s="1">
        <v>1128299</v>
      </c>
      <c r="C551" s="17">
        <v>44788</v>
      </c>
      <c r="D551" s="17" t="str">
        <f t="shared" si="30"/>
        <v>agosto</v>
      </c>
      <c r="E551" s="17" t="str">
        <f t="shared" si="31"/>
        <v>T3</v>
      </c>
      <c r="F551" s="17" t="str">
        <f t="shared" si="32"/>
        <v>S2</v>
      </c>
      <c r="G551" s="1" t="s">
        <v>11</v>
      </c>
      <c r="H551" s="1" t="s">
        <v>21</v>
      </c>
      <c r="I551" s="1" t="s">
        <v>22</v>
      </c>
      <c r="J551" s="1" t="s">
        <v>5</v>
      </c>
      <c r="K551" s="1">
        <v>46</v>
      </c>
      <c r="L551" s="1" t="s">
        <v>113</v>
      </c>
      <c r="M551" s="14">
        <v>0.65</v>
      </c>
      <c r="N551" s="2">
        <v>4750</v>
      </c>
      <c r="O551" s="14">
        <f t="shared" si="28"/>
        <v>3087.5</v>
      </c>
      <c r="P551" s="14">
        <f t="shared" si="29"/>
        <v>1080.625</v>
      </c>
      <c r="Q551" s="3">
        <v>0.35</v>
      </c>
    </row>
    <row r="552" spans="1:17" ht="15.75" customHeight="1" x14ac:dyDescent="0.2">
      <c r="A552" s="1" t="s">
        <v>110</v>
      </c>
      <c r="B552" s="1">
        <v>1128299</v>
      </c>
      <c r="C552" s="17">
        <v>44788</v>
      </c>
      <c r="D552" s="17" t="str">
        <f t="shared" si="30"/>
        <v>agosto</v>
      </c>
      <c r="E552" s="17" t="str">
        <f t="shared" si="31"/>
        <v>T3</v>
      </c>
      <c r="F552" s="17" t="str">
        <f t="shared" si="32"/>
        <v>S2</v>
      </c>
      <c r="G552" s="1" t="s">
        <v>11</v>
      </c>
      <c r="H552" s="1" t="s">
        <v>21</v>
      </c>
      <c r="I552" s="1" t="s">
        <v>22</v>
      </c>
      <c r="J552" s="1" t="s">
        <v>6</v>
      </c>
      <c r="K552" s="1">
        <v>24</v>
      </c>
      <c r="L552" s="1" t="s">
        <v>112</v>
      </c>
      <c r="M552" s="14">
        <v>0.75</v>
      </c>
      <c r="N552" s="2">
        <v>4750</v>
      </c>
      <c r="O552" s="14">
        <f t="shared" si="28"/>
        <v>3562.5</v>
      </c>
      <c r="P552" s="14">
        <f t="shared" si="29"/>
        <v>1959.3750000000002</v>
      </c>
      <c r="Q552" s="3">
        <v>0.55000000000000004</v>
      </c>
    </row>
    <row r="553" spans="1:17" ht="15.75" customHeight="1" x14ac:dyDescent="0.2">
      <c r="A553" s="1" t="s">
        <v>110</v>
      </c>
      <c r="B553" s="1">
        <v>1128299</v>
      </c>
      <c r="C553" s="17">
        <v>44788</v>
      </c>
      <c r="D553" s="17" t="str">
        <f t="shared" si="30"/>
        <v>agosto</v>
      </c>
      <c r="E553" s="17" t="str">
        <f t="shared" si="31"/>
        <v>T3</v>
      </c>
      <c r="F553" s="17" t="str">
        <f t="shared" si="32"/>
        <v>S2</v>
      </c>
      <c r="G553" s="1" t="s">
        <v>11</v>
      </c>
      <c r="H553" s="1" t="s">
        <v>21</v>
      </c>
      <c r="I553" s="1" t="s">
        <v>22</v>
      </c>
      <c r="J553" s="1" t="s">
        <v>7</v>
      </c>
      <c r="K553" s="1">
        <v>34</v>
      </c>
      <c r="L553" s="1" t="s">
        <v>112</v>
      </c>
      <c r="M553" s="14">
        <v>0.8</v>
      </c>
      <c r="N553" s="2">
        <v>4000</v>
      </c>
      <c r="O553" s="14">
        <f t="shared" si="28"/>
        <v>3200</v>
      </c>
      <c r="P553" s="14">
        <f t="shared" si="29"/>
        <v>640</v>
      </c>
      <c r="Q553" s="3">
        <v>0.2</v>
      </c>
    </row>
    <row r="554" spans="1:17" ht="15.75" customHeight="1" x14ac:dyDescent="0.2">
      <c r="A554" s="1" t="s">
        <v>110</v>
      </c>
      <c r="B554" s="1">
        <v>1128299</v>
      </c>
      <c r="C554" s="17">
        <v>44820</v>
      </c>
      <c r="D554" s="17" t="str">
        <f t="shared" si="30"/>
        <v>septiembre</v>
      </c>
      <c r="E554" s="17" t="str">
        <f t="shared" si="31"/>
        <v>T3</v>
      </c>
      <c r="F554" s="17" t="str">
        <f t="shared" si="32"/>
        <v>S2</v>
      </c>
      <c r="G554" s="1" t="s">
        <v>11</v>
      </c>
      <c r="H554" s="1" t="s">
        <v>21</v>
      </c>
      <c r="I554" s="1" t="s">
        <v>22</v>
      </c>
      <c r="J554" s="1" t="s">
        <v>2</v>
      </c>
      <c r="K554" s="1">
        <v>20</v>
      </c>
      <c r="L554" s="1" t="s">
        <v>113</v>
      </c>
      <c r="M554" s="14">
        <v>0.60000000000000009</v>
      </c>
      <c r="N554" s="2">
        <v>6000</v>
      </c>
      <c r="O554" s="14">
        <f t="shared" si="28"/>
        <v>3600.0000000000005</v>
      </c>
      <c r="P554" s="14">
        <f t="shared" si="29"/>
        <v>1260.0000000000002</v>
      </c>
      <c r="Q554" s="3">
        <v>0.35000000000000003</v>
      </c>
    </row>
    <row r="555" spans="1:17" ht="15.75" customHeight="1" x14ac:dyDescent="0.2">
      <c r="A555" s="1" t="s">
        <v>110</v>
      </c>
      <c r="B555" s="1">
        <v>1128299</v>
      </c>
      <c r="C555" s="17">
        <v>44820</v>
      </c>
      <c r="D555" s="17" t="str">
        <f t="shared" si="30"/>
        <v>septiembre</v>
      </c>
      <c r="E555" s="17" t="str">
        <f t="shared" si="31"/>
        <v>T3</v>
      </c>
      <c r="F555" s="17" t="str">
        <f t="shared" si="32"/>
        <v>S2</v>
      </c>
      <c r="G555" s="1" t="s">
        <v>11</v>
      </c>
      <c r="H555" s="1" t="s">
        <v>21</v>
      </c>
      <c r="I555" s="1" t="s">
        <v>22</v>
      </c>
      <c r="J555" s="1" t="s">
        <v>3</v>
      </c>
      <c r="K555" s="1">
        <v>59</v>
      </c>
      <c r="L555" s="1" t="s">
        <v>113</v>
      </c>
      <c r="M555" s="14">
        <v>0.65000000000000013</v>
      </c>
      <c r="N555" s="2">
        <v>6000</v>
      </c>
      <c r="O555" s="14">
        <f t="shared" si="28"/>
        <v>3900.0000000000009</v>
      </c>
      <c r="P555" s="14">
        <f t="shared" si="29"/>
        <v>780.00000000000023</v>
      </c>
      <c r="Q555" s="3">
        <v>0.2</v>
      </c>
    </row>
    <row r="556" spans="1:17" ht="15.75" customHeight="1" x14ac:dyDescent="0.2">
      <c r="A556" s="1" t="s">
        <v>110</v>
      </c>
      <c r="B556" s="1">
        <v>1128299</v>
      </c>
      <c r="C556" s="17">
        <v>44820</v>
      </c>
      <c r="D556" s="17" t="str">
        <f t="shared" si="30"/>
        <v>septiembre</v>
      </c>
      <c r="E556" s="17" t="str">
        <f t="shared" si="31"/>
        <v>T3</v>
      </c>
      <c r="F556" s="17" t="str">
        <f t="shared" si="32"/>
        <v>S2</v>
      </c>
      <c r="G556" s="1" t="s">
        <v>11</v>
      </c>
      <c r="H556" s="1" t="s">
        <v>21</v>
      </c>
      <c r="I556" s="1" t="s">
        <v>22</v>
      </c>
      <c r="J556" s="1" t="s">
        <v>4</v>
      </c>
      <c r="K556" s="1">
        <v>32</v>
      </c>
      <c r="L556" s="1" t="s">
        <v>113</v>
      </c>
      <c r="M556" s="14">
        <v>0.60000000000000009</v>
      </c>
      <c r="N556" s="2">
        <v>4500</v>
      </c>
      <c r="O556" s="14">
        <f t="shared" si="28"/>
        <v>2700.0000000000005</v>
      </c>
      <c r="P556" s="14">
        <f t="shared" si="29"/>
        <v>945.00000000000023</v>
      </c>
      <c r="Q556" s="3">
        <v>0.35000000000000003</v>
      </c>
    </row>
    <row r="557" spans="1:17" ht="15.75" customHeight="1" x14ac:dyDescent="0.2">
      <c r="A557" s="1" t="s">
        <v>110</v>
      </c>
      <c r="B557" s="1">
        <v>1128299</v>
      </c>
      <c r="C557" s="17">
        <v>44820</v>
      </c>
      <c r="D557" s="17" t="str">
        <f t="shared" si="30"/>
        <v>septiembre</v>
      </c>
      <c r="E557" s="17" t="str">
        <f t="shared" si="31"/>
        <v>T3</v>
      </c>
      <c r="F557" s="17" t="str">
        <f t="shared" si="32"/>
        <v>S2</v>
      </c>
      <c r="G557" s="1" t="s">
        <v>11</v>
      </c>
      <c r="H557" s="1" t="s">
        <v>21</v>
      </c>
      <c r="I557" s="1" t="s">
        <v>22</v>
      </c>
      <c r="J557" s="1" t="s">
        <v>5</v>
      </c>
      <c r="K557" s="1">
        <v>47</v>
      </c>
      <c r="L557" s="1" t="s">
        <v>112</v>
      </c>
      <c r="M557" s="14">
        <v>0.60000000000000009</v>
      </c>
      <c r="N557" s="2">
        <v>4000</v>
      </c>
      <c r="O557" s="14">
        <f t="shared" si="28"/>
        <v>2400.0000000000005</v>
      </c>
      <c r="P557" s="14">
        <f t="shared" si="29"/>
        <v>720.00000000000011</v>
      </c>
      <c r="Q557" s="3">
        <v>0.3</v>
      </c>
    </row>
    <row r="558" spans="1:17" ht="15.75" customHeight="1" x14ac:dyDescent="0.2">
      <c r="A558" s="1" t="s">
        <v>110</v>
      </c>
      <c r="B558" s="1">
        <v>1128299</v>
      </c>
      <c r="C558" s="17">
        <v>44820</v>
      </c>
      <c r="D558" s="17" t="str">
        <f t="shared" si="30"/>
        <v>septiembre</v>
      </c>
      <c r="E558" s="17" t="str">
        <f t="shared" si="31"/>
        <v>T3</v>
      </c>
      <c r="F558" s="17" t="str">
        <f t="shared" si="32"/>
        <v>S2</v>
      </c>
      <c r="G558" s="1" t="s">
        <v>11</v>
      </c>
      <c r="H558" s="1" t="s">
        <v>21</v>
      </c>
      <c r="I558" s="1" t="s">
        <v>22</v>
      </c>
      <c r="J558" s="1" t="s">
        <v>6</v>
      </c>
      <c r="K558" s="1">
        <v>57</v>
      </c>
      <c r="L558" s="1" t="s">
        <v>114</v>
      </c>
      <c r="M558" s="14">
        <v>0.70000000000000007</v>
      </c>
      <c r="N558" s="2">
        <v>4000</v>
      </c>
      <c r="O558" s="14">
        <f t="shared" si="28"/>
        <v>2800.0000000000005</v>
      </c>
      <c r="P558" s="14">
        <f t="shared" si="29"/>
        <v>1400.0000000000005</v>
      </c>
      <c r="Q558" s="3">
        <v>0.50000000000000011</v>
      </c>
    </row>
    <row r="559" spans="1:17" ht="15.75" customHeight="1" x14ac:dyDescent="0.2">
      <c r="A559" s="1" t="s">
        <v>110</v>
      </c>
      <c r="B559" s="1">
        <v>1128299</v>
      </c>
      <c r="C559" s="17">
        <v>44820</v>
      </c>
      <c r="D559" s="17" t="str">
        <f t="shared" si="30"/>
        <v>septiembre</v>
      </c>
      <c r="E559" s="17" t="str">
        <f t="shared" si="31"/>
        <v>T3</v>
      </c>
      <c r="F559" s="17" t="str">
        <f t="shared" si="32"/>
        <v>S2</v>
      </c>
      <c r="G559" s="1" t="s">
        <v>11</v>
      </c>
      <c r="H559" s="1" t="s">
        <v>21</v>
      </c>
      <c r="I559" s="1" t="s">
        <v>22</v>
      </c>
      <c r="J559" s="1" t="s">
        <v>7</v>
      </c>
      <c r="K559" s="1">
        <v>39</v>
      </c>
      <c r="L559" s="1" t="s">
        <v>114</v>
      </c>
      <c r="M559" s="14">
        <v>0.75000000000000011</v>
      </c>
      <c r="N559" s="2">
        <v>4500</v>
      </c>
      <c r="O559" s="14">
        <f t="shared" si="28"/>
        <v>3375.0000000000005</v>
      </c>
      <c r="P559" s="14">
        <f t="shared" si="29"/>
        <v>506.25000000000017</v>
      </c>
      <c r="Q559" s="3">
        <v>0.15000000000000002</v>
      </c>
    </row>
    <row r="560" spans="1:17" ht="15.75" customHeight="1" x14ac:dyDescent="0.2">
      <c r="A560" s="1" t="s">
        <v>110</v>
      </c>
      <c r="B560" s="1">
        <v>1128299</v>
      </c>
      <c r="C560" s="17">
        <v>44849</v>
      </c>
      <c r="D560" s="17" t="str">
        <f t="shared" si="30"/>
        <v>octubre</v>
      </c>
      <c r="E560" s="17" t="str">
        <f t="shared" si="31"/>
        <v>T4</v>
      </c>
      <c r="F560" s="17" t="str">
        <f t="shared" si="32"/>
        <v>S2</v>
      </c>
      <c r="G560" s="1" t="s">
        <v>11</v>
      </c>
      <c r="H560" s="1" t="s">
        <v>21</v>
      </c>
      <c r="I560" s="1" t="s">
        <v>22</v>
      </c>
      <c r="J560" s="1" t="s">
        <v>2</v>
      </c>
      <c r="K560" s="1">
        <v>47</v>
      </c>
      <c r="L560" s="1" t="s">
        <v>112</v>
      </c>
      <c r="M560" s="14">
        <v>0.60000000000000009</v>
      </c>
      <c r="N560" s="2">
        <v>5500</v>
      </c>
      <c r="O560" s="14">
        <f t="shared" si="28"/>
        <v>3300.0000000000005</v>
      </c>
      <c r="P560" s="14">
        <f t="shared" si="29"/>
        <v>1155.0000000000002</v>
      </c>
      <c r="Q560" s="3">
        <v>0.35000000000000003</v>
      </c>
    </row>
    <row r="561" spans="1:17" ht="15.75" customHeight="1" x14ac:dyDescent="0.2">
      <c r="A561" s="1" t="s">
        <v>110</v>
      </c>
      <c r="B561" s="1">
        <v>1128299</v>
      </c>
      <c r="C561" s="17">
        <v>44849</v>
      </c>
      <c r="D561" s="17" t="str">
        <f t="shared" si="30"/>
        <v>octubre</v>
      </c>
      <c r="E561" s="17" t="str">
        <f t="shared" si="31"/>
        <v>T4</v>
      </c>
      <c r="F561" s="17" t="str">
        <f t="shared" si="32"/>
        <v>S2</v>
      </c>
      <c r="G561" s="1" t="s">
        <v>11</v>
      </c>
      <c r="H561" s="1" t="s">
        <v>21</v>
      </c>
      <c r="I561" s="1" t="s">
        <v>22</v>
      </c>
      <c r="J561" s="1" t="s">
        <v>3</v>
      </c>
      <c r="K561" s="1">
        <v>23</v>
      </c>
      <c r="L561" s="1" t="s">
        <v>115</v>
      </c>
      <c r="M561" s="14">
        <v>0.65000000000000013</v>
      </c>
      <c r="N561" s="2">
        <v>5500</v>
      </c>
      <c r="O561" s="14">
        <f t="shared" si="28"/>
        <v>3575.0000000000009</v>
      </c>
      <c r="P561" s="14">
        <f t="shared" si="29"/>
        <v>715.00000000000023</v>
      </c>
      <c r="Q561" s="3">
        <v>0.2</v>
      </c>
    </row>
    <row r="562" spans="1:17" ht="15.75" customHeight="1" x14ac:dyDescent="0.2">
      <c r="A562" s="1" t="s">
        <v>110</v>
      </c>
      <c r="B562" s="1">
        <v>1128299</v>
      </c>
      <c r="C562" s="17">
        <v>44849</v>
      </c>
      <c r="D562" s="17" t="str">
        <f t="shared" si="30"/>
        <v>octubre</v>
      </c>
      <c r="E562" s="17" t="str">
        <f t="shared" si="31"/>
        <v>T4</v>
      </c>
      <c r="F562" s="17" t="str">
        <f t="shared" si="32"/>
        <v>S2</v>
      </c>
      <c r="G562" s="1" t="s">
        <v>11</v>
      </c>
      <c r="H562" s="1" t="s">
        <v>21</v>
      </c>
      <c r="I562" s="1" t="s">
        <v>22</v>
      </c>
      <c r="J562" s="1" t="s">
        <v>4</v>
      </c>
      <c r="K562" s="1">
        <v>17</v>
      </c>
      <c r="L562" s="1" t="s">
        <v>115</v>
      </c>
      <c r="M562" s="14">
        <v>0.60000000000000009</v>
      </c>
      <c r="N562" s="2">
        <v>3750</v>
      </c>
      <c r="O562" s="14">
        <f t="shared" si="28"/>
        <v>2250.0000000000005</v>
      </c>
      <c r="P562" s="14">
        <f t="shared" si="29"/>
        <v>787.50000000000023</v>
      </c>
      <c r="Q562" s="3">
        <v>0.35000000000000003</v>
      </c>
    </row>
    <row r="563" spans="1:17" ht="15.75" customHeight="1" x14ac:dyDescent="0.2">
      <c r="A563" s="1" t="s">
        <v>110</v>
      </c>
      <c r="B563" s="1">
        <v>1128299</v>
      </c>
      <c r="C563" s="17">
        <v>44849</v>
      </c>
      <c r="D563" s="17" t="str">
        <f t="shared" si="30"/>
        <v>octubre</v>
      </c>
      <c r="E563" s="17" t="str">
        <f t="shared" si="31"/>
        <v>T4</v>
      </c>
      <c r="F563" s="17" t="str">
        <f t="shared" si="32"/>
        <v>S2</v>
      </c>
      <c r="G563" s="1" t="s">
        <v>11</v>
      </c>
      <c r="H563" s="1" t="s">
        <v>21</v>
      </c>
      <c r="I563" s="1" t="s">
        <v>22</v>
      </c>
      <c r="J563" s="1" t="s">
        <v>5</v>
      </c>
      <c r="K563" s="1">
        <v>48</v>
      </c>
      <c r="L563" s="1" t="s">
        <v>113</v>
      </c>
      <c r="M563" s="14">
        <v>0.60000000000000009</v>
      </c>
      <c r="N563" s="2">
        <v>3500</v>
      </c>
      <c r="O563" s="14">
        <f t="shared" si="28"/>
        <v>2100.0000000000005</v>
      </c>
      <c r="P563" s="14">
        <f t="shared" si="29"/>
        <v>630.00000000000011</v>
      </c>
      <c r="Q563" s="3">
        <v>0.3</v>
      </c>
    </row>
    <row r="564" spans="1:17" ht="15.75" customHeight="1" x14ac:dyDescent="0.2">
      <c r="A564" s="1" t="s">
        <v>110</v>
      </c>
      <c r="B564" s="1">
        <v>1128299</v>
      </c>
      <c r="C564" s="17">
        <v>44849</v>
      </c>
      <c r="D564" s="17" t="str">
        <f t="shared" si="30"/>
        <v>octubre</v>
      </c>
      <c r="E564" s="17" t="str">
        <f t="shared" si="31"/>
        <v>T4</v>
      </c>
      <c r="F564" s="17" t="str">
        <f t="shared" si="32"/>
        <v>S2</v>
      </c>
      <c r="G564" s="1" t="s">
        <v>11</v>
      </c>
      <c r="H564" s="1" t="s">
        <v>21</v>
      </c>
      <c r="I564" s="1" t="s">
        <v>22</v>
      </c>
      <c r="J564" s="1" t="s">
        <v>6</v>
      </c>
      <c r="K564" s="1">
        <v>60</v>
      </c>
      <c r="L564" s="1" t="s">
        <v>115</v>
      </c>
      <c r="M564" s="14">
        <v>0.70000000000000007</v>
      </c>
      <c r="N564" s="2">
        <v>3250</v>
      </c>
      <c r="O564" s="14">
        <f t="shared" si="28"/>
        <v>2275</v>
      </c>
      <c r="P564" s="14">
        <f t="shared" si="29"/>
        <v>1137.5000000000002</v>
      </c>
      <c r="Q564" s="3">
        <v>0.50000000000000011</v>
      </c>
    </row>
    <row r="565" spans="1:17" ht="15.75" customHeight="1" x14ac:dyDescent="0.2">
      <c r="A565" s="1" t="s">
        <v>110</v>
      </c>
      <c r="B565" s="1">
        <v>1128299</v>
      </c>
      <c r="C565" s="17">
        <v>44849</v>
      </c>
      <c r="D565" s="17" t="str">
        <f t="shared" si="30"/>
        <v>octubre</v>
      </c>
      <c r="E565" s="17" t="str">
        <f t="shared" si="31"/>
        <v>T4</v>
      </c>
      <c r="F565" s="17" t="str">
        <f t="shared" si="32"/>
        <v>S2</v>
      </c>
      <c r="G565" s="1" t="s">
        <v>11</v>
      </c>
      <c r="H565" s="1" t="s">
        <v>21</v>
      </c>
      <c r="I565" s="1" t="s">
        <v>22</v>
      </c>
      <c r="J565" s="1" t="s">
        <v>7</v>
      </c>
      <c r="K565" s="1">
        <v>36</v>
      </c>
      <c r="L565" s="1" t="s">
        <v>115</v>
      </c>
      <c r="M565" s="14">
        <v>0.75000000000000011</v>
      </c>
      <c r="N565" s="2">
        <v>3750</v>
      </c>
      <c r="O565" s="14">
        <f t="shared" si="28"/>
        <v>2812.5000000000005</v>
      </c>
      <c r="P565" s="14">
        <f t="shared" si="29"/>
        <v>421.87500000000011</v>
      </c>
      <c r="Q565" s="3">
        <v>0.15000000000000002</v>
      </c>
    </row>
    <row r="566" spans="1:17" ht="15.75" customHeight="1" x14ac:dyDescent="0.2">
      <c r="A566" s="1" t="s">
        <v>110</v>
      </c>
      <c r="B566" s="1">
        <v>1128299</v>
      </c>
      <c r="C566" s="17">
        <v>44880</v>
      </c>
      <c r="D566" s="17" t="str">
        <f t="shared" si="30"/>
        <v>noviembre</v>
      </c>
      <c r="E566" s="17" t="str">
        <f t="shared" si="31"/>
        <v>T4</v>
      </c>
      <c r="F566" s="17" t="str">
        <f t="shared" si="32"/>
        <v>S2</v>
      </c>
      <c r="G566" s="1" t="s">
        <v>11</v>
      </c>
      <c r="H566" s="1" t="s">
        <v>21</v>
      </c>
      <c r="I566" s="1" t="s">
        <v>22</v>
      </c>
      <c r="J566" s="1" t="s">
        <v>2</v>
      </c>
      <c r="K566" s="1">
        <v>27</v>
      </c>
      <c r="L566" s="1" t="s">
        <v>114</v>
      </c>
      <c r="M566" s="14">
        <v>0.60000000000000009</v>
      </c>
      <c r="N566" s="2">
        <v>5750</v>
      </c>
      <c r="O566" s="14">
        <f t="shared" si="28"/>
        <v>3450.0000000000005</v>
      </c>
      <c r="P566" s="14">
        <f t="shared" si="29"/>
        <v>1207.5000000000002</v>
      </c>
      <c r="Q566" s="3">
        <v>0.35000000000000003</v>
      </c>
    </row>
    <row r="567" spans="1:17" ht="15.75" customHeight="1" x14ac:dyDescent="0.2">
      <c r="A567" s="1" t="s">
        <v>110</v>
      </c>
      <c r="B567" s="1">
        <v>1128299</v>
      </c>
      <c r="C567" s="17">
        <v>44880</v>
      </c>
      <c r="D567" s="17" t="str">
        <f t="shared" si="30"/>
        <v>noviembre</v>
      </c>
      <c r="E567" s="17" t="str">
        <f t="shared" si="31"/>
        <v>T4</v>
      </c>
      <c r="F567" s="17" t="str">
        <f t="shared" si="32"/>
        <v>S2</v>
      </c>
      <c r="G567" s="1" t="s">
        <v>11</v>
      </c>
      <c r="H567" s="1" t="s">
        <v>21</v>
      </c>
      <c r="I567" s="1" t="s">
        <v>22</v>
      </c>
      <c r="J567" s="1" t="s">
        <v>3</v>
      </c>
      <c r="K567" s="1">
        <v>46</v>
      </c>
      <c r="L567" s="1" t="s">
        <v>112</v>
      </c>
      <c r="M567" s="14">
        <v>0.65000000000000013</v>
      </c>
      <c r="N567" s="2">
        <v>5750</v>
      </c>
      <c r="O567" s="14">
        <f t="shared" si="28"/>
        <v>3737.5000000000009</v>
      </c>
      <c r="P567" s="14">
        <f t="shared" si="29"/>
        <v>747.50000000000023</v>
      </c>
      <c r="Q567" s="3">
        <v>0.2</v>
      </c>
    </row>
    <row r="568" spans="1:17" ht="15.75" customHeight="1" x14ac:dyDescent="0.2">
      <c r="A568" s="1" t="s">
        <v>110</v>
      </c>
      <c r="B568" s="1">
        <v>1128299</v>
      </c>
      <c r="C568" s="17">
        <v>44880</v>
      </c>
      <c r="D568" s="17" t="str">
        <f t="shared" si="30"/>
        <v>noviembre</v>
      </c>
      <c r="E568" s="17" t="str">
        <f t="shared" si="31"/>
        <v>T4</v>
      </c>
      <c r="F568" s="17" t="str">
        <f t="shared" si="32"/>
        <v>S2</v>
      </c>
      <c r="G568" s="1" t="s">
        <v>11</v>
      </c>
      <c r="H568" s="1" t="s">
        <v>21</v>
      </c>
      <c r="I568" s="1" t="s">
        <v>22</v>
      </c>
      <c r="J568" s="1" t="s">
        <v>4</v>
      </c>
      <c r="K568" s="1">
        <v>34</v>
      </c>
      <c r="L568" s="1" t="s">
        <v>114</v>
      </c>
      <c r="M568" s="14">
        <v>0.60000000000000009</v>
      </c>
      <c r="N568" s="2">
        <v>4250</v>
      </c>
      <c r="O568" s="14">
        <f t="shared" si="28"/>
        <v>2550.0000000000005</v>
      </c>
      <c r="P568" s="14">
        <f t="shared" si="29"/>
        <v>892.50000000000023</v>
      </c>
      <c r="Q568" s="3">
        <v>0.35000000000000003</v>
      </c>
    </row>
    <row r="569" spans="1:17" ht="15.75" customHeight="1" x14ac:dyDescent="0.2">
      <c r="A569" s="1" t="s">
        <v>110</v>
      </c>
      <c r="B569" s="1">
        <v>1128299</v>
      </c>
      <c r="C569" s="17">
        <v>44880</v>
      </c>
      <c r="D569" s="17" t="str">
        <f t="shared" si="30"/>
        <v>noviembre</v>
      </c>
      <c r="E569" s="17" t="str">
        <f t="shared" si="31"/>
        <v>T4</v>
      </c>
      <c r="F569" s="17" t="str">
        <f t="shared" si="32"/>
        <v>S2</v>
      </c>
      <c r="G569" s="1" t="s">
        <v>11</v>
      </c>
      <c r="H569" s="1" t="s">
        <v>21</v>
      </c>
      <c r="I569" s="1" t="s">
        <v>22</v>
      </c>
      <c r="J569" s="1" t="s">
        <v>5</v>
      </c>
      <c r="K569" s="1">
        <v>21</v>
      </c>
      <c r="L569" s="1" t="s">
        <v>112</v>
      </c>
      <c r="M569" s="14">
        <v>0.60000000000000009</v>
      </c>
      <c r="N569" s="2">
        <v>4000</v>
      </c>
      <c r="O569" s="14">
        <f t="shared" si="28"/>
        <v>2400.0000000000005</v>
      </c>
      <c r="P569" s="14">
        <f t="shared" si="29"/>
        <v>720.00000000000011</v>
      </c>
      <c r="Q569" s="3">
        <v>0.3</v>
      </c>
    </row>
    <row r="570" spans="1:17" ht="15.75" customHeight="1" x14ac:dyDescent="0.2">
      <c r="A570" s="1" t="s">
        <v>110</v>
      </c>
      <c r="B570" s="1">
        <v>1128299</v>
      </c>
      <c r="C570" s="17">
        <v>44880</v>
      </c>
      <c r="D570" s="17" t="str">
        <f t="shared" si="30"/>
        <v>noviembre</v>
      </c>
      <c r="E570" s="17" t="str">
        <f t="shared" si="31"/>
        <v>T4</v>
      </c>
      <c r="F570" s="17" t="str">
        <f t="shared" si="32"/>
        <v>S2</v>
      </c>
      <c r="G570" s="1" t="s">
        <v>11</v>
      </c>
      <c r="H570" s="1" t="s">
        <v>21</v>
      </c>
      <c r="I570" s="1" t="s">
        <v>22</v>
      </c>
      <c r="J570" s="1" t="s">
        <v>6</v>
      </c>
      <c r="K570" s="1">
        <v>29</v>
      </c>
      <c r="L570" s="1" t="s">
        <v>113</v>
      </c>
      <c r="M570" s="14">
        <v>0.70000000000000007</v>
      </c>
      <c r="N570" s="2">
        <v>3500</v>
      </c>
      <c r="O570" s="14">
        <f t="shared" si="28"/>
        <v>2450.0000000000005</v>
      </c>
      <c r="P570" s="14">
        <f t="shared" si="29"/>
        <v>1225.0000000000005</v>
      </c>
      <c r="Q570" s="3">
        <v>0.50000000000000011</v>
      </c>
    </row>
    <row r="571" spans="1:17" ht="15.75" customHeight="1" x14ac:dyDescent="0.2">
      <c r="A571" s="1" t="s">
        <v>110</v>
      </c>
      <c r="B571" s="1">
        <v>1128299</v>
      </c>
      <c r="C571" s="17">
        <v>44880</v>
      </c>
      <c r="D571" s="17" t="str">
        <f t="shared" si="30"/>
        <v>noviembre</v>
      </c>
      <c r="E571" s="17" t="str">
        <f t="shared" si="31"/>
        <v>T4</v>
      </c>
      <c r="F571" s="17" t="str">
        <f t="shared" si="32"/>
        <v>S2</v>
      </c>
      <c r="G571" s="1" t="s">
        <v>11</v>
      </c>
      <c r="H571" s="1" t="s">
        <v>21</v>
      </c>
      <c r="I571" s="1" t="s">
        <v>22</v>
      </c>
      <c r="J571" s="1" t="s">
        <v>7</v>
      </c>
      <c r="K571" s="1">
        <v>22</v>
      </c>
      <c r="L571" s="1" t="s">
        <v>113</v>
      </c>
      <c r="M571" s="14">
        <v>0.75000000000000011</v>
      </c>
      <c r="N571" s="2">
        <v>4750</v>
      </c>
      <c r="O571" s="14">
        <f t="shared" si="28"/>
        <v>3562.5000000000005</v>
      </c>
      <c r="P571" s="14">
        <f t="shared" si="29"/>
        <v>534.37500000000011</v>
      </c>
      <c r="Q571" s="3">
        <v>0.15000000000000002</v>
      </c>
    </row>
    <row r="572" spans="1:17" ht="15.75" customHeight="1" x14ac:dyDescent="0.2">
      <c r="A572" s="1" t="s">
        <v>110</v>
      </c>
      <c r="B572" s="1">
        <v>1128299</v>
      </c>
      <c r="C572" s="17">
        <v>44909</v>
      </c>
      <c r="D572" s="17" t="str">
        <f t="shared" si="30"/>
        <v>diciembre</v>
      </c>
      <c r="E572" s="17" t="str">
        <f t="shared" si="31"/>
        <v>T4</v>
      </c>
      <c r="F572" s="17" t="str">
        <f t="shared" si="32"/>
        <v>S2</v>
      </c>
      <c r="G572" s="1" t="s">
        <v>11</v>
      </c>
      <c r="H572" s="1" t="s">
        <v>21</v>
      </c>
      <c r="I572" s="1" t="s">
        <v>22</v>
      </c>
      <c r="J572" s="1" t="s">
        <v>2</v>
      </c>
      <c r="K572" s="1">
        <v>30</v>
      </c>
      <c r="L572" s="1" t="s">
        <v>115</v>
      </c>
      <c r="M572" s="14">
        <v>0.60000000000000009</v>
      </c>
      <c r="N572" s="2">
        <v>6750</v>
      </c>
      <c r="O572" s="14">
        <f t="shared" si="28"/>
        <v>4050.0000000000005</v>
      </c>
      <c r="P572" s="14">
        <f t="shared" si="29"/>
        <v>1417.5000000000002</v>
      </c>
      <c r="Q572" s="3">
        <v>0.35000000000000003</v>
      </c>
    </row>
    <row r="573" spans="1:17" ht="15.75" customHeight="1" x14ac:dyDescent="0.2">
      <c r="A573" s="1" t="s">
        <v>110</v>
      </c>
      <c r="B573" s="1">
        <v>1128299</v>
      </c>
      <c r="C573" s="17">
        <v>44909</v>
      </c>
      <c r="D573" s="17" t="str">
        <f t="shared" si="30"/>
        <v>diciembre</v>
      </c>
      <c r="E573" s="17" t="str">
        <f t="shared" si="31"/>
        <v>T4</v>
      </c>
      <c r="F573" s="17" t="str">
        <f t="shared" si="32"/>
        <v>S2</v>
      </c>
      <c r="G573" s="1" t="s">
        <v>11</v>
      </c>
      <c r="H573" s="1" t="s">
        <v>21</v>
      </c>
      <c r="I573" s="1" t="s">
        <v>22</v>
      </c>
      <c r="J573" s="1" t="s">
        <v>3</v>
      </c>
      <c r="K573" s="1">
        <v>52</v>
      </c>
      <c r="L573" s="1" t="s">
        <v>113</v>
      </c>
      <c r="M573" s="14">
        <v>0.65000000000000013</v>
      </c>
      <c r="N573" s="2">
        <v>6750</v>
      </c>
      <c r="O573" s="14">
        <f t="shared" si="28"/>
        <v>4387.5000000000009</v>
      </c>
      <c r="P573" s="14">
        <f t="shared" si="29"/>
        <v>877.50000000000023</v>
      </c>
      <c r="Q573" s="3">
        <v>0.2</v>
      </c>
    </row>
    <row r="574" spans="1:17" ht="15.75" customHeight="1" x14ac:dyDescent="0.2">
      <c r="A574" s="1" t="s">
        <v>110</v>
      </c>
      <c r="B574" s="1">
        <v>1128299</v>
      </c>
      <c r="C574" s="17">
        <v>44909</v>
      </c>
      <c r="D574" s="17" t="str">
        <f t="shared" si="30"/>
        <v>diciembre</v>
      </c>
      <c r="E574" s="17" t="str">
        <f t="shared" si="31"/>
        <v>T4</v>
      </c>
      <c r="F574" s="17" t="str">
        <f t="shared" si="32"/>
        <v>S2</v>
      </c>
      <c r="G574" s="1" t="s">
        <v>11</v>
      </c>
      <c r="H574" s="1" t="s">
        <v>21</v>
      </c>
      <c r="I574" s="1" t="s">
        <v>22</v>
      </c>
      <c r="J574" s="1" t="s">
        <v>4</v>
      </c>
      <c r="K574" s="1">
        <v>47</v>
      </c>
      <c r="L574" s="1" t="s">
        <v>115</v>
      </c>
      <c r="M574" s="14">
        <v>0.60000000000000009</v>
      </c>
      <c r="N574" s="2">
        <v>4750</v>
      </c>
      <c r="O574" s="14">
        <f t="shared" si="28"/>
        <v>2850.0000000000005</v>
      </c>
      <c r="P574" s="14">
        <f t="shared" si="29"/>
        <v>997.50000000000023</v>
      </c>
      <c r="Q574" s="3">
        <v>0.35000000000000003</v>
      </c>
    </row>
    <row r="575" spans="1:17" ht="15.75" customHeight="1" x14ac:dyDescent="0.2">
      <c r="A575" s="1" t="s">
        <v>110</v>
      </c>
      <c r="B575" s="1">
        <v>1128299</v>
      </c>
      <c r="C575" s="17">
        <v>44909</v>
      </c>
      <c r="D575" s="17" t="str">
        <f t="shared" si="30"/>
        <v>diciembre</v>
      </c>
      <c r="E575" s="17" t="str">
        <f t="shared" si="31"/>
        <v>T4</v>
      </c>
      <c r="F575" s="17" t="str">
        <f t="shared" si="32"/>
        <v>S2</v>
      </c>
      <c r="G575" s="1" t="s">
        <v>11</v>
      </c>
      <c r="H575" s="1" t="s">
        <v>21</v>
      </c>
      <c r="I575" s="1" t="s">
        <v>22</v>
      </c>
      <c r="J575" s="1" t="s">
        <v>5</v>
      </c>
      <c r="K575" s="1">
        <v>47</v>
      </c>
      <c r="L575" s="1" t="s">
        <v>115</v>
      </c>
      <c r="M575" s="14">
        <v>0.60000000000000009</v>
      </c>
      <c r="N575" s="2">
        <v>4750</v>
      </c>
      <c r="O575" s="14">
        <f t="shared" si="28"/>
        <v>2850.0000000000005</v>
      </c>
      <c r="P575" s="14">
        <f t="shared" si="29"/>
        <v>855.00000000000011</v>
      </c>
      <c r="Q575" s="3">
        <v>0.3</v>
      </c>
    </row>
    <row r="576" spans="1:17" ht="15.75" customHeight="1" x14ac:dyDescent="0.2">
      <c r="A576" s="1" t="s">
        <v>110</v>
      </c>
      <c r="B576" s="1">
        <v>1128299</v>
      </c>
      <c r="C576" s="17">
        <v>44909</v>
      </c>
      <c r="D576" s="17" t="str">
        <f t="shared" si="30"/>
        <v>diciembre</v>
      </c>
      <c r="E576" s="17" t="str">
        <f t="shared" si="31"/>
        <v>T4</v>
      </c>
      <c r="F576" s="17" t="str">
        <f t="shared" si="32"/>
        <v>S2</v>
      </c>
      <c r="G576" s="1" t="s">
        <v>11</v>
      </c>
      <c r="H576" s="1" t="s">
        <v>21</v>
      </c>
      <c r="I576" s="1" t="s">
        <v>22</v>
      </c>
      <c r="J576" s="1" t="s">
        <v>6</v>
      </c>
      <c r="K576" s="1">
        <v>19</v>
      </c>
      <c r="L576" s="1" t="s">
        <v>113</v>
      </c>
      <c r="M576" s="14">
        <v>0.70000000000000007</v>
      </c>
      <c r="N576" s="2">
        <v>4000</v>
      </c>
      <c r="O576" s="14">
        <f t="shared" si="28"/>
        <v>2800.0000000000005</v>
      </c>
      <c r="P576" s="14">
        <f t="shared" si="29"/>
        <v>1400.0000000000005</v>
      </c>
      <c r="Q576" s="3">
        <v>0.50000000000000011</v>
      </c>
    </row>
    <row r="577" spans="1:17" ht="15.75" customHeight="1" x14ac:dyDescent="0.2">
      <c r="A577" s="1" t="s">
        <v>110</v>
      </c>
      <c r="B577" s="1">
        <v>1128299</v>
      </c>
      <c r="C577" s="17">
        <v>44909</v>
      </c>
      <c r="D577" s="17" t="str">
        <f t="shared" si="30"/>
        <v>diciembre</v>
      </c>
      <c r="E577" s="17" t="str">
        <f t="shared" si="31"/>
        <v>T4</v>
      </c>
      <c r="F577" s="17" t="str">
        <f t="shared" si="32"/>
        <v>S2</v>
      </c>
      <c r="G577" s="1" t="s">
        <v>11</v>
      </c>
      <c r="H577" s="1" t="s">
        <v>21</v>
      </c>
      <c r="I577" s="1" t="s">
        <v>22</v>
      </c>
      <c r="J577" s="1" t="s">
        <v>7</v>
      </c>
      <c r="K577" s="1">
        <v>35</v>
      </c>
      <c r="L577" s="1" t="s">
        <v>115</v>
      </c>
      <c r="M577" s="14">
        <v>0.75000000000000011</v>
      </c>
      <c r="N577" s="2">
        <v>5000</v>
      </c>
      <c r="O577" s="14">
        <f t="shared" si="28"/>
        <v>3750.0000000000005</v>
      </c>
      <c r="P577" s="14">
        <f t="shared" si="29"/>
        <v>562.50000000000011</v>
      </c>
      <c r="Q577" s="3">
        <v>0.15000000000000002</v>
      </c>
    </row>
    <row r="578" spans="1:17" ht="15.75" customHeight="1" x14ac:dyDescent="0.2">
      <c r="A578" s="1" t="s">
        <v>110</v>
      </c>
      <c r="B578" s="1">
        <v>1128299</v>
      </c>
      <c r="C578" s="17">
        <v>44566</v>
      </c>
      <c r="D578" s="17" t="str">
        <f t="shared" ref="D578:D641" si="33">TEXT(C578,"mmmm")</f>
        <v>enero</v>
      </c>
      <c r="E578" s="17" t="str">
        <f t="shared" ref="E578:E641" si="34">"T" &amp; TRUNC((MONTH(C578)-1)/3)+1</f>
        <v>T1</v>
      </c>
      <c r="F578" s="17" t="str">
        <f t="shared" ref="F578:F641" si="35">"S" &amp; IF(MONTH(C578)&lt;=6,1,2)</f>
        <v>S1</v>
      </c>
      <c r="G578" s="1" t="s">
        <v>11</v>
      </c>
      <c r="H578" s="1" t="s">
        <v>23</v>
      </c>
      <c r="I578" s="1" t="s">
        <v>24</v>
      </c>
      <c r="J578" s="1" t="s">
        <v>2</v>
      </c>
      <c r="K578" s="1">
        <v>36</v>
      </c>
      <c r="L578" s="1" t="s">
        <v>115</v>
      </c>
      <c r="M578" s="14">
        <v>0.3</v>
      </c>
      <c r="N578" s="2">
        <v>4250</v>
      </c>
      <c r="O578" s="14">
        <f t="shared" si="28"/>
        <v>1275</v>
      </c>
      <c r="P578" s="14">
        <f t="shared" si="29"/>
        <v>446.25000000000006</v>
      </c>
      <c r="Q578" s="3">
        <v>0.35000000000000003</v>
      </c>
    </row>
    <row r="579" spans="1:17" ht="15.75" customHeight="1" x14ac:dyDescent="0.2">
      <c r="A579" s="1" t="s">
        <v>110</v>
      </c>
      <c r="B579" s="1">
        <v>1128299</v>
      </c>
      <c r="C579" s="17">
        <v>44566</v>
      </c>
      <c r="D579" s="17" t="str">
        <f t="shared" si="33"/>
        <v>enero</v>
      </c>
      <c r="E579" s="17" t="str">
        <f t="shared" si="34"/>
        <v>T1</v>
      </c>
      <c r="F579" s="17" t="str">
        <f t="shared" si="35"/>
        <v>S1</v>
      </c>
      <c r="G579" s="1" t="s">
        <v>11</v>
      </c>
      <c r="H579" s="1" t="s">
        <v>23</v>
      </c>
      <c r="I579" s="1" t="s">
        <v>24</v>
      </c>
      <c r="J579" s="1" t="s">
        <v>3</v>
      </c>
      <c r="K579" s="1">
        <v>30</v>
      </c>
      <c r="L579" s="1" t="s">
        <v>113</v>
      </c>
      <c r="M579" s="14">
        <v>0.4</v>
      </c>
      <c r="N579" s="2">
        <v>4250</v>
      </c>
      <c r="O579" s="14">
        <f t="shared" si="28"/>
        <v>1700</v>
      </c>
      <c r="P579" s="14">
        <f t="shared" si="29"/>
        <v>340</v>
      </c>
      <c r="Q579" s="3">
        <v>0.2</v>
      </c>
    </row>
    <row r="580" spans="1:17" ht="15.75" customHeight="1" x14ac:dyDescent="0.2">
      <c r="A580" s="1" t="s">
        <v>110</v>
      </c>
      <c r="B580" s="1">
        <v>1128299</v>
      </c>
      <c r="C580" s="17">
        <v>44566</v>
      </c>
      <c r="D580" s="17" t="str">
        <f t="shared" si="33"/>
        <v>enero</v>
      </c>
      <c r="E580" s="17" t="str">
        <f t="shared" si="34"/>
        <v>T1</v>
      </c>
      <c r="F580" s="17" t="str">
        <f t="shared" si="35"/>
        <v>S1</v>
      </c>
      <c r="G580" s="1" t="s">
        <v>11</v>
      </c>
      <c r="H580" s="1" t="s">
        <v>23</v>
      </c>
      <c r="I580" s="1" t="s">
        <v>24</v>
      </c>
      <c r="J580" s="1" t="s">
        <v>4</v>
      </c>
      <c r="K580" s="1">
        <v>48</v>
      </c>
      <c r="L580" s="1" t="s">
        <v>114</v>
      </c>
      <c r="M580" s="14">
        <v>0.4</v>
      </c>
      <c r="N580" s="2">
        <v>4250</v>
      </c>
      <c r="O580" s="14">
        <f t="shared" si="28"/>
        <v>1700</v>
      </c>
      <c r="P580" s="14">
        <f t="shared" si="29"/>
        <v>595</v>
      </c>
      <c r="Q580" s="3">
        <v>0.35000000000000003</v>
      </c>
    </row>
    <row r="581" spans="1:17" ht="15.75" customHeight="1" x14ac:dyDescent="0.2">
      <c r="A581" s="1" t="s">
        <v>110</v>
      </c>
      <c r="B581" s="1">
        <v>1128299</v>
      </c>
      <c r="C581" s="17">
        <v>44566</v>
      </c>
      <c r="D581" s="17" t="str">
        <f t="shared" si="33"/>
        <v>enero</v>
      </c>
      <c r="E581" s="17" t="str">
        <f t="shared" si="34"/>
        <v>T1</v>
      </c>
      <c r="F581" s="17" t="str">
        <f t="shared" si="35"/>
        <v>S1</v>
      </c>
      <c r="G581" s="1" t="s">
        <v>11</v>
      </c>
      <c r="H581" s="1" t="s">
        <v>23</v>
      </c>
      <c r="I581" s="1" t="s">
        <v>24</v>
      </c>
      <c r="J581" s="1" t="s">
        <v>5</v>
      </c>
      <c r="K581" s="1">
        <v>59</v>
      </c>
      <c r="L581" s="1" t="s">
        <v>115</v>
      </c>
      <c r="M581" s="14">
        <v>0.4</v>
      </c>
      <c r="N581" s="2">
        <v>2750</v>
      </c>
      <c r="O581" s="14">
        <f t="shared" si="28"/>
        <v>1100</v>
      </c>
      <c r="P581" s="14">
        <f t="shared" si="29"/>
        <v>330</v>
      </c>
      <c r="Q581" s="3">
        <v>0.3</v>
      </c>
    </row>
    <row r="582" spans="1:17" ht="15.75" customHeight="1" x14ac:dyDescent="0.2">
      <c r="A582" s="1" t="s">
        <v>110</v>
      </c>
      <c r="B582" s="1">
        <v>1128299</v>
      </c>
      <c r="C582" s="17">
        <v>44566</v>
      </c>
      <c r="D582" s="17" t="str">
        <f t="shared" si="33"/>
        <v>enero</v>
      </c>
      <c r="E582" s="17" t="str">
        <f t="shared" si="34"/>
        <v>T1</v>
      </c>
      <c r="F582" s="17" t="str">
        <f t="shared" si="35"/>
        <v>S1</v>
      </c>
      <c r="G582" s="1" t="s">
        <v>11</v>
      </c>
      <c r="H582" s="1" t="s">
        <v>23</v>
      </c>
      <c r="I582" s="1" t="s">
        <v>24</v>
      </c>
      <c r="J582" s="1" t="s">
        <v>6</v>
      </c>
      <c r="K582" s="1">
        <v>57</v>
      </c>
      <c r="L582" s="1" t="s">
        <v>114</v>
      </c>
      <c r="M582" s="14">
        <v>0.45</v>
      </c>
      <c r="N582" s="2">
        <v>2250</v>
      </c>
      <c r="O582" s="14">
        <f t="shared" si="28"/>
        <v>1012.5</v>
      </c>
      <c r="P582" s="14">
        <f t="shared" si="29"/>
        <v>506.25</v>
      </c>
      <c r="Q582" s="3">
        <v>0.5</v>
      </c>
    </row>
    <row r="583" spans="1:17" ht="15.75" customHeight="1" x14ac:dyDescent="0.2">
      <c r="A583" s="1" t="s">
        <v>110</v>
      </c>
      <c r="B583" s="1">
        <v>1128299</v>
      </c>
      <c r="C583" s="17">
        <v>44566</v>
      </c>
      <c r="D583" s="17" t="str">
        <f t="shared" si="33"/>
        <v>enero</v>
      </c>
      <c r="E583" s="17" t="str">
        <f t="shared" si="34"/>
        <v>T1</v>
      </c>
      <c r="F583" s="17" t="str">
        <f t="shared" si="35"/>
        <v>S1</v>
      </c>
      <c r="G583" s="1" t="s">
        <v>11</v>
      </c>
      <c r="H583" s="1" t="s">
        <v>23</v>
      </c>
      <c r="I583" s="1" t="s">
        <v>24</v>
      </c>
      <c r="J583" s="1" t="s">
        <v>7</v>
      </c>
      <c r="K583" s="1">
        <v>42</v>
      </c>
      <c r="L583" s="1" t="s">
        <v>114</v>
      </c>
      <c r="M583" s="14">
        <v>0.4</v>
      </c>
      <c r="N583" s="2">
        <v>4750</v>
      </c>
      <c r="O583" s="14">
        <f t="shared" si="28"/>
        <v>1900</v>
      </c>
      <c r="P583" s="14">
        <f t="shared" si="29"/>
        <v>285.00000000000006</v>
      </c>
      <c r="Q583" s="3">
        <v>0.15000000000000002</v>
      </c>
    </row>
    <row r="584" spans="1:17" ht="15.75" customHeight="1" x14ac:dyDescent="0.2">
      <c r="A584" s="1" t="s">
        <v>110</v>
      </c>
      <c r="B584" s="1">
        <v>1128299</v>
      </c>
      <c r="C584" s="17">
        <v>44597</v>
      </c>
      <c r="D584" s="17" t="str">
        <f t="shared" si="33"/>
        <v>febrero</v>
      </c>
      <c r="E584" s="17" t="str">
        <f t="shared" si="34"/>
        <v>T1</v>
      </c>
      <c r="F584" s="17" t="str">
        <f t="shared" si="35"/>
        <v>S1</v>
      </c>
      <c r="G584" s="1" t="s">
        <v>11</v>
      </c>
      <c r="H584" s="1" t="s">
        <v>23</v>
      </c>
      <c r="I584" s="1" t="s">
        <v>24</v>
      </c>
      <c r="J584" s="1" t="s">
        <v>2</v>
      </c>
      <c r="K584" s="1">
        <v>25</v>
      </c>
      <c r="L584" s="1" t="s">
        <v>113</v>
      </c>
      <c r="M584" s="14">
        <v>0.3</v>
      </c>
      <c r="N584" s="2">
        <v>5250</v>
      </c>
      <c r="O584" s="14">
        <f t="shared" si="28"/>
        <v>1575</v>
      </c>
      <c r="P584" s="14">
        <f t="shared" si="29"/>
        <v>551.25</v>
      </c>
      <c r="Q584" s="3">
        <v>0.35000000000000003</v>
      </c>
    </row>
    <row r="585" spans="1:17" ht="15.75" customHeight="1" x14ac:dyDescent="0.2">
      <c r="A585" s="1" t="s">
        <v>110</v>
      </c>
      <c r="B585" s="1">
        <v>1128299</v>
      </c>
      <c r="C585" s="17">
        <v>44597</v>
      </c>
      <c r="D585" s="17" t="str">
        <f t="shared" si="33"/>
        <v>febrero</v>
      </c>
      <c r="E585" s="17" t="str">
        <f t="shared" si="34"/>
        <v>T1</v>
      </c>
      <c r="F585" s="17" t="str">
        <f t="shared" si="35"/>
        <v>S1</v>
      </c>
      <c r="G585" s="1" t="s">
        <v>11</v>
      </c>
      <c r="H585" s="1" t="s">
        <v>23</v>
      </c>
      <c r="I585" s="1" t="s">
        <v>24</v>
      </c>
      <c r="J585" s="1" t="s">
        <v>3</v>
      </c>
      <c r="K585" s="1">
        <v>58</v>
      </c>
      <c r="L585" s="1" t="s">
        <v>112</v>
      </c>
      <c r="M585" s="14">
        <v>0.4</v>
      </c>
      <c r="N585" s="2">
        <v>4250</v>
      </c>
      <c r="O585" s="14">
        <f t="shared" si="28"/>
        <v>1700</v>
      </c>
      <c r="P585" s="14">
        <f t="shared" si="29"/>
        <v>340</v>
      </c>
      <c r="Q585" s="3">
        <v>0.2</v>
      </c>
    </row>
    <row r="586" spans="1:17" ht="15.75" customHeight="1" x14ac:dyDescent="0.2">
      <c r="A586" s="1" t="s">
        <v>110</v>
      </c>
      <c r="B586" s="1">
        <v>1128299</v>
      </c>
      <c r="C586" s="17">
        <v>44597</v>
      </c>
      <c r="D586" s="17" t="str">
        <f t="shared" si="33"/>
        <v>febrero</v>
      </c>
      <c r="E586" s="17" t="str">
        <f t="shared" si="34"/>
        <v>T1</v>
      </c>
      <c r="F586" s="17" t="str">
        <f t="shared" si="35"/>
        <v>S1</v>
      </c>
      <c r="G586" s="1" t="s">
        <v>11</v>
      </c>
      <c r="H586" s="1" t="s">
        <v>23</v>
      </c>
      <c r="I586" s="1" t="s">
        <v>24</v>
      </c>
      <c r="J586" s="1" t="s">
        <v>4</v>
      </c>
      <c r="K586" s="1">
        <v>54</v>
      </c>
      <c r="L586" s="1" t="s">
        <v>113</v>
      </c>
      <c r="M586" s="14">
        <v>0.4</v>
      </c>
      <c r="N586" s="2">
        <v>4250</v>
      </c>
      <c r="O586" s="14">
        <f t="shared" si="28"/>
        <v>1700</v>
      </c>
      <c r="P586" s="14">
        <f t="shared" si="29"/>
        <v>595</v>
      </c>
      <c r="Q586" s="3">
        <v>0.35000000000000003</v>
      </c>
    </row>
    <row r="587" spans="1:17" ht="15.75" customHeight="1" x14ac:dyDescent="0.2">
      <c r="A587" s="1" t="s">
        <v>110</v>
      </c>
      <c r="B587" s="1">
        <v>1128299</v>
      </c>
      <c r="C587" s="17">
        <v>44597</v>
      </c>
      <c r="D587" s="17" t="str">
        <f t="shared" si="33"/>
        <v>febrero</v>
      </c>
      <c r="E587" s="17" t="str">
        <f t="shared" si="34"/>
        <v>T1</v>
      </c>
      <c r="F587" s="17" t="str">
        <f t="shared" si="35"/>
        <v>S1</v>
      </c>
      <c r="G587" s="1" t="s">
        <v>11</v>
      </c>
      <c r="H587" s="1" t="s">
        <v>23</v>
      </c>
      <c r="I587" s="1" t="s">
        <v>24</v>
      </c>
      <c r="J587" s="1" t="s">
        <v>5</v>
      </c>
      <c r="K587" s="1">
        <v>31</v>
      </c>
      <c r="L587" s="1" t="s">
        <v>113</v>
      </c>
      <c r="M587" s="14">
        <v>0.4</v>
      </c>
      <c r="N587" s="2">
        <v>2750</v>
      </c>
      <c r="O587" s="14">
        <f t="shared" si="28"/>
        <v>1100</v>
      </c>
      <c r="P587" s="14">
        <f t="shared" si="29"/>
        <v>330</v>
      </c>
      <c r="Q587" s="3">
        <v>0.3</v>
      </c>
    </row>
    <row r="588" spans="1:17" ht="15.75" customHeight="1" x14ac:dyDescent="0.2">
      <c r="A588" s="1" t="s">
        <v>110</v>
      </c>
      <c r="B588" s="1">
        <v>1128299</v>
      </c>
      <c r="C588" s="17">
        <v>44597</v>
      </c>
      <c r="D588" s="17" t="str">
        <f t="shared" si="33"/>
        <v>febrero</v>
      </c>
      <c r="E588" s="17" t="str">
        <f t="shared" si="34"/>
        <v>T1</v>
      </c>
      <c r="F588" s="17" t="str">
        <f t="shared" si="35"/>
        <v>S1</v>
      </c>
      <c r="G588" s="1" t="s">
        <v>11</v>
      </c>
      <c r="H588" s="1" t="s">
        <v>23</v>
      </c>
      <c r="I588" s="1" t="s">
        <v>24</v>
      </c>
      <c r="J588" s="1" t="s">
        <v>6</v>
      </c>
      <c r="K588" s="1">
        <v>36</v>
      </c>
      <c r="L588" s="1" t="s">
        <v>114</v>
      </c>
      <c r="M588" s="14">
        <v>0.45</v>
      </c>
      <c r="N588" s="2">
        <v>2000</v>
      </c>
      <c r="O588" s="14">
        <f t="shared" si="28"/>
        <v>900</v>
      </c>
      <c r="P588" s="14">
        <f t="shared" si="29"/>
        <v>450</v>
      </c>
      <c r="Q588" s="3">
        <v>0.5</v>
      </c>
    </row>
    <row r="589" spans="1:17" ht="15.75" customHeight="1" x14ac:dyDescent="0.2">
      <c r="A589" s="1" t="s">
        <v>110</v>
      </c>
      <c r="B589" s="1">
        <v>1128299</v>
      </c>
      <c r="C589" s="17">
        <v>44597</v>
      </c>
      <c r="D589" s="17" t="str">
        <f t="shared" si="33"/>
        <v>febrero</v>
      </c>
      <c r="E589" s="17" t="str">
        <f t="shared" si="34"/>
        <v>T1</v>
      </c>
      <c r="F589" s="17" t="str">
        <f t="shared" si="35"/>
        <v>S1</v>
      </c>
      <c r="G589" s="1" t="s">
        <v>11</v>
      </c>
      <c r="H589" s="1" t="s">
        <v>23</v>
      </c>
      <c r="I589" s="1" t="s">
        <v>24</v>
      </c>
      <c r="J589" s="1" t="s">
        <v>7</v>
      </c>
      <c r="K589" s="1">
        <v>38</v>
      </c>
      <c r="L589" s="1" t="s">
        <v>114</v>
      </c>
      <c r="M589" s="14">
        <v>0.4</v>
      </c>
      <c r="N589" s="2">
        <v>4000</v>
      </c>
      <c r="O589" s="14">
        <f t="shared" si="28"/>
        <v>1600</v>
      </c>
      <c r="P589" s="14">
        <f t="shared" si="29"/>
        <v>240.00000000000003</v>
      </c>
      <c r="Q589" s="3">
        <v>0.15000000000000002</v>
      </c>
    </row>
    <row r="590" spans="1:17" ht="15.75" customHeight="1" x14ac:dyDescent="0.2">
      <c r="A590" s="1" t="s">
        <v>110</v>
      </c>
      <c r="B590" s="1">
        <v>1128299</v>
      </c>
      <c r="C590" s="17">
        <v>44624</v>
      </c>
      <c r="D590" s="17" t="str">
        <f t="shared" si="33"/>
        <v>marzo</v>
      </c>
      <c r="E590" s="17" t="str">
        <f t="shared" si="34"/>
        <v>T1</v>
      </c>
      <c r="F590" s="17" t="str">
        <f t="shared" si="35"/>
        <v>S1</v>
      </c>
      <c r="G590" s="1" t="s">
        <v>11</v>
      </c>
      <c r="H590" s="1" t="s">
        <v>23</v>
      </c>
      <c r="I590" s="1" t="s">
        <v>24</v>
      </c>
      <c r="J590" s="1" t="s">
        <v>2</v>
      </c>
      <c r="K590" s="1">
        <v>18</v>
      </c>
      <c r="L590" s="1" t="s">
        <v>115</v>
      </c>
      <c r="M590" s="14">
        <v>0.4</v>
      </c>
      <c r="N590" s="2">
        <v>5500</v>
      </c>
      <c r="O590" s="14">
        <f t="shared" si="28"/>
        <v>2200</v>
      </c>
      <c r="P590" s="14">
        <f t="shared" si="29"/>
        <v>770.00000000000011</v>
      </c>
      <c r="Q590" s="3">
        <v>0.35000000000000003</v>
      </c>
    </row>
    <row r="591" spans="1:17" ht="15.75" customHeight="1" x14ac:dyDescent="0.2">
      <c r="A591" s="1" t="s">
        <v>110</v>
      </c>
      <c r="B591" s="1">
        <v>1128299</v>
      </c>
      <c r="C591" s="17">
        <v>44624</v>
      </c>
      <c r="D591" s="17" t="str">
        <f t="shared" si="33"/>
        <v>marzo</v>
      </c>
      <c r="E591" s="17" t="str">
        <f t="shared" si="34"/>
        <v>T1</v>
      </c>
      <c r="F591" s="17" t="str">
        <f t="shared" si="35"/>
        <v>S1</v>
      </c>
      <c r="G591" s="1" t="s">
        <v>11</v>
      </c>
      <c r="H591" s="1" t="s">
        <v>23</v>
      </c>
      <c r="I591" s="1" t="s">
        <v>24</v>
      </c>
      <c r="J591" s="1" t="s">
        <v>3</v>
      </c>
      <c r="K591" s="1">
        <v>22</v>
      </c>
      <c r="L591" s="1" t="s">
        <v>114</v>
      </c>
      <c r="M591" s="14">
        <v>0.49999999999999994</v>
      </c>
      <c r="N591" s="2">
        <v>4000</v>
      </c>
      <c r="O591" s="14">
        <f t="shared" si="28"/>
        <v>1999.9999999999998</v>
      </c>
      <c r="P591" s="14">
        <f t="shared" si="29"/>
        <v>400</v>
      </c>
      <c r="Q591" s="3">
        <v>0.2</v>
      </c>
    </row>
    <row r="592" spans="1:17" ht="15.75" customHeight="1" x14ac:dyDescent="0.2">
      <c r="A592" s="1" t="s">
        <v>110</v>
      </c>
      <c r="B592" s="1">
        <v>1128299</v>
      </c>
      <c r="C592" s="17">
        <v>44624</v>
      </c>
      <c r="D592" s="17" t="str">
        <f t="shared" si="33"/>
        <v>marzo</v>
      </c>
      <c r="E592" s="17" t="str">
        <f t="shared" si="34"/>
        <v>T1</v>
      </c>
      <c r="F592" s="17" t="str">
        <f t="shared" si="35"/>
        <v>S1</v>
      </c>
      <c r="G592" s="1" t="s">
        <v>11</v>
      </c>
      <c r="H592" s="1" t="s">
        <v>23</v>
      </c>
      <c r="I592" s="1" t="s">
        <v>24</v>
      </c>
      <c r="J592" s="1" t="s">
        <v>4</v>
      </c>
      <c r="K592" s="1">
        <v>21</v>
      </c>
      <c r="L592" s="1" t="s">
        <v>112</v>
      </c>
      <c r="M592" s="14">
        <v>0.54999999999999993</v>
      </c>
      <c r="N592" s="2">
        <v>4000</v>
      </c>
      <c r="O592" s="14">
        <f t="shared" si="28"/>
        <v>2199.9999999999995</v>
      </c>
      <c r="P592" s="14">
        <f t="shared" si="29"/>
        <v>769.99999999999989</v>
      </c>
      <c r="Q592" s="3">
        <v>0.35000000000000003</v>
      </c>
    </row>
    <row r="593" spans="1:17" ht="15.75" customHeight="1" x14ac:dyDescent="0.2">
      <c r="A593" s="1" t="s">
        <v>110</v>
      </c>
      <c r="B593" s="1">
        <v>1128299</v>
      </c>
      <c r="C593" s="17">
        <v>44624</v>
      </c>
      <c r="D593" s="17" t="str">
        <f t="shared" si="33"/>
        <v>marzo</v>
      </c>
      <c r="E593" s="17" t="str">
        <f t="shared" si="34"/>
        <v>T1</v>
      </c>
      <c r="F593" s="17" t="str">
        <f t="shared" si="35"/>
        <v>S1</v>
      </c>
      <c r="G593" s="1" t="s">
        <v>11</v>
      </c>
      <c r="H593" s="1" t="s">
        <v>23</v>
      </c>
      <c r="I593" s="1" t="s">
        <v>24</v>
      </c>
      <c r="J593" s="1" t="s">
        <v>5</v>
      </c>
      <c r="K593" s="1">
        <v>50</v>
      </c>
      <c r="L593" s="1" t="s">
        <v>115</v>
      </c>
      <c r="M593" s="14">
        <v>0.54999999999999993</v>
      </c>
      <c r="N593" s="2">
        <v>3000</v>
      </c>
      <c r="O593" s="14">
        <f t="shared" si="28"/>
        <v>1649.9999999999998</v>
      </c>
      <c r="P593" s="14">
        <f t="shared" si="29"/>
        <v>494.99999999999989</v>
      </c>
      <c r="Q593" s="3">
        <v>0.3</v>
      </c>
    </row>
    <row r="594" spans="1:17" ht="15.75" customHeight="1" x14ac:dyDescent="0.2">
      <c r="A594" s="1" t="s">
        <v>110</v>
      </c>
      <c r="B594" s="1">
        <v>1128299</v>
      </c>
      <c r="C594" s="17">
        <v>44624</v>
      </c>
      <c r="D594" s="17" t="str">
        <f t="shared" si="33"/>
        <v>marzo</v>
      </c>
      <c r="E594" s="17" t="str">
        <f t="shared" si="34"/>
        <v>T1</v>
      </c>
      <c r="F594" s="17" t="str">
        <f t="shared" si="35"/>
        <v>S1</v>
      </c>
      <c r="G594" s="1" t="s">
        <v>11</v>
      </c>
      <c r="H594" s="1" t="s">
        <v>23</v>
      </c>
      <c r="I594" s="1" t="s">
        <v>24</v>
      </c>
      <c r="J594" s="1" t="s">
        <v>6</v>
      </c>
      <c r="K594" s="1">
        <v>35</v>
      </c>
      <c r="L594" s="1" t="s">
        <v>115</v>
      </c>
      <c r="M594" s="14">
        <v>0.6</v>
      </c>
      <c r="N594" s="2">
        <v>1500</v>
      </c>
      <c r="O594" s="14">
        <f t="shared" si="28"/>
        <v>900</v>
      </c>
      <c r="P594" s="14">
        <f t="shared" si="29"/>
        <v>450</v>
      </c>
      <c r="Q594" s="3">
        <v>0.5</v>
      </c>
    </row>
    <row r="595" spans="1:17" ht="15.75" customHeight="1" x14ac:dyDescent="0.2">
      <c r="A595" s="1" t="s">
        <v>110</v>
      </c>
      <c r="B595" s="1">
        <v>1128299</v>
      </c>
      <c r="C595" s="17">
        <v>44624</v>
      </c>
      <c r="D595" s="17" t="str">
        <f t="shared" si="33"/>
        <v>marzo</v>
      </c>
      <c r="E595" s="17" t="str">
        <f t="shared" si="34"/>
        <v>T1</v>
      </c>
      <c r="F595" s="17" t="str">
        <f t="shared" si="35"/>
        <v>S1</v>
      </c>
      <c r="G595" s="1" t="s">
        <v>11</v>
      </c>
      <c r="H595" s="1" t="s">
        <v>23</v>
      </c>
      <c r="I595" s="1" t="s">
        <v>24</v>
      </c>
      <c r="J595" s="1" t="s">
        <v>7</v>
      </c>
      <c r="K595" s="1">
        <v>58</v>
      </c>
      <c r="L595" s="1" t="s">
        <v>113</v>
      </c>
      <c r="M595" s="14">
        <v>0.54999999999999993</v>
      </c>
      <c r="N595" s="2">
        <v>3500</v>
      </c>
      <c r="O595" s="14">
        <f t="shared" si="28"/>
        <v>1924.9999999999998</v>
      </c>
      <c r="P595" s="14">
        <f t="shared" si="29"/>
        <v>288.75</v>
      </c>
      <c r="Q595" s="3">
        <v>0.15000000000000002</v>
      </c>
    </row>
    <row r="596" spans="1:17" ht="15.75" customHeight="1" x14ac:dyDescent="0.2">
      <c r="A596" s="1" t="s">
        <v>110</v>
      </c>
      <c r="B596" s="1">
        <v>1128299</v>
      </c>
      <c r="C596" s="17">
        <v>44656</v>
      </c>
      <c r="D596" s="17" t="str">
        <f t="shared" si="33"/>
        <v>abril</v>
      </c>
      <c r="E596" s="17" t="str">
        <f t="shared" si="34"/>
        <v>T2</v>
      </c>
      <c r="F596" s="17" t="str">
        <f t="shared" si="35"/>
        <v>S1</v>
      </c>
      <c r="G596" s="1" t="s">
        <v>11</v>
      </c>
      <c r="H596" s="1" t="s">
        <v>23</v>
      </c>
      <c r="I596" s="1" t="s">
        <v>24</v>
      </c>
      <c r="J596" s="1" t="s">
        <v>2</v>
      </c>
      <c r="K596" s="1">
        <v>41</v>
      </c>
      <c r="L596" s="1" t="s">
        <v>113</v>
      </c>
      <c r="M596" s="14">
        <v>0.6</v>
      </c>
      <c r="N596" s="2">
        <v>5250</v>
      </c>
      <c r="O596" s="14">
        <f t="shared" si="28"/>
        <v>3150</v>
      </c>
      <c r="P596" s="14">
        <f t="shared" si="29"/>
        <v>1102.5</v>
      </c>
      <c r="Q596" s="3">
        <v>0.35000000000000003</v>
      </c>
    </row>
    <row r="597" spans="1:17" ht="15.75" customHeight="1" x14ac:dyDescent="0.2">
      <c r="A597" s="1" t="s">
        <v>110</v>
      </c>
      <c r="B597" s="1">
        <v>1128299</v>
      </c>
      <c r="C597" s="17">
        <v>44656</v>
      </c>
      <c r="D597" s="17" t="str">
        <f t="shared" si="33"/>
        <v>abril</v>
      </c>
      <c r="E597" s="17" t="str">
        <f t="shared" si="34"/>
        <v>T2</v>
      </c>
      <c r="F597" s="17" t="str">
        <f t="shared" si="35"/>
        <v>S1</v>
      </c>
      <c r="G597" s="1" t="s">
        <v>11</v>
      </c>
      <c r="H597" s="1" t="s">
        <v>23</v>
      </c>
      <c r="I597" s="1" t="s">
        <v>24</v>
      </c>
      <c r="J597" s="1" t="s">
        <v>3</v>
      </c>
      <c r="K597" s="1">
        <v>20</v>
      </c>
      <c r="L597" s="1" t="s">
        <v>113</v>
      </c>
      <c r="M597" s="14">
        <v>0.65</v>
      </c>
      <c r="N597" s="2">
        <v>3250</v>
      </c>
      <c r="O597" s="14">
        <f t="shared" si="28"/>
        <v>2112.5</v>
      </c>
      <c r="P597" s="14">
        <f t="shared" si="29"/>
        <v>422.5</v>
      </c>
      <c r="Q597" s="3">
        <v>0.2</v>
      </c>
    </row>
    <row r="598" spans="1:17" ht="15.75" customHeight="1" x14ac:dyDescent="0.2">
      <c r="A598" s="1" t="s">
        <v>110</v>
      </c>
      <c r="B598" s="1">
        <v>1128299</v>
      </c>
      <c r="C598" s="17">
        <v>44656</v>
      </c>
      <c r="D598" s="17" t="str">
        <f t="shared" si="33"/>
        <v>abril</v>
      </c>
      <c r="E598" s="17" t="str">
        <f t="shared" si="34"/>
        <v>T2</v>
      </c>
      <c r="F598" s="17" t="str">
        <f t="shared" si="35"/>
        <v>S1</v>
      </c>
      <c r="G598" s="1" t="s">
        <v>11</v>
      </c>
      <c r="H598" s="1" t="s">
        <v>23</v>
      </c>
      <c r="I598" s="1" t="s">
        <v>24</v>
      </c>
      <c r="J598" s="1" t="s">
        <v>4</v>
      </c>
      <c r="K598" s="1">
        <v>32</v>
      </c>
      <c r="L598" s="1" t="s">
        <v>114</v>
      </c>
      <c r="M598" s="14">
        <v>0.65</v>
      </c>
      <c r="N598" s="2">
        <v>3750</v>
      </c>
      <c r="O598" s="14">
        <f t="shared" si="28"/>
        <v>2437.5</v>
      </c>
      <c r="P598" s="14">
        <f t="shared" si="29"/>
        <v>853.12500000000011</v>
      </c>
      <c r="Q598" s="3">
        <v>0.35000000000000003</v>
      </c>
    </row>
    <row r="599" spans="1:17" ht="15.75" customHeight="1" x14ac:dyDescent="0.2">
      <c r="A599" s="1" t="s">
        <v>110</v>
      </c>
      <c r="B599" s="1">
        <v>1128299</v>
      </c>
      <c r="C599" s="17">
        <v>44656</v>
      </c>
      <c r="D599" s="17" t="str">
        <f t="shared" si="33"/>
        <v>abril</v>
      </c>
      <c r="E599" s="17" t="str">
        <f t="shared" si="34"/>
        <v>T2</v>
      </c>
      <c r="F599" s="17" t="str">
        <f t="shared" si="35"/>
        <v>S1</v>
      </c>
      <c r="G599" s="1" t="s">
        <v>11</v>
      </c>
      <c r="H599" s="1" t="s">
        <v>23</v>
      </c>
      <c r="I599" s="1" t="s">
        <v>24</v>
      </c>
      <c r="J599" s="1" t="s">
        <v>5</v>
      </c>
      <c r="K599" s="1">
        <v>55</v>
      </c>
      <c r="L599" s="1" t="s">
        <v>115</v>
      </c>
      <c r="M599" s="14">
        <v>0.6</v>
      </c>
      <c r="N599" s="2">
        <v>2750</v>
      </c>
      <c r="O599" s="14">
        <f t="shared" si="28"/>
        <v>1650</v>
      </c>
      <c r="P599" s="14">
        <f t="shared" si="29"/>
        <v>495</v>
      </c>
      <c r="Q599" s="3">
        <v>0.3</v>
      </c>
    </row>
    <row r="600" spans="1:17" ht="15.75" customHeight="1" x14ac:dyDescent="0.2">
      <c r="A600" s="1" t="s">
        <v>110</v>
      </c>
      <c r="B600" s="1">
        <v>1128299</v>
      </c>
      <c r="C600" s="17">
        <v>44656</v>
      </c>
      <c r="D600" s="17" t="str">
        <f t="shared" si="33"/>
        <v>abril</v>
      </c>
      <c r="E600" s="17" t="str">
        <f t="shared" si="34"/>
        <v>T2</v>
      </c>
      <c r="F600" s="17" t="str">
        <f t="shared" si="35"/>
        <v>S1</v>
      </c>
      <c r="G600" s="1" t="s">
        <v>11</v>
      </c>
      <c r="H600" s="1" t="s">
        <v>23</v>
      </c>
      <c r="I600" s="1" t="s">
        <v>24</v>
      </c>
      <c r="J600" s="1" t="s">
        <v>6</v>
      </c>
      <c r="K600" s="1">
        <v>51</v>
      </c>
      <c r="L600" s="1" t="s">
        <v>115</v>
      </c>
      <c r="M600" s="14">
        <v>0.65</v>
      </c>
      <c r="N600" s="2">
        <v>1750</v>
      </c>
      <c r="O600" s="14">
        <f t="shared" si="28"/>
        <v>1137.5</v>
      </c>
      <c r="P600" s="14">
        <f t="shared" si="29"/>
        <v>568.75</v>
      </c>
      <c r="Q600" s="3">
        <v>0.5</v>
      </c>
    </row>
    <row r="601" spans="1:17" ht="15.75" customHeight="1" x14ac:dyDescent="0.2">
      <c r="A601" s="1" t="s">
        <v>110</v>
      </c>
      <c r="B601" s="1">
        <v>1128299</v>
      </c>
      <c r="C601" s="17">
        <v>44656</v>
      </c>
      <c r="D601" s="17" t="str">
        <f t="shared" si="33"/>
        <v>abril</v>
      </c>
      <c r="E601" s="17" t="str">
        <f t="shared" si="34"/>
        <v>T2</v>
      </c>
      <c r="F601" s="17" t="str">
        <f t="shared" si="35"/>
        <v>S1</v>
      </c>
      <c r="G601" s="1" t="s">
        <v>11</v>
      </c>
      <c r="H601" s="1" t="s">
        <v>23</v>
      </c>
      <c r="I601" s="1" t="s">
        <v>24</v>
      </c>
      <c r="J601" s="1" t="s">
        <v>7</v>
      </c>
      <c r="K601" s="1">
        <v>53</v>
      </c>
      <c r="L601" s="1" t="s">
        <v>114</v>
      </c>
      <c r="M601" s="14">
        <v>0.8</v>
      </c>
      <c r="N601" s="2">
        <v>3250</v>
      </c>
      <c r="O601" s="14">
        <f t="shared" si="28"/>
        <v>2600</v>
      </c>
      <c r="P601" s="14">
        <f t="shared" si="29"/>
        <v>390.00000000000006</v>
      </c>
      <c r="Q601" s="3">
        <v>0.15000000000000002</v>
      </c>
    </row>
    <row r="602" spans="1:17" ht="15.75" customHeight="1" x14ac:dyDescent="0.2">
      <c r="A602" s="1" t="s">
        <v>110</v>
      </c>
      <c r="B602" s="1">
        <v>1128299</v>
      </c>
      <c r="C602" s="17">
        <v>44687</v>
      </c>
      <c r="D602" s="17" t="str">
        <f t="shared" si="33"/>
        <v>mayo</v>
      </c>
      <c r="E602" s="17" t="str">
        <f t="shared" si="34"/>
        <v>T2</v>
      </c>
      <c r="F602" s="17" t="str">
        <f t="shared" si="35"/>
        <v>S1</v>
      </c>
      <c r="G602" s="1" t="s">
        <v>11</v>
      </c>
      <c r="H602" s="1" t="s">
        <v>23</v>
      </c>
      <c r="I602" s="1" t="s">
        <v>24</v>
      </c>
      <c r="J602" s="1" t="s">
        <v>2</v>
      </c>
      <c r="K602" s="1">
        <v>17</v>
      </c>
      <c r="L602" s="1" t="s">
        <v>112</v>
      </c>
      <c r="M602" s="14">
        <v>0.6</v>
      </c>
      <c r="N602" s="2">
        <v>5250</v>
      </c>
      <c r="O602" s="14">
        <f t="shared" si="28"/>
        <v>3150</v>
      </c>
      <c r="P602" s="14">
        <f t="shared" si="29"/>
        <v>1575</v>
      </c>
      <c r="Q602" s="3">
        <v>0.5</v>
      </c>
    </row>
    <row r="603" spans="1:17" ht="15.75" customHeight="1" x14ac:dyDescent="0.2">
      <c r="A603" s="1" t="s">
        <v>110</v>
      </c>
      <c r="B603" s="1">
        <v>1128299</v>
      </c>
      <c r="C603" s="17">
        <v>44687</v>
      </c>
      <c r="D603" s="17" t="str">
        <f t="shared" si="33"/>
        <v>mayo</v>
      </c>
      <c r="E603" s="17" t="str">
        <f t="shared" si="34"/>
        <v>T2</v>
      </c>
      <c r="F603" s="17" t="str">
        <f t="shared" si="35"/>
        <v>S1</v>
      </c>
      <c r="G603" s="1" t="s">
        <v>11</v>
      </c>
      <c r="H603" s="1" t="s">
        <v>23</v>
      </c>
      <c r="I603" s="1" t="s">
        <v>24</v>
      </c>
      <c r="J603" s="1" t="s">
        <v>3</v>
      </c>
      <c r="K603" s="1">
        <v>20</v>
      </c>
      <c r="L603" s="1" t="s">
        <v>113</v>
      </c>
      <c r="M603" s="14">
        <v>0.65</v>
      </c>
      <c r="N603" s="2">
        <v>3750</v>
      </c>
      <c r="O603" s="14">
        <f t="shared" si="28"/>
        <v>2437.5</v>
      </c>
      <c r="P603" s="14">
        <f t="shared" si="29"/>
        <v>853.125</v>
      </c>
      <c r="Q603" s="3">
        <v>0.35</v>
      </c>
    </row>
    <row r="604" spans="1:17" ht="15.75" customHeight="1" x14ac:dyDescent="0.2">
      <c r="A604" s="1" t="s">
        <v>110</v>
      </c>
      <c r="B604" s="1">
        <v>1128299</v>
      </c>
      <c r="C604" s="17">
        <v>44687</v>
      </c>
      <c r="D604" s="17" t="str">
        <f t="shared" si="33"/>
        <v>mayo</v>
      </c>
      <c r="E604" s="17" t="str">
        <f t="shared" si="34"/>
        <v>T2</v>
      </c>
      <c r="F604" s="17" t="str">
        <f t="shared" si="35"/>
        <v>S1</v>
      </c>
      <c r="G604" s="1" t="s">
        <v>11</v>
      </c>
      <c r="H604" s="1" t="s">
        <v>23</v>
      </c>
      <c r="I604" s="1" t="s">
        <v>24</v>
      </c>
      <c r="J604" s="1" t="s">
        <v>4</v>
      </c>
      <c r="K604" s="1">
        <v>45</v>
      </c>
      <c r="L604" s="1" t="s">
        <v>115</v>
      </c>
      <c r="M604" s="14">
        <v>0.65</v>
      </c>
      <c r="N604" s="2">
        <v>3750</v>
      </c>
      <c r="O604" s="14">
        <f t="shared" si="28"/>
        <v>2437.5</v>
      </c>
      <c r="P604" s="14">
        <f t="shared" si="29"/>
        <v>1218.75</v>
      </c>
      <c r="Q604" s="3">
        <v>0.5</v>
      </c>
    </row>
    <row r="605" spans="1:17" ht="15.75" customHeight="1" x14ac:dyDescent="0.2">
      <c r="A605" s="1" t="s">
        <v>110</v>
      </c>
      <c r="B605" s="1">
        <v>1128299</v>
      </c>
      <c r="C605" s="17">
        <v>44687</v>
      </c>
      <c r="D605" s="17" t="str">
        <f t="shared" si="33"/>
        <v>mayo</v>
      </c>
      <c r="E605" s="17" t="str">
        <f t="shared" si="34"/>
        <v>T2</v>
      </c>
      <c r="F605" s="17" t="str">
        <f t="shared" si="35"/>
        <v>S1</v>
      </c>
      <c r="G605" s="1" t="s">
        <v>11</v>
      </c>
      <c r="H605" s="1" t="s">
        <v>23</v>
      </c>
      <c r="I605" s="1" t="s">
        <v>24</v>
      </c>
      <c r="J605" s="1" t="s">
        <v>5</v>
      </c>
      <c r="K605" s="1">
        <v>56</v>
      </c>
      <c r="L605" s="1" t="s">
        <v>113</v>
      </c>
      <c r="M605" s="14">
        <v>0.6</v>
      </c>
      <c r="N605" s="2">
        <v>2750</v>
      </c>
      <c r="O605" s="14">
        <f t="shared" si="28"/>
        <v>1650</v>
      </c>
      <c r="P605" s="14">
        <f t="shared" si="29"/>
        <v>742.49999999999989</v>
      </c>
      <c r="Q605" s="3">
        <v>0.44999999999999996</v>
      </c>
    </row>
    <row r="606" spans="1:17" ht="15.75" customHeight="1" x14ac:dyDescent="0.2">
      <c r="A606" s="1" t="s">
        <v>110</v>
      </c>
      <c r="B606" s="1">
        <v>1128299</v>
      </c>
      <c r="C606" s="17">
        <v>44687</v>
      </c>
      <c r="D606" s="17" t="str">
        <f t="shared" si="33"/>
        <v>mayo</v>
      </c>
      <c r="E606" s="17" t="str">
        <f t="shared" si="34"/>
        <v>T2</v>
      </c>
      <c r="F606" s="17" t="str">
        <f t="shared" si="35"/>
        <v>S1</v>
      </c>
      <c r="G606" s="1" t="s">
        <v>11</v>
      </c>
      <c r="H606" s="1" t="s">
        <v>23</v>
      </c>
      <c r="I606" s="1" t="s">
        <v>24</v>
      </c>
      <c r="J606" s="1" t="s">
        <v>6</v>
      </c>
      <c r="K606" s="1">
        <v>47</v>
      </c>
      <c r="L606" s="1" t="s">
        <v>112</v>
      </c>
      <c r="M606" s="14">
        <v>0.65</v>
      </c>
      <c r="N606" s="2">
        <v>1750</v>
      </c>
      <c r="O606" s="14">
        <f t="shared" si="28"/>
        <v>1137.5</v>
      </c>
      <c r="P606" s="14">
        <f t="shared" si="29"/>
        <v>739.37500000000011</v>
      </c>
      <c r="Q606" s="3">
        <v>0.65000000000000013</v>
      </c>
    </row>
    <row r="607" spans="1:17" ht="15.75" customHeight="1" x14ac:dyDescent="0.2">
      <c r="A607" s="1" t="s">
        <v>110</v>
      </c>
      <c r="B607" s="1">
        <v>1128299</v>
      </c>
      <c r="C607" s="17">
        <v>44687</v>
      </c>
      <c r="D607" s="17" t="str">
        <f t="shared" si="33"/>
        <v>mayo</v>
      </c>
      <c r="E607" s="17" t="str">
        <f t="shared" si="34"/>
        <v>T2</v>
      </c>
      <c r="F607" s="17" t="str">
        <f t="shared" si="35"/>
        <v>S1</v>
      </c>
      <c r="G607" s="1" t="s">
        <v>11</v>
      </c>
      <c r="H607" s="1" t="s">
        <v>23</v>
      </c>
      <c r="I607" s="1" t="s">
        <v>24</v>
      </c>
      <c r="J607" s="1" t="s">
        <v>7</v>
      </c>
      <c r="K607" s="1">
        <v>39</v>
      </c>
      <c r="L607" s="1" t="s">
        <v>115</v>
      </c>
      <c r="M607" s="14">
        <v>0.8</v>
      </c>
      <c r="N607" s="2">
        <v>4750</v>
      </c>
      <c r="O607" s="14">
        <f t="shared" si="28"/>
        <v>3800</v>
      </c>
      <c r="P607" s="14">
        <f t="shared" si="29"/>
        <v>1140</v>
      </c>
      <c r="Q607" s="3">
        <v>0.3</v>
      </c>
    </row>
    <row r="608" spans="1:17" ht="15.75" customHeight="1" x14ac:dyDescent="0.2">
      <c r="A608" s="1" t="s">
        <v>110</v>
      </c>
      <c r="B608" s="1">
        <v>1128299</v>
      </c>
      <c r="C608" s="17">
        <v>44717</v>
      </c>
      <c r="D608" s="17" t="str">
        <f t="shared" si="33"/>
        <v>junio</v>
      </c>
      <c r="E608" s="17" t="str">
        <f t="shared" si="34"/>
        <v>T2</v>
      </c>
      <c r="F608" s="17" t="str">
        <f t="shared" si="35"/>
        <v>S1</v>
      </c>
      <c r="G608" s="1" t="s">
        <v>11</v>
      </c>
      <c r="H608" s="1" t="s">
        <v>23</v>
      </c>
      <c r="I608" s="1" t="s">
        <v>24</v>
      </c>
      <c r="J608" s="1" t="s">
        <v>2</v>
      </c>
      <c r="K608" s="1">
        <v>39</v>
      </c>
      <c r="L608" s="1" t="s">
        <v>114</v>
      </c>
      <c r="M608" s="14">
        <v>0.6</v>
      </c>
      <c r="N608" s="2">
        <v>7250</v>
      </c>
      <c r="O608" s="14">
        <f t="shared" si="28"/>
        <v>4350</v>
      </c>
      <c r="P608" s="14">
        <f t="shared" si="29"/>
        <v>2175</v>
      </c>
      <c r="Q608" s="3">
        <v>0.5</v>
      </c>
    </row>
    <row r="609" spans="1:17" ht="15.75" customHeight="1" x14ac:dyDescent="0.2">
      <c r="A609" s="1" t="s">
        <v>110</v>
      </c>
      <c r="B609" s="1">
        <v>1128299</v>
      </c>
      <c r="C609" s="17">
        <v>44717</v>
      </c>
      <c r="D609" s="17" t="str">
        <f t="shared" si="33"/>
        <v>junio</v>
      </c>
      <c r="E609" s="17" t="str">
        <f t="shared" si="34"/>
        <v>T2</v>
      </c>
      <c r="F609" s="17" t="str">
        <f t="shared" si="35"/>
        <v>S1</v>
      </c>
      <c r="G609" s="1" t="s">
        <v>11</v>
      </c>
      <c r="H609" s="1" t="s">
        <v>23</v>
      </c>
      <c r="I609" s="1" t="s">
        <v>24</v>
      </c>
      <c r="J609" s="1" t="s">
        <v>3</v>
      </c>
      <c r="K609" s="1">
        <v>18</v>
      </c>
      <c r="L609" s="1" t="s">
        <v>113</v>
      </c>
      <c r="M609" s="14">
        <v>0.65</v>
      </c>
      <c r="N609" s="2">
        <v>5750</v>
      </c>
      <c r="O609" s="14">
        <f t="shared" si="28"/>
        <v>3737.5</v>
      </c>
      <c r="P609" s="14">
        <f t="shared" si="29"/>
        <v>1308.125</v>
      </c>
      <c r="Q609" s="3">
        <v>0.35</v>
      </c>
    </row>
    <row r="610" spans="1:17" ht="15.75" customHeight="1" x14ac:dyDescent="0.2">
      <c r="A610" s="1" t="s">
        <v>110</v>
      </c>
      <c r="B610" s="1">
        <v>1128299</v>
      </c>
      <c r="C610" s="17">
        <v>44717</v>
      </c>
      <c r="D610" s="17" t="str">
        <f t="shared" si="33"/>
        <v>junio</v>
      </c>
      <c r="E610" s="17" t="str">
        <f t="shared" si="34"/>
        <v>T2</v>
      </c>
      <c r="F610" s="17" t="str">
        <f t="shared" si="35"/>
        <v>S1</v>
      </c>
      <c r="G610" s="1" t="s">
        <v>11</v>
      </c>
      <c r="H610" s="1" t="s">
        <v>23</v>
      </c>
      <c r="I610" s="1" t="s">
        <v>24</v>
      </c>
      <c r="J610" s="1" t="s">
        <v>4</v>
      </c>
      <c r="K610" s="1">
        <v>45</v>
      </c>
      <c r="L610" s="1" t="s">
        <v>114</v>
      </c>
      <c r="M610" s="14">
        <v>0.65</v>
      </c>
      <c r="N610" s="2">
        <v>5750</v>
      </c>
      <c r="O610" s="14">
        <f t="shared" si="28"/>
        <v>3737.5</v>
      </c>
      <c r="P610" s="14">
        <f t="shared" si="29"/>
        <v>1868.75</v>
      </c>
      <c r="Q610" s="3">
        <v>0.5</v>
      </c>
    </row>
    <row r="611" spans="1:17" ht="15.75" customHeight="1" x14ac:dyDescent="0.2">
      <c r="A611" s="1" t="s">
        <v>110</v>
      </c>
      <c r="B611" s="1">
        <v>1128299</v>
      </c>
      <c r="C611" s="17">
        <v>44717</v>
      </c>
      <c r="D611" s="17" t="str">
        <f t="shared" si="33"/>
        <v>junio</v>
      </c>
      <c r="E611" s="17" t="str">
        <f t="shared" si="34"/>
        <v>T2</v>
      </c>
      <c r="F611" s="17" t="str">
        <f t="shared" si="35"/>
        <v>S1</v>
      </c>
      <c r="G611" s="1" t="s">
        <v>11</v>
      </c>
      <c r="H611" s="1" t="s">
        <v>23</v>
      </c>
      <c r="I611" s="1" t="s">
        <v>24</v>
      </c>
      <c r="J611" s="1" t="s">
        <v>5</v>
      </c>
      <c r="K611" s="1">
        <v>26</v>
      </c>
      <c r="L611" s="1" t="s">
        <v>115</v>
      </c>
      <c r="M611" s="14">
        <v>0.65</v>
      </c>
      <c r="N611" s="2">
        <v>4500</v>
      </c>
      <c r="O611" s="14">
        <f t="shared" si="28"/>
        <v>2925</v>
      </c>
      <c r="P611" s="14">
        <f t="shared" si="29"/>
        <v>1316.2499999999998</v>
      </c>
      <c r="Q611" s="3">
        <v>0.44999999999999996</v>
      </c>
    </row>
    <row r="612" spans="1:17" ht="15.75" customHeight="1" x14ac:dyDescent="0.2">
      <c r="A612" s="1" t="s">
        <v>110</v>
      </c>
      <c r="B612" s="1">
        <v>1128299</v>
      </c>
      <c r="C612" s="17">
        <v>44717</v>
      </c>
      <c r="D612" s="17" t="str">
        <f t="shared" si="33"/>
        <v>junio</v>
      </c>
      <c r="E612" s="17" t="str">
        <f t="shared" si="34"/>
        <v>T2</v>
      </c>
      <c r="F612" s="17" t="str">
        <f t="shared" si="35"/>
        <v>S1</v>
      </c>
      <c r="G612" s="1" t="s">
        <v>11</v>
      </c>
      <c r="H612" s="1" t="s">
        <v>23</v>
      </c>
      <c r="I612" s="1" t="s">
        <v>24</v>
      </c>
      <c r="J612" s="1" t="s">
        <v>6</v>
      </c>
      <c r="K612" s="1">
        <v>38</v>
      </c>
      <c r="L612" s="1" t="s">
        <v>112</v>
      </c>
      <c r="M612" s="14">
        <v>0.70000000000000007</v>
      </c>
      <c r="N612" s="2">
        <v>3250</v>
      </c>
      <c r="O612" s="14">
        <f t="shared" si="28"/>
        <v>2275</v>
      </c>
      <c r="P612" s="14">
        <f t="shared" si="29"/>
        <v>1478.7500000000002</v>
      </c>
      <c r="Q612" s="3">
        <v>0.65000000000000013</v>
      </c>
    </row>
    <row r="613" spans="1:17" ht="15.75" customHeight="1" x14ac:dyDescent="0.2">
      <c r="A613" s="1" t="s">
        <v>110</v>
      </c>
      <c r="B613" s="1">
        <v>1128299</v>
      </c>
      <c r="C613" s="17">
        <v>44717</v>
      </c>
      <c r="D613" s="17" t="str">
        <f t="shared" si="33"/>
        <v>junio</v>
      </c>
      <c r="E613" s="17" t="str">
        <f t="shared" si="34"/>
        <v>T2</v>
      </c>
      <c r="F613" s="17" t="str">
        <f t="shared" si="35"/>
        <v>S1</v>
      </c>
      <c r="G613" s="1" t="s">
        <v>11</v>
      </c>
      <c r="H613" s="1" t="s">
        <v>23</v>
      </c>
      <c r="I613" s="1" t="s">
        <v>24</v>
      </c>
      <c r="J613" s="1" t="s">
        <v>7</v>
      </c>
      <c r="K613" s="1">
        <v>47</v>
      </c>
      <c r="L613" s="1" t="s">
        <v>115</v>
      </c>
      <c r="M613" s="14">
        <v>0.85000000000000009</v>
      </c>
      <c r="N613" s="2">
        <v>6250</v>
      </c>
      <c r="O613" s="14">
        <f t="shared" si="28"/>
        <v>5312.5000000000009</v>
      </c>
      <c r="P613" s="14">
        <f t="shared" si="29"/>
        <v>1593.7500000000002</v>
      </c>
      <c r="Q613" s="3">
        <v>0.3</v>
      </c>
    </row>
    <row r="614" spans="1:17" ht="15.75" customHeight="1" x14ac:dyDescent="0.2">
      <c r="A614" s="1" t="s">
        <v>110</v>
      </c>
      <c r="B614" s="1">
        <v>1128299</v>
      </c>
      <c r="C614" s="17">
        <v>44746</v>
      </c>
      <c r="D614" s="17" t="str">
        <f t="shared" si="33"/>
        <v>julio</v>
      </c>
      <c r="E614" s="17" t="str">
        <f t="shared" si="34"/>
        <v>T3</v>
      </c>
      <c r="F614" s="17" t="str">
        <f t="shared" si="35"/>
        <v>S2</v>
      </c>
      <c r="G614" s="1" t="s">
        <v>11</v>
      </c>
      <c r="H614" s="1" t="s">
        <v>23</v>
      </c>
      <c r="I614" s="1" t="s">
        <v>24</v>
      </c>
      <c r="J614" s="1" t="s">
        <v>2</v>
      </c>
      <c r="K614" s="1">
        <v>38</v>
      </c>
      <c r="L614" s="1" t="s">
        <v>112</v>
      </c>
      <c r="M614" s="14">
        <v>0.65</v>
      </c>
      <c r="N614" s="2">
        <v>7750</v>
      </c>
      <c r="O614" s="14">
        <f t="shared" si="28"/>
        <v>5037.5</v>
      </c>
      <c r="P614" s="14">
        <f t="shared" si="29"/>
        <v>2266.875</v>
      </c>
      <c r="Q614" s="3">
        <v>0.45</v>
      </c>
    </row>
    <row r="615" spans="1:17" ht="15.75" customHeight="1" x14ac:dyDescent="0.2">
      <c r="A615" s="1" t="s">
        <v>110</v>
      </c>
      <c r="B615" s="1">
        <v>1128299</v>
      </c>
      <c r="C615" s="17">
        <v>44746</v>
      </c>
      <c r="D615" s="17" t="str">
        <f t="shared" si="33"/>
        <v>julio</v>
      </c>
      <c r="E615" s="17" t="str">
        <f t="shared" si="34"/>
        <v>T3</v>
      </c>
      <c r="F615" s="17" t="str">
        <f t="shared" si="35"/>
        <v>S2</v>
      </c>
      <c r="G615" s="1" t="s">
        <v>11</v>
      </c>
      <c r="H615" s="1" t="s">
        <v>23</v>
      </c>
      <c r="I615" s="1" t="s">
        <v>24</v>
      </c>
      <c r="J615" s="1" t="s">
        <v>3</v>
      </c>
      <c r="K615" s="1">
        <v>27</v>
      </c>
      <c r="L615" s="1" t="s">
        <v>112</v>
      </c>
      <c r="M615" s="14">
        <v>0.70000000000000007</v>
      </c>
      <c r="N615" s="2">
        <v>6250</v>
      </c>
      <c r="O615" s="14">
        <f t="shared" si="28"/>
        <v>4375</v>
      </c>
      <c r="P615" s="14">
        <f t="shared" si="29"/>
        <v>1312.5</v>
      </c>
      <c r="Q615" s="3">
        <v>0.3</v>
      </c>
    </row>
    <row r="616" spans="1:17" ht="15.75" customHeight="1" x14ac:dyDescent="0.2">
      <c r="A616" s="1" t="s">
        <v>110</v>
      </c>
      <c r="B616" s="1">
        <v>1128299</v>
      </c>
      <c r="C616" s="17">
        <v>44746</v>
      </c>
      <c r="D616" s="17" t="str">
        <f t="shared" si="33"/>
        <v>julio</v>
      </c>
      <c r="E616" s="17" t="str">
        <f t="shared" si="34"/>
        <v>T3</v>
      </c>
      <c r="F616" s="17" t="str">
        <f t="shared" si="35"/>
        <v>S2</v>
      </c>
      <c r="G616" s="1" t="s">
        <v>11</v>
      </c>
      <c r="H616" s="1" t="s">
        <v>23</v>
      </c>
      <c r="I616" s="1" t="s">
        <v>24</v>
      </c>
      <c r="J616" s="1" t="s">
        <v>4</v>
      </c>
      <c r="K616" s="1">
        <v>51</v>
      </c>
      <c r="L616" s="1" t="s">
        <v>112</v>
      </c>
      <c r="M616" s="14">
        <v>0.70000000000000007</v>
      </c>
      <c r="N616" s="2">
        <v>5750</v>
      </c>
      <c r="O616" s="14">
        <f t="shared" si="28"/>
        <v>4025.0000000000005</v>
      </c>
      <c r="P616" s="14">
        <f t="shared" si="29"/>
        <v>1811.2500000000002</v>
      </c>
      <c r="Q616" s="3">
        <v>0.45</v>
      </c>
    </row>
    <row r="617" spans="1:17" ht="15.75" customHeight="1" x14ac:dyDescent="0.2">
      <c r="A617" s="1" t="s">
        <v>110</v>
      </c>
      <c r="B617" s="1">
        <v>1128299</v>
      </c>
      <c r="C617" s="17">
        <v>44746</v>
      </c>
      <c r="D617" s="17" t="str">
        <f t="shared" si="33"/>
        <v>julio</v>
      </c>
      <c r="E617" s="17" t="str">
        <f t="shared" si="34"/>
        <v>T3</v>
      </c>
      <c r="F617" s="17" t="str">
        <f t="shared" si="35"/>
        <v>S2</v>
      </c>
      <c r="G617" s="1" t="s">
        <v>11</v>
      </c>
      <c r="H617" s="1" t="s">
        <v>23</v>
      </c>
      <c r="I617" s="1" t="s">
        <v>24</v>
      </c>
      <c r="J617" s="1" t="s">
        <v>5</v>
      </c>
      <c r="K617" s="1">
        <v>30</v>
      </c>
      <c r="L617" s="1" t="s">
        <v>113</v>
      </c>
      <c r="M617" s="14">
        <v>0.65</v>
      </c>
      <c r="N617" s="2">
        <v>4750</v>
      </c>
      <c r="O617" s="14">
        <f t="shared" si="28"/>
        <v>3087.5</v>
      </c>
      <c r="P617" s="14">
        <f t="shared" si="29"/>
        <v>1235</v>
      </c>
      <c r="Q617" s="3">
        <v>0.39999999999999997</v>
      </c>
    </row>
    <row r="618" spans="1:17" ht="15.75" customHeight="1" x14ac:dyDescent="0.2">
      <c r="A618" s="1" t="s">
        <v>110</v>
      </c>
      <c r="B618" s="1">
        <v>1128299</v>
      </c>
      <c r="C618" s="17">
        <v>44746</v>
      </c>
      <c r="D618" s="17" t="str">
        <f t="shared" si="33"/>
        <v>julio</v>
      </c>
      <c r="E618" s="17" t="str">
        <f t="shared" si="34"/>
        <v>T3</v>
      </c>
      <c r="F618" s="17" t="str">
        <f t="shared" si="35"/>
        <v>S2</v>
      </c>
      <c r="G618" s="1" t="s">
        <v>11</v>
      </c>
      <c r="H618" s="1" t="s">
        <v>23</v>
      </c>
      <c r="I618" s="1" t="s">
        <v>24</v>
      </c>
      <c r="J618" s="1" t="s">
        <v>6</v>
      </c>
      <c r="K618" s="1">
        <v>33</v>
      </c>
      <c r="L618" s="1" t="s">
        <v>113</v>
      </c>
      <c r="M618" s="14">
        <v>0.70000000000000007</v>
      </c>
      <c r="N618" s="2">
        <v>5250</v>
      </c>
      <c r="O618" s="14">
        <f t="shared" si="28"/>
        <v>3675.0000000000005</v>
      </c>
      <c r="P618" s="14">
        <f t="shared" si="29"/>
        <v>2205.0000000000005</v>
      </c>
      <c r="Q618" s="3">
        <v>0.60000000000000009</v>
      </c>
    </row>
    <row r="619" spans="1:17" ht="15.75" customHeight="1" x14ac:dyDescent="0.2">
      <c r="A619" s="1" t="s">
        <v>110</v>
      </c>
      <c r="B619" s="1">
        <v>1128299</v>
      </c>
      <c r="C619" s="17">
        <v>44746</v>
      </c>
      <c r="D619" s="17" t="str">
        <f t="shared" si="33"/>
        <v>julio</v>
      </c>
      <c r="E619" s="17" t="str">
        <f t="shared" si="34"/>
        <v>T3</v>
      </c>
      <c r="F619" s="17" t="str">
        <f t="shared" si="35"/>
        <v>S2</v>
      </c>
      <c r="G619" s="1" t="s">
        <v>11</v>
      </c>
      <c r="H619" s="1" t="s">
        <v>23</v>
      </c>
      <c r="I619" s="1" t="s">
        <v>24</v>
      </c>
      <c r="J619" s="1" t="s">
        <v>7</v>
      </c>
      <c r="K619" s="1">
        <v>47</v>
      </c>
      <c r="L619" s="1" t="s">
        <v>115</v>
      </c>
      <c r="M619" s="14">
        <v>0.85000000000000009</v>
      </c>
      <c r="N619" s="2">
        <v>5250</v>
      </c>
      <c r="O619" s="14">
        <f t="shared" si="28"/>
        <v>4462.5000000000009</v>
      </c>
      <c r="P619" s="14">
        <f t="shared" si="29"/>
        <v>1115.6250000000002</v>
      </c>
      <c r="Q619" s="3">
        <v>0.25</v>
      </c>
    </row>
    <row r="620" spans="1:17" ht="15.75" customHeight="1" x14ac:dyDescent="0.2">
      <c r="A620" s="1" t="s">
        <v>110</v>
      </c>
      <c r="B620" s="1">
        <v>1128299</v>
      </c>
      <c r="C620" s="17">
        <v>44778</v>
      </c>
      <c r="D620" s="17" t="str">
        <f t="shared" si="33"/>
        <v>agosto</v>
      </c>
      <c r="E620" s="17" t="str">
        <f t="shared" si="34"/>
        <v>T3</v>
      </c>
      <c r="F620" s="17" t="str">
        <f t="shared" si="35"/>
        <v>S2</v>
      </c>
      <c r="G620" s="1" t="s">
        <v>11</v>
      </c>
      <c r="H620" s="1" t="s">
        <v>23</v>
      </c>
      <c r="I620" s="1" t="s">
        <v>24</v>
      </c>
      <c r="J620" s="1" t="s">
        <v>2</v>
      </c>
      <c r="K620" s="1">
        <v>60</v>
      </c>
      <c r="L620" s="1" t="s">
        <v>114</v>
      </c>
      <c r="M620" s="14">
        <v>0.70000000000000007</v>
      </c>
      <c r="N620" s="2">
        <v>7250</v>
      </c>
      <c r="O620" s="14">
        <f t="shared" si="28"/>
        <v>5075.0000000000009</v>
      </c>
      <c r="P620" s="14">
        <f t="shared" si="29"/>
        <v>2283.7500000000005</v>
      </c>
      <c r="Q620" s="3">
        <v>0.45</v>
      </c>
    </row>
    <row r="621" spans="1:17" ht="15.75" customHeight="1" x14ac:dyDescent="0.2">
      <c r="A621" s="1" t="s">
        <v>110</v>
      </c>
      <c r="B621" s="1">
        <v>1128299</v>
      </c>
      <c r="C621" s="17">
        <v>44778</v>
      </c>
      <c r="D621" s="17" t="str">
        <f t="shared" si="33"/>
        <v>agosto</v>
      </c>
      <c r="E621" s="17" t="str">
        <f t="shared" si="34"/>
        <v>T3</v>
      </c>
      <c r="F621" s="17" t="str">
        <f t="shared" si="35"/>
        <v>S2</v>
      </c>
      <c r="G621" s="1" t="s">
        <v>11</v>
      </c>
      <c r="H621" s="1" t="s">
        <v>23</v>
      </c>
      <c r="I621" s="1" t="s">
        <v>24</v>
      </c>
      <c r="J621" s="1" t="s">
        <v>3</v>
      </c>
      <c r="K621" s="1">
        <v>39</v>
      </c>
      <c r="L621" s="1" t="s">
        <v>113</v>
      </c>
      <c r="M621" s="14">
        <v>0.75000000000000011</v>
      </c>
      <c r="N621" s="2">
        <v>6750</v>
      </c>
      <c r="O621" s="14">
        <f t="shared" si="28"/>
        <v>5062.5000000000009</v>
      </c>
      <c r="P621" s="14">
        <f t="shared" si="29"/>
        <v>1518.7500000000002</v>
      </c>
      <c r="Q621" s="3">
        <v>0.3</v>
      </c>
    </row>
    <row r="622" spans="1:17" ht="15.75" customHeight="1" x14ac:dyDescent="0.2">
      <c r="A622" s="1" t="s">
        <v>110</v>
      </c>
      <c r="B622" s="1">
        <v>1128299</v>
      </c>
      <c r="C622" s="17">
        <v>44778</v>
      </c>
      <c r="D622" s="17" t="str">
        <f t="shared" si="33"/>
        <v>agosto</v>
      </c>
      <c r="E622" s="17" t="str">
        <f t="shared" si="34"/>
        <v>T3</v>
      </c>
      <c r="F622" s="17" t="str">
        <f t="shared" si="35"/>
        <v>S2</v>
      </c>
      <c r="G622" s="1" t="s">
        <v>11</v>
      </c>
      <c r="H622" s="1" t="s">
        <v>23</v>
      </c>
      <c r="I622" s="1" t="s">
        <v>24</v>
      </c>
      <c r="J622" s="1" t="s">
        <v>4</v>
      </c>
      <c r="K622" s="1">
        <v>19</v>
      </c>
      <c r="L622" s="1" t="s">
        <v>112</v>
      </c>
      <c r="M622" s="14">
        <v>0.70000000000000007</v>
      </c>
      <c r="N622" s="2">
        <v>5500</v>
      </c>
      <c r="O622" s="14">
        <f t="shared" si="28"/>
        <v>3850.0000000000005</v>
      </c>
      <c r="P622" s="14">
        <f t="shared" si="29"/>
        <v>1732.5000000000002</v>
      </c>
      <c r="Q622" s="3">
        <v>0.45</v>
      </c>
    </row>
    <row r="623" spans="1:17" ht="15.75" customHeight="1" x14ac:dyDescent="0.2">
      <c r="A623" s="1" t="s">
        <v>110</v>
      </c>
      <c r="B623" s="1">
        <v>1128299</v>
      </c>
      <c r="C623" s="17">
        <v>44778</v>
      </c>
      <c r="D623" s="17" t="str">
        <f t="shared" si="33"/>
        <v>agosto</v>
      </c>
      <c r="E623" s="17" t="str">
        <f t="shared" si="34"/>
        <v>T3</v>
      </c>
      <c r="F623" s="17" t="str">
        <f t="shared" si="35"/>
        <v>S2</v>
      </c>
      <c r="G623" s="1" t="s">
        <v>11</v>
      </c>
      <c r="H623" s="1" t="s">
        <v>23</v>
      </c>
      <c r="I623" s="1" t="s">
        <v>24</v>
      </c>
      <c r="J623" s="1" t="s">
        <v>5</v>
      </c>
      <c r="K623" s="1">
        <v>57</v>
      </c>
      <c r="L623" s="1" t="s">
        <v>115</v>
      </c>
      <c r="M623" s="14">
        <v>0.70000000000000007</v>
      </c>
      <c r="N623" s="2">
        <v>5000</v>
      </c>
      <c r="O623" s="14">
        <f t="shared" si="28"/>
        <v>3500.0000000000005</v>
      </c>
      <c r="P623" s="14">
        <f t="shared" si="29"/>
        <v>1400</v>
      </c>
      <c r="Q623" s="3">
        <v>0.39999999999999997</v>
      </c>
    </row>
    <row r="624" spans="1:17" ht="15.75" customHeight="1" x14ac:dyDescent="0.2">
      <c r="A624" s="1" t="s">
        <v>110</v>
      </c>
      <c r="B624" s="1">
        <v>1128299</v>
      </c>
      <c r="C624" s="17">
        <v>44778</v>
      </c>
      <c r="D624" s="17" t="str">
        <f t="shared" si="33"/>
        <v>agosto</v>
      </c>
      <c r="E624" s="17" t="str">
        <f t="shared" si="34"/>
        <v>T3</v>
      </c>
      <c r="F624" s="17" t="str">
        <f t="shared" si="35"/>
        <v>S2</v>
      </c>
      <c r="G624" s="1" t="s">
        <v>11</v>
      </c>
      <c r="H624" s="1" t="s">
        <v>23</v>
      </c>
      <c r="I624" s="1" t="s">
        <v>24</v>
      </c>
      <c r="J624" s="1" t="s">
        <v>6</v>
      </c>
      <c r="K624" s="1">
        <v>46</v>
      </c>
      <c r="L624" s="1" t="s">
        <v>114</v>
      </c>
      <c r="M624" s="14">
        <v>0.75</v>
      </c>
      <c r="N624" s="2">
        <v>5000</v>
      </c>
      <c r="O624" s="14">
        <f t="shared" si="28"/>
        <v>3750</v>
      </c>
      <c r="P624" s="14">
        <f t="shared" si="29"/>
        <v>2250.0000000000005</v>
      </c>
      <c r="Q624" s="3">
        <v>0.60000000000000009</v>
      </c>
    </row>
    <row r="625" spans="1:17" ht="15.75" customHeight="1" x14ac:dyDescent="0.2">
      <c r="A625" s="1" t="s">
        <v>110</v>
      </c>
      <c r="B625" s="1">
        <v>1128299</v>
      </c>
      <c r="C625" s="17">
        <v>44778</v>
      </c>
      <c r="D625" s="17" t="str">
        <f t="shared" si="33"/>
        <v>agosto</v>
      </c>
      <c r="E625" s="17" t="str">
        <f t="shared" si="34"/>
        <v>T3</v>
      </c>
      <c r="F625" s="17" t="str">
        <f t="shared" si="35"/>
        <v>S2</v>
      </c>
      <c r="G625" s="1" t="s">
        <v>11</v>
      </c>
      <c r="H625" s="1" t="s">
        <v>23</v>
      </c>
      <c r="I625" s="1" t="s">
        <v>24</v>
      </c>
      <c r="J625" s="1" t="s">
        <v>7</v>
      </c>
      <c r="K625" s="1">
        <v>21</v>
      </c>
      <c r="L625" s="1" t="s">
        <v>114</v>
      </c>
      <c r="M625" s="14">
        <v>0.8</v>
      </c>
      <c r="N625" s="2">
        <v>4000</v>
      </c>
      <c r="O625" s="14">
        <f t="shared" si="28"/>
        <v>3200</v>
      </c>
      <c r="P625" s="14">
        <f t="shared" si="29"/>
        <v>800</v>
      </c>
      <c r="Q625" s="3">
        <v>0.25</v>
      </c>
    </row>
    <row r="626" spans="1:17" ht="15.75" customHeight="1" x14ac:dyDescent="0.2">
      <c r="A626" s="1" t="s">
        <v>110</v>
      </c>
      <c r="B626" s="1">
        <v>1128299</v>
      </c>
      <c r="C626" s="17">
        <v>44810</v>
      </c>
      <c r="D626" s="17" t="str">
        <f t="shared" si="33"/>
        <v>septiembre</v>
      </c>
      <c r="E626" s="17" t="str">
        <f t="shared" si="34"/>
        <v>T3</v>
      </c>
      <c r="F626" s="17" t="str">
        <f t="shared" si="35"/>
        <v>S2</v>
      </c>
      <c r="G626" s="1" t="s">
        <v>11</v>
      </c>
      <c r="H626" s="1" t="s">
        <v>23</v>
      </c>
      <c r="I626" s="1" t="s">
        <v>24</v>
      </c>
      <c r="J626" s="1" t="s">
        <v>2</v>
      </c>
      <c r="K626" s="1">
        <v>33</v>
      </c>
      <c r="L626" s="1" t="s">
        <v>112</v>
      </c>
      <c r="M626" s="14">
        <v>0.65000000000000013</v>
      </c>
      <c r="N626" s="2">
        <v>6000</v>
      </c>
      <c r="O626" s="14">
        <f t="shared" si="28"/>
        <v>3900.0000000000009</v>
      </c>
      <c r="P626" s="14">
        <f t="shared" si="29"/>
        <v>1560.0000000000005</v>
      </c>
      <c r="Q626" s="3">
        <v>0.4</v>
      </c>
    </row>
    <row r="627" spans="1:17" ht="15.75" customHeight="1" x14ac:dyDescent="0.2">
      <c r="A627" s="1" t="s">
        <v>110</v>
      </c>
      <c r="B627" s="1">
        <v>1128299</v>
      </c>
      <c r="C627" s="17">
        <v>44810</v>
      </c>
      <c r="D627" s="17" t="str">
        <f t="shared" si="33"/>
        <v>septiembre</v>
      </c>
      <c r="E627" s="17" t="str">
        <f t="shared" si="34"/>
        <v>T3</v>
      </c>
      <c r="F627" s="17" t="str">
        <f t="shared" si="35"/>
        <v>S2</v>
      </c>
      <c r="G627" s="1" t="s">
        <v>11</v>
      </c>
      <c r="H627" s="1" t="s">
        <v>23</v>
      </c>
      <c r="I627" s="1" t="s">
        <v>24</v>
      </c>
      <c r="J627" s="1" t="s">
        <v>3</v>
      </c>
      <c r="K627" s="1">
        <v>54</v>
      </c>
      <c r="L627" s="1" t="s">
        <v>114</v>
      </c>
      <c r="M627" s="14">
        <v>0.70000000000000018</v>
      </c>
      <c r="N627" s="2">
        <v>6000</v>
      </c>
      <c r="O627" s="14">
        <f t="shared" si="28"/>
        <v>4200.0000000000009</v>
      </c>
      <c r="P627" s="14">
        <f t="shared" si="29"/>
        <v>1050.0000000000002</v>
      </c>
      <c r="Q627" s="3">
        <v>0.25</v>
      </c>
    </row>
    <row r="628" spans="1:17" ht="15.75" customHeight="1" x14ac:dyDescent="0.2">
      <c r="A628" s="1" t="s">
        <v>110</v>
      </c>
      <c r="B628" s="1">
        <v>1128299</v>
      </c>
      <c r="C628" s="17">
        <v>44810</v>
      </c>
      <c r="D628" s="17" t="str">
        <f t="shared" si="33"/>
        <v>septiembre</v>
      </c>
      <c r="E628" s="17" t="str">
        <f t="shared" si="34"/>
        <v>T3</v>
      </c>
      <c r="F628" s="17" t="str">
        <f t="shared" si="35"/>
        <v>S2</v>
      </c>
      <c r="G628" s="1" t="s">
        <v>11</v>
      </c>
      <c r="H628" s="1" t="s">
        <v>23</v>
      </c>
      <c r="I628" s="1" t="s">
        <v>24</v>
      </c>
      <c r="J628" s="1" t="s">
        <v>4</v>
      </c>
      <c r="K628" s="1">
        <v>48</v>
      </c>
      <c r="L628" s="1" t="s">
        <v>112</v>
      </c>
      <c r="M628" s="14">
        <v>0.65000000000000013</v>
      </c>
      <c r="N628" s="2">
        <v>4500</v>
      </c>
      <c r="O628" s="14">
        <f t="shared" si="28"/>
        <v>2925.0000000000005</v>
      </c>
      <c r="P628" s="14">
        <f t="shared" si="29"/>
        <v>1170.0000000000002</v>
      </c>
      <c r="Q628" s="3">
        <v>0.4</v>
      </c>
    </row>
    <row r="629" spans="1:17" ht="15.75" customHeight="1" x14ac:dyDescent="0.2">
      <c r="A629" s="1" t="s">
        <v>110</v>
      </c>
      <c r="B629" s="1">
        <v>1128299</v>
      </c>
      <c r="C629" s="17">
        <v>44810</v>
      </c>
      <c r="D629" s="17" t="str">
        <f t="shared" si="33"/>
        <v>septiembre</v>
      </c>
      <c r="E629" s="17" t="str">
        <f t="shared" si="34"/>
        <v>T3</v>
      </c>
      <c r="F629" s="17" t="str">
        <f t="shared" si="35"/>
        <v>S2</v>
      </c>
      <c r="G629" s="1" t="s">
        <v>11</v>
      </c>
      <c r="H629" s="1" t="s">
        <v>23</v>
      </c>
      <c r="I629" s="1" t="s">
        <v>24</v>
      </c>
      <c r="J629" s="1" t="s">
        <v>5</v>
      </c>
      <c r="K629" s="1">
        <v>53</v>
      </c>
      <c r="L629" s="1" t="s">
        <v>113</v>
      </c>
      <c r="M629" s="14">
        <v>0.65000000000000013</v>
      </c>
      <c r="N629" s="2">
        <v>4000</v>
      </c>
      <c r="O629" s="14">
        <f t="shared" si="28"/>
        <v>2600.0000000000005</v>
      </c>
      <c r="P629" s="14">
        <f t="shared" si="29"/>
        <v>910.00000000000011</v>
      </c>
      <c r="Q629" s="3">
        <v>0.35</v>
      </c>
    </row>
    <row r="630" spans="1:17" ht="15.75" customHeight="1" x14ac:dyDescent="0.2">
      <c r="A630" s="1" t="s">
        <v>110</v>
      </c>
      <c r="B630" s="1">
        <v>1128299</v>
      </c>
      <c r="C630" s="17">
        <v>44810</v>
      </c>
      <c r="D630" s="17" t="str">
        <f t="shared" si="33"/>
        <v>septiembre</v>
      </c>
      <c r="E630" s="17" t="str">
        <f t="shared" si="34"/>
        <v>T3</v>
      </c>
      <c r="F630" s="17" t="str">
        <f t="shared" si="35"/>
        <v>S2</v>
      </c>
      <c r="G630" s="1" t="s">
        <v>11</v>
      </c>
      <c r="H630" s="1" t="s">
        <v>23</v>
      </c>
      <c r="I630" s="1" t="s">
        <v>24</v>
      </c>
      <c r="J630" s="1" t="s">
        <v>6</v>
      </c>
      <c r="K630" s="1">
        <v>59</v>
      </c>
      <c r="L630" s="1" t="s">
        <v>113</v>
      </c>
      <c r="M630" s="14">
        <v>0.75000000000000011</v>
      </c>
      <c r="N630" s="2">
        <v>4000</v>
      </c>
      <c r="O630" s="14">
        <f t="shared" si="28"/>
        <v>3000.0000000000005</v>
      </c>
      <c r="P630" s="14">
        <f t="shared" si="29"/>
        <v>1650.0000000000007</v>
      </c>
      <c r="Q630" s="3">
        <v>0.55000000000000016</v>
      </c>
    </row>
    <row r="631" spans="1:17" ht="15.75" customHeight="1" x14ac:dyDescent="0.2">
      <c r="A631" s="1" t="s">
        <v>110</v>
      </c>
      <c r="B631" s="1">
        <v>1128299</v>
      </c>
      <c r="C631" s="17">
        <v>44810</v>
      </c>
      <c r="D631" s="17" t="str">
        <f t="shared" si="33"/>
        <v>septiembre</v>
      </c>
      <c r="E631" s="17" t="str">
        <f t="shared" si="34"/>
        <v>T3</v>
      </c>
      <c r="F631" s="17" t="str">
        <f t="shared" si="35"/>
        <v>S2</v>
      </c>
      <c r="G631" s="1" t="s">
        <v>11</v>
      </c>
      <c r="H631" s="1" t="s">
        <v>23</v>
      </c>
      <c r="I631" s="1" t="s">
        <v>24</v>
      </c>
      <c r="J631" s="1" t="s">
        <v>7</v>
      </c>
      <c r="K631" s="1">
        <v>20</v>
      </c>
      <c r="L631" s="1" t="s">
        <v>113</v>
      </c>
      <c r="M631" s="14">
        <v>0.70000000000000007</v>
      </c>
      <c r="N631" s="2">
        <v>4250</v>
      </c>
      <c r="O631" s="14">
        <f t="shared" si="28"/>
        <v>2975.0000000000005</v>
      </c>
      <c r="P631" s="14">
        <f t="shared" si="29"/>
        <v>595.00000000000011</v>
      </c>
      <c r="Q631" s="3">
        <v>0.2</v>
      </c>
    </row>
    <row r="632" spans="1:17" ht="15.75" customHeight="1" x14ac:dyDescent="0.2">
      <c r="A632" s="1" t="s">
        <v>110</v>
      </c>
      <c r="B632" s="1">
        <v>1128299</v>
      </c>
      <c r="C632" s="17">
        <v>44839</v>
      </c>
      <c r="D632" s="17" t="str">
        <f t="shared" si="33"/>
        <v>octubre</v>
      </c>
      <c r="E632" s="17" t="str">
        <f t="shared" si="34"/>
        <v>T4</v>
      </c>
      <c r="F632" s="17" t="str">
        <f t="shared" si="35"/>
        <v>S2</v>
      </c>
      <c r="G632" s="1" t="s">
        <v>11</v>
      </c>
      <c r="H632" s="1" t="s">
        <v>23</v>
      </c>
      <c r="I632" s="1" t="s">
        <v>24</v>
      </c>
      <c r="J632" s="1" t="s">
        <v>2</v>
      </c>
      <c r="K632" s="1">
        <v>15</v>
      </c>
      <c r="L632" s="1" t="s">
        <v>115</v>
      </c>
      <c r="M632" s="14">
        <v>0.55000000000000004</v>
      </c>
      <c r="N632" s="2">
        <v>5250</v>
      </c>
      <c r="O632" s="14">
        <f t="shared" si="28"/>
        <v>2887.5000000000005</v>
      </c>
      <c r="P632" s="14">
        <f t="shared" si="29"/>
        <v>1155.0000000000002</v>
      </c>
      <c r="Q632" s="3">
        <v>0.4</v>
      </c>
    </row>
    <row r="633" spans="1:17" ht="15.75" customHeight="1" x14ac:dyDescent="0.2">
      <c r="A633" s="1" t="s">
        <v>110</v>
      </c>
      <c r="B633" s="1">
        <v>1128299</v>
      </c>
      <c r="C633" s="17">
        <v>44839</v>
      </c>
      <c r="D633" s="17" t="str">
        <f t="shared" si="33"/>
        <v>octubre</v>
      </c>
      <c r="E633" s="17" t="str">
        <f t="shared" si="34"/>
        <v>T4</v>
      </c>
      <c r="F633" s="17" t="str">
        <f t="shared" si="35"/>
        <v>S2</v>
      </c>
      <c r="G633" s="1" t="s">
        <v>11</v>
      </c>
      <c r="H633" s="1" t="s">
        <v>23</v>
      </c>
      <c r="I633" s="1" t="s">
        <v>24</v>
      </c>
      <c r="J633" s="1" t="s">
        <v>3</v>
      </c>
      <c r="K633" s="1">
        <v>15</v>
      </c>
      <c r="L633" s="1" t="s">
        <v>113</v>
      </c>
      <c r="M633" s="14">
        <v>0.60000000000000009</v>
      </c>
      <c r="N633" s="2">
        <v>5250</v>
      </c>
      <c r="O633" s="14">
        <f t="shared" si="28"/>
        <v>3150.0000000000005</v>
      </c>
      <c r="P633" s="14">
        <f t="shared" si="29"/>
        <v>787.50000000000011</v>
      </c>
      <c r="Q633" s="3">
        <v>0.25</v>
      </c>
    </row>
    <row r="634" spans="1:17" ht="15.75" customHeight="1" x14ac:dyDescent="0.2">
      <c r="A634" s="1" t="s">
        <v>110</v>
      </c>
      <c r="B634" s="1">
        <v>1128299</v>
      </c>
      <c r="C634" s="17">
        <v>44839</v>
      </c>
      <c r="D634" s="17" t="str">
        <f t="shared" si="33"/>
        <v>octubre</v>
      </c>
      <c r="E634" s="17" t="str">
        <f t="shared" si="34"/>
        <v>T4</v>
      </c>
      <c r="F634" s="17" t="str">
        <f t="shared" si="35"/>
        <v>S2</v>
      </c>
      <c r="G634" s="1" t="s">
        <v>11</v>
      </c>
      <c r="H634" s="1" t="s">
        <v>23</v>
      </c>
      <c r="I634" s="1" t="s">
        <v>24</v>
      </c>
      <c r="J634" s="1" t="s">
        <v>4</v>
      </c>
      <c r="K634" s="1">
        <v>47</v>
      </c>
      <c r="L634" s="1" t="s">
        <v>115</v>
      </c>
      <c r="M634" s="14">
        <v>0.55000000000000004</v>
      </c>
      <c r="N634" s="2">
        <v>3500</v>
      </c>
      <c r="O634" s="14">
        <f t="shared" si="28"/>
        <v>1925.0000000000002</v>
      </c>
      <c r="P634" s="14">
        <f t="shared" si="29"/>
        <v>770.00000000000011</v>
      </c>
      <c r="Q634" s="3">
        <v>0.4</v>
      </c>
    </row>
    <row r="635" spans="1:17" ht="15.75" customHeight="1" x14ac:dyDescent="0.2">
      <c r="A635" s="1" t="s">
        <v>110</v>
      </c>
      <c r="B635" s="1">
        <v>1128299</v>
      </c>
      <c r="C635" s="17">
        <v>44839</v>
      </c>
      <c r="D635" s="17" t="str">
        <f t="shared" si="33"/>
        <v>octubre</v>
      </c>
      <c r="E635" s="17" t="str">
        <f t="shared" si="34"/>
        <v>T4</v>
      </c>
      <c r="F635" s="17" t="str">
        <f t="shared" si="35"/>
        <v>S2</v>
      </c>
      <c r="G635" s="1" t="s">
        <v>11</v>
      </c>
      <c r="H635" s="1" t="s">
        <v>23</v>
      </c>
      <c r="I635" s="1" t="s">
        <v>24</v>
      </c>
      <c r="J635" s="1" t="s">
        <v>5</v>
      </c>
      <c r="K635" s="1">
        <v>53</v>
      </c>
      <c r="L635" s="1" t="s">
        <v>115</v>
      </c>
      <c r="M635" s="14">
        <v>0.55000000000000004</v>
      </c>
      <c r="N635" s="2">
        <v>3250</v>
      </c>
      <c r="O635" s="14">
        <f t="shared" si="28"/>
        <v>1787.5000000000002</v>
      </c>
      <c r="P635" s="14">
        <f t="shared" si="29"/>
        <v>625.625</v>
      </c>
      <c r="Q635" s="3">
        <v>0.35</v>
      </c>
    </row>
    <row r="636" spans="1:17" ht="15.75" customHeight="1" x14ac:dyDescent="0.2">
      <c r="A636" s="1" t="s">
        <v>110</v>
      </c>
      <c r="B636" s="1">
        <v>1128299</v>
      </c>
      <c r="C636" s="17">
        <v>44839</v>
      </c>
      <c r="D636" s="17" t="str">
        <f t="shared" si="33"/>
        <v>octubre</v>
      </c>
      <c r="E636" s="17" t="str">
        <f t="shared" si="34"/>
        <v>T4</v>
      </c>
      <c r="F636" s="17" t="str">
        <f t="shared" si="35"/>
        <v>S2</v>
      </c>
      <c r="G636" s="1" t="s">
        <v>11</v>
      </c>
      <c r="H636" s="1" t="s">
        <v>23</v>
      </c>
      <c r="I636" s="1" t="s">
        <v>24</v>
      </c>
      <c r="J636" s="1" t="s">
        <v>6</v>
      </c>
      <c r="K636" s="1">
        <v>37</v>
      </c>
      <c r="L636" s="1" t="s">
        <v>114</v>
      </c>
      <c r="M636" s="14">
        <v>0.65</v>
      </c>
      <c r="N636" s="2">
        <v>3000</v>
      </c>
      <c r="O636" s="14">
        <f t="shared" si="28"/>
        <v>1950</v>
      </c>
      <c r="P636" s="14">
        <f t="shared" si="29"/>
        <v>1072.5000000000002</v>
      </c>
      <c r="Q636" s="3">
        <v>0.55000000000000016</v>
      </c>
    </row>
    <row r="637" spans="1:17" ht="15.75" customHeight="1" x14ac:dyDescent="0.2">
      <c r="A637" s="1" t="s">
        <v>110</v>
      </c>
      <c r="B637" s="1">
        <v>1128299</v>
      </c>
      <c r="C637" s="17">
        <v>44839</v>
      </c>
      <c r="D637" s="17" t="str">
        <f t="shared" si="33"/>
        <v>octubre</v>
      </c>
      <c r="E637" s="17" t="str">
        <f t="shared" si="34"/>
        <v>T4</v>
      </c>
      <c r="F637" s="17" t="str">
        <f t="shared" si="35"/>
        <v>S2</v>
      </c>
      <c r="G637" s="1" t="s">
        <v>11</v>
      </c>
      <c r="H637" s="1" t="s">
        <v>23</v>
      </c>
      <c r="I637" s="1" t="s">
        <v>24</v>
      </c>
      <c r="J637" s="1" t="s">
        <v>7</v>
      </c>
      <c r="K637" s="1">
        <v>17</v>
      </c>
      <c r="L637" s="1" t="s">
        <v>113</v>
      </c>
      <c r="M637" s="14">
        <v>0.70000000000000007</v>
      </c>
      <c r="N637" s="2">
        <v>3500</v>
      </c>
      <c r="O637" s="14">
        <f t="shared" si="28"/>
        <v>2450.0000000000005</v>
      </c>
      <c r="P637" s="14">
        <f t="shared" si="29"/>
        <v>490.00000000000011</v>
      </c>
      <c r="Q637" s="3">
        <v>0.2</v>
      </c>
    </row>
    <row r="638" spans="1:17" ht="15.75" customHeight="1" x14ac:dyDescent="0.2">
      <c r="A638" s="1" t="s">
        <v>110</v>
      </c>
      <c r="B638" s="1">
        <v>1128299</v>
      </c>
      <c r="C638" s="17">
        <v>44870</v>
      </c>
      <c r="D638" s="17" t="str">
        <f t="shared" si="33"/>
        <v>noviembre</v>
      </c>
      <c r="E638" s="17" t="str">
        <f t="shared" si="34"/>
        <v>T4</v>
      </c>
      <c r="F638" s="17" t="str">
        <f t="shared" si="35"/>
        <v>S2</v>
      </c>
      <c r="G638" s="1" t="s">
        <v>11</v>
      </c>
      <c r="H638" s="1" t="s">
        <v>23</v>
      </c>
      <c r="I638" s="1" t="s">
        <v>24</v>
      </c>
      <c r="J638" s="1" t="s">
        <v>2</v>
      </c>
      <c r="K638" s="1">
        <v>38</v>
      </c>
      <c r="L638" s="1" t="s">
        <v>114</v>
      </c>
      <c r="M638" s="14">
        <v>0.55000000000000004</v>
      </c>
      <c r="N638" s="2">
        <v>5750</v>
      </c>
      <c r="O638" s="14">
        <f t="shared" si="28"/>
        <v>3162.5000000000005</v>
      </c>
      <c r="P638" s="14">
        <f t="shared" si="29"/>
        <v>1265.0000000000002</v>
      </c>
      <c r="Q638" s="3">
        <v>0.4</v>
      </c>
    </row>
    <row r="639" spans="1:17" ht="15.75" customHeight="1" x14ac:dyDescent="0.2">
      <c r="A639" s="1" t="s">
        <v>110</v>
      </c>
      <c r="B639" s="1">
        <v>1128299</v>
      </c>
      <c r="C639" s="17">
        <v>44870</v>
      </c>
      <c r="D639" s="17" t="str">
        <f t="shared" si="33"/>
        <v>noviembre</v>
      </c>
      <c r="E639" s="17" t="str">
        <f t="shared" si="34"/>
        <v>T4</v>
      </c>
      <c r="F639" s="17" t="str">
        <f t="shared" si="35"/>
        <v>S2</v>
      </c>
      <c r="G639" s="1" t="s">
        <v>11</v>
      </c>
      <c r="H639" s="1" t="s">
        <v>23</v>
      </c>
      <c r="I639" s="1" t="s">
        <v>24</v>
      </c>
      <c r="J639" s="1" t="s">
        <v>3</v>
      </c>
      <c r="K639" s="1">
        <v>44</v>
      </c>
      <c r="L639" s="1" t="s">
        <v>112</v>
      </c>
      <c r="M639" s="14">
        <v>0.60000000000000009</v>
      </c>
      <c r="N639" s="2">
        <v>5750</v>
      </c>
      <c r="O639" s="14">
        <f t="shared" si="28"/>
        <v>3450.0000000000005</v>
      </c>
      <c r="P639" s="14">
        <f t="shared" si="29"/>
        <v>862.50000000000011</v>
      </c>
      <c r="Q639" s="3">
        <v>0.25</v>
      </c>
    </row>
    <row r="640" spans="1:17" ht="15.75" customHeight="1" x14ac:dyDescent="0.2">
      <c r="A640" s="1" t="s">
        <v>110</v>
      </c>
      <c r="B640" s="1">
        <v>1128299</v>
      </c>
      <c r="C640" s="17">
        <v>44870</v>
      </c>
      <c r="D640" s="17" t="str">
        <f t="shared" si="33"/>
        <v>noviembre</v>
      </c>
      <c r="E640" s="17" t="str">
        <f t="shared" si="34"/>
        <v>T4</v>
      </c>
      <c r="F640" s="17" t="str">
        <f t="shared" si="35"/>
        <v>S2</v>
      </c>
      <c r="G640" s="1" t="s">
        <v>11</v>
      </c>
      <c r="H640" s="1" t="s">
        <v>23</v>
      </c>
      <c r="I640" s="1" t="s">
        <v>24</v>
      </c>
      <c r="J640" s="1" t="s">
        <v>4</v>
      </c>
      <c r="K640" s="1">
        <v>49</v>
      </c>
      <c r="L640" s="1" t="s">
        <v>115</v>
      </c>
      <c r="M640" s="14">
        <v>0.55000000000000004</v>
      </c>
      <c r="N640" s="2">
        <v>4250</v>
      </c>
      <c r="O640" s="14">
        <f t="shared" si="28"/>
        <v>2337.5</v>
      </c>
      <c r="P640" s="14">
        <f t="shared" si="29"/>
        <v>935</v>
      </c>
      <c r="Q640" s="3">
        <v>0.4</v>
      </c>
    </row>
    <row r="641" spans="1:17" ht="15.75" customHeight="1" x14ac:dyDescent="0.2">
      <c r="A641" s="1" t="s">
        <v>110</v>
      </c>
      <c r="B641" s="1">
        <v>1128299</v>
      </c>
      <c r="C641" s="17">
        <v>44870</v>
      </c>
      <c r="D641" s="17" t="str">
        <f t="shared" si="33"/>
        <v>noviembre</v>
      </c>
      <c r="E641" s="17" t="str">
        <f t="shared" si="34"/>
        <v>T4</v>
      </c>
      <c r="F641" s="17" t="str">
        <f t="shared" si="35"/>
        <v>S2</v>
      </c>
      <c r="G641" s="1" t="s">
        <v>11</v>
      </c>
      <c r="H641" s="1" t="s">
        <v>23</v>
      </c>
      <c r="I641" s="1" t="s">
        <v>24</v>
      </c>
      <c r="J641" s="1" t="s">
        <v>5</v>
      </c>
      <c r="K641" s="1">
        <v>50</v>
      </c>
      <c r="L641" s="1" t="s">
        <v>115</v>
      </c>
      <c r="M641" s="14">
        <v>0.65000000000000013</v>
      </c>
      <c r="N641" s="2">
        <v>4000</v>
      </c>
      <c r="O641" s="14">
        <f t="shared" si="28"/>
        <v>2600.0000000000005</v>
      </c>
      <c r="P641" s="14">
        <f t="shared" si="29"/>
        <v>910.00000000000011</v>
      </c>
      <c r="Q641" s="3">
        <v>0.35</v>
      </c>
    </row>
    <row r="642" spans="1:17" ht="15.75" customHeight="1" x14ac:dyDescent="0.2">
      <c r="A642" s="1" t="s">
        <v>110</v>
      </c>
      <c r="B642" s="1">
        <v>1128299</v>
      </c>
      <c r="C642" s="17">
        <v>44870</v>
      </c>
      <c r="D642" s="17" t="str">
        <f t="shared" ref="D642:D705" si="36">TEXT(C642,"mmmm")</f>
        <v>noviembre</v>
      </c>
      <c r="E642" s="17" t="str">
        <f t="shared" ref="E642:E705" si="37">"T" &amp; TRUNC((MONTH(C642)-1)/3)+1</f>
        <v>T4</v>
      </c>
      <c r="F642" s="17" t="str">
        <f t="shared" ref="F642:F705" si="38">"S" &amp; IF(MONTH(C642)&lt;=6,1,2)</f>
        <v>S2</v>
      </c>
      <c r="G642" s="1" t="s">
        <v>11</v>
      </c>
      <c r="H642" s="1" t="s">
        <v>23</v>
      </c>
      <c r="I642" s="1" t="s">
        <v>24</v>
      </c>
      <c r="J642" s="1" t="s">
        <v>6</v>
      </c>
      <c r="K642" s="1">
        <v>49</v>
      </c>
      <c r="L642" s="1" t="s">
        <v>115</v>
      </c>
      <c r="M642" s="14">
        <v>0.75000000000000011</v>
      </c>
      <c r="N642" s="2">
        <v>3750</v>
      </c>
      <c r="O642" s="14">
        <f t="shared" si="28"/>
        <v>2812.5000000000005</v>
      </c>
      <c r="P642" s="14">
        <f t="shared" si="29"/>
        <v>1546.8750000000007</v>
      </c>
      <c r="Q642" s="3">
        <v>0.55000000000000016</v>
      </c>
    </row>
    <row r="643" spans="1:17" ht="15.75" customHeight="1" x14ac:dyDescent="0.2">
      <c r="A643" s="1" t="s">
        <v>110</v>
      </c>
      <c r="B643" s="1">
        <v>1128299</v>
      </c>
      <c r="C643" s="17">
        <v>44870</v>
      </c>
      <c r="D643" s="17" t="str">
        <f t="shared" si="36"/>
        <v>noviembre</v>
      </c>
      <c r="E643" s="17" t="str">
        <f t="shared" si="37"/>
        <v>T4</v>
      </c>
      <c r="F643" s="17" t="str">
        <f t="shared" si="38"/>
        <v>S2</v>
      </c>
      <c r="G643" s="1" t="s">
        <v>11</v>
      </c>
      <c r="H643" s="1" t="s">
        <v>23</v>
      </c>
      <c r="I643" s="1" t="s">
        <v>24</v>
      </c>
      <c r="J643" s="1" t="s">
        <v>7</v>
      </c>
      <c r="K643" s="1">
        <v>44</v>
      </c>
      <c r="L643" s="1" t="s">
        <v>114</v>
      </c>
      <c r="M643" s="14">
        <v>0.80000000000000016</v>
      </c>
      <c r="N643" s="2">
        <v>5000</v>
      </c>
      <c r="O643" s="14">
        <f t="shared" si="28"/>
        <v>4000.0000000000009</v>
      </c>
      <c r="P643" s="14">
        <f t="shared" si="29"/>
        <v>800.00000000000023</v>
      </c>
      <c r="Q643" s="3">
        <v>0.2</v>
      </c>
    </row>
    <row r="644" spans="1:17" ht="15.75" customHeight="1" x14ac:dyDescent="0.2">
      <c r="A644" s="1" t="s">
        <v>110</v>
      </c>
      <c r="B644" s="1">
        <v>1128299</v>
      </c>
      <c r="C644" s="17">
        <v>44899</v>
      </c>
      <c r="D644" s="17" t="str">
        <f t="shared" si="36"/>
        <v>diciembre</v>
      </c>
      <c r="E644" s="17" t="str">
        <f t="shared" si="37"/>
        <v>T4</v>
      </c>
      <c r="F644" s="17" t="str">
        <f t="shared" si="38"/>
        <v>S2</v>
      </c>
      <c r="G644" s="1" t="s">
        <v>11</v>
      </c>
      <c r="H644" s="1" t="s">
        <v>23</v>
      </c>
      <c r="I644" s="1" t="s">
        <v>24</v>
      </c>
      <c r="J644" s="1" t="s">
        <v>2</v>
      </c>
      <c r="K644" s="1">
        <v>18</v>
      </c>
      <c r="L644" s="1" t="s">
        <v>112</v>
      </c>
      <c r="M644" s="14">
        <v>0.65000000000000013</v>
      </c>
      <c r="N644" s="2">
        <v>7000</v>
      </c>
      <c r="O644" s="14">
        <f t="shared" si="28"/>
        <v>4550.0000000000009</v>
      </c>
      <c r="P644" s="14">
        <f t="shared" si="29"/>
        <v>1820.0000000000005</v>
      </c>
      <c r="Q644" s="3">
        <v>0.4</v>
      </c>
    </row>
    <row r="645" spans="1:17" ht="15.75" customHeight="1" x14ac:dyDescent="0.2">
      <c r="A645" s="1" t="s">
        <v>110</v>
      </c>
      <c r="B645" s="1">
        <v>1128299</v>
      </c>
      <c r="C645" s="17">
        <v>44899</v>
      </c>
      <c r="D645" s="17" t="str">
        <f t="shared" si="36"/>
        <v>diciembre</v>
      </c>
      <c r="E645" s="17" t="str">
        <f t="shared" si="37"/>
        <v>T4</v>
      </c>
      <c r="F645" s="17" t="str">
        <f t="shared" si="38"/>
        <v>S2</v>
      </c>
      <c r="G645" s="1" t="s">
        <v>11</v>
      </c>
      <c r="H645" s="1" t="s">
        <v>23</v>
      </c>
      <c r="I645" s="1" t="s">
        <v>24</v>
      </c>
      <c r="J645" s="1" t="s">
        <v>3</v>
      </c>
      <c r="K645" s="1">
        <v>35</v>
      </c>
      <c r="L645" s="1" t="s">
        <v>112</v>
      </c>
      <c r="M645" s="14">
        <v>0.70000000000000018</v>
      </c>
      <c r="N645" s="2">
        <v>7000</v>
      </c>
      <c r="O645" s="14">
        <f t="shared" si="28"/>
        <v>4900.0000000000009</v>
      </c>
      <c r="P645" s="14">
        <f t="shared" si="29"/>
        <v>1225.0000000000002</v>
      </c>
      <c r="Q645" s="3">
        <v>0.25</v>
      </c>
    </row>
    <row r="646" spans="1:17" ht="15.75" customHeight="1" x14ac:dyDescent="0.2">
      <c r="A646" s="1" t="s">
        <v>110</v>
      </c>
      <c r="B646" s="1">
        <v>1128299</v>
      </c>
      <c r="C646" s="17">
        <v>44899</v>
      </c>
      <c r="D646" s="17" t="str">
        <f t="shared" si="36"/>
        <v>diciembre</v>
      </c>
      <c r="E646" s="17" t="str">
        <f t="shared" si="37"/>
        <v>T4</v>
      </c>
      <c r="F646" s="17" t="str">
        <f t="shared" si="38"/>
        <v>S2</v>
      </c>
      <c r="G646" s="1" t="s">
        <v>11</v>
      </c>
      <c r="H646" s="1" t="s">
        <v>23</v>
      </c>
      <c r="I646" s="1" t="s">
        <v>24</v>
      </c>
      <c r="J646" s="1" t="s">
        <v>4</v>
      </c>
      <c r="K646" s="1">
        <v>47</v>
      </c>
      <c r="L646" s="1" t="s">
        <v>114</v>
      </c>
      <c r="M646" s="14">
        <v>0.65000000000000013</v>
      </c>
      <c r="N646" s="2">
        <v>5000</v>
      </c>
      <c r="O646" s="14">
        <f t="shared" si="28"/>
        <v>3250.0000000000005</v>
      </c>
      <c r="P646" s="14">
        <f t="shared" si="29"/>
        <v>1300.0000000000002</v>
      </c>
      <c r="Q646" s="3">
        <v>0.4</v>
      </c>
    </row>
    <row r="647" spans="1:17" ht="15.75" customHeight="1" x14ac:dyDescent="0.2">
      <c r="A647" s="1" t="s">
        <v>110</v>
      </c>
      <c r="B647" s="1">
        <v>1128299</v>
      </c>
      <c r="C647" s="17">
        <v>44899</v>
      </c>
      <c r="D647" s="17" t="str">
        <f t="shared" si="36"/>
        <v>diciembre</v>
      </c>
      <c r="E647" s="17" t="str">
        <f t="shared" si="37"/>
        <v>T4</v>
      </c>
      <c r="F647" s="17" t="str">
        <f t="shared" si="38"/>
        <v>S2</v>
      </c>
      <c r="G647" s="1" t="s">
        <v>11</v>
      </c>
      <c r="H647" s="1" t="s">
        <v>23</v>
      </c>
      <c r="I647" s="1" t="s">
        <v>24</v>
      </c>
      <c r="J647" s="1" t="s">
        <v>5</v>
      </c>
      <c r="K647" s="1">
        <v>43</v>
      </c>
      <c r="L647" s="1" t="s">
        <v>114</v>
      </c>
      <c r="M647" s="14">
        <v>0.65000000000000013</v>
      </c>
      <c r="N647" s="2">
        <v>5000</v>
      </c>
      <c r="O647" s="14">
        <f t="shared" si="28"/>
        <v>3250.0000000000005</v>
      </c>
      <c r="P647" s="14">
        <f t="shared" si="29"/>
        <v>1137.5</v>
      </c>
      <c r="Q647" s="3">
        <v>0.35</v>
      </c>
    </row>
    <row r="648" spans="1:17" ht="15.75" customHeight="1" x14ac:dyDescent="0.2">
      <c r="A648" s="1" t="s">
        <v>110</v>
      </c>
      <c r="B648" s="1">
        <v>1128299</v>
      </c>
      <c r="C648" s="17">
        <v>44899</v>
      </c>
      <c r="D648" s="17" t="str">
        <f t="shared" si="36"/>
        <v>diciembre</v>
      </c>
      <c r="E648" s="17" t="str">
        <f t="shared" si="37"/>
        <v>T4</v>
      </c>
      <c r="F648" s="17" t="str">
        <f t="shared" si="38"/>
        <v>S2</v>
      </c>
      <c r="G648" s="1" t="s">
        <v>11</v>
      </c>
      <c r="H648" s="1" t="s">
        <v>23</v>
      </c>
      <c r="I648" s="1" t="s">
        <v>24</v>
      </c>
      <c r="J648" s="1" t="s">
        <v>6</v>
      </c>
      <c r="K648" s="1">
        <v>15</v>
      </c>
      <c r="L648" s="1" t="s">
        <v>113</v>
      </c>
      <c r="M648" s="14">
        <v>0.75000000000000011</v>
      </c>
      <c r="N648" s="2">
        <v>4250</v>
      </c>
      <c r="O648" s="14">
        <f t="shared" si="28"/>
        <v>3187.5000000000005</v>
      </c>
      <c r="P648" s="14">
        <f t="shared" si="29"/>
        <v>1753.1250000000007</v>
      </c>
      <c r="Q648" s="3">
        <v>0.55000000000000016</v>
      </c>
    </row>
    <row r="649" spans="1:17" ht="15.75" customHeight="1" x14ac:dyDescent="0.2">
      <c r="A649" s="1" t="s">
        <v>110</v>
      </c>
      <c r="B649" s="1">
        <v>1128299</v>
      </c>
      <c r="C649" s="17">
        <v>44899</v>
      </c>
      <c r="D649" s="17" t="str">
        <f t="shared" si="36"/>
        <v>diciembre</v>
      </c>
      <c r="E649" s="17" t="str">
        <f t="shared" si="37"/>
        <v>T4</v>
      </c>
      <c r="F649" s="17" t="str">
        <f t="shared" si="38"/>
        <v>S2</v>
      </c>
      <c r="G649" s="1" t="s">
        <v>11</v>
      </c>
      <c r="H649" s="1" t="s">
        <v>23</v>
      </c>
      <c r="I649" s="1" t="s">
        <v>24</v>
      </c>
      <c r="J649" s="1" t="s">
        <v>7</v>
      </c>
      <c r="K649" s="1">
        <v>59</v>
      </c>
      <c r="L649" s="1" t="s">
        <v>112</v>
      </c>
      <c r="M649" s="14">
        <v>0.80000000000000016</v>
      </c>
      <c r="N649" s="2">
        <v>5250</v>
      </c>
      <c r="O649" s="14">
        <f t="shared" si="28"/>
        <v>4200.0000000000009</v>
      </c>
      <c r="P649" s="14">
        <f t="shared" si="29"/>
        <v>840.00000000000023</v>
      </c>
      <c r="Q649" s="3">
        <v>0.2</v>
      </c>
    </row>
    <row r="650" spans="1:17" ht="15.75" customHeight="1" x14ac:dyDescent="0.2">
      <c r="A650" s="1" t="s">
        <v>110</v>
      </c>
      <c r="B650" s="1">
        <v>1128299</v>
      </c>
      <c r="C650" s="17">
        <v>44564</v>
      </c>
      <c r="D650" s="17" t="str">
        <f t="shared" si="36"/>
        <v>enero</v>
      </c>
      <c r="E650" s="17" t="str">
        <f t="shared" si="37"/>
        <v>T1</v>
      </c>
      <c r="F650" s="17" t="str">
        <f t="shared" si="38"/>
        <v>S1</v>
      </c>
      <c r="G650" s="1" t="s">
        <v>11</v>
      </c>
      <c r="H650" s="1" t="s">
        <v>25</v>
      </c>
      <c r="I650" s="1" t="s">
        <v>26</v>
      </c>
      <c r="J650" s="1" t="s">
        <v>2</v>
      </c>
      <c r="K650" s="1">
        <v>55</v>
      </c>
      <c r="L650" s="1" t="s">
        <v>112</v>
      </c>
      <c r="M650" s="14">
        <v>0.4</v>
      </c>
      <c r="N650" s="2">
        <v>4500</v>
      </c>
      <c r="O650" s="14">
        <f t="shared" si="28"/>
        <v>1800</v>
      </c>
      <c r="P650" s="14">
        <f t="shared" si="29"/>
        <v>540</v>
      </c>
      <c r="Q650" s="3">
        <v>0.3</v>
      </c>
    </row>
    <row r="651" spans="1:17" ht="15.75" customHeight="1" x14ac:dyDescent="0.2">
      <c r="A651" s="1" t="s">
        <v>110</v>
      </c>
      <c r="B651" s="1">
        <v>1128299</v>
      </c>
      <c r="C651" s="17">
        <v>44564</v>
      </c>
      <c r="D651" s="17" t="str">
        <f t="shared" si="36"/>
        <v>enero</v>
      </c>
      <c r="E651" s="17" t="str">
        <f t="shared" si="37"/>
        <v>T1</v>
      </c>
      <c r="F651" s="17" t="str">
        <f t="shared" si="38"/>
        <v>S1</v>
      </c>
      <c r="G651" s="1" t="s">
        <v>11</v>
      </c>
      <c r="H651" s="1" t="s">
        <v>25</v>
      </c>
      <c r="I651" s="1" t="s">
        <v>26</v>
      </c>
      <c r="J651" s="1" t="s">
        <v>3</v>
      </c>
      <c r="K651" s="1">
        <v>39</v>
      </c>
      <c r="L651" s="1" t="s">
        <v>114</v>
      </c>
      <c r="M651" s="14">
        <v>0.5</v>
      </c>
      <c r="N651" s="2">
        <v>4500</v>
      </c>
      <c r="O651" s="14">
        <f t="shared" si="28"/>
        <v>2250</v>
      </c>
      <c r="P651" s="14">
        <f t="shared" si="29"/>
        <v>562.5</v>
      </c>
      <c r="Q651" s="3">
        <v>0.25</v>
      </c>
    </row>
    <row r="652" spans="1:17" ht="15.75" customHeight="1" x14ac:dyDescent="0.2">
      <c r="A652" s="1" t="s">
        <v>110</v>
      </c>
      <c r="B652" s="1">
        <v>1128299</v>
      </c>
      <c r="C652" s="17">
        <v>44564</v>
      </c>
      <c r="D652" s="17" t="str">
        <f t="shared" si="36"/>
        <v>enero</v>
      </c>
      <c r="E652" s="17" t="str">
        <f t="shared" si="37"/>
        <v>T1</v>
      </c>
      <c r="F652" s="17" t="str">
        <f t="shared" si="38"/>
        <v>S1</v>
      </c>
      <c r="G652" s="1" t="s">
        <v>11</v>
      </c>
      <c r="H652" s="1" t="s">
        <v>25</v>
      </c>
      <c r="I652" s="1" t="s">
        <v>26</v>
      </c>
      <c r="J652" s="1" t="s">
        <v>4</v>
      </c>
      <c r="K652" s="1">
        <v>50</v>
      </c>
      <c r="L652" s="1" t="s">
        <v>115</v>
      </c>
      <c r="M652" s="14">
        <v>0.5</v>
      </c>
      <c r="N652" s="2">
        <v>4500</v>
      </c>
      <c r="O652" s="14">
        <f t="shared" si="28"/>
        <v>2250</v>
      </c>
      <c r="P652" s="14">
        <f t="shared" si="29"/>
        <v>562.5</v>
      </c>
      <c r="Q652" s="3">
        <v>0.25</v>
      </c>
    </row>
    <row r="653" spans="1:17" ht="15.75" customHeight="1" x14ac:dyDescent="0.2">
      <c r="A653" s="1" t="s">
        <v>110</v>
      </c>
      <c r="B653" s="1">
        <v>1128299</v>
      </c>
      <c r="C653" s="17">
        <v>44564</v>
      </c>
      <c r="D653" s="17" t="str">
        <f t="shared" si="36"/>
        <v>enero</v>
      </c>
      <c r="E653" s="17" t="str">
        <f t="shared" si="37"/>
        <v>T1</v>
      </c>
      <c r="F653" s="17" t="str">
        <f t="shared" si="38"/>
        <v>S1</v>
      </c>
      <c r="G653" s="1" t="s">
        <v>11</v>
      </c>
      <c r="H653" s="1" t="s">
        <v>25</v>
      </c>
      <c r="I653" s="1" t="s">
        <v>26</v>
      </c>
      <c r="J653" s="1" t="s">
        <v>5</v>
      </c>
      <c r="K653" s="1">
        <v>36</v>
      </c>
      <c r="L653" s="1" t="s">
        <v>112</v>
      </c>
      <c r="M653" s="14">
        <v>0.5</v>
      </c>
      <c r="N653" s="2">
        <v>3000</v>
      </c>
      <c r="O653" s="14">
        <f t="shared" si="28"/>
        <v>1500</v>
      </c>
      <c r="P653" s="14">
        <f t="shared" si="29"/>
        <v>450</v>
      </c>
      <c r="Q653" s="3">
        <v>0.3</v>
      </c>
    </row>
    <row r="654" spans="1:17" ht="15.75" customHeight="1" x14ac:dyDescent="0.2">
      <c r="A654" s="1" t="s">
        <v>110</v>
      </c>
      <c r="B654" s="1">
        <v>1128299</v>
      </c>
      <c r="C654" s="17">
        <v>44564</v>
      </c>
      <c r="D654" s="17" t="str">
        <f t="shared" si="36"/>
        <v>enero</v>
      </c>
      <c r="E654" s="17" t="str">
        <f t="shared" si="37"/>
        <v>T1</v>
      </c>
      <c r="F654" s="17" t="str">
        <f t="shared" si="38"/>
        <v>S1</v>
      </c>
      <c r="G654" s="1" t="s">
        <v>11</v>
      </c>
      <c r="H654" s="1" t="s">
        <v>25</v>
      </c>
      <c r="I654" s="1" t="s">
        <v>26</v>
      </c>
      <c r="J654" s="1" t="s">
        <v>6</v>
      </c>
      <c r="K654" s="1">
        <v>58</v>
      </c>
      <c r="L654" s="1" t="s">
        <v>112</v>
      </c>
      <c r="M654" s="14">
        <v>0.55000000000000004</v>
      </c>
      <c r="N654" s="2">
        <v>2500</v>
      </c>
      <c r="O654" s="14">
        <f t="shared" si="28"/>
        <v>1375</v>
      </c>
      <c r="P654" s="14">
        <f t="shared" si="29"/>
        <v>343.75</v>
      </c>
      <c r="Q654" s="3">
        <v>0.25</v>
      </c>
    </row>
    <row r="655" spans="1:17" ht="15.75" customHeight="1" x14ac:dyDescent="0.2">
      <c r="A655" s="1" t="s">
        <v>110</v>
      </c>
      <c r="B655" s="1">
        <v>1128299</v>
      </c>
      <c r="C655" s="17">
        <v>44564</v>
      </c>
      <c r="D655" s="17" t="str">
        <f t="shared" si="36"/>
        <v>enero</v>
      </c>
      <c r="E655" s="17" t="str">
        <f t="shared" si="37"/>
        <v>T1</v>
      </c>
      <c r="F655" s="17" t="str">
        <f t="shared" si="38"/>
        <v>S1</v>
      </c>
      <c r="G655" s="1" t="s">
        <v>11</v>
      </c>
      <c r="H655" s="1" t="s">
        <v>25</v>
      </c>
      <c r="I655" s="1" t="s">
        <v>26</v>
      </c>
      <c r="J655" s="1" t="s">
        <v>7</v>
      </c>
      <c r="K655" s="1">
        <v>30</v>
      </c>
      <c r="L655" s="1" t="s">
        <v>112</v>
      </c>
      <c r="M655" s="14">
        <v>0.5</v>
      </c>
      <c r="N655" s="2">
        <v>5000</v>
      </c>
      <c r="O655" s="14">
        <f t="shared" si="28"/>
        <v>2500</v>
      </c>
      <c r="P655" s="14">
        <f t="shared" si="29"/>
        <v>500</v>
      </c>
      <c r="Q655" s="3">
        <v>0.2</v>
      </c>
    </row>
    <row r="656" spans="1:17" ht="15.75" customHeight="1" x14ac:dyDescent="0.2">
      <c r="A656" s="1" t="s">
        <v>110</v>
      </c>
      <c r="B656" s="1">
        <v>1128299</v>
      </c>
      <c r="C656" s="17">
        <v>44595</v>
      </c>
      <c r="D656" s="17" t="str">
        <f t="shared" si="36"/>
        <v>febrero</v>
      </c>
      <c r="E656" s="17" t="str">
        <f t="shared" si="37"/>
        <v>T1</v>
      </c>
      <c r="F656" s="17" t="str">
        <f t="shared" si="38"/>
        <v>S1</v>
      </c>
      <c r="G656" s="1" t="s">
        <v>11</v>
      </c>
      <c r="H656" s="1" t="s">
        <v>25</v>
      </c>
      <c r="I656" s="1" t="s">
        <v>26</v>
      </c>
      <c r="J656" s="1" t="s">
        <v>2</v>
      </c>
      <c r="K656" s="1">
        <v>38</v>
      </c>
      <c r="L656" s="1" t="s">
        <v>115</v>
      </c>
      <c r="M656" s="14">
        <v>0.4</v>
      </c>
      <c r="N656" s="2">
        <v>5500</v>
      </c>
      <c r="O656" s="14">
        <f t="shared" si="28"/>
        <v>2200</v>
      </c>
      <c r="P656" s="14">
        <f t="shared" si="29"/>
        <v>660</v>
      </c>
      <c r="Q656" s="3">
        <v>0.3</v>
      </c>
    </row>
    <row r="657" spans="1:17" ht="15.75" customHeight="1" x14ac:dyDescent="0.2">
      <c r="A657" s="1" t="s">
        <v>110</v>
      </c>
      <c r="B657" s="1">
        <v>1128299</v>
      </c>
      <c r="C657" s="17">
        <v>44595</v>
      </c>
      <c r="D657" s="17" t="str">
        <f t="shared" si="36"/>
        <v>febrero</v>
      </c>
      <c r="E657" s="17" t="str">
        <f t="shared" si="37"/>
        <v>T1</v>
      </c>
      <c r="F657" s="17" t="str">
        <f t="shared" si="38"/>
        <v>S1</v>
      </c>
      <c r="G657" s="1" t="s">
        <v>11</v>
      </c>
      <c r="H657" s="1" t="s">
        <v>25</v>
      </c>
      <c r="I657" s="1" t="s">
        <v>26</v>
      </c>
      <c r="J657" s="1" t="s">
        <v>3</v>
      </c>
      <c r="K657" s="1">
        <v>28</v>
      </c>
      <c r="L657" s="1" t="s">
        <v>114</v>
      </c>
      <c r="M657" s="14">
        <v>0.5</v>
      </c>
      <c r="N657" s="2">
        <v>4500</v>
      </c>
      <c r="O657" s="14">
        <f t="shared" si="28"/>
        <v>2250</v>
      </c>
      <c r="P657" s="14">
        <f t="shared" si="29"/>
        <v>562.5</v>
      </c>
      <c r="Q657" s="3">
        <v>0.25</v>
      </c>
    </row>
    <row r="658" spans="1:17" ht="15.75" customHeight="1" x14ac:dyDescent="0.2">
      <c r="A658" s="1" t="s">
        <v>110</v>
      </c>
      <c r="B658" s="1">
        <v>1128299</v>
      </c>
      <c r="C658" s="17">
        <v>44595</v>
      </c>
      <c r="D658" s="17" t="str">
        <f t="shared" si="36"/>
        <v>febrero</v>
      </c>
      <c r="E658" s="17" t="str">
        <f t="shared" si="37"/>
        <v>T1</v>
      </c>
      <c r="F658" s="17" t="str">
        <f t="shared" si="38"/>
        <v>S1</v>
      </c>
      <c r="G658" s="1" t="s">
        <v>11</v>
      </c>
      <c r="H658" s="1" t="s">
        <v>25</v>
      </c>
      <c r="I658" s="1" t="s">
        <v>26</v>
      </c>
      <c r="J658" s="1" t="s">
        <v>4</v>
      </c>
      <c r="K658" s="1">
        <v>40</v>
      </c>
      <c r="L658" s="1" t="s">
        <v>112</v>
      </c>
      <c r="M658" s="14">
        <v>0.5</v>
      </c>
      <c r="N658" s="2">
        <v>4500</v>
      </c>
      <c r="O658" s="14">
        <f t="shared" si="28"/>
        <v>2250</v>
      </c>
      <c r="P658" s="14">
        <f t="shared" si="29"/>
        <v>562.5</v>
      </c>
      <c r="Q658" s="3">
        <v>0.25</v>
      </c>
    </row>
    <row r="659" spans="1:17" ht="15.75" customHeight="1" x14ac:dyDescent="0.2">
      <c r="A659" s="1" t="s">
        <v>110</v>
      </c>
      <c r="B659" s="1">
        <v>1128299</v>
      </c>
      <c r="C659" s="17">
        <v>44595</v>
      </c>
      <c r="D659" s="17" t="str">
        <f t="shared" si="36"/>
        <v>febrero</v>
      </c>
      <c r="E659" s="17" t="str">
        <f t="shared" si="37"/>
        <v>T1</v>
      </c>
      <c r="F659" s="17" t="str">
        <f t="shared" si="38"/>
        <v>S1</v>
      </c>
      <c r="G659" s="1" t="s">
        <v>11</v>
      </c>
      <c r="H659" s="1" t="s">
        <v>25</v>
      </c>
      <c r="I659" s="1" t="s">
        <v>26</v>
      </c>
      <c r="J659" s="1" t="s">
        <v>5</v>
      </c>
      <c r="K659" s="1">
        <v>35</v>
      </c>
      <c r="L659" s="1" t="s">
        <v>114</v>
      </c>
      <c r="M659" s="14">
        <v>0.5</v>
      </c>
      <c r="N659" s="2">
        <v>3000</v>
      </c>
      <c r="O659" s="14">
        <f t="shared" si="28"/>
        <v>1500</v>
      </c>
      <c r="P659" s="14">
        <f t="shared" si="29"/>
        <v>450</v>
      </c>
      <c r="Q659" s="3">
        <v>0.3</v>
      </c>
    </row>
    <row r="660" spans="1:17" ht="15.75" customHeight="1" x14ac:dyDescent="0.2">
      <c r="A660" s="1" t="s">
        <v>110</v>
      </c>
      <c r="B660" s="1">
        <v>1128299</v>
      </c>
      <c r="C660" s="17">
        <v>44595</v>
      </c>
      <c r="D660" s="17" t="str">
        <f t="shared" si="36"/>
        <v>febrero</v>
      </c>
      <c r="E660" s="17" t="str">
        <f t="shared" si="37"/>
        <v>T1</v>
      </c>
      <c r="F660" s="17" t="str">
        <f t="shared" si="38"/>
        <v>S1</v>
      </c>
      <c r="G660" s="1" t="s">
        <v>11</v>
      </c>
      <c r="H660" s="1" t="s">
        <v>25</v>
      </c>
      <c r="I660" s="1" t="s">
        <v>26</v>
      </c>
      <c r="J660" s="1" t="s">
        <v>6</v>
      </c>
      <c r="K660" s="1">
        <v>56</v>
      </c>
      <c r="L660" s="1" t="s">
        <v>113</v>
      </c>
      <c r="M660" s="14">
        <v>0.55000000000000004</v>
      </c>
      <c r="N660" s="2">
        <v>2250</v>
      </c>
      <c r="O660" s="14">
        <f t="shared" si="28"/>
        <v>1237.5</v>
      </c>
      <c r="P660" s="14">
        <f t="shared" si="29"/>
        <v>309.375</v>
      </c>
      <c r="Q660" s="3">
        <v>0.25</v>
      </c>
    </row>
    <row r="661" spans="1:17" ht="15.75" customHeight="1" x14ac:dyDescent="0.2">
      <c r="A661" s="1" t="s">
        <v>110</v>
      </c>
      <c r="B661" s="1">
        <v>1128299</v>
      </c>
      <c r="C661" s="17">
        <v>44595</v>
      </c>
      <c r="D661" s="17" t="str">
        <f t="shared" si="36"/>
        <v>febrero</v>
      </c>
      <c r="E661" s="17" t="str">
        <f t="shared" si="37"/>
        <v>T1</v>
      </c>
      <c r="F661" s="17" t="str">
        <f t="shared" si="38"/>
        <v>S1</v>
      </c>
      <c r="G661" s="1" t="s">
        <v>11</v>
      </c>
      <c r="H661" s="1" t="s">
        <v>25</v>
      </c>
      <c r="I661" s="1" t="s">
        <v>26</v>
      </c>
      <c r="J661" s="1" t="s">
        <v>7</v>
      </c>
      <c r="K661" s="1">
        <v>59</v>
      </c>
      <c r="L661" s="1" t="s">
        <v>114</v>
      </c>
      <c r="M661" s="14">
        <v>0.5</v>
      </c>
      <c r="N661" s="2">
        <v>4250</v>
      </c>
      <c r="O661" s="14">
        <f t="shared" si="28"/>
        <v>2125</v>
      </c>
      <c r="P661" s="14">
        <f t="shared" si="29"/>
        <v>425</v>
      </c>
      <c r="Q661" s="3">
        <v>0.2</v>
      </c>
    </row>
    <row r="662" spans="1:17" ht="15.75" customHeight="1" x14ac:dyDescent="0.2">
      <c r="A662" s="1" t="s">
        <v>110</v>
      </c>
      <c r="B662" s="1">
        <v>1128299</v>
      </c>
      <c r="C662" s="17">
        <v>44622</v>
      </c>
      <c r="D662" s="17" t="str">
        <f t="shared" si="36"/>
        <v>marzo</v>
      </c>
      <c r="E662" s="17" t="str">
        <f t="shared" si="37"/>
        <v>T1</v>
      </c>
      <c r="F662" s="17" t="str">
        <f t="shared" si="38"/>
        <v>S1</v>
      </c>
      <c r="G662" s="1" t="s">
        <v>11</v>
      </c>
      <c r="H662" s="1" t="s">
        <v>25</v>
      </c>
      <c r="I662" s="1" t="s">
        <v>26</v>
      </c>
      <c r="J662" s="1" t="s">
        <v>2</v>
      </c>
      <c r="K662" s="1">
        <v>56</v>
      </c>
      <c r="L662" s="1" t="s">
        <v>114</v>
      </c>
      <c r="M662" s="14">
        <v>0.5</v>
      </c>
      <c r="N662" s="2">
        <v>5750</v>
      </c>
      <c r="O662" s="14">
        <f t="shared" si="28"/>
        <v>2875</v>
      </c>
      <c r="P662" s="14">
        <f t="shared" si="29"/>
        <v>862.5</v>
      </c>
      <c r="Q662" s="3">
        <v>0.3</v>
      </c>
    </row>
    <row r="663" spans="1:17" ht="15.75" customHeight="1" x14ac:dyDescent="0.2">
      <c r="A663" s="1" t="s">
        <v>110</v>
      </c>
      <c r="B663" s="1">
        <v>1128299</v>
      </c>
      <c r="C663" s="17">
        <v>44622</v>
      </c>
      <c r="D663" s="17" t="str">
        <f t="shared" si="36"/>
        <v>marzo</v>
      </c>
      <c r="E663" s="17" t="str">
        <f t="shared" si="37"/>
        <v>T1</v>
      </c>
      <c r="F663" s="17" t="str">
        <f t="shared" si="38"/>
        <v>S1</v>
      </c>
      <c r="G663" s="1" t="s">
        <v>11</v>
      </c>
      <c r="H663" s="1" t="s">
        <v>25</v>
      </c>
      <c r="I663" s="1" t="s">
        <v>26</v>
      </c>
      <c r="J663" s="1" t="s">
        <v>3</v>
      </c>
      <c r="K663" s="1">
        <v>50</v>
      </c>
      <c r="L663" s="1" t="s">
        <v>115</v>
      </c>
      <c r="M663" s="14">
        <v>0.6</v>
      </c>
      <c r="N663" s="2">
        <v>4250</v>
      </c>
      <c r="O663" s="14">
        <f t="shared" si="28"/>
        <v>2550</v>
      </c>
      <c r="P663" s="14">
        <f t="shared" si="29"/>
        <v>637.5</v>
      </c>
      <c r="Q663" s="3">
        <v>0.25</v>
      </c>
    </row>
    <row r="664" spans="1:17" ht="15.75" customHeight="1" x14ac:dyDescent="0.2">
      <c r="A664" s="1" t="s">
        <v>110</v>
      </c>
      <c r="B664" s="1">
        <v>1128299</v>
      </c>
      <c r="C664" s="17">
        <v>44622</v>
      </c>
      <c r="D664" s="17" t="str">
        <f t="shared" si="36"/>
        <v>marzo</v>
      </c>
      <c r="E664" s="17" t="str">
        <f t="shared" si="37"/>
        <v>T1</v>
      </c>
      <c r="F664" s="17" t="str">
        <f t="shared" si="38"/>
        <v>S1</v>
      </c>
      <c r="G664" s="1" t="s">
        <v>11</v>
      </c>
      <c r="H664" s="1" t="s">
        <v>25</v>
      </c>
      <c r="I664" s="1" t="s">
        <v>26</v>
      </c>
      <c r="J664" s="1" t="s">
        <v>4</v>
      </c>
      <c r="K664" s="1">
        <v>33</v>
      </c>
      <c r="L664" s="1" t="s">
        <v>114</v>
      </c>
      <c r="M664" s="14">
        <v>0.64999999999999991</v>
      </c>
      <c r="N664" s="2">
        <v>4250</v>
      </c>
      <c r="O664" s="14">
        <f t="shared" si="28"/>
        <v>2762.4999999999995</v>
      </c>
      <c r="P664" s="14">
        <f t="shared" si="29"/>
        <v>690.62499999999989</v>
      </c>
      <c r="Q664" s="3">
        <v>0.25</v>
      </c>
    </row>
    <row r="665" spans="1:17" ht="15.75" customHeight="1" x14ac:dyDescent="0.2">
      <c r="A665" s="1" t="s">
        <v>110</v>
      </c>
      <c r="B665" s="1">
        <v>1128299</v>
      </c>
      <c r="C665" s="17">
        <v>44622</v>
      </c>
      <c r="D665" s="17" t="str">
        <f t="shared" si="36"/>
        <v>marzo</v>
      </c>
      <c r="E665" s="17" t="str">
        <f t="shared" si="37"/>
        <v>T1</v>
      </c>
      <c r="F665" s="17" t="str">
        <f t="shared" si="38"/>
        <v>S1</v>
      </c>
      <c r="G665" s="1" t="s">
        <v>11</v>
      </c>
      <c r="H665" s="1" t="s">
        <v>25</v>
      </c>
      <c r="I665" s="1" t="s">
        <v>26</v>
      </c>
      <c r="J665" s="1" t="s">
        <v>5</v>
      </c>
      <c r="K665" s="1">
        <v>37</v>
      </c>
      <c r="L665" s="1" t="s">
        <v>113</v>
      </c>
      <c r="M665" s="14">
        <v>0.64999999999999991</v>
      </c>
      <c r="N665" s="2">
        <v>3250</v>
      </c>
      <c r="O665" s="14">
        <f t="shared" si="28"/>
        <v>2112.4999999999995</v>
      </c>
      <c r="P665" s="14">
        <f t="shared" si="29"/>
        <v>633.74999999999989</v>
      </c>
      <c r="Q665" s="3">
        <v>0.3</v>
      </c>
    </row>
    <row r="666" spans="1:17" ht="15.75" customHeight="1" x14ac:dyDescent="0.2">
      <c r="A666" s="1" t="s">
        <v>110</v>
      </c>
      <c r="B666" s="1">
        <v>1128299</v>
      </c>
      <c r="C666" s="17">
        <v>44622</v>
      </c>
      <c r="D666" s="17" t="str">
        <f t="shared" si="36"/>
        <v>marzo</v>
      </c>
      <c r="E666" s="17" t="str">
        <f t="shared" si="37"/>
        <v>T1</v>
      </c>
      <c r="F666" s="17" t="str">
        <f t="shared" si="38"/>
        <v>S1</v>
      </c>
      <c r="G666" s="1" t="s">
        <v>11</v>
      </c>
      <c r="H666" s="1" t="s">
        <v>25</v>
      </c>
      <c r="I666" s="1" t="s">
        <v>26</v>
      </c>
      <c r="J666" s="1" t="s">
        <v>6</v>
      </c>
      <c r="K666" s="1">
        <v>53</v>
      </c>
      <c r="L666" s="1" t="s">
        <v>112</v>
      </c>
      <c r="M666" s="14">
        <v>0.7</v>
      </c>
      <c r="N666" s="2">
        <v>1750</v>
      </c>
      <c r="O666" s="14">
        <f t="shared" si="28"/>
        <v>1225</v>
      </c>
      <c r="P666" s="14">
        <f t="shared" si="29"/>
        <v>306.25</v>
      </c>
      <c r="Q666" s="3">
        <v>0.25</v>
      </c>
    </row>
    <row r="667" spans="1:17" ht="15.75" customHeight="1" x14ac:dyDescent="0.2">
      <c r="A667" s="1" t="s">
        <v>110</v>
      </c>
      <c r="B667" s="1">
        <v>1128299</v>
      </c>
      <c r="C667" s="17">
        <v>44622</v>
      </c>
      <c r="D667" s="17" t="str">
        <f t="shared" si="36"/>
        <v>marzo</v>
      </c>
      <c r="E667" s="17" t="str">
        <f t="shared" si="37"/>
        <v>T1</v>
      </c>
      <c r="F667" s="17" t="str">
        <f t="shared" si="38"/>
        <v>S1</v>
      </c>
      <c r="G667" s="1" t="s">
        <v>11</v>
      </c>
      <c r="H667" s="1" t="s">
        <v>25</v>
      </c>
      <c r="I667" s="1" t="s">
        <v>26</v>
      </c>
      <c r="J667" s="1" t="s">
        <v>7</v>
      </c>
      <c r="K667" s="1">
        <v>48</v>
      </c>
      <c r="L667" s="1" t="s">
        <v>112</v>
      </c>
      <c r="M667" s="14">
        <v>0.64999999999999991</v>
      </c>
      <c r="N667" s="2">
        <v>3750</v>
      </c>
      <c r="O667" s="14">
        <f t="shared" si="28"/>
        <v>2437.4999999999995</v>
      </c>
      <c r="P667" s="14">
        <f t="shared" si="29"/>
        <v>487.49999999999994</v>
      </c>
      <c r="Q667" s="3">
        <v>0.2</v>
      </c>
    </row>
    <row r="668" spans="1:17" ht="15.75" customHeight="1" x14ac:dyDescent="0.2">
      <c r="A668" s="1" t="s">
        <v>110</v>
      </c>
      <c r="B668" s="1">
        <v>1128299</v>
      </c>
      <c r="C668" s="17">
        <v>44654</v>
      </c>
      <c r="D668" s="17" t="str">
        <f t="shared" si="36"/>
        <v>abril</v>
      </c>
      <c r="E668" s="17" t="str">
        <f t="shared" si="37"/>
        <v>T2</v>
      </c>
      <c r="F668" s="17" t="str">
        <f t="shared" si="38"/>
        <v>S1</v>
      </c>
      <c r="G668" s="1" t="s">
        <v>11</v>
      </c>
      <c r="H668" s="1" t="s">
        <v>25</v>
      </c>
      <c r="I668" s="1" t="s">
        <v>26</v>
      </c>
      <c r="J668" s="1" t="s">
        <v>2</v>
      </c>
      <c r="K668" s="1">
        <v>34</v>
      </c>
      <c r="L668" s="1" t="s">
        <v>113</v>
      </c>
      <c r="M668" s="14">
        <v>0.7</v>
      </c>
      <c r="N668" s="2">
        <v>5500</v>
      </c>
      <c r="O668" s="14">
        <f t="shared" si="28"/>
        <v>3849.9999999999995</v>
      </c>
      <c r="P668" s="14">
        <f t="shared" si="29"/>
        <v>1154.9999999999998</v>
      </c>
      <c r="Q668" s="3">
        <v>0.3</v>
      </c>
    </row>
    <row r="669" spans="1:17" ht="15.75" customHeight="1" x14ac:dyDescent="0.2">
      <c r="A669" s="1" t="s">
        <v>110</v>
      </c>
      <c r="B669" s="1">
        <v>1128299</v>
      </c>
      <c r="C669" s="17">
        <v>44654</v>
      </c>
      <c r="D669" s="17" t="str">
        <f t="shared" si="36"/>
        <v>abril</v>
      </c>
      <c r="E669" s="17" t="str">
        <f t="shared" si="37"/>
        <v>T2</v>
      </c>
      <c r="F669" s="17" t="str">
        <f t="shared" si="38"/>
        <v>S1</v>
      </c>
      <c r="G669" s="1" t="s">
        <v>11</v>
      </c>
      <c r="H669" s="1" t="s">
        <v>25</v>
      </c>
      <c r="I669" s="1" t="s">
        <v>26</v>
      </c>
      <c r="J669" s="1" t="s">
        <v>3</v>
      </c>
      <c r="K669" s="1">
        <v>29</v>
      </c>
      <c r="L669" s="1" t="s">
        <v>115</v>
      </c>
      <c r="M669" s="14">
        <v>0.75</v>
      </c>
      <c r="N669" s="2">
        <v>3500</v>
      </c>
      <c r="O669" s="14">
        <f t="shared" si="28"/>
        <v>2625</v>
      </c>
      <c r="P669" s="14">
        <f t="shared" si="29"/>
        <v>656.25</v>
      </c>
      <c r="Q669" s="3">
        <v>0.25</v>
      </c>
    </row>
    <row r="670" spans="1:17" ht="15.75" customHeight="1" x14ac:dyDescent="0.2">
      <c r="A670" s="1" t="s">
        <v>110</v>
      </c>
      <c r="B670" s="1">
        <v>1128299</v>
      </c>
      <c r="C670" s="17">
        <v>44654</v>
      </c>
      <c r="D670" s="17" t="str">
        <f t="shared" si="36"/>
        <v>abril</v>
      </c>
      <c r="E670" s="17" t="str">
        <f t="shared" si="37"/>
        <v>T2</v>
      </c>
      <c r="F670" s="17" t="str">
        <f t="shared" si="38"/>
        <v>S1</v>
      </c>
      <c r="G670" s="1" t="s">
        <v>11</v>
      </c>
      <c r="H670" s="1" t="s">
        <v>25</v>
      </c>
      <c r="I670" s="1" t="s">
        <v>26</v>
      </c>
      <c r="J670" s="1" t="s">
        <v>4</v>
      </c>
      <c r="K670" s="1">
        <v>45</v>
      </c>
      <c r="L670" s="1" t="s">
        <v>115</v>
      </c>
      <c r="M670" s="14">
        <v>0.75</v>
      </c>
      <c r="N670" s="2">
        <v>4000</v>
      </c>
      <c r="O670" s="14">
        <f t="shared" si="28"/>
        <v>3000</v>
      </c>
      <c r="P670" s="14">
        <f t="shared" si="29"/>
        <v>750</v>
      </c>
      <c r="Q670" s="3">
        <v>0.25</v>
      </c>
    </row>
    <row r="671" spans="1:17" ht="15.75" customHeight="1" x14ac:dyDescent="0.2">
      <c r="A671" s="1" t="s">
        <v>110</v>
      </c>
      <c r="B671" s="1">
        <v>1128299</v>
      </c>
      <c r="C671" s="17">
        <v>44654</v>
      </c>
      <c r="D671" s="17" t="str">
        <f t="shared" si="36"/>
        <v>abril</v>
      </c>
      <c r="E671" s="17" t="str">
        <f t="shared" si="37"/>
        <v>T2</v>
      </c>
      <c r="F671" s="17" t="str">
        <f t="shared" si="38"/>
        <v>S1</v>
      </c>
      <c r="G671" s="1" t="s">
        <v>11</v>
      </c>
      <c r="H671" s="1" t="s">
        <v>25</v>
      </c>
      <c r="I671" s="1" t="s">
        <v>26</v>
      </c>
      <c r="J671" s="1" t="s">
        <v>5</v>
      </c>
      <c r="K671" s="1">
        <v>34</v>
      </c>
      <c r="L671" s="1" t="s">
        <v>113</v>
      </c>
      <c r="M671" s="14">
        <v>0.6</v>
      </c>
      <c r="N671" s="2">
        <v>3000</v>
      </c>
      <c r="O671" s="14">
        <f t="shared" si="28"/>
        <v>1800</v>
      </c>
      <c r="P671" s="14">
        <f t="shared" si="29"/>
        <v>540</v>
      </c>
      <c r="Q671" s="3">
        <v>0.3</v>
      </c>
    </row>
    <row r="672" spans="1:17" ht="15.75" customHeight="1" x14ac:dyDescent="0.2">
      <c r="A672" s="1" t="s">
        <v>110</v>
      </c>
      <c r="B672" s="1">
        <v>1128299</v>
      </c>
      <c r="C672" s="17">
        <v>44654</v>
      </c>
      <c r="D672" s="17" t="str">
        <f t="shared" si="36"/>
        <v>abril</v>
      </c>
      <c r="E672" s="17" t="str">
        <f t="shared" si="37"/>
        <v>T2</v>
      </c>
      <c r="F672" s="17" t="str">
        <f t="shared" si="38"/>
        <v>S1</v>
      </c>
      <c r="G672" s="1" t="s">
        <v>11</v>
      </c>
      <c r="H672" s="1" t="s">
        <v>25</v>
      </c>
      <c r="I672" s="1" t="s">
        <v>26</v>
      </c>
      <c r="J672" s="1" t="s">
        <v>6</v>
      </c>
      <c r="K672" s="1">
        <v>36</v>
      </c>
      <c r="L672" s="1" t="s">
        <v>112</v>
      </c>
      <c r="M672" s="14">
        <v>0.65</v>
      </c>
      <c r="N672" s="2">
        <v>2000</v>
      </c>
      <c r="O672" s="14">
        <f t="shared" si="28"/>
        <v>1300</v>
      </c>
      <c r="P672" s="14">
        <f t="shared" si="29"/>
        <v>325</v>
      </c>
      <c r="Q672" s="3">
        <v>0.25</v>
      </c>
    </row>
    <row r="673" spans="1:17" ht="15.75" customHeight="1" x14ac:dyDescent="0.2">
      <c r="A673" s="1" t="s">
        <v>110</v>
      </c>
      <c r="B673" s="1">
        <v>1128299</v>
      </c>
      <c r="C673" s="17">
        <v>44654</v>
      </c>
      <c r="D673" s="17" t="str">
        <f t="shared" si="36"/>
        <v>abril</v>
      </c>
      <c r="E673" s="17" t="str">
        <f t="shared" si="37"/>
        <v>T2</v>
      </c>
      <c r="F673" s="17" t="str">
        <f t="shared" si="38"/>
        <v>S1</v>
      </c>
      <c r="G673" s="1" t="s">
        <v>11</v>
      </c>
      <c r="H673" s="1" t="s">
        <v>25</v>
      </c>
      <c r="I673" s="1" t="s">
        <v>26</v>
      </c>
      <c r="J673" s="1" t="s">
        <v>7</v>
      </c>
      <c r="K673" s="1">
        <v>60</v>
      </c>
      <c r="L673" s="1" t="s">
        <v>115</v>
      </c>
      <c r="M673" s="14">
        <v>0.8</v>
      </c>
      <c r="N673" s="2">
        <v>3500</v>
      </c>
      <c r="O673" s="14">
        <f t="shared" si="28"/>
        <v>2800</v>
      </c>
      <c r="P673" s="14">
        <f t="shared" si="29"/>
        <v>560</v>
      </c>
      <c r="Q673" s="3">
        <v>0.2</v>
      </c>
    </row>
    <row r="674" spans="1:17" ht="15.75" customHeight="1" x14ac:dyDescent="0.2">
      <c r="A674" s="1" t="s">
        <v>110</v>
      </c>
      <c r="B674" s="1">
        <v>1128299</v>
      </c>
      <c r="C674" s="17">
        <v>44685</v>
      </c>
      <c r="D674" s="17" t="str">
        <f t="shared" si="36"/>
        <v>mayo</v>
      </c>
      <c r="E674" s="17" t="str">
        <f t="shared" si="37"/>
        <v>T2</v>
      </c>
      <c r="F674" s="17" t="str">
        <f t="shared" si="38"/>
        <v>S1</v>
      </c>
      <c r="G674" s="1" t="s">
        <v>11</v>
      </c>
      <c r="H674" s="1" t="s">
        <v>25</v>
      </c>
      <c r="I674" s="1" t="s">
        <v>26</v>
      </c>
      <c r="J674" s="1" t="s">
        <v>2</v>
      </c>
      <c r="K674" s="1">
        <v>54</v>
      </c>
      <c r="L674" s="1" t="s">
        <v>112</v>
      </c>
      <c r="M674" s="14">
        <v>0.6</v>
      </c>
      <c r="N674" s="2">
        <v>5500</v>
      </c>
      <c r="O674" s="14">
        <f t="shared" si="28"/>
        <v>3300</v>
      </c>
      <c r="P674" s="14">
        <f t="shared" si="29"/>
        <v>990</v>
      </c>
      <c r="Q674" s="3">
        <v>0.3</v>
      </c>
    </row>
    <row r="675" spans="1:17" ht="15.75" customHeight="1" x14ac:dyDescent="0.2">
      <c r="A675" s="1" t="s">
        <v>110</v>
      </c>
      <c r="B675" s="1">
        <v>1128299</v>
      </c>
      <c r="C675" s="17">
        <v>44685</v>
      </c>
      <c r="D675" s="17" t="str">
        <f t="shared" si="36"/>
        <v>mayo</v>
      </c>
      <c r="E675" s="17" t="str">
        <f t="shared" si="37"/>
        <v>T2</v>
      </c>
      <c r="F675" s="17" t="str">
        <f t="shared" si="38"/>
        <v>S1</v>
      </c>
      <c r="G675" s="1" t="s">
        <v>11</v>
      </c>
      <c r="H675" s="1" t="s">
        <v>25</v>
      </c>
      <c r="I675" s="1" t="s">
        <v>26</v>
      </c>
      <c r="J675" s="1" t="s">
        <v>3</v>
      </c>
      <c r="K675" s="1">
        <v>50</v>
      </c>
      <c r="L675" s="1" t="s">
        <v>113</v>
      </c>
      <c r="M675" s="14">
        <v>0.65</v>
      </c>
      <c r="N675" s="2">
        <v>4000</v>
      </c>
      <c r="O675" s="14">
        <f t="shared" si="28"/>
        <v>2600</v>
      </c>
      <c r="P675" s="14">
        <f t="shared" si="29"/>
        <v>650</v>
      </c>
      <c r="Q675" s="3">
        <v>0.25</v>
      </c>
    </row>
    <row r="676" spans="1:17" ht="15.75" customHeight="1" x14ac:dyDescent="0.2">
      <c r="A676" s="1" t="s">
        <v>110</v>
      </c>
      <c r="B676" s="1">
        <v>1128299</v>
      </c>
      <c r="C676" s="17">
        <v>44685</v>
      </c>
      <c r="D676" s="17" t="str">
        <f t="shared" si="36"/>
        <v>mayo</v>
      </c>
      <c r="E676" s="17" t="str">
        <f t="shared" si="37"/>
        <v>T2</v>
      </c>
      <c r="F676" s="17" t="str">
        <f t="shared" si="38"/>
        <v>S1</v>
      </c>
      <c r="G676" s="1" t="s">
        <v>11</v>
      </c>
      <c r="H676" s="1" t="s">
        <v>25</v>
      </c>
      <c r="I676" s="1" t="s">
        <v>26</v>
      </c>
      <c r="J676" s="1" t="s">
        <v>4</v>
      </c>
      <c r="K676" s="1">
        <v>26</v>
      </c>
      <c r="L676" s="1" t="s">
        <v>113</v>
      </c>
      <c r="M676" s="14">
        <v>0.65</v>
      </c>
      <c r="N676" s="2">
        <v>4000</v>
      </c>
      <c r="O676" s="14">
        <f t="shared" si="28"/>
        <v>2600</v>
      </c>
      <c r="P676" s="14">
        <f t="shared" si="29"/>
        <v>650</v>
      </c>
      <c r="Q676" s="3">
        <v>0.25</v>
      </c>
    </row>
    <row r="677" spans="1:17" ht="15.75" customHeight="1" x14ac:dyDescent="0.2">
      <c r="A677" s="1" t="s">
        <v>110</v>
      </c>
      <c r="B677" s="1">
        <v>1128299</v>
      </c>
      <c r="C677" s="17">
        <v>44685</v>
      </c>
      <c r="D677" s="17" t="str">
        <f t="shared" si="36"/>
        <v>mayo</v>
      </c>
      <c r="E677" s="17" t="str">
        <f t="shared" si="37"/>
        <v>T2</v>
      </c>
      <c r="F677" s="17" t="str">
        <f t="shared" si="38"/>
        <v>S1</v>
      </c>
      <c r="G677" s="1" t="s">
        <v>11</v>
      </c>
      <c r="H677" s="1" t="s">
        <v>25</v>
      </c>
      <c r="I677" s="1" t="s">
        <v>26</v>
      </c>
      <c r="J677" s="1" t="s">
        <v>5</v>
      </c>
      <c r="K677" s="1">
        <v>25</v>
      </c>
      <c r="L677" s="1" t="s">
        <v>113</v>
      </c>
      <c r="M677" s="14">
        <v>0.6</v>
      </c>
      <c r="N677" s="2">
        <v>3000</v>
      </c>
      <c r="O677" s="14">
        <f t="shared" si="28"/>
        <v>1800</v>
      </c>
      <c r="P677" s="14">
        <f t="shared" si="29"/>
        <v>540</v>
      </c>
      <c r="Q677" s="3">
        <v>0.3</v>
      </c>
    </row>
    <row r="678" spans="1:17" ht="15.75" customHeight="1" x14ac:dyDescent="0.2">
      <c r="A678" s="1" t="s">
        <v>110</v>
      </c>
      <c r="B678" s="1">
        <v>1128299</v>
      </c>
      <c r="C678" s="17">
        <v>44685</v>
      </c>
      <c r="D678" s="17" t="str">
        <f t="shared" si="36"/>
        <v>mayo</v>
      </c>
      <c r="E678" s="17" t="str">
        <f t="shared" si="37"/>
        <v>T2</v>
      </c>
      <c r="F678" s="17" t="str">
        <f t="shared" si="38"/>
        <v>S1</v>
      </c>
      <c r="G678" s="1" t="s">
        <v>11</v>
      </c>
      <c r="H678" s="1" t="s">
        <v>25</v>
      </c>
      <c r="I678" s="1" t="s">
        <v>26</v>
      </c>
      <c r="J678" s="1" t="s">
        <v>6</v>
      </c>
      <c r="K678" s="1">
        <v>49</v>
      </c>
      <c r="L678" s="1" t="s">
        <v>114</v>
      </c>
      <c r="M678" s="14">
        <v>0.65</v>
      </c>
      <c r="N678" s="2">
        <v>2000</v>
      </c>
      <c r="O678" s="14">
        <f t="shared" si="28"/>
        <v>1300</v>
      </c>
      <c r="P678" s="14">
        <f t="shared" si="29"/>
        <v>325</v>
      </c>
      <c r="Q678" s="3">
        <v>0.25</v>
      </c>
    </row>
    <row r="679" spans="1:17" ht="15.75" customHeight="1" x14ac:dyDescent="0.2">
      <c r="A679" s="1" t="s">
        <v>110</v>
      </c>
      <c r="B679" s="1">
        <v>1128299</v>
      </c>
      <c r="C679" s="17">
        <v>44685</v>
      </c>
      <c r="D679" s="17" t="str">
        <f t="shared" si="36"/>
        <v>mayo</v>
      </c>
      <c r="E679" s="17" t="str">
        <f t="shared" si="37"/>
        <v>T2</v>
      </c>
      <c r="F679" s="17" t="str">
        <f t="shared" si="38"/>
        <v>S1</v>
      </c>
      <c r="G679" s="1" t="s">
        <v>11</v>
      </c>
      <c r="H679" s="1" t="s">
        <v>25</v>
      </c>
      <c r="I679" s="1" t="s">
        <v>26</v>
      </c>
      <c r="J679" s="1" t="s">
        <v>7</v>
      </c>
      <c r="K679" s="1">
        <v>16</v>
      </c>
      <c r="L679" s="1" t="s">
        <v>112</v>
      </c>
      <c r="M679" s="14">
        <v>0.8</v>
      </c>
      <c r="N679" s="2">
        <v>5000</v>
      </c>
      <c r="O679" s="14">
        <f t="shared" si="28"/>
        <v>4000</v>
      </c>
      <c r="P679" s="14">
        <f t="shared" si="29"/>
        <v>800</v>
      </c>
      <c r="Q679" s="3">
        <v>0.2</v>
      </c>
    </row>
    <row r="680" spans="1:17" ht="15.75" customHeight="1" x14ac:dyDescent="0.2">
      <c r="A680" s="1" t="s">
        <v>110</v>
      </c>
      <c r="B680" s="1">
        <v>1128299</v>
      </c>
      <c r="C680" s="17">
        <v>44715</v>
      </c>
      <c r="D680" s="17" t="str">
        <f t="shared" si="36"/>
        <v>junio</v>
      </c>
      <c r="E680" s="17" t="str">
        <f t="shared" si="37"/>
        <v>T2</v>
      </c>
      <c r="F680" s="17" t="str">
        <f t="shared" si="38"/>
        <v>S1</v>
      </c>
      <c r="G680" s="1" t="s">
        <v>11</v>
      </c>
      <c r="H680" s="1" t="s">
        <v>25</v>
      </c>
      <c r="I680" s="1" t="s">
        <v>26</v>
      </c>
      <c r="J680" s="1" t="s">
        <v>2</v>
      </c>
      <c r="K680" s="1">
        <v>19</v>
      </c>
      <c r="L680" s="1" t="s">
        <v>112</v>
      </c>
      <c r="M680" s="14">
        <v>0.75</v>
      </c>
      <c r="N680" s="2">
        <v>7500</v>
      </c>
      <c r="O680" s="14">
        <f t="shared" si="28"/>
        <v>5625</v>
      </c>
      <c r="P680" s="14">
        <f t="shared" si="29"/>
        <v>1687.5</v>
      </c>
      <c r="Q680" s="3">
        <v>0.3</v>
      </c>
    </row>
    <row r="681" spans="1:17" ht="15.75" customHeight="1" x14ac:dyDescent="0.2">
      <c r="A681" s="1" t="s">
        <v>110</v>
      </c>
      <c r="B681" s="1">
        <v>1128299</v>
      </c>
      <c r="C681" s="17">
        <v>44715</v>
      </c>
      <c r="D681" s="17" t="str">
        <f t="shared" si="36"/>
        <v>junio</v>
      </c>
      <c r="E681" s="17" t="str">
        <f t="shared" si="37"/>
        <v>T2</v>
      </c>
      <c r="F681" s="17" t="str">
        <f t="shared" si="38"/>
        <v>S1</v>
      </c>
      <c r="G681" s="1" t="s">
        <v>11</v>
      </c>
      <c r="H681" s="1" t="s">
        <v>25</v>
      </c>
      <c r="I681" s="1" t="s">
        <v>26</v>
      </c>
      <c r="J681" s="1" t="s">
        <v>3</v>
      </c>
      <c r="K681" s="1">
        <v>55</v>
      </c>
      <c r="L681" s="1" t="s">
        <v>113</v>
      </c>
      <c r="M681" s="14">
        <v>0.8</v>
      </c>
      <c r="N681" s="2">
        <v>6250</v>
      </c>
      <c r="O681" s="14">
        <f t="shared" si="28"/>
        <v>5000</v>
      </c>
      <c r="P681" s="14">
        <f t="shared" si="29"/>
        <v>1250</v>
      </c>
      <c r="Q681" s="3">
        <v>0.25</v>
      </c>
    </row>
    <row r="682" spans="1:17" ht="15.75" customHeight="1" x14ac:dyDescent="0.2">
      <c r="A682" s="1" t="s">
        <v>110</v>
      </c>
      <c r="B682" s="1">
        <v>1128299</v>
      </c>
      <c r="C682" s="17">
        <v>44715</v>
      </c>
      <c r="D682" s="17" t="str">
        <f t="shared" si="36"/>
        <v>junio</v>
      </c>
      <c r="E682" s="17" t="str">
        <f t="shared" si="37"/>
        <v>T2</v>
      </c>
      <c r="F682" s="17" t="str">
        <f t="shared" si="38"/>
        <v>S1</v>
      </c>
      <c r="G682" s="1" t="s">
        <v>11</v>
      </c>
      <c r="H682" s="1" t="s">
        <v>25</v>
      </c>
      <c r="I682" s="1" t="s">
        <v>26</v>
      </c>
      <c r="J682" s="1" t="s">
        <v>4</v>
      </c>
      <c r="K682" s="1">
        <v>34</v>
      </c>
      <c r="L682" s="1" t="s">
        <v>113</v>
      </c>
      <c r="M682" s="14">
        <v>0.8</v>
      </c>
      <c r="N682" s="2">
        <v>6250</v>
      </c>
      <c r="O682" s="14">
        <f t="shared" si="28"/>
        <v>5000</v>
      </c>
      <c r="P682" s="14">
        <f t="shared" si="29"/>
        <v>1250</v>
      </c>
      <c r="Q682" s="3">
        <v>0.25</v>
      </c>
    </row>
    <row r="683" spans="1:17" ht="15.75" customHeight="1" x14ac:dyDescent="0.2">
      <c r="A683" s="1" t="s">
        <v>110</v>
      </c>
      <c r="B683" s="1">
        <v>1128299</v>
      </c>
      <c r="C683" s="17">
        <v>44715</v>
      </c>
      <c r="D683" s="17" t="str">
        <f t="shared" si="36"/>
        <v>junio</v>
      </c>
      <c r="E683" s="17" t="str">
        <f t="shared" si="37"/>
        <v>T2</v>
      </c>
      <c r="F683" s="17" t="str">
        <f t="shared" si="38"/>
        <v>S1</v>
      </c>
      <c r="G683" s="1" t="s">
        <v>11</v>
      </c>
      <c r="H683" s="1" t="s">
        <v>25</v>
      </c>
      <c r="I683" s="1" t="s">
        <v>26</v>
      </c>
      <c r="J683" s="1" t="s">
        <v>5</v>
      </c>
      <c r="K683" s="1">
        <v>34</v>
      </c>
      <c r="L683" s="1" t="s">
        <v>114</v>
      </c>
      <c r="M683" s="14">
        <v>0.8</v>
      </c>
      <c r="N683" s="2">
        <v>5000</v>
      </c>
      <c r="O683" s="14">
        <f t="shared" si="28"/>
        <v>4000</v>
      </c>
      <c r="P683" s="14">
        <f t="shared" si="29"/>
        <v>1200</v>
      </c>
      <c r="Q683" s="3">
        <v>0.3</v>
      </c>
    </row>
    <row r="684" spans="1:17" ht="15.75" customHeight="1" x14ac:dyDescent="0.2">
      <c r="A684" s="1" t="s">
        <v>110</v>
      </c>
      <c r="B684" s="1">
        <v>1128299</v>
      </c>
      <c r="C684" s="17">
        <v>44715</v>
      </c>
      <c r="D684" s="17" t="str">
        <f t="shared" si="36"/>
        <v>junio</v>
      </c>
      <c r="E684" s="17" t="str">
        <f t="shared" si="37"/>
        <v>T2</v>
      </c>
      <c r="F684" s="17" t="str">
        <f t="shared" si="38"/>
        <v>S1</v>
      </c>
      <c r="G684" s="1" t="s">
        <v>11</v>
      </c>
      <c r="H684" s="1" t="s">
        <v>25</v>
      </c>
      <c r="I684" s="1" t="s">
        <v>26</v>
      </c>
      <c r="J684" s="1" t="s">
        <v>6</v>
      </c>
      <c r="K684" s="1">
        <v>22</v>
      </c>
      <c r="L684" s="1" t="s">
        <v>114</v>
      </c>
      <c r="M684" s="14">
        <v>0.85000000000000009</v>
      </c>
      <c r="N684" s="2">
        <v>3750</v>
      </c>
      <c r="O684" s="14">
        <f t="shared" si="28"/>
        <v>3187.5000000000005</v>
      </c>
      <c r="P684" s="14">
        <f t="shared" si="29"/>
        <v>796.87500000000011</v>
      </c>
      <c r="Q684" s="3">
        <v>0.25</v>
      </c>
    </row>
    <row r="685" spans="1:17" ht="15.75" customHeight="1" x14ac:dyDescent="0.2">
      <c r="A685" s="1" t="s">
        <v>110</v>
      </c>
      <c r="B685" s="1">
        <v>1128299</v>
      </c>
      <c r="C685" s="17">
        <v>44715</v>
      </c>
      <c r="D685" s="17" t="str">
        <f t="shared" si="36"/>
        <v>junio</v>
      </c>
      <c r="E685" s="17" t="str">
        <f t="shared" si="37"/>
        <v>T2</v>
      </c>
      <c r="F685" s="17" t="str">
        <f t="shared" si="38"/>
        <v>S1</v>
      </c>
      <c r="G685" s="1" t="s">
        <v>11</v>
      </c>
      <c r="H685" s="1" t="s">
        <v>25</v>
      </c>
      <c r="I685" s="1" t="s">
        <v>26</v>
      </c>
      <c r="J685" s="1" t="s">
        <v>7</v>
      </c>
      <c r="K685" s="1">
        <v>59</v>
      </c>
      <c r="L685" s="1" t="s">
        <v>113</v>
      </c>
      <c r="M685" s="14">
        <v>1</v>
      </c>
      <c r="N685" s="2">
        <v>6750</v>
      </c>
      <c r="O685" s="14">
        <f t="shared" si="28"/>
        <v>6750</v>
      </c>
      <c r="P685" s="14">
        <f t="shared" si="29"/>
        <v>1350</v>
      </c>
      <c r="Q685" s="3">
        <v>0.2</v>
      </c>
    </row>
    <row r="686" spans="1:17" ht="15.75" customHeight="1" x14ac:dyDescent="0.2">
      <c r="A686" s="1" t="s">
        <v>110</v>
      </c>
      <c r="B686" s="1">
        <v>1128299</v>
      </c>
      <c r="C686" s="17">
        <v>44744</v>
      </c>
      <c r="D686" s="17" t="str">
        <f t="shared" si="36"/>
        <v>julio</v>
      </c>
      <c r="E686" s="17" t="str">
        <f t="shared" si="37"/>
        <v>T3</v>
      </c>
      <c r="F686" s="17" t="str">
        <f t="shared" si="38"/>
        <v>S2</v>
      </c>
      <c r="G686" s="1" t="s">
        <v>11</v>
      </c>
      <c r="H686" s="1" t="s">
        <v>25</v>
      </c>
      <c r="I686" s="1" t="s">
        <v>26</v>
      </c>
      <c r="J686" s="1" t="s">
        <v>2</v>
      </c>
      <c r="K686" s="1">
        <v>55</v>
      </c>
      <c r="L686" s="1" t="s">
        <v>113</v>
      </c>
      <c r="M686" s="14">
        <v>0.8</v>
      </c>
      <c r="N686" s="2">
        <v>8250</v>
      </c>
      <c r="O686" s="14">
        <f t="shared" si="28"/>
        <v>6600</v>
      </c>
      <c r="P686" s="14">
        <f t="shared" si="29"/>
        <v>1980</v>
      </c>
      <c r="Q686" s="3">
        <v>0.3</v>
      </c>
    </row>
    <row r="687" spans="1:17" ht="15.75" customHeight="1" x14ac:dyDescent="0.2">
      <c r="A687" s="1" t="s">
        <v>110</v>
      </c>
      <c r="B687" s="1">
        <v>1128299</v>
      </c>
      <c r="C687" s="17">
        <v>44744</v>
      </c>
      <c r="D687" s="17" t="str">
        <f t="shared" si="36"/>
        <v>julio</v>
      </c>
      <c r="E687" s="17" t="str">
        <f t="shared" si="37"/>
        <v>T3</v>
      </c>
      <c r="F687" s="17" t="str">
        <f t="shared" si="38"/>
        <v>S2</v>
      </c>
      <c r="G687" s="1" t="s">
        <v>11</v>
      </c>
      <c r="H687" s="1" t="s">
        <v>25</v>
      </c>
      <c r="I687" s="1" t="s">
        <v>26</v>
      </c>
      <c r="J687" s="1" t="s">
        <v>3</v>
      </c>
      <c r="K687" s="1">
        <v>32</v>
      </c>
      <c r="L687" s="1" t="s">
        <v>114</v>
      </c>
      <c r="M687" s="14">
        <v>0.85000000000000009</v>
      </c>
      <c r="N687" s="2">
        <v>6750</v>
      </c>
      <c r="O687" s="14">
        <f t="shared" si="28"/>
        <v>5737.5000000000009</v>
      </c>
      <c r="P687" s="14">
        <f t="shared" si="29"/>
        <v>1434.3750000000002</v>
      </c>
      <c r="Q687" s="3">
        <v>0.25</v>
      </c>
    </row>
    <row r="688" spans="1:17" ht="15.75" customHeight="1" x14ac:dyDescent="0.2">
      <c r="A688" s="1" t="s">
        <v>110</v>
      </c>
      <c r="B688" s="1">
        <v>1128299</v>
      </c>
      <c r="C688" s="17">
        <v>44744</v>
      </c>
      <c r="D688" s="17" t="str">
        <f t="shared" si="36"/>
        <v>julio</v>
      </c>
      <c r="E688" s="17" t="str">
        <f t="shared" si="37"/>
        <v>T3</v>
      </c>
      <c r="F688" s="17" t="str">
        <f t="shared" si="38"/>
        <v>S2</v>
      </c>
      <c r="G688" s="1" t="s">
        <v>11</v>
      </c>
      <c r="H688" s="1" t="s">
        <v>25</v>
      </c>
      <c r="I688" s="1" t="s">
        <v>26</v>
      </c>
      <c r="J688" s="1" t="s">
        <v>4</v>
      </c>
      <c r="K688" s="1">
        <v>46</v>
      </c>
      <c r="L688" s="1" t="s">
        <v>113</v>
      </c>
      <c r="M688" s="14">
        <v>0.85000000000000009</v>
      </c>
      <c r="N688" s="2">
        <v>6250</v>
      </c>
      <c r="O688" s="14">
        <f t="shared" si="28"/>
        <v>5312.5000000000009</v>
      </c>
      <c r="P688" s="14">
        <f t="shared" si="29"/>
        <v>1328.1250000000002</v>
      </c>
      <c r="Q688" s="3">
        <v>0.25</v>
      </c>
    </row>
    <row r="689" spans="1:17" ht="15.75" customHeight="1" x14ac:dyDescent="0.2">
      <c r="A689" s="1" t="s">
        <v>110</v>
      </c>
      <c r="B689" s="1">
        <v>1128299</v>
      </c>
      <c r="C689" s="17">
        <v>44744</v>
      </c>
      <c r="D689" s="17" t="str">
        <f t="shared" si="36"/>
        <v>julio</v>
      </c>
      <c r="E689" s="17" t="str">
        <f t="shared" si="37"/>
        <v>T3</v>
      </c>
      <c r="F689" s="17" t="str">
        <f t="shared" si="38"/>
        <v>S2</v>
      </c>
      <c r="G689" s="1" t="s">
        <v>11</v>
      </c>
      <c r="H689" s="1" t="s">
        <v>25</v>
      </c>
      <c r="I689" s="1" t="s">
        <v>26</v>
      </c>
      <c r="J689" s="1" t="s">
        <v>5</v>
      </c>
      <c r="K689" s="1">
        <v>54</v>
      </c>
      <c r="L689" s="1" t="s">
        <v>115</v>
      </c>
      <c r="M689" s="14">
        <v>0.8</v>
      </c>
      <c r="N689" s="2">
        <v>5250</v>
      </c>
      <c r="O689" s="14">
        <f t="shared" si="28"/>
        <v>4200</v>
      </c>
      <c r="P689" s="14">
        <f t="shared" si="29"/>
        <v>1260</v>
      </c>
      <c r="Q689" s="3">
        <v>0.3</v>
      </c>
    </row>
    <row r="690" spans="1:17" ht="15.75" customHeight="1" x14ac:dyDescent="0.2">
      <c r="A690" s="1" t="s">
        <v>110</v>
      </c>
      <c r="B690" s="1">
        <v>1128299</v>
      </c>
      <c r="C690" s="17">
        <v>44744</v>
      </c>
      <c r="D690" s="17" t="str">
        <f t="shared" si="36"/>
        <v>julio</v>
      </c>
      <c r="E690" s="17" t="str">
        <f t="shared" si="37"/>
        <v>T3</v>
      </c>
      <c r="F690" s="17" t="str">
        <f t="shared" si="38"/>
        <v>S2</v>
      </c>
      <c r="G690" s="1" t="s">
        <v>11</v>
      </c>
      <c r="H690" s="1" t="s">
        <v>25</v>
      </c>
      <c r="I690" s="1" t="s">
        <v>26</v>
      </c>
      <c r="J690" s="1" t="s">
        <v>6</v>
      </c>
      <c r="K690" s="1">
        <v>19</v>
      </c>
      <c r="L690" s="1" t="s">
        <v>114</v>
      </c>
      <c r="M690" s="14">
        <v>0.85000000000000009</v>
      </c>
      <c r="N690" s="2">
        <v>5750</v>
      </c>
      <c r="O690" s="14">
        <f t="shared" si="28"/>
        <v>4887.5000000000009</v>
      </c>
      <c r="P690" s="14">
        <f t="shared" si="29"/>
        <v>1221.8750000000002</v>
      </c>
      <c r="Q690" s="3">
        <v>0.25</v>
      </c>
    </row>
    <row r="691" spans="1:17" ht="15.75" customHeight="1" x14ac:dyDescent="0.2">
      <c r="A691" s="1" t="s">
        <v>110</v>
      </c>
      <c r="B691" s="1">
        <v>1128299</v>
      </c>
      <c r="C691" s="17">
        <v>44744</v>
      </c>
      <c r="D691" s="17" t="str">
        <f t="shared" si="36"/>
        <v>julio</v>
      </c>
      <c r="E691" s="17" t="str">
        <f t="shared" si="37"/>
        <v>T3</v>
      </c>
      <c r="F691" s="17" t="str">
        <f t="shared" si="38"/>
        <v>S2</v>
      </c>
      <c r="G691" s="1" t="s">
        <v>11</v>
      </c>
      <c r="H691" s="1" t="s">
        <v>25</v>
      </c>
      <c r="I691" s="1" t="s">
        <v>26</v>
      </c>
      <c r="J691" s="1" t="s">
        <v>7</v>
      </c>
      <c r="K691" s="1">
        <v>49</v>
      </c>
      <c r="L691" s="1" t="s">
        <v>115</v>
      </c>
      <c r="M691" s="14">
        <v>1</v>
      </c>
      <c r="N691" s="2">
        <v>5750</v>
      </c>
      <c r="O691" s="14">
        <f t="shared" si="28"/>
        <v>5750</v>
      </c>
      <c r="P691" s="14">
        <f t="shared" si="29"/>
        <v>1150</v>
      </c>
      <c r="Q691" s="3">
        <v>0.2</v>
      </c>
    </row>
    <row r="692" spans="1:17" ht="15.75" customHeight="1" x14ac:dyDescent="0.2">
      <c r="A692" s="1" t="s">
        <v>110</v>
      </c>
      <c r="B692" s="1">
        <v>1128299</v>
      </c>
      <c r="C692" s="17">
        <v>44776</v>
      </c>
      <c r="D692" s="17" t="str">
        <f t="shared" si="36"/>
        <v>agosto</v>
      </c>
      <c r="E692" s="17" t="str">
        <f t="shared" si="37"/>
        <v>T3</v>
      </c>
      <c r="F692" s="17" t="str">
        <f t="shared" si="38"/>
        <v>S2</v>
      </c>
      <c r="G692" s="1" t="s">
        <v>11</v>
      </c>
      <c r="H692" s="1" t="s">
        <v>25</v>
      </c>
      <c r="I692" s="1" t="s">
        <v>26</v>
      </c>
      <c r="J692" s="1" t="s">
        <v>2</v>
      </c>
      <c r="K692" s="1">
        <v>34</v>
      </c>
      <c r="L692" s="1" t="s">
        <v>112</v>
      </c>
      <c r="M692" s="14">
        <v>0.85000000000000009</v>
      </c>
      <c r="N692" s="2">
        <v>7750</v>
      </c>
      <c r="O692" s="14">
        <f t="shared" si="28"/>
        <v>6587.5000000000009</v>
      </c>
      <c r="P692" s="14">
        <f t="shared" si="29"/>
        <v>1976.2500000000002</v>
      </c>
      <c r="Q692" s="3">
        <v>0.3</v>
      </c>
    </row>
    <row r="693" spans="1:17" ht="15.75" customHeight="1" x14ac:dyDescent="0.2">
      <c r="A693" s="1" t="s">
        <v>110</v>
      </c>
      <c r="B693" s="1">
        <v>1128299</v>
      </c>
      <c r="C693" s="17">
        <v>44776</v>
      </c>
      <c r="D693" s="17" t="str">
        <f t="shared" si="36"/>
        <v>agosto</v>
      </c>
      <c r="E693" s="17" t="str">
        <f t="shared" si="37"/>
        <v>T3</v>
      </c>
      <c r="F693" s="17" t="str">
        <f t="shared" si="38"/>
        <v>S2</v>
      </c>
      <c r="G693" s="1" t="s">
        <v>11</v>
      </c>
      <c r="H693" s="1" t="s">
        <v>25</v>
      </c>
      <c r="I693" s="1" t="s">
        <v>26</v>
      </c>
      <c r="J693" s="1" t="s">
        <v>3</v>
      </c>
      <c r="K693" s="1">
        <v>17</v>
      </c>
      <c r="L693" s="1" t="s">
        <v>115</v>
      </c>
      <c r="M693" s="14">
        <v>0.80000000000000016</v>
      </c>
      <c r="N693" s="2">
        <v>7500</v>
      </c>
      <c r="O693" s="14">
        <f t="shared" si="28"/>
        <v>6000.0000000000009</v>
      </c>
      <c r="P693" s="14">
        <f t="shared" si="29"/>
        <v>1500.0000000000002</v>
      </c>
      <c r="Q693" s="3">
        <v>0.25</v>
      </c>
    </row>
    <row r="694" spans="1:17" ht="15.75" customHeight="1" x14ac:dyDescent="0.2">
      <c r="A694" s="1" t="s">
        <v>110</v>
      </c>
      <c r="B694" s="1">
        <v>1128299</v>
      </c>
      <c r="C694" s="17">
        <v>44776</v>
      </c>
      <c r="D694" s="17" t="str">
        <f t="shared" si="36"/>
        <v>agosto</v>
      </c>
      <c r="E694" s="17" t="str">
        <f t="shared" si="37"/>
        <v>T3</v>
      </c>
      <c r="F694" s="17" t="str">
        <f t="shared" si="38"/>
        <v>S2</v>
      </c>
      <c r="G694" s="1" t="s">
        <v>11</v>
      </c>
      <c r="H694" s="1" t="s">
        <v>25</v>
      </c>
      <c r="I694" s="1" t="s">
        <v>26</v>
      </c>
      <c r="J694" s="1" t="s">
        <v>4</v>
      </c>
      <c r="K694" s="1">
        <v>32</v>
      </c>
      <c r="L694" s="1" t="s">
        <v>115</v>
      </c>
      <c r="M694" s="14">
        <v>0.75000000000000011</v>
      </c>
      <c r="N694" s="2">
        <v>6250</v>
      </c>
      <c r="O694" s="14">
        <f t="shared" si="28"/>
        <v>4687.5000000000009</v>
      </c>
      <c r="P694" s="14">
        <f t="shared" si="29"/>
        <v>1171.8750000000002</v>
      </c>
      <c r="Q694" s="3">
        <v>0.25</v>
      </c>
    </row>
    <row r="695" spans="1:17" ht="15.75" customHeight="1" x14ac:dyDescent="0.2">
      <c r="A695" s="1" t="s">
        <v>110</v>
      </c>
      <c r="B695" s="1">
        <v>1128299</v>
      </c>
      <c r="C695" s="17">
        <v>44776</v>
      </c>
      <c r="D695" s="17" t="str">
        <f t="shared" si="36"/>
        <v>agosto</v>
      </c>
      <c r="E695" s="17" t="str">
        <f t="shared" si="37"/>
        <v>T3</v>
      </c>
      <c r="F695" s="17" t="str">
        <f t="shared" si="38"/>
        <v>S2</v>
      </c>
      <c r="G695" s="1" t="s">
        <v>11</v>
      </c>
      <c r="H695" s="1" t="s">
        <v>25</v>
      </c>
      <c r="I695" s="1" t="s">
        <v>26</v>
      </c>
      <c r="J695" s="1" t="s">
        <v>5</v>
      </c>
      <c r="K695" s="1">
        <v>24</v>
      </c>
      <c r="L695" s="1" t="s">
        <v>113</v>
      </c>
      <c r="M695" s="14">
        <v>0.75000000000000011</v>
      </c>
      <c r="N695" s="2">
        <v>5750</v>
      </c>
      <c r="O695" s="14">
        <f t="shared" si="28"/>
        <v>4312.5000000000009</v>
      </c>
      <c r="P695" s="14">
        <f t="shared" si="29"/>
        <v>1293.7500000000002</v>
      </c>
      <c r="Q695" s="3">
        <v>0.3</v>
      </c>
    </row>
    <row r="696" spans="1:17" ht="15.75" customHeight="1" x14ac:dyDescent="0.2">
      <c r="A696" s="1" t="s">
        <v>110</v>
      </c>
      <c r="B696" s="1">
        <v>1128299</v>
      </c>
      <c r="C696" s="17">
        <v>44776</v>
      </c>
      <c r="D696" s="17" t="str">
        <f t="shared" si="36"/>
        <v>agosto</v>
      </c>
      <c r="E696" s="17" t="str">
        <f t="shared" si="37"/>
        <v>T3</v>
      </c>
      <c r="F696" s="17" t="str">
        <f t="shared" si="38"/>
        <v>S2</v>
      </c>
      <c r="G696" s="1" t="s">
        <v>11</v>
      </c>
      <c r="H696" s="1" t="s">
        <v>25</v>
      </c>
      <c r="I696" s="1" t="s">
        <v>26</v>
      </c>
      <c r="J696" s="1" t="s">
        <v>6</v>
      </c>
      <c r="K696" s="1">
        <v>45</v>
      </c>
      <c r="L696" s="1" t="s">
        <v>115</v>
      </c>
      <c r="M696" s="14">
        <v>0.75</v>
      </c>
      <c r="N696" s="2">
        <v>5750</v>
      </c>
      <c r="O696" s="14">
        <f t="shared" si="28"/>
        <v>4312.5</v>
      </c>
      <c r="P696" s="14">
        <f t="shared" si="29"/>
        <v>1078.125</v>
      </c>
      <c r="Q696" s="3">
        <v>0.25</v>
      </c>
    </row>
    <row r="697" spans="1:17" ht="15.75" customHeight="1" x14ac:dyDescent="0.2">
      <c r="A697" s="1" t="s">
        <v>110</v>
      </c>
      <c r="B697" s="1">
        <v>1128299</v>
      </c>
      <c r="C697" s="17">
        <v>44776</v>
      </c>
      <c r="D697" s="17" t="str">
        <f t="shared" si="36"/>
        <v>agosto</v>
      </c>
      <c r="E697" s="17" t="str">
        <f t="shared" si="37"/>
        <v>T3</v>
      </c>
      <c r="F697" s="17" t="str">
        <f t="shared" si="38"/>
        <v>S2</v>
      </c>
      <c r="G697" s="1" t="s">
        <v>11</v>
      </c>
      <c r="H697" s="1" t="s">
        <v>25</v>
      </c>
      <c r="I697" s="1" t="s">
        <v>26</v>
      </c>
      <c r="J697" s="1" t="s">
        <v>7</v>
      </c>
      <c r="K697" s="1">
        <v>58</v>
      </c>
      <c r="L697" s="1" t="s">
        <v>113</v>
      </c>
      <c r="M697" s="14">
        <v>0.8</v>
      </c>
      <c r="N697" s="2">
        <v>4000</v>
      </c>
      <c r="O697" s="14">
        <f t="shared" si="28"/>
        <v>3200</v>
      </c>
      <c r="P697" s="14">
        <f t="shared" si="29"/>
        <v>640</v>
      </c>
      <c r="Q697" s="3">
        <v>0.2</v>
      </c>
    </row>
    <row r="698" spans="1:17" ht="15.75" customHeight="1" x14ac:dyDescent="0.2">
      <c r="A698" s="1" t="s">
        <v>110</v>
      </c>
      <c r="B698" s="1">
        <v>1128299</v>
      </c>
      <c r="C698" s="17">
        <v>44808</v>
      </c>
      <c r="D698" s="17" t="str">
        <f t="shared" si="36"/>
        <v>septiembre</v>
      </c>
      <c r="E698" s="17" t="str">
        <f t="shared" si="37"/>
        <v>T3</v>
      </c>
      <c r="F698" s="17" t="str">
        <f t="shared" si="38"/>
        <v>S2</v>
      </c>
      <c r="G698" s="1" t="s">
        <v>11</v>
      </c>
      <c r="H698" s="1" t="s">
        <v>25</v>
      </c>
      <c r="I698" s="1" t="s">
        <v>26</v>
      </c>
      <c r="J698" s="1" t="s">
        <v>2</v>
      </c>
      <c r="K698" s="1">
        <v>18</v>
      </c>
      <c r="L698" s="1" t="s">
        <v>112</v>
      </c>
      <c r="M698" s="14">
        <v>0.70000000000000018</v>
      </c>
      <c r="N698" s="2">
        <v>6000</v>
      </c>
      <c r="O698" s="14">
        <f t="shared" si="28"/>
        <v>4200.0000000000009</v>
      </c>
      <c r="P698" s="14">
        <f t="shared" si="29"/>
        <v>1260.0000000000002</v>
      </c>
      <c r="Q698" s="3">
        <v>0.3</v>
      </c>
    </row>
    <row r="699" spans="1:17" ht="15.75" customHeight="1" x14ac:dyDescent="0.2">
      <c r="A699" s="1" t="s">
        <v>110</v>
      </c>
      <c r="B699" s="1">
        <v>1128299</v>
      </c>
      <c r="C699" s="17">
        <v>44808</v>
      </c>
      <c r="D699" s="17" t="str">
        <f t="shared" si="36"/>
        <v>septiembre</v>
      </c>
      <c r="E699" s="17" t="str">
        <f t="shared" si="37"/>
        <v>T3</v>
      </c>
      <c r="F699" s="17" t="str">
        <f t="shared" si="38"/>
        <v>S2</v>
      </c>
      <c r="G699" s="1" t="s">
        <v>11</v>
      </c>
      <c r="H699" s="1" t="s">
        <v>25</v>
      </c>
      <c r="I699" s="1" t="s">
        <v>26</v>
      </c>
      <c r="J699" s="1" t="s">
        <v>3</v>
      </c>
      <c r="K699" s="1">
        <v>33</v>
      </c>
      <c r="L699" s="1" t="s">
        <v>115</v>
      </c>
      <c r="M699" s="14">
        <v>0.75000000000000022</v>
      </c>
      <c r="N699" s="2">
        <v>6000</v>
      </c>
      <c r="O699" s="14">
        <f t="shared" si="28"/>
        <v>4500.0000000000009</v>
      </c>
      <c r="P699" s="14">
        <f t="shared" si="29"/>
        <v>1125.0000000000002</v>
      </c>
      <c r="Q699" s="3">
        <v>0.25</v>
      </c>
    </row>
    <row r="700" spans="1:17" ht="15.75" customHeight="1" x14ac:dyDescent="0.2">
      <c r="A700" s="1" t="s">
        <v>110</v>
      </c>
      <c r="B700" s="1">
        <v>1128299</v>
      </c>
      <c r="C700" s="17">
        <v>44808</v>
      </c>
      <c r="D700" s="17" t="str">
        <f t="shared" si="36"/>
        <v>septiembre</v>
      </c>
      <c r="E700" s="17" t="str">
        <f t="shared" si="37"/>
        <v>T3</v>
      </c>
      <c r="F700" s="17" t="str">
        <f t="shared" si="38"/>
        <v>S2</v>
      </c>
      <c r="G700" s="1" t="s">
        <v>11</v>
      </c>
      <c r="H700" s="1" t="s">
        <v>25</v>
      </c>
      <c r="I700" s="1" t="s">
        <v>26</v>
      </c>
      <c r="J700" s="1" t="s">
        <v>4</v>
      </c>
      <c r="K700" s="1">
        <v>49</v>
      </c>
      <c r="L700" s="1" t="s">
        <v>114</v>
      </c>
      <c r="M700" s="14">
        <v>0.70000000000000018</v>
      </c>
      <c r="N700" s="2">
        <v>4500</v>
      </c>
      <c r="O700" s="14">
        <f t="shared" si="28"/>
        <v>3150.0000000000009</v>
      </c>
      <c r="P700" s="14">
        <f t="shared" si="29"/>
        <v>787.50000000000023</v>
      </c>
      <c r="Q700" s="3">
        <v>0.25</v>
      </c>
    </row>
    <row r="701" spans="1:17" ht="15.75" customHeight="1" x14ac:dyDescent="0.2">
      <c r="A701" s="1" t="s">
        <v>110</v>
      </c>
      <c r="B701" s="1">
        <v>1128299</v>
      </c>
      <c r="C701" s="17">
        <v>44808</v>
      </c>
      <c r="D701" s="17" t="str">
        <f t="shared" si="36"/>
        <v>septiembre</v>
      </c>
      <c r="E701" s="17" t="str">
        <f t="shared" si="37"/>
        <v>T3</v>
      </c>
      <c r="F701" s="17" t="str">
        <f t="shared" si="38"/>
        <v>S2</v>
      </c>
      <c r="G701" s="1" t="s">
        <v>11</v>
      </c>
      <c r="H701" s="1" t="s">
        <v>25</v>
      </c>
      <c r="I701" s="1" t="s">
        <v>26</v>
      </c>
      <c r="J701" s="1" t="s">
        <v>5</v>
      </c>
      <c r="K701" s="1">
        <v>17</v>
      </c>
      <c r="L701" s="1" t="s">
        <v>113</v>
      </c>
      <c r="M701" s="14">
        <v>0.70000000000000018</v>
      </c>
      <c r="N701" s="2">
        <v>4000</v>
      </c>
      <c r="O701" s="14">
        <f t="shared" si="28"/>
        <v>2800.0000000000009</v>
      </c>
      <c r="P701" s="14">
        <f t="shared" si="29"/>
        <v>840.00000000000023</v>
      </c>
      <c r="Q701" s="3">
        <v>0.3</v>
      </c>
    </row>
    <row r="702" spans="1:17" ht="15.75" customHeight="1" x14ac:dyDescent="0.2">
      <c r="A702" s="1" t="s">
        <v>110</v>
      </c>
      <c r="B702" s="1">
        <v>1128299</v>
      </c>
      <c r="C702" s="17">
        <v>44808</v>
      </c>
      <c r="D702" s="17" t="str">
        <f t="shared" si="36"/>
        <v>septiembre</v>
      </c>
      <c r="E702" s="17" t="str">
        <f t="shared" si="37"/>
        <v>T3</v>
      </c>
      <c r="F702" s="17" t="str">
        <f t="shared" si="38"/>
        <v>S2</v>
      </c>
      <c r="G702" s="1" t="s">
        <v>11</v>
      </c>
      <c r="H702" s="1" t="s">
        <v>25</v>
      </c>
      <c r="I702" s="1" t="s">
        <v>26</v>
      </c>
      <c r="J702" s="1" t="s">
        <v>6</v>
      </c>
      <c r="K702" s="1">
        <v>28</v>
      </c>
      <c r="L702" s="1" t="s">
        <v>112</v>
      </c>
      <c r="M702" s="14">
        <v>0.80000000000000016</v>
      </c>
      <c r="N702" s="2">
        <v>4250</v>
      </c>
      <c r="O702" s="14">
        <f t="shared" si="28"/>
        <v>3400.0000000000005</v>
      </c>
      <c r="P702" s="14">
        <f t="shared" si="29"/>
        <v>850.00000000000011</v>
      </c>
      <c r="Q702" s="3">
        <v>0.25</v>
      </c>
    </row>
    <row r="703" spans="1:17" ht="15.75" customHeight="1" x14ac:dyDescent="0.2">
      <c r="A703" s="1" t="s">
        <v>110</v>
      </c>
      <c r="B703" s="1">
        <v>1128299</v>
      </c>
      <c r="C703" s="17">
        <v>44808</v>
      </c>
      <c r="D703" s="17" t="str">
        <f t="shared" si="36"/>
        <v>septiembre</v>
      </c>
      <c r="E703" s="17" t="str">
        <f t="shared" si="37"/>
        <v>T3</v>
      </c>
      <c r="F703" s="17" t="str">
        <f t="shared" si="38"/>
        <v>S2</v>
      </c>
      <c r="G703" s="1" t="s">
        <v>11</v>
      </c>
      <c r="H703" s="1" t="s">
        <v>25</v>
      </c>
      <c r="I703" s="1" t="s">
        <v>26</v>
      </c>
      <c r="J703" s="1" t="s">
        <v>7</v>
      </c>
      <c r="K703" s="1">
        <v>55</v>
      </c>
      <c r="L703" s="1" t="s">
        <v>112</v>
      </c>
      <c r="M703" s="14">
        <v>0.65</v>
      </c>
      <c r="N703" s="2">
        <v>4500</v>
      </c>
      <c r="O703" s="14">
        <f t="shared" si="28"/>
        <v>2925</v>
      </c>
      <c r="P703" s="14">
        <f t="shared" si="29"/>
        <v>585</v>
      </c>
      <c r="Q703" s="3">
        <v>0.2</v>
      </c>
    </row>
    <row r="704" spans="1:17" ht="15.75" customHeight="1" x14ac:dyDescent="0.2">
      <c r="A704" s="1" t="s">
        <v>110</v>
      </c>
      <c r="B704" s="1">
        <v>1128299</v>
      </c>
      <c r="C704" s="17">
        <v>44837</v>
      </c>
      <c r="D704" s="17" t="str">
        <f t="shared" si="36"/>
        <v>octubre</v>
      </c>
      <c r="E704" s="17" t="str">
        <f t="shared" si="37"/>
        <v>T4</v>
      </c>
      <c r="F704" s="17" t="str">
        <f t="shared" si="38"/>
        <v>S2</v>
      </c>
      <c r="G704" s="1" t="s">
        <v>11</v>
      </c>
      <c r="H704" s="1" t="s">
        <v>25</v>
      </c>
      <c r="I704" s="1" t="s">
        <v>26</v>
      </c>
      <c r="J704" s="1" t="s">
        <v>2</v>
      </c>
      <c r="K704" s="1">
        <v>31</v>
      </c>
      <c r="L704" s="1" t="s">
        <v>114</v>
      </c>
      <c r="M704" s="14">
        <v>0.60000000000000009</v>
      </c>
      <c r="N704" s="2">
        <v>5500</v>
      </c>
      <c r="O704" s="14">
        <f t="shared" si="28"/>
        <v>3300.0000000000005</v>
      </c>
      <c r="P704" s="14">
        <f t="shared" si="29"/>
        <v>990.00000000000011</v>
      </c>
      <c r="Q704" s="3">
        <v>0.3</v>
      </c>
    </row>
    <row r="705" spans="1:17" ht="15.75" customHeight="1" x14ac:dyDescent="0.2">
      <c r="A705" s="1" t="s">
        <v>110</v>
      </c>
      <c r="B705" s="1">
        <v>1128299</v>
      </c>
      <c r="C705" s="17">
        <v>44837</v>
      </c>
      <c r="D705" s="17" t="str">
        <f t="shared" si="36"/>
        <v>octubre</v>
      </c>
      <c r="E705" s="17" t="str">
        <f t="shared" si="37"/>
        <v>T4</v>
      </c>
      <c r="F705" s="17" t="str">
        <f t="shared" si="38"/>
        <v>S2</v>
      </c>
      <c r="G705" s="1" t="s">
        <v>11</v>
      </c>
      <c r="H705" s="1" t="s">
        <v>25</v>
      </c>
      <c r="I705" s="1" t="s">
        <v>26</v>
      </c>
      <c r="J705" s="1" t="s">
        <v>3</v>
      </c>
      <c r="K705" s="1">
        <v>60</v>
      </c>
      <c r="L705" s="1" t="s">
        <v>112</v>
      </c>
      <c r="M705" s="14">
        <v>0.65000000000000013</v>
      </c>
      <c r="N705" s="2">
        <v>5500</v>
      </c>
      <c r="O705" s="14">
        <f t="shared" si="28"/>
        <v>3575.0000000000009</v>
      </c>
      <c r="P705" s="14">
        <f t="shared" si="29"/>
        <v>893.75000000000023</v>
      </c>
      <c r="Q705" s="3">
        <v>0.25</v>
      </c>
    </row>
    <row r="706" spans="1:17" ht="15.75" customHeight="1" x14ac:dyDescent="0.2">
      <c r="A706" s="1" t="s">
        <v>110</v>
      </c>
      <c r="B706" s="1">
        <v>1128299</v>
      </c>
      <c r="C706" s="17">
        <v>44837</v>
      </c>
      <c r="D706" s="17" t="str">
        <f t="shared" ref="D706:D769" si="39">TEXT(C706,"mmmm")</f>
        <v>octubre</v>
      </c>
      <c r="E706" s="17" t="str">
        <f t="shared" ref="E706:E769" si="40">"T" &amp; TRUNC((MONTH(C706)-1)/3)+1</f>
        <v>T4</v>
      </c>
      <c r="F706" s="17" t="str">
        <f t="shared" ref="F706:F769" si="41">"S" &amp; IF(MONTH(C706)&lt;=6,1,2)</f>
        <v>S2</v>
      </c>
      <c r="G706" s="1" t="s">
        <v>11</v>
      </c>
      <c r="H706" s="1" t="s">
        <v>25</v>
      </c>
      <c r="I706" s="1" t="s">
        <v>26</v>
      </c>
      <c r="J706" s="1" t="s">
        <v>4</v>
      </c>
      <c r="K706" s="1">
        <v>56</v>
      </c>
      <c r="L706" s="1" t="s">
        <v>112</v>
      </c>
      <c r="M706" s="14">
        <v>0.60000000000000009</v>
      </c>
      <c r="N706" s="2">
        <v>3750</v>
      </c>
      <c r="O706" s="14">
        <f t="shared" si="28"/>
        <v>2250.0000000000005</v>
      </c>
      <c r="P706" s="14">
        <f t="shared" si="29"/>
        <v>562.50000000000011</v>
      </c>
      <c r="Q706" s="3">
        <v>0.25</v>
      </c>
    </row>
    <row r="707" spans="1:17" ht="15.75" customHeight="1" x14ac:dyDescent="0.2">
      <c r="A707" s="1" t="s">
        <v>110</v>
      </c>
      <c r="B707" s="1">
        <v>1128299</v>
      </c>
      <c r="C707" s="17">
        <v>44837</v>
      </c>
      <c r="D707" s="17" t="str">
        <f t="shared" si="39"/>
        <v>octubre</v>
      </c>
      <c r="E707" s="17" t="str">
        <f t="shared" si="40"/>
        <v>T4</v>
      </c>
      <c r="F707" s="17" t="str">
        <f t="shared" si="41"/>
        <v>S2</v>
      </c>
      <c r="G707" s="1" t="s">
        <v>11</v>
      </c>
      <c r="H707" s="1" t="s">
        <v>25</v>
      </c>
      <c r="I707" s="1" t="s">
        <v>26</v>
      </c>
      <c r="J707" s="1" t="s">
        <v>5</v>
      </c>
      <c r="K707" s="1">
        <v>53</v>
      </c>
      <c r="L707" s="1" t="s">
        <v>114</v>
      </c>
      <c r="M707" s="14">
        <v>0.60000000000000009</v>
      </c>
      <c r="N707" s="2">
        <v>3500</v>
      </c>
      <c r="O707" s="14">
        <f t="shared" si="28"/>
        <v>2100.0000000000005</v>
      </c>
      <c r="P707" s="14">
        <f t="shared" si="29"/>
        <v>630.00000000000011</v>
      </c>
      <c r="Q707" s="3">
        <v>0.3</v>
      </c>
    </row>
    <row r="708" spans="1:17" ht="15.75" customHeight="1" x14ac:dyDescent="0.2">
      <c r="A708" s="1" t="s">
        <v>110</v>
      </c>
      <c r="B708" s="1">
        <v>1128299</v>
      </c>
      <c r="C708" s="17">
        <v>44837</v>
      </c>
      <c r="D708" s="17" t="str">
        <f t="shared" si="39"/>
        <v>octubre</v>
      </c>
      <c r="E708" s="17" t="str">
        <f t="shared" si="40"/>
        <v>T4</v>
      </c>
      <c r="F708" s="17" t="str">
        <f t="shared" si="41"/>
        <v>S2</v>
      </c>
      <c r="G708" s="1" t="s">
        <v>11</v>
      </c>
      <c r="H708" s="1" t="s">
        <v>25</v>
      </c>
      <c r="I708" s="1" t="s">
        <v>26</v>
      </c>
      <c r="J708" s="1" t="s">
        <v>6</v>
      </c>
      <c r="K708" s="1">
        <v>31</v>
      </c>
      <c r="L708" s="1" t="s">
        <v>115</v>
      </c>
      <c r="M708" s="14">
        <v>0.70000000000000007</v>
      </c>
      <c r="N708" s="2">
        <v>3250</v>
      </c>
      <c r="O708" s="14">
        <f t="shared" si="28"/>
        <v>2275</v>
      </c>
      <c r="P708" s="14">
        <f t="shared" si="29"/>
        <v>568.75</v>
      </c>
      <c r="Q708" s="3">
        <v>0.25</v>
      </c>
    </row>
    <row r="709" spans="1:17" ht="15.75" customHeight="1" x14ac:dyDescent="0.2">
      <c r="A709" s="1" t="s">
        <v>110</v>
      </c>
      <c r="B709" s="1">
        <v>1128299</v>
      </c>
      <c r="C709" s="17">
        <v>44837</v>
      </c>
      <c r="D709" s="17" t="str">
        <f t="shared" si="39"/>
        <v>octubre</v>
      </c>
      <c r="E709" s="17" t="str">
        <f t="shared" si="40"/>
        <v>T4</v>
      </c>
      <c r="F709" s="17" t="str">
        <f t="shared" si="41"/>
        <v>S2</v>
      </c>
      <c r="G709" s="1" t="s">
        <v>11</v>
      </c>
      <c r="H709" s="1" t="s">
        <v>25</v>
      </c>
      <c r="I709" s="1" t="s">
        <v>26</v>
      </c>
      <c r="J709" s="1" t="s">
        <v>7</v>
      </c>
      <c r="K709" s="1">
        <v>25</v>
      </c>
      <c r="L709" s="1" t="s">
        <v>114</v>
      </c>
      <c r="M709" s="14">
        <v>0.75000000000000011</v>
      </c>
      <c r="N709" s="2">
        <v>3750</v>
      </c>
      <c r="O709" s="14">
        <f t="shared" si="28"/>
        <v>2812.5000000000005</v>
      </c>
      <c r="P709" s="14">
        <f t="shared" si="29"/>
        <v>562.50000000000011</v>
      </c>
      <c r="Q709" s="3">
        <v>0.2</v>
      </c>
    </row>
    <row r="710" spans="1:17" ht="15.75" customHeight="1" x14ac:dyDescent="0.2">
      <c r="A710" s="1" t="s">
        <v>110</v>
      </c>
      <c r="B710" s="1">
        <v>1128299</v>
      </c>
      <c r="C710" s="17">
        <v>44868</v>
      </c>
      <c r="D710" s="17" t="str">
        <f t="shared" si="39"/>
        <v>noviembre</v>
      </c>
      <c r="E710" s="17" t="str">
        <f t="shared" si="40"/>
        <v>T4</v>
      </c>
      <c r="F710" s="17" t="str">
        <f t="shared" si="41"/>
        <v>S2</v>
      </c>
      <c r="G710" s="1" t="s">
        <v>11</v>
      </c>
      <c r="H710" s="1" t="s">
        <v>25</v>
      </c>
      <c r="I710" s="1" t="s">
        <v>26</v>
      </c>
      <c r="J710" s="1" t="s">
        <v>2</v>
      </c>
      <c r="K710" s="1">
        <v>42</v>
      </c>
      <c r="L710" s="1" t="s">
        <v>112</v>
      </c>
      <c r="M710" s="14">
        <v>0.60000000000000009</v>
      </c>
      <c r="N710" s="2">
        <v>6000</v>
      </c>
      <c r="O710" s="14">
        <f t="shared" si="28"/>
        <v>3600.0000000000005</v>
      </c>
      <c r="P710" s="14">
        <f t="shared" si="29"/>
        <v>1080</v>
      </c>
      <c r="Q710" s="3">
        <v>0.3</v>
      </c>
    </row>
    <row r="711" spans="1:17" ht="15.75" customHeight="1" x14ac:dyDescent="0.2">
      <c r="A711" s="1" t="s">
        <v>110</v>
      </c>
      <c r="B711" s="1">
        <v>1128299</v>
      </c>
      <c r="C711" s="17">
        <v>44868</v>
      </c>
      <c r="D711" s="17" t="str">
        <f t="shared" si="39"/>
        <v>noviembre</v>
      </c>
      <c r="E711" s="17" t="str">
        <f t="shared" si="40"/>
        <v>T4</v>
      </c>
      <c r="F711" s="17" t="str">
        <f t="shared" si="41"/>
        <v>S2</v>
      </c>
      <c r="G711" s="1" t="s">
        <v>11</v>
      </c>
      <c r="H711" s="1" t="s">
        <v>25</v>
      </c>
      <c r="I711" s="1" t="s">
        <v>26</v>
      </c>
      <c r="J711" s="1" t="s">
        <v>3</v>
      </c>
      <c r="K711" s="1">
        <v>46</v>
      </c>
      <c r="L711" s="1" t="s">
        <v>115</v>
      </c>
      <c r="M711" s="14">
        <v>0.65000000000000013</v>
      </c>
      <c r="N711" s="2">
        <v>6250</v>
      </c>
      <c r="O711" s="14">
        <f t="shared" si="28"/>
        <v>4062.5000000000009</v>
      </c>
      <c r="P711" s="14">
        <f t="shared" si="29"/>
        <v>1015.6250000000002</v>
      </c>
      <c r="Q711" s="3">
        <v>0.25</v>
      </c>
    </row>
    <row r="712" spans="1:17" ht="15.75" customHeight="1" x14ac:dyDescent="0.2">
      <c r="A712" s="1" t="s">
        <v>110</v>
      </c>
      <c r="B712" s="1">
        <v>1128299</v>
      </c>
      <c r="C712" s="17">
        <v>44868</v>
      </c>
      <c r="D712" s="17" t="str">
        <f t="shared" si="39"/>
        <v>noviembre</v>
      </c>
      <c r="E712" s="17" t="str">
        <f t="shared" si="40"/>
        <v>T4</v>
      </c>
      <c r="F712" s="17" t="str">
        <f t="shared" si="41"/>
        <v>S2</v>
      </c>
      <c r="G712" s="1" t="s">
        <v>11</v>
      </c>
      <c r="H712" s="1" t="s">
        <v>25</v>
      </c>
      <c r="I712" s="1" t="s">
        <v>26</v>
      </c>
      <c r="J712" s="1" t="s">
        <v>4</v>
      </c>
      <c r="K712" s="1">
        <v>25</v>
      </c>
      <c r="L712" s="1" t="s">
        <v>113</v>
      </c>
      <c r="M712" s="14">
        <v>0.60000000000000009</v>
      </c>
      <c r="N712" s="2">
        <v>4750</v>
      </c>
      <c r="O712" s="14">
        <f t="shared" si="28"/>
        <v>2850.0000000000005</v>
      </c>
      <c r="P712" s="14">
        <f t="shared" si="29"/>
        <v>712.50000000000011</v>
      </c>
      <c r="Q712" s="3">
        <v>0.25</v>
      </c>
    </row>
    <row r="713" spans="1:17" ht="15.75" customHeight="1" x14ac:dyDescent="0.2">
      <c r="A713" s="1" t="s">
        <v>110</v>
      </c>
      <c r="B713" s="1">
        <v>1128299</v>
      </c>
      <c r="C713" s="17">
        <v>44868</v>
      </c>
      <c r="D713" s="17" t="str">
        <f t="shared" si="39"/>
        <v>noviembre</v>
      </c>
      <c r="E713" s="17" t="str">
        <f t="shared" si="40"/>
        <v>T4</v>
      </c>
      <c r="F713" s="17" t="str">
        <f t="shared" si="41"/>
        <v>S2</v>
      </c>
      <c r="G713" s="1" t="s">
        <v>11</v>
      </c>
      <c r="H713" s="1" t="s">
        <v>25</v>
      </c>
      <c r="I713" s="1" t="s">
        <v>26</v>
      </c>
      <c r="J713" s="1" t="s">
        <v>5</v>
      </c>
      <c r="K713" s="1">
        <v>59</v>
      </c>
      <c r="L713" s="1" t="s">
        <v>112</v>
      </c>
      <c r="M713" s="14">
        <v>0.70000000000000018</v>
      </c>
      <c r="N713" s="2">
        <v>4500</v>
      </c>
      <c r="O713" s="14">
        <f t="shared" si="28"/>
        <v>3150.0000000000009</v>
      </c>
      <c r="P713" s="14">
        <f t="shared" si="29"/>
        <v>945.00000000000023</v>
      </c>
      <c r="Q713" s="3">
        <v>0.3</v>
      </c>
    </row>
    <row r="714" spans="1:17" ht="15.75" customHeight="1" x14ac:dyDescent="0.2">
      <c r="A714" s="1" t="s">
        <v>110</v>
      </c>
      <c r="B714" s="1">
        <v>1128299</v>
      </c>
      <c r="C714" s="17">
        <v>44868</v>
      </c>
      <c r="D714" s="17" t="str">
        <f t="shared" si="39"/>
        <v>noviembre</v>
      </c>
      <c r="E714" s="17" t="str">
        <f t="shared" si="40"/>
        <v>T4</v>
      </c>
      <c r="F714" s="17" t="str">
        <f t="shared" si="41"/>
        <v>S2</v>
      </c>
      <c r="G714" s="1" t="s">
        <v>11</v>
      </c>
      <c r="H714" s="1" t="s">
        <v>25</v>
      </c>
      <c r="I714" s="1" t="s">
        <v>26</v>
      </c>
      <c r="J714" s="1" t="s">
        <v>6</v>
      </c>
      <c r="K714" s="1">
        <v>46</v>
      </c>
      <c r="L714" s="1" t="s">
        <v>113</v>
      </c>
      <c r="M714" s="14">
        <v>0.90000000000000013</v>
      </c>
      <c r="N714" s="2">
        <v>4250</v>
      </c>
      <c r="O714" s="14">
        <f t="shared" si="28"/>
        <v>3825.0000000000005</v>
      </c>
      <c r="P714" s="14">
        <f t="shared" si="29"/>
        <v>956.25000000000011</v>
      </c>
      <c r="Q714" s="3">
        <v>0.25</v>
      </c>
    </row>
    <row r="715" spans="1:17" ht="15.75" customHeight="1" x14ac:dyDescent="0.2">
      <c r="A715" s="1" t="s">
        <v>110</v>
      </c>
      <c r="B715" s="1">
        <v>1128299</v>
      </c>
      <c r="C715" s="17">
        <v>44868</v>
      </c>
      <c r="D715" s="17" t="str">
        <f t="shared" si="39"/>
        <v>noviembre</v>
      </c>
      <c r="E715" s="17" t="str">
        <f t="shared" si="40"/>
        <v>T4</v>
      </c>
      <c r="F715" s="17" t="str">
        <f t="shared" si="41"/>
        <v>S2</v>
      </c>
      <c r="G715" s="1" t="s">
        <v>11</v>
      </c>
      <c r="H715" s="1" t="s">
        <v>25</v>
      </c>
      <c r="I715" s="1" t="s">
        <v>26</v>
      </c>
      <c r="J715" s="1" t="s">
        <v>7</v>
      </c>
      <c r="K715" s="1">
        <v>49</v>
      </c>
      <c r="L715" s="1" t="s">
        <v>114</v>
      </c>
      <c r="M715" s="14">
        <v>0.95000000000000018</v>
      </c>
      <c r="N715" s="2">
        <v>5500</v>
      </c>
      <c r="O715" s="14">
        <f t="shared" si="28"/>
        <v>5225.0000000000009</v>
      </c>
      <c r="P715" s="14">
        <f t="shared" si="29"/>
        <v>1045.0000000000002</v>
      </c>
      <c r="Q715" s="3">
        <v>0.2</v>
      </c>
    </row>
    <row r="716" spans="1:17" ht="15.75" customHeight="1" x14ac:dyDescent="0.2">
      <c r="A716" s="1" t="s">
        <v>110</v>
      </c>
      <c r="B716" s="1">
        <v>1128299</v>
      </c>
      <c r="C716" s="17">
        <v>44897</v>
      </c>
      <c r="D716" s="17" t="str">
        <f t="shared" si="39"/>
        <v>diciembre</v>
      </c>
      <c r="E716" s="17" t="str">
        <f t="shared" si="40"/>
        <v>T4</v>
      </c>
      <c r="F716" s="17" t="str">
        <f t="shared" si="41"/>
        <v>S2</v>
      </c>
      <c r="G716" s="1" t="s">
        <v>11</v>
      </c>
      <c r="H716" s="1" t="s">
        <v>25</v>
      </c>
      <c r="I716" s="1" t="s">
        <v>26</v>
      </c>
      <c r="J716" s="1" t="s">
        <v>2</v>
      </c>
      <c r="K716" s="1">
        <v>31</v>
      </c>
      <c r="L716" s="1" t="s">
        <v>113</v>
      </c>
      <c r="M716" s="14">
        <v>0.80000000000000016</v>
      </c>
      <c r="N716" s="2">
        <v>7500</v>
      </c>
      <c r="O716" s="14">
        <f t="shared" si="28"/>
        <v>6000.0000000000009</v>
      </c>
      <c r="P716" s="14">
        <f t="shared" si="29"/>
        <v>1800.0000000000002</v>
      </c>
      <c r="Q716" s="3">
        <v>0.3</v>
      </c>
    </row>
    <row r="717" spans="1:17" ht="15.75" customHeight="1" x14ac:dyDescent="0.2">
      <c r="A717" s="1" t="s">
        <v>110</v>
      </c>
      <c r="B717" s="1">
        <v>1128299</v>
      </c>
      <c r="C717" s="17">
        <v>44897</v>
      </c>
      <c r="D717" s="17" t="str">
        <f t="shared" si="39"/>
        <v>diciembre</v>
      </c>
      <c r="E717" s="17" t="str">
        <f t="shared" si="40"/>
        <v>T4</v>
      </c>
      <c r="F717" s="17" t="str">
        <f t="shared" si="41"/>
        <v>S2</v>
      </c>
      <c r="G717" s="1" t="s">
        <v>11</v>
      </c>
      <c r="H717" s="1" t="s">
        <v>25</v>
      </c>
      <c r="I717" s="1" t="s">
        <v>26</v>
      </c>
      <c r="J717" s="1" t="s">
        <v>3</v>
      </c>
      <c r="K717" s="1">
        <v>49</v>
      </c>
      <c r="L717" s="1" t="s">
        <v>113</v>
      </c>
      <c r="M717" s="14">
        <v>0.8500000000000002</v>
      </c>
      <c r="N717" s="2">
        <v>7500</v>
      </c>
      <c r="O717" s="14">
        <f t="shared" si="28"/>
        <v>6375.0000000000018</v>
      </c>
      <c r="P717" s="14">
        <f t="shared" si="29"/>
        <v>1593.7500000000005</v>
      </c>
      <c r="Q717" s="3">
        <v>0.25</v>
      </c>
    </row>
    <row r="718" spans="1:17" ht="15.75" customHeight="1" x14ac:dyDescent="0.2">
      <c r="A718" s="1" t="s">
        <v>110</v>
      </c>
      <c r="B718" s="1">
        <v>1128299</v>
      </c>
      <c r="C718" s="17">
        <v>44897</v>
      </c>
      <c r="D718" s="17" t="str">
        <f t="shared" si="39"/>
        <v>diciembre</v>
      </c>
      <c r="E718" s="17" t="str">
        <f t="shared" si="40"/>
        <v>T4</v>
      </c>
      <c r="F718" s="17" t="str">
        <f t="shared" si="41"/>
        <v>S2</v>
      </c>
      <c r="G718" s="1" t="s">
        <v>11</v>
      </c>
      <c r="H718" s="1" t="s">
        <v>25</v>
      </c>
      <c r="I718" s="1" t="s">
        <v>26</v>
      </c>
      <c r="J718" s="1" t="s">
        <v>4</v>
      </c>
      <c r="K718" s="1">
        <v>35</v>
      </c>
      <c r="L718" s="1" t="s">
        <v>114</v>
      </c>
      <c r="M718" s="14">
        <v>0.80000000000000016</v>
      </c>
      <c r="N718" s="2">
        <v>5500</v>
      </c>
      <c r="O718" s="14">
        <f t="shared" si="28"/>
        <v>4400.0000000000009</v>
      </c>
      <c r="P718" s="14">
        <f t="shared" si="29"/>
        <v>1100.0000000000002</v>
      </c>
      <c r="Q718" s="3">
        <v>0.25</v>
      </c>
    </row>
    <row r="719" spans="1:17" ht="15.75" customHeight="1" x14ac:dyDescent="0.2">
      <c r="A719" s="1" t="s">
        <v>110</v>
      </c>
      <c r="B719" s="1">
        <v>1128299</v>
      </c>
      <c r="C719" s="17">
        <v>44897</v>
      </c>
      <c r="D719" s="17" t="str">
        <f t="shared" si="39"/>
        <v>diciembre</v>
      </c>
      <c r="E719" s="17" t="str">
        <f t="shared" si="40"/>
        <v>T4</v>
      </c>
      <c r="F719" s="17" t="str">
        <f t="shared" si="41"/>
        <v>S2</v>
      </c>
      <c r="G719" s="1" t="s">
        <v>11</v>
      </c>
      <c r="H719" s="1" t="s">
        <v>25</v>
      </c>
      <c r="I719" s="1" t="s">
        <v>26</v>
      </c>
      <c r="J719" s="1" t="s">
        <v>5</v>
      </c>
      <c r="K719" s="1">
        <v>23</v>
      </c>
      <c r="L719" s="1" t="s">
        <v>115</v>
      </c>
      <c r="M719" s="14">
        <v>0.80000000000000016</v>
      </c>
      <c r="N719" s="2">
        <v>5500</v>
      </c>
      <c r="O719" s="14">
        <f t="shared" si="28"/>
        <v>4400.0000000000009</v>
      </c>
      <c r="P719" s="14">
        <f t="shared" si="29"/>
        <v>1320.0000000000002</v>
      </c>
      <c r="Q719" s="3">
        <v>0.3</v>
      </c>
    </row>
    <row r="720" spans="1:17" ht="15.75" customHeight="1" x14ac:dyDescent="0.2">
      <c r="A720" s="1" t="s">
        <v>110</v>
      </c>
      <c r="B720" s="1">
        <v>1128299</v>
      </c>
      <c r="C720" s="17">
        <v>44897</v>
      </c>
      <c r="D720" s="17" t="str">
        <f t="shared" si="39"/>
        <v>diciembre</v>
      </c>
      <c r="E720" s="17" t="str">
        <f t="shared" si="40"/>
        <v>T4</v>
      </c>
      <c r="F720" s="17" t="str">
        <f t="shared" si="41"/>
        <v>S2</v>
      </c>
      <c r="G720" s="1" t="s">
        <v>11</v>
      </c>
      <c r="H720" s="1" t="s">
        <v>25</v>
      </c>
      <c r="I720" s="1" t="s">
        <v>26</v>
      </c>
      <c r="J720" s="1" t="s">
        <v>6</v>
      </c>
      <c r="K720" s="1">
        <v>50</v>
      </c>
      <c r="L720" s="1" t="s">
        <v>113</v>
      </c>
      <c r="M720" s="14">
        <v>0.90000000000000013</v>
      </c>
      <c r="N720" s="2">
        <v>4750</v>
      </c>
      <c r="O720" s="14">
        <f t="shared" si="28"/>
        <v>4275.0000000000009</v>
      </c>
      <c r="P720" s="14">
        <f t="shared" si="29"/>
        <v>1068.7500000000002</v>
      </c>
      <c r="Q720" s="3">
        <v>0.25</v>
      </c>
    </row>
    <row r="721" spans="1:17" ht="15.75" customHeight="1" x14ac:dyDescent="0.2">
      <c r="A721" s="1" t="s">
        <v>110</v>
      </c>
      <c r="B721" s="1">
        <v>1128299</v>
      </c>
      <c r="C721" s="17">
        <v>44897</v>
      </c>
      <c r="D721" s="17" t="str">
        <f t="shared" si="39"/>
        <v>diciembre</v>
      </c>
      <c r="E721" s="17" t="str">
        <f t="shared" si="40"/>
        <v>T4</v>
      </c>
      <c r="F721" s="17" t="str">
        <f t="shared" si="41"/>
        <v>S2</v>
      </c>
      <c r="G721" s="1" t="s">
        <v>11</v>
      </c>
      <c r="H721" s="1" t="s">
        <v>25</v>
      </c>
      <c r="I721" s="1" t="s">
        <v>26</v>
      </c>
      <c r="J721" s="1" t="s">
        <v>7</v>
      </c>
      <c r="K721" s="1">
        <v>30</v>
      </c>
      <c r="L721" s="1" t="s">
        <v>113</v>
      </c>
      <c r="M721" s="14">
        <v>0.95000000000000018</v>
      </c>
      <c r="N721" s="2">
        <v>5750</v>
      </c>
      <c r="O721" s="14">
        <f t="shared" si="28"/>
        <v>5462.5000000000009</v>
      </c>
      <c r="P721" s="14">
        <f t="shared" si="29"/>
        <v>1092.5000000000002</v>
      </c>
      <c r="Q721" s="3">
        <v>0.2</v>
      </c>
    </row>
    <row r="722" spans="1:17" ht="15.75" customHeight="1" x14ac:dyDescent="0.2">
      <c r="A722" s="1" t="s">
        <v>108</v>
      </c>
      <c r="B722" s="1">
        <v>1185732</v>
      </c>
      <c r="C722" s="17">
        <v>44573</v>
      </c>
      <c r="D722" s="17" t="str">
        <f t="shared" si="39"/>
        <v>enero</v>
      </c>
      <c r="E722" s="17" t="str">
        <f t="shared" si="40"/>
        <v>T1</v>
      </c>
      <c r="F722" s="17" t="str">
        <f t="shared" si="41"/>
        <v>S1</v>
      </c>
      <c r="G722" s="1" t="s">
        <v>27</v>
      </c>
      <c r="H722" s="1" t="s">
        <v>28</v>
      </c>
      <c r="I722" s="1" t="s">
        <v>29</v>
      </c>
      <c r="J722" s="1" t="s">
        <v>2</v>
      </c>
      <c r="K722" s="1">
        <v>15</v>
      </c>
      <c r="L722" s="1" t="s">
        <v>113</v>
      </c>
      <c r="M722" s="14">
        <v>0.45</v>
      </c>
      <c r="N722" s="2">
        <v>10500</v>
      </c>
      <c r="O722" s="14">
        <f t="shared" si="28"/>
        <v>4725</v>
      </c>
      <c r="P722" s="14">
        <f t="shared" si="29"/>
        <v>2126.25</v>
      </c>
      <c r="Q722" s="3">
        <v>0.45</v>
      </c>
    </row>
    <row r="723" spans="1:17" ht="15.75" customHeight="1" x14ac:dyDescent="0.2">
      <c r="A723" s="1" t="s">
        <v>108</v>
      </c>
      <c r="B723" s="1">
        <v>1185732</v>
      </c>
      <c r="C723" s="17">
        <v>44573</v>
      </c>
      <c r="D723" s="17" t="str">
        <f t="shared" si="39"/>
        <v>enero</v>
      </c>
      <c r="E723" s="17" t="str">
        <f t="shared" si="40"/>
        <v>T1</v>
      </c>
      <c r="F723" s="17" t="str">
        <f t="shared" si="41"/>
        <v>S1</v>
      </c>
      <c r="G723" s="1" t="s">
        <v>27</v>
      </c>
      <c r="H723" s="1" t="s">
        <v>28</v>
      </c>
      <c r="I723" s="1" t="s">
        <v>29</v>
      </c>
      <c r="J723" s="1" t="s">
        <v>3</v>
      </c>
      <c r="K723" s="1">
        <v>36</v>
      </c>
      <c r="L723" s="1" t="s">
        <v>113</v>
      </c>
      <c r="M723" s="14">
        <v>0.45</v>
      </c>
      <c r="N723" s="2">
        <v>8500</v>
      </c>
      <c r="O723" s="14">
        <f t="shared" si="28"/>
        <v>3825</v>
      </c>
      <c r="P723" s="14">
        <f t="shared" si="29"/>
        <v>1338.75</v>
      </c>
      <c r="Q723" s="3">
        <v>0.35</v>
      </c>
    </row>
    <row r="724" spans="1:17" ht="15.75" customHeight="1" x14ac:dyDescent="0.2">
      <c r="A724" s="1" t="s">
        <v>108</v>
      </c>
      <c r="B724" s="1">
        <v>1185732</v>
      </c>
      <c r="C724" s="17">
        <v>44573</v>
      </c>
      <c r="D724" s="17" t="str">
        <f t="shared" si="39"/>
        <v>enero</v>
      </c>
      <c r="E724" s="17" t="str">
        <f t="shared" si="40"/>
        <v>T1</v>
      </c>
      <c r="F724" s="17" t="str">
        <f t="shared" si="41"/>
        <v>S1</v>
      </c>
      <c r="G724" s="1" t="s">
        <v>27</v>
      </c>
      <c r="H724" s="1" t="s">
        <v>28</v>
      </c>
      <c r="I724" s="1" t="s">
        <v>29</v>
      </c>
      <c r="J724" s="1" t="s">
        <v>4</v>
      </c>
      <c r="K724" s="1">
        <v>54</v>
      </c>
      <c r="L724" s="1" t="s">
        <v>113</v>
      </c>
      <c r="M724" s="14">
        <v>0.35000000000000003</v>
      </c>
      <c r="N724" s="2">
        <v>8500</v>
      </c>
      <c r="O724" s="14">
        <f t="shared" si="28"/>
        <v>2975.0000000000005</v>
      </c>
      <c r="P724" s="14">
        <f t="shared" si="29"/>
        <v>743.75000000000011</v>
      </c>
      <c r="Q724" s="3">
        <v>0.25</v>
      </c>
    </row>
    <row r="725" spans="1:17" ht="15.75" customHeight="1" x14ac:dyDescent="0.2">
      <c r="A725" s="1" t="s">
        <v>108</v>
      </c>
      <c r="B725" s="1">
        <v>1185732</v>
      </c>
      <c r="C725" s="17">
        <v>44573</v>
      </c>
      <c r="D725" s="17" t="str">
        <f t="shared" si="39"/>
        <v>enero</v>
      </c>
      <c r="E725" s="17" t="str">
        <f t="shared" si="40"/>
        <v>T1</v>
      </c>
      <c r="F725" s="17" t="str">
        <f t="shared" si="41"/>
        <v>S1</v>
      </c>
      <c r="G725" s="1" t="s">
        <v>27</v>
      </c>
      <c r="H725" s="1" t="s">
        <v>28</v>
      </c>
      <c r="I725" s="1" t="s">
        <v>29</v>
      </c>
      <c r="J725" s="1" t="s">
        <v>5</v>
      </c>
      <c r="K725" s="1">
        <v>44</v>
      </c>
      <c r="L725" s="1" t="s">
        <v>114</v>
      </c>
      <c r="M725" s="14">
        <v>0.39999999999999997</v>
      </c>
      <c r="N725" s="2">
        <v>7000</v>
      </c>
      <c r="O725" s="14">
        <f t="shared" si="28"/>
        <v>2799.9999999999995</v>
      </c>
      <c r="P725" s="14">
        <f t="shared" si="29"/>
        <v>839.99999999999989</v>
      </c>
      <c r="Q725" s="3">
        <v>0.3</v>
      </c>
    </row>
    <row r="726" spans="1:17" ht="15.75" customHeight="1" x14ac:dyDescent="0.2">
      <c r="A726" s="1" t="s">
        <v>108</v>
      </c>
      <c r="B726" s="1">
        <v>1185732</v>
      </c>
      <c r="C726" s="17">
        <v>44573</v>
      </c>
      <c r="D726" s="17" t="str">
        <f t="shared" si="39"/>
        <v>enero</v>
      </c>
      <c r="E726" s="17" t="str">
        <f t="shared" si="40"/>
        <v>T1</v>
      </c>
      <c r="F726" s="17" t="str">
        <f t="shared" si="41"/>
        <v>S1</v>
      </c>
      <c r="G726" s="1" t="s">
        <v>27</v>
      </c>
      <c r="H726" s="1" t="s">
        <v>28</v>
      </c>
      <c r="I726" s="1" t="s">
        <v>29</v>
      </c>
      <c r="J726" s="1" t="s">
        <v>6</v>
      </c>
      <c r="K726" s="1">
        <v>29</v>
      </c>
      <c r="L726" s="1" t="s">
        <v>113</v>
      </c>
      <c r="M726" s="14">
        <v>0.55000000000000004</v>
      </c>
      <c r="N726" s="2">
        <v>7500</v>
      </c>
      <c r="O726" s="14">
        <f t="shared" si="28"/>
        <v>4125</v>
      </c>
      <c r="P726" s="14">
        <f t="shared" si="29"/>
        <v>1443.75</v>
      </c>
      <c r="Q726" s="3">
        <v>0.35</v>
      </c>
    </row>
    <row r="727" spans="1:17" ht="15.75" customHeight="1" x14ac:dyDescent="0.2">
      <c r="A727" s="1" t="s">
        <v>108</v>
      </c>
      <c r="B727" s="1">
        <v>1185732</v>
      </c>
      <c r="C727" s="17">
        <v>44573</v>
      </c>
      <c r="D727" s="17" t="str">
        <f t="shared" si="39"/>
        <v>enero</v>
      </c>
      <c r="E727" s="17" t="str">
        <f t="shared" si="40"/>
        <v>T1</v>
      </c>
      <c r="F727" s="17" t="str">
        <f t="shared" si="41"/>
        <v>S1</v>
      </c>
      <c r="G727" s="1" t="s">
        <v>27</v>
      </c>
      <c r="H727" s="1" t="s">
        <v>28</v>
      </c>
      <c r="I727" s="1" t="s">
        <v>29</v>
      </c>
      <c r="J727" s="1" t="s">
        <v>7</v>
      </c>
      <c r="K727" s="1">
        <v>15</v>
      </c>
      <c r="L727" s="1" t="s">
        <v>113</v>
      </c>
      <c r="M727" s="14">
        <v>0.45</v>
      </c>
      <c r="N727" s="2">
        <v>8500</v>
      </c>
      <c r="O727" s="14">
        <f t="shared" si="28"/>
        <v>3825</v>
      </c>
      <c r="P727" s="14">
        <f t="shared" si="29"/>
        <v>1912.5</v>
      </c>
      <c r="Q727" s="3">
        <v>0.5</v>
      </c>
    </row>
    <row r="728" spans="1:17" ht="15.75" customHeight="1" x14ac:dyDescent="0.2">
      <c r="A728" s="1" t="s">
        <v>108</v>
      </c>
      <c r="B728" s="1">
        <v>1185732</v>
      </c>
      <c r="C728" s="17">
        <v>44602</v>
      </c>
      <c r="D728" s="17" t="str">
        <f t="shared" si="39"/>
        <v>febrero</v>
      </c>
      <c r="E728" s="17" t="str">
        <f t="shared" si="40"/>
        <v>T1</v>
      </c>
      <c r="F728" s="17" t="str">
        <f t="shared" si="41"/>
        <v>S1</v>
      </c>
      <c r="G728" s="1" t="s">
        <v>27</v>
      </c>
      <c r="H728" s="1" t="s">
        <v>28</v>
      </c>
      <c r="I728" s="1" t="s">
        <v>29</v>
      </c>
      <c r="J728" s="1" t="s">
        <v>2</v>
      </c>
      <c r="K728" s="1">
        <v>17</v>
      </c>
      <c r="L728" s="1" t="s">
        <v>114</v>
      </c>
      <c r="M728" s="14">
        <v>0.45</v>
      </c>
      <c r="N728" s="2">
        <v>11000</v>
      </c>
      <c r="O728" s="14">
        <f t="shared" si="28"/>
        <v>4950</v>
      </c>
      <c r="P728" s="14">
        <f t="shared" si="29"/>
        <v>2227.5</v>
      </c>
      <c r="Q728" s="3">
        <v>0.45</v>
      </c>
    </row>
    <row r="729" spans="1:17" ht="15.75" customHeight="1" x14ac:dyDescent="0.2">
      <c r="A729" s="1" t="s">
        <v>108</v>
      </c>
      <c r="B729" s="1">
        <v>1185732</v>
      </c>
      <c r="C729" s="17">
        <v>44602</v>
      </c>
      <c r="D729" s="17" t="str">
        <f t="shared" si="39"/>
        <v>febrero</v>
      </c>
      <c r="E729" s="17" t="str">
        <f t="shared" si="40"/>
        <v>T1</v>
      </c>
      <c r="F729" s="17" t="str">
        <f t="shared" si="41"/>
        <v>S1</v>
      </c>
      <c r="G729" s="1" t="s">
        <v>27</v>
      </c>
      <c r="H729" s="1" t="s">
        <v>28</v>
      </c>
      <c r="I729" s="1" t="s">
        <v>29</v>
      </c>
      <c r="J729" s="1" t="s">
        <v>3</v>
      </c>
      <c r="K729" s="1">
        <v>18</v>
      </c>
      <c r="L729" s="1" t="s">
        <v>113</v>
      </c>
      <c r="M729" s="14">
        <v>0.45</v>
      </c>
      <c r="N729" s="2">
        <v>7500</v>
      </c>
      <c r="O729" s="14">
        <f t="shared" si="28"/>
        <v>3375</v>
      </c>
      <c r="P729" s="14">
        <f t="shared" si="29"/>
        <v>1181.25</v>
      </c>
      <c r="Q729" s="3">
        <v>0.35</v>
      </c>
    </row>
    <row r="730" spans="1:17" ht="15.75" customHeight="1" x14ac:dyDescent="0.2">
      <c r="A730" s="1" t="s">
        <v>108</v>
      </c>
      <c r="B730" s="1">
        <v>1185732</v>
      </c>
      <c r="C730" s="17">
        <v>44602</v>
      </c>
      <c r="D730" s="17" t="str">
        <f t="shared" si="39"/>
        <v>febrero</v>
      </c>
      <c r="E730" s="17" t="str">
        <f t="shared" si="40"/>
        <v>T1</v>
      </c>
      <c r="F730" s="17" t="str">
        <f t="shared" si="41"/>
        <v>S1</v>
      </c>
      <c r="G730" s="1" t="s">
        <v>27</v>
      </c>
      <c r="H730" s="1" t="s">
        <v>28</v>
      </c>
      <c r="I730" s="1" t="s">
        <v>29</v>
      </c>
      <c r="J730" s="1" t="s">
        <v>4</v>
      </c>
      <c r="K730" s="1">
        <v>28</v>
      </c>
      <c r="L730" s="1" t="s">
        <v>113</v>
      </c>
      <c r="M730" s="14">
        <v>0.35000000000000003</v>
      </c>
      <c r="N730" s="2">
        <v>8000</v>
      </c>
      <c r="O730" s="14">
        <f t="shared" si="28"/>
        <v>2800.0000000000005</v>
      </c>
      <c r="P730" s="14">
        <f t="shared" si="29"/>
        <v>700.00000000000011</v>
      </c>
      <c r="Q730" s="3">
        <v>0.25</v>
      </c>
    </row>
    <row r="731" spans="1:17" ht="15.75" customHeight="1" x14ac:dyDescent="0.2">
      <c r="A731" s="1" t="s">
        <v>108</v>
      </c>
      <c r="B731" s="1">
        <v>1185732</v>
      </c>
      <c r="C731" s="17">
        <v>44602</v>
      </c>
      <c r="D731" s="17" t="str">
        <f t="shared" si="39"/>
        <v>febrero</v>
      </c>
      <c r="E731" s="17" t="str">
        <f t="shared" si="40"/>
        <v>T1</v>
      </c>
      <c r="F731" s="17" t="str">
        <f t="shared" si="41"/>
        <v>S1</v>
      </c>
      <c r="G731" s="1" t="s">
        <v>27</v>
      </c>
      <c r="H731" s="1" t="s">
        <v>28</v>
      </c>
      <c r="I731" s="1" t="s">
        <v>29</v>
      </c>
      <c r="J731" s="1" t="s">
        <v>5</v>
      </c>
      <c r="K731" s="1">
        <v>20</v>
      </c>
      <c r="L731" s="1" t="s">
        <v>113</v>
      </c>
      <c r="M731" s="14">
        <v>0.39999999999999997</v>
      </c>
      <c r="N731" s="2">
        <v>6750</v>
      </c>
      <c r="O731" s="14">
        <f t="shared" si="28"/>
        <v>2700</v>
      </c>
      <c r="P731" s="14">
        <f t="shared" si="29"/>
        <v>810</v>
      </c>
      <c r="Q731" s="3">
        <v>0.3</v>
      </c>
    </row>
    <row r="732" spans="1:17" ht="15.75" customHeight="1" x14ac:dyDescent="0.2">
      <c r="A732" s="1" t="s">
        <v>108</v>
      </c>
      <c r="B732" s="1">
        <v>1185732</v>
      </c>
      <c r="C732" s="17">
        <v>44602</v>
      </c>
      <c r="D732" s="17" t="str">
        <f t="shared" si="39"/>
        <v>febrero</v>
      </c>
      <c r="E732" s="17" t="str">
        <f t="shared" si="40"/>
        <v>T1</v>
      </c>
      <c r="F732" s="17" t="str">
        <f t="shared" si="41"/>
        <v>S1</v>
      </c>
      <c r="G732" s="1" t="s">
        <v>27</v>
      </c>
      <c r="H732" s="1" t="s">
        <v>28</v>
      </c>
      <c r="I732" s="1" t="s">
        <v>29</v>
      </c>
      <c r="J732" s="1" t="s">
        <v>6</v>
      </c>
      <c r="K732" s="1">
        <v>52</v>
      </c>
      <c r="L732" s="1" t="s">
        <v>115</v>
      </c>
      <c r="M732" s="14">
        <v>0.55000000000000004</v>
      </c>
      <c r="N732" s="2">
        <v>7500</v>
      </c>
      <c r="O732" s="14">
        <f t="shared" si="28"/>
        <v>4125</v>
      </c>
      <c r="P732" s="14">
        <f t="shared" si="29"/>
        <v>1443.75</v>
      </c>
      <c r="Q732" s="3">
        <v>0.35</v>
      </c>
    </row>
    <row r="733" spans="1:17" ht="15.75" customHeight="1" x14ac:dyDescent="0.2">
      <c r="A733" s="1" t="s">
        <v>108</v>
      </c>
      <c r="B733" s="1">
        <v>1185732</v>
      </c>
      <c r="C733" s="17">
        <v>44602</v>
      </c>
      <c r="D733" s="17" t="str">
        <f t="shared" si="39"/>
        <v>febrero</v>
      </c>
      <c r="E733" s="17" t="str">
        <f t="shared" si="40"/>
        <v>T1</v>
      </c>
      <c r="F733" s="17" t="str">
        <f t="shared" si="41"/>
        <v>S1</v>
      </c>
      <c r="G733" s="1" t="s">
        <v>27</v>
      </c>
      <c r="H733" s="1" t="s">
        <v>28</v>
      </c>
      <c r="I733" s="1" t="s">
        <v>29</v>
      </c>
      <c r="J733" s="1" t="s">
        <v>7</v>
      </c>
      <c r="K733" s="1">
        <v>30</v>
      </c>
      <c r="L733" s="1" t="s">
        <v>112</v>
      </c>
      <c r="M733" s="14">
        <v>0.45</v>
      </c>
      <c r="N733" s="2">
        <v>8500</v>
      </c>
      <c r="O733" s="14">
        <f t="shared" si="28"/>
        <v>3825</v>
      </c>
      <c r="P733" s="14">
        <f t="shared" si="29"/>
        <v>1912.5</v>
      </c>
      <c r="Q733" s="3">
        <v>0.5</v>
      </c>
    </row>
    <row r="734" spans="1:17" ht="15.75" customHeight="1" x14ac:dyDescent="0.2">
      <c r="A734" s="1" t="s">
        <v>108</v>
      </c>
      <c r="B734" s="1">
        <v>1185732</v>
      </c>
      <c r="C734" s="17">
        <v>44628</v>
      </c>
      <c r="D734" s="17" t="str">
        <f t="shared" si="39"/>
        <v>marzo</v>
      </c>
      <c r="E734" s="17" t="str">
        <f t="shared" si="40"/>
        <v>T1</v>
      </c>
      <c r="F734" s="17" t="str">
        <f t="shared" si="41"/>
        <v>S1</v>
      </c>
      <c r="G734" s="1" t="s">
        <v>27</v>
      </c>
      <c r="H734" s="1" t="s">
        <v>28</v>
      </c>
      <c r="I734" s="1" t="s">
        <v>29</v>
      </c>
      <c r="J734" s="1" t="s">
        <v>2</v>
      </c>
      <c r="K734" s="1">
        <v>44</v>
      </c>
      <c r="L734" s="1" t="s">
        <v>112</v>
      </c>
      <c r="M734" s="14">
        <v>0.45</v>
      </c>
      <c r="N734" s="2">
        <v>10700</v>
      </c>
      <c r="O734" s="14">
        <f t="shared" si="28"/>
        <v>4815</v>
      </c>
      <c r="P734" s="14">
        <f t="shared" si="29"/>
        <v>2166.75</v>
      </c>
      <c r="Q734" s="3">
        <v>0.45</v>
      </c>
    </row>
    <row r="735" spans="1:17" ht="15.75" customHeight="1" x14ac:dyDescent="0.2">
      <c r="A735" s="1" t="s">
        <v>108</v>
      </c>
      <c r="B735" s="1">
        <v>1185732</v>
      </c>
      <c r="C735" s="17">
        <v>44628</v>
      </c>
      <c r="D735" s="17" t="str">
        <f t="shared" si="39"/>
        <v>marzo</v>
      </c>
      <c r="E735" s="17" t="str">
        <f t="shared" si="40"/>
        <v>T1</v>
      </c>
      <c r="F735" s="17" t="str">
        <f t="shared" si="41"/>
        <v>S1</v>
      </c>
      <c r="G735" s="1" t="s">
        <v>27</v>
      </c>
      <c r="H735" s="1" t="s">
        <v>28</v>
      </c>
      <c r="I735" s="1" t="s">
        <v>29</v>
      </c>
      <c r="J735" s="1" t="s">
        <v>3</v>
      </c>
      <c r="K735" s="1">
        <v>40</v>
      </c>
      <c r="L735" s="1" t="s">
        <v>112</v>
      </c>
      <c r="M735" s="14">
        <v>0.45</v>
      </c>
      <c r="N735" s="2">
        <v>7500</v>
      </c>
      <c r="O735" s="14">
        <f t="shared" si="28"/>
        <v>3375</v>
      </c>
      <c r="P735" s="14">
        <f t="shared" si="29"/>
        <v>1181.25</v>
      </c>
      <c r="Q735" s="3">
        <v>0.35</v>
      </c>
    </row>
    <row r="736" spans="1:17" ht="15.75" customHeight="1" x14ac:dyDescent="0.2">
      <c r="A736" s="1" t="s">
        <v>108</v>
      </c>
      <c r="B736" s="1">
        <v>1185732</v>
      </c>
      <c r="C736" s="17">
        <v>44628</v>
      </c>
      <c r="D736" s="17" t="str">
        <f t="shared" si="39"/>
        <v>marzo</v>
      </c>
      <c r="E736" s="17" t="str">
        <f t="shared" si="40"/>
        <v>T1</v>
      </c>
      <c r="F736" s="17" t="str">
        <f t="shared" si="41"/>
        <v>S1</v>
      </c>
      <c r="G736" s="1" t="s">
        <v>27</v>
      </c>
      <c r="H736" s="1" t="s">
        <v>28</v>
      </c>
      <c r="I736" s="1" t="s">
        <v>29</v>
      </c>
      <c r="J736" s="1" t="s">
        <v>4</v>
      </c>
      <c r="K736" s="1">
        <v>60</v>
      </c>
      <c r="L736" s="1" t="s">
        <v>113</v>
      </c>
      <c r="M736" s="14">
        <v>0.35000000000000003</v>
      </c>
      <c r="N736" s="2">
        <v>7750</v>
      </c>
      <c r="O736" s="14">
        <f t="shared" si="28"/>
        <v>2712.5000000000005</v>
      </c>
      <c r="P736" s="14">
        <f t="shared" si="29"/>
        <v>678.12500000000011</v>
      </c>
      <c r="Q736" s="3">
        <v>0.25</v>
      </c>
    </row>
    <row r="737" spans="1:17" ht="15.75" customHeight="1" x14ac:dyDescent="0.2">
      <c r="A737" s="1" t="s">
        <v>108</v>
      </c>
      <c r="B737" s="1">
        <v>1185732</v>
      </c>
      <c r="C737" s="17">
        <v>44628</v>
      </c>
      <c r="D737" s="17" t="str">
        <f t="shared" si="39"/>
        <v>marzo</v>
      </c>
      <c r="E737" s="17" t="str">
        <f t="shared" si="40"/>
        <v>T1</v>
      </c>
      <c r="F737" s="17" t="str">
        <f t="shared" si="41"/>
        <v>S1</v>
      </c>
      <c r="G737" s="1" t="s">
        <v>27</v>
      </c>
      <c r="H737" s="1" t="s">
        <v>28</v>
      </c>
      <c r="I737" s="1" t="s">
        <v>29</v>
      </c>
      <c r="J737" s="1" t="s">
        <v>5</v>
      </c>
      <c r="K737" s="1">
        <v>27</v>
      </c>
      <c r="L737" s="1" t="s">
        <v>113</v>
      </c>
      <c r="M737" s="14">
        <v>0.39999999999999997</v>
      </c>
      <c r="N737" s="2">
        <v>6250</v>
      </c>
      <c r="O737" s="14">
        <f t="shared" si="28"/>
        <v>2500</v>
      </c>
      <c r="P737" s="14">
        <f t="shared" si="29"/>
        <v>750</v>
      </c>
      <c r="Q737" s="3">
        <v>0.3</v>
      </c>
    </row>
    <row r="738" spans="1:17" ht="15.75" customHeight="1" x14ac:dyDescent="0.2">
      <c r="A738" s="1" t="s">
        <v>108</v>
      </c>
      <c r="B738" s="1">
        <v>1185732</v>
      </c>
      <c r="C738" s="17">
        <v>44628</v>
      </c>
      <c r="D738" s="17" t="str">
        <f t="shared" si="39"/>
        <v>marzo</v>
      </c>
      <c r="E738" s="17" t="str">
        <f t="shared" si="40"/>
        <v>T1</v>
      </c>
      <c r="F738" s="17" t="str">
        <f t="shared" si="41"/>
        <v>S1</v>
      </c>
      <c r="G738" s="1" t="s">
        <v>27</v>
      </c>
      <c r="H738" s="1" t="s">
        <v>28</v>
      </c>
      <c r="I738" s="1" t="s">
        <v>29</v>
      </c>
      <c r="J738" s="1" t="s">
        <v>6</v>
      </c>
      <c r="K738" s="1">
        <v>40</v>
      </c>
      <c r="L738" s="1" t="s">
        <v>113</v>
      </c>
      <c r="M738" s="14">
        <v>0.55000000000000004</v>
      </c>
      <c r="N738" s="2">
        <v>6750</v>
      </c>
      <c r="O738" s="14">
        <f t="shared" si="28"/>
        <v>3712.5000000000005</v>
      </c>
      <c r="P738" s="14">
        <f t="shared" si="29"/>
        <v>1299.375</v>
      </c>
      <c r="Q738" s="3">
        <v>0.35</v>
      </c>
    </row>
    <row r="739" spans="1:17" ht="15.75" customHeight="1" x14ac:dyDescent="0.2">
      <c r="A739" s="1" t="s">
        <v>108</v>
      </c>
      <c r="B739" s="1">
        <v>1185732</v>
      </c>
      <c r="C739" s="17">
        <v>44628</v>
      </c>
      <c r="D739" s="17" t="str">
        <f t="shared" si="39"/>
        <v>marzo</v>
      </c>
      <c r="E739" s="17" t="str">
        <f t="shared" si="40"/>
        <v>T1</v>
      </c>
      <c r="F739" s="17" t="str">
        <f t="shared" si="41"/>
        <v>S1</v>
      </c>
      <c r="G739" s="1" t="s">
        <v>27</v>
      </c>
      <c r="H739" s="1" t="s">
        <v>28</v>
      </c>
      <c r="I739" s="1" t="s">
        <v>29</v>
      </c>
      <c r="J739" s="1" t="s">
        <v>7</v>
      </c>
      <c r="K739" s="1">
        <v>15</v>
      </c>
      <c r="L739" s="1" t="s">
        <v>113</v>
      </c>
      <c r="M739" s="14">
        <v>0.45</v>
      </c>
      <c r="N739" s="2">
        <v>7750</v>
      </c>
      <c r="O739" s="14">
        <f t="shared" si="28"/>
        <v>3487.5</v>
      </c>
      <c r="P739" s="14">
        <f t="shared" si="29"/>
        <v>1743.75</v>
      </c>
      <c r="Q739" s="3">
        <v>0.5</v>
      </c>
    </row>
    <row r="740" spans="1:17" ht="15.75" customHeight="1" x14ac:dyDescent="0.2">
      <c r="A740" s="1" t="s">
        <v>108</v>
      </c>
      <c r="B740" s="1">
        <v>1185732</v>
      </c>
      <c r="C740" s="17">
        <v>44660</v>
      </c>
      <c r="D740" s="17" t="str">
        <f t="shared" si="39"/>
        <v>abril</v>
      </c>
      <c r="E740" s="17" t="str">
        <f t="shared" si="40"/>
        <v>T2</v>
      </c>
      <c r="F740" s="17" t="str">
        <f t="shared" si="41"/>
        <v>S1</v>
      </c>
      <c r="G740" s="1" t="s">
        <v>27</v>
      </c>
      <c r="H740" s="1" t="s">
        <v>28</v>
      </c>
      <c r="I740" s="1" t="s">
        <v>29</v>
      </c>
      <c r="J740" s="1" t="s">
        <v>2</v>
      </c>
      <c r="K740" s="1">
        <v>46</v>
      </c>
      <c r="L740" s="1" t="s">
        <v>112</v>
      </c>
      <c r="M740" s="14">
        <v>0.45</v>
      </c>
      <c r="N740" s="2">
        <v>10250</v>
      </c>
      <c r="O740" s="14">
        <f t="shared" si="28"/>
        <v>4612.5</v>
      </c>
      <c r="P740" s="14">
        <f t="shared" si="29"/>
        <v>2075.625</v>
      </c>
      <c r="Q740" s="3">
        <v>0.45</v>
      </c>
    </row>
    <row r="741" spans="1:17" ht="15.75" customHeight="1" x14ac:dyDescent="0.2">
      <c r="A741" s="1" t="s">
        <v>108</v>
      </c>
      <c r="B741" s="1">
        <v>1185732</v>
      </c>
      <c r="C741" s="17">
        <v>44660</v>
      </c>
      <c r="D741" s="17" t="str">
        <f t="shared" si="39"/>
        <v>abril</v>
      </c>
      <c r="E741" s="17" t="str">
        <f t="shared" si="40"/>
        <v>T2</v>
      </c>
      <c r="F741" s="17" t="str">
        <f t="shared" si="41"/>
        <v>S1</v>
      </c>
      <c r="G741" s="1" t="s">
        <v>27</v>
      </c>
      <c r="H741" s="1" t="s">
        <v>28</v>
      </c>
      <c r="I741" s="1" t="s">
        <v>29</v>
      </c>
      <c r="J741" s="1" t="s">
        <v>3</v>
      </c>
      <c r="K741" s="1">
        <v>60</v>
      </c>
      <c r="L741" s="1" t="s">
        <v>115</v>
      </c>
      <c r="M741" s="14">
        <v>0.45</v>
      </c>
      <c r="N741" s="2">
        <v>7250</v>
      </c>
      <c r="O741" s="14">
        <f t="shared" si="28"/>
        <v>3262.5</v>
      </c>
      <c r="P741" s="14">
        <f t="shared" si="29"/>
        <v>1141.875</v>
      </c>
      <c r="Q741" s="3">
        <v>0.35</v>
      </c>
    </row>
    <row r="742" spans="1:17" ht="15.75" customHeight="1" x14ac:dyDescent="0.2">
      <c r="A742" s="1" t="s">
        <v>108</v>
      </c>
      <c r="B742" s="1">
        <v>1185732</v>
      </c>
      <c r="C742" s="17">
        <v>44660</v>
      </c>
      <c r="D742" s="17" t="str">
        <f t="shared" si="39"/>
        <v>abril</v>
      </c>
      <c r="E742" s="17" t="str">
        <f t="shared" si="40"/>
        <v>T2</v>
      </c>
      <c r="F742" s="17" t="str">
        <f t="shared" si="41"/>
        <v>S1</v>
      </c>
      <c r="G742" s="1" t="s">
        <v>27</v>
      </c>
      <c r="H742" s="1" t="s">
        <v>28</v>
      </c>
      <c r="I742" s="1" t="s">
        <v>29</v>
      </c>
      <c r="J742" s="1" t="s">
        <v>4</v>
      </c>
      <c r="K742" s="1">
        <v>18</v>
      </c>
      <c r="L742" s="1" t="s">
        <v>112</v>
      </c>
      <c r="M742" s="14">
        <v>0.35000000000000003</v>
      </c>
      <c r="N742" s="2">
        <v>7250</v>
      </c>
      <c r="O742" s="14">
        <f t="shared" si="28"/>
        <v>2537.5000000000005</v>
      </c>
      <c r="P742" s="14">
        <f t="shared" si="29"/>
        <v>634.37500000000011</v>
      </c>
      <c r="Q742" s="3">
        <v>0.25</v>
      </c>
    </row>
    <row r="743" spans="1:17" ht="15.75" customHeight="1" x14ac:dyDescent="0.2">
      <c r="A743" s="1" t="s">
        <v>108</v>
      </c>
      <c r="B743" s="1">
        <v>1185732</v>
      </c>
      <c r="C743" s="17">
        <v>44660</v>
      </c>
      <c r="D743" s="17" t="str">
        <f t="shared" si="39"/>
        <v>abril</v>
      </c>
      <c r="E743" s="17" t="str">
        <f t="shared" si="40"/>
        <v>T2</v>
      </c>
      <c r="F743" s="17" t="str">
        <f t="shared" si="41"/>
        <v>S1</v>
      </c>
      <c r="G743" s="1" t="s">
        <v>27</v>
      </c>
      <c r="H743" s="1" t="s">
        <v>28</v>
      </c>
      <c r="I743" s="1" t="s">
        <v>29</v>
      </c>
      <c r="J743" s="1" t="s">
        <v>5</v>
      </c>
      <c r="K743" s="1">
        <v>15</v>
      </c>
      <c r="L743" s="1" t="s">
        <v>115</v>
      </c>
      <c r="M743" s="14">
        <v>0.39999999999999997</v>
      </c>
      <c r="N743" s="2">
        <v>6500</v>
      </c>
      <c r="O743" s="14">
        <f t="shared" si="28"/>
        <v>2600</v>
      </c>
      <c r="P743" s="14">
        <f t="shared" si="29"/>
        <v>780</v>
      </c>
      <c r="Q743" s="3">
        <v>0.3</v>
      </c>
    </row>
    <row r="744" spans="1:17" ht="15.75" customHeight="1" x14ac:dyDescent="0.2">
      <c r="A744" s="1" t="s">
        <v>108</v>
      </c>
      <c r="B744" s="1">
        <v>1185732</v>
      </c>
      <c r="C744" s="17">
        <v>44660</v>
      </c>
      <c r="D744" s="17" t="str">
        <f t="shared" si="39"/>
        <v>abril</v>
      </c>
      <c r="E744" s="17" t="str">
        <f t="shared" si="40"/>
        <v>T2</v>
      </c>
      <c r="F744" s="17" t="str">
        <f t="shared" si="41"/>
        <v>S1</v>
      </c>
      <c r="G744" s="1" t="s">
        <v>27</v>
      </c>
      <c r="H744" s="1" t="s">
        <v>28</v>
      </c>
      <c r="I744" s="1" t="s">
        <v>29</v>
      </c>
      <c r="J744" s="1" t="s">
        <v>6</v>
      </c>
      <c r="K744" s="1">
        <v>33</v>
      </c>
      <c r="L744" s="1" t="s">
        <v>115</v>
      </c>
      <c r="M744" s="14">
        <v>0.55000000000000004</v>
      </c>
      <c r="N744" s="2">
        <v>6750</v>
      </c>
      <c r="O744" s="14">
        <f t="shared" si="28"/>
        <v>3712.5000000000005</v>
      </c>
      <c r="P744" s="14">
        <f t="shared" si="29"/>
        <v>1299.375</v>
      </c>
      <c r="Q744" s="3">
        <v>0.35</v>
      </c>
    </row>
    <row r="745" spans="1:17" ht="15.75" customHeight="1" x14ac:dyDescent="0.2">
      <c r="A745" s="1" t="s">
        <v>108</v>
      </c>
      <c r="B745" s="1">
        <v>1185732</v>
      </c>
      <c r="C745" s="17">
        <v>44660</v>
      </c>
      <c r="D745" s="17" t="str">
        <f t="shared" si="39"/>
        <v>abril</v>
      </c>
      <c r="E745" s="17" t="str">
        <f t="shared" si="40"/>
        <v>T2</v>
      </c>
      <c r="F745" s="17" t="str">
        <f t="shared" si="41"/>
        <v>S1</v>
      </c>
      <c r="G745" s="1" t="s">
        <v>27</v>
      </c>
      <c r="H745" s="1" t="s">
        <v>28</v>
      </c>
      <c r="I745" s="1" t="s">
        <v>29</v>
      </c>
      <c r="J745" s="1" t="s">
        <v>7</v>
      </c>
      <c r="K745" s="1">
        <v>58</v>
      </c>
      <c r="L745" s="1" t="s">
        <v>115</v>
      </c>
      <c r="M745" s="14">
        <v>0.45</v>
      </c>
      <c r="N745" s="2">
        <v>8000</v>
      </c>
      <c r="O745" s="14">
        <f t="shared" si="28"/>
        <v>3600</v>
      </c>
      <c r="P745" s="14">
        <f t="shared" si="29"/>
        <v>1800</v>
      </c>
      <c r="Q745" s="3">
        <v>0.5</v>
      </c>
    </row>
    <row r="746" spans="1:17" ht="15.75" customHeight="1" x14ac:dyDescent="0.2">
      <c r="A746" s="1" t="s">
        <v>108</v>
      </c>
      <c r="B746" s="1">
        <v>1185732</v>
      </c>
      <c r="C746" s="17">
        <v>44689</v>
      </c>
      <c r="D746" s="17" t="str">
        <f t="shared" si="39"/>
        <v>mayo</v>
      </c>
      <c r="E746" s="17" t="str">
        <f t="shared" si="40"/>
        <v>T2</v>
      </c>
      <c r="F746" s="17" t="str">
        <f t="shared" si="41"/>
        <v>S1</v>
      </c>
      <c r="G746" s="1" t="s">
        <v>27</v>
      </c>
      <c r="H746" s="1" t="s">
        <v>28</v>
      </c>
      <c r="I746" s="1" t="s">
        <v>29</v>
      </c>
      <c r="J746" s="1" t="s">
        <v>2</v>
      </c>
      <c r="K746" s="1">
        <v>30</v>
      </c>
      <c r="L746" s="1" t="s">
        <v>115</v>
      </c>
      <c r="M746" s="14">
        <v>0.55000000000000004</v>
      </c>
      <c r="N746" s="2">
        <v>10700</v>
      </c>
      <c r="O746" s="14">
        <f t="shared" si="28"/>
        <v>5885.0000000000009</v>
      </c>
      <c r="P746" s="14">
        <f t="shared" si="29"/>
        <v>2648.2500000000005</v>
      </c>
      <c r="Q746" s="3">
        <v>0.45</v>
      </c>
    </row>
    <row r="747" spans="1:17" ht="15.75" customHeight="1" x14ac:dyDescent="0.2">
      <c r="A747" s="1" t="s">
        <v>108</v>
      </c>
      <c r="B747" s="1">
        <v>1185732</v>
      </c>
      <c r="C747" s="17">
        <v>44689</v>
      </c>
      <c r="D747" s="17" t="str">
        <f t="shared" si="39"/>
        <v>mayo</v>
      </c>
      <c r="E747" s="17" t="str">
        <f t="shared" si="40"/>
        <v>T2</v>
      </c>
      <c r="F747" s="17" t="str">
        <f t="shared" si="41"/>
        <v>S1</v>
      </c>
      <c r="G747" s="1" t="s">
        <v>27</v>
      </c>
      <c r="H747" s="1" t="s">
        <v>28</v>
      </c>
      <c r="I747" s="1" t="s">
        <v>29</v>
      </c>
      <c r="J747" s="1" t="s">
        <v>3</v>
      </c>
      <c r="K747" s="1">
        <v>38</v>
      </c>
      <c r="L747" s="1" t="s">
        <v>113</v>
      </c>
      <c r="M747" s="14">
        <v>0.55000000000000004</v>
      </c>
      <c r="N747" s="2">
        <v>7750</v>
      </c>
      <c r="O747" s="14">
        <f t="shared" si="28"/>
        <v>4262.5</v>
      </c>
      <c r="P747" s="14">
        <f t="shared" si="29"/>
        <v>1491.875</v>
      </c>
      <c r="Q747" s="3">
        <v>0.35</v>
      </c>
    </row>
    <row r="748" spans="1:17" ht="15.75" customHeight="1" x14ac:dyDescent="0.2">
      <c r="A748" s="1" t="s">
        <v>108</v>
      </c>
      <c r="B748" s="1">
        <v>1185732</v>
      </c>
      <c r="C748" s="17">
        <v>44689</v>
      </c>
      <c r="D748" s="17" t="str">
        <f t="shared" si="39"/>
        <v>mayo</v>
      </c>
      <c r="E748" s="17" t="str">
        <f t="shared" si="40"/>
        <v>T2</v>
      </c>
      <c r="F748" s="17" t="str">
        <f t="shared" si="41"/>
        <v>S1</v>
      </c>
      <c r="G748" s="1" t="s">
        <v>27</v>
      </c>
      <c r="H748" s="1" t="s">
        <v>28</v>
      </c>
      <c r="I748" s="1" t="s">
        <v>29</v>
      </c>
      <c r="J748" s="1" t="s">
        <v>4</v>
      </c>
      <c r="K748" s="1">
        <v>42</v>
      </c>
      <c r="L748" s="1" t="s">
        <v>113</v>
      </c>
      <c r="M748" s="14">
        <v>0.5</v>
      </c>
      <c r="N748" s="2">
        <v>7500</v>
      </c>
      <c r="O748" s="14">
        <f t="shared" si="28"/>
        <v>3750</v>
      </c>
      <c r="P748" s="14">
        <f t="shared" si="29"/>
        <v>937.5</v>
      </c>
      <c r="Q748" s="3">
        <v>0.25</v>
      </c>
    </row>
    <row r="749" spans="1:17" ht="15.75" customHeight="1" x14ac:dyDescent="0.2">
      <c r="A749" s="1" t="s">
        <v>108</v>
      </c>
      <c r="B749" s="1">
        <v>1185732</v>
      </c>
      <c r="C749" s="17">
        <v>44689</v>
      </c>
      <c r="D749" s="17" t="str">
        <f t="shared" si="39"/>
        <v>mayo</v>
      </c>
      <c r="E749" s="17" t="str">
        <f t="shared" si="40"/>
        <v>T2</v>
      </c>
      <c r="F749" s="17" t="str">
        <f t="shared" si="41"/>
        <v>S1</v>
      </c>
      <c r="G749" s="1" t="s">
        <v>27</v>
      </c>
      <c r="H749" s="1" t="s">
        <v>28</v>
      </c>
      <c r="I749" s="1" t="s">
        <v>29</v>
      </c>
      <c r="J749" s="1" t="s">
        <v>5</v>
      </c>
      <c r="K749" s="1">
        <v>36</v>
      </c>
      <c r="L749" s="1" t="s">
        <v>114</v>
      </c>
      <c r="M749" s="14">
        <v>0.5</v>
      </c>
      <c r="N749" s="2">
        <v>7000</v>
      </c>
      <c r="O749" s="14">
        <f t="shared" si="28"/>
        <v>3500</v>
      </c>
      <c r="P749" s="14">
        <f t="shared" si="29"/>
        <v>1050</v>
      </c>
      <c r="Q749" s="3">
        <v>0.3</v>
      </c>
    </row>
    <row r="750" spans="1:17" ht="15.75" customHeight="1" x14ac:dyDescent="0.2">
      <c r="A750" s="1" t="s">
        <v>108</v>
      </c>
      <c r="B750" s="1">
        <v>1185732</v>
      </c>
      <c r="C750" s="17">
        <v>44689</v>
      </c>
      <c r="D750" s="17" t="str">
        <f t="shared" si="39"/>
        <v>mayo</v>
      </c>
      <c r="E750" s="17" t="str">
        <f t="shared" si="40"/>
        <v>T2</v>
      </c>
      <c r="F750" s="17" t="str">
        <f t="shared" si="41"/>
        <v>S1</v>
      </c>
      <c r="G750" s="1" t="s">
        <v>27</v>
      </c>
      <c r="H750" s="1" t="s">
        <v>28</v>
      </c>
      <c r="I750" s="1" t="s">
        <v>29</v>
      </c>
      <c r="J750" s="1" t="s">
        <v>6</v>
      </c>
      <c r="K750" s="1">
        <v>55</v>
      </c>
      <c r="L750" s="1" t="s">
        <v>112</v>
      </c>
      <c r="M750" s="14">
        <v>0.6</v>
      </c>
      <c r="N750" s="2">
        <v>7250</v>
      </c>
      <c r="O750" s="14">
        <f t="shared" si="28"/>
        <v>4350</v>
      </c>
      <c r="P750" s="14">
        <f t="shared" si="29"/>
        <v>1522.5</v>
      </c>
      <c r="Q750" s="3">
        <v>0.35</v>
      </c>
    </row>
    <row r="751" spans="1:17" ht="15.75" customHeight="1" x14ac:dyDescent="0.2">
      <c r="A751" s="1" t="s">
        <v>108</v>
      </c>
      <c r="B751" s="1">
        <v>1185732</v>
      </c>
      <c r="C751" s="17">
        <v>44689</v>
      </c>
      <c r="D751" s="17" t="str">
        <f t="shared" si="39"/>
        <v>mayo</v>
      </c>
      <c r="E751" s="17" t="str">
        <f t="shared" si="40"/>
        <v>T2</v>
      </c>
      <c r="F751" s="17" t="str">
        <f t="shared" si="41"/>
        <v>S1</v>
      </c>
      <c r="G751" s="1" t="s">
        <v>27</v>
      </c>
      <c r="H751" s="1" t="s">
        <v>28</v>
      </c>
      <c r="I751" s="1" t="s">
        <v>29</v>
      </c>
      <c r="J751" s="1" t="s">
        <v>7</v>
      </c>
      <c r="K751" s="1">
        <v>43</v>
      </c>
      <c r="L751" s="1" t="s">
        <v>112</v>
      </c>
      <c r="M751" s="14">
        <v>0.65</v>
      </c>
      <c r="N751" s="2">
        <v>8250</v>
      </c>
      <c r="O751" s="14">
        <f t="shared" si="28"/>
        <v>5362.5</v>
      </c>
      <c r="P751" s="14">
        <f t="shared" si="29"/>
        <v>2681.25</v>
      </c>
      <c r="Q751" s="3">
        <v>0.5</v>
      </c>
    </row>
    <row r="752" spans="1:17" ht="15.75" customHeight="1" x14ac:dyDescent="0.2">
      <c r="A752" s="1" t="s">
        <v>108</v>
      </c>
      <c r="B752" s="1">
        <v>1185732</v>
      </c>
      <c r="C752" s="17">
        <v>44722</v>
      </c>
      <c r="D752" s="17" t="str">
        <f t="shared" si="39"/>
        <v>junio</v>
      </c>
      <c r="E752" s="17" t="str">
        <f t="shared" si="40"/>
        <v>T2</v>
      </c>
      <c r="F752" s="17" t="str">
        <f t="shared" si="41"/>
        <v>S1</v>
      </c>
      <c r="G752" s="1" t="s">
        <v>27</v>
      </c>
      <c r="H752" s="1" t="s">
        <v>28</v>
      </c>
      <c r="I752" s="1" t="s">
        <v>29</v>
      </c>
      <c r="J752" s="1" t="s">
        <v>2</v>
      </c>
      <c r="K752" s="1">
        <v>42</v>
      </c>
      <c r="L752" s="1" t="s">
        <v>115</v>
      </c>
      <c r="M752" s="14">
        <v>0.6</v>
      </c>
      <c r="N752" s="2">
        <v>10750</v>
      </c>
      <c r="O752" s="14">
        <f t="shared" si="28"/>
        <v>6450</v>
      </c>
      <c r="P752" s="14">
        <f t="shared" si="29"/>
        <v>2902.5</v>
      </c>
      <c r="Q752" s="3">
        <v>0.45</v>
      </c>
    </row>
    <row r="753" spans="1:17" ht="15.75" customHeight="1" x14ac:dyDescent="0.2">
      <c r="A753" s="1" t="s">
        <v>108</v>
      </c>
      <c r="B753" s="1">
        <v>1185732</v>
      </c>
      <c r="C753" s="17">
        <v>44722</v>
      </c>
      <c r="D753" s="17" t="str">
        <f t="shared" si="39"/>
        <v>junio</v>
      </c>
      <c r="E753" s="17" t="str">
        <f t="shared" si="40"/>
        <v>T2</v>
      </c>
      <c r="F753" s="17" t="str">
        <f t="shared" si="41"/>
        <v>S1</v>
      </c>
      <c r="G753" s="1" t="s">
        <v>27</v>
      </c>
      <c r="H753" s="1" t="s">
        <v>28</v>
      </c>
      <c r="I753" s="1" t="s">
        <v>29</v>
      </c>
      <c r="J753" s="1" t="s">
        <v>3</v>
      </c>
      <c r="K753" s="1">
        <v>46</v>
      </c>
      <c r="L753" s="1" t="s">
        <v>113</v>
      </c>
      <c r="M753" s="14">
        <v>0.55000000000000004</v>
      </c>
      <c r="N753" s="2">
        <v>8250</v>
      </c>
      <c r="O753" s="14">
        <f t="shared" si="28"/>
        <v>4537.5</v>
      </c>
      <c r="P753" s="14">
        <f t="shared" si="29"/>
        <v>1588.125</v>
      </c>
      <c r="Q753" s="3">
        <v>0.35</v>
      </c>
    </row>
    <row r="754" spans="1:17" ht="15.75" customHeight="1" x14ac:dyDescent="0.2">
      <c r="A754" s="1" t="s">
        <v>108</v>
      </c>
      <c r="B754" s="1">
        <v>1185732</v>
      </c>
      <c r="C754" s="17">
        <v>44722</v>
      </c>
      <c r="D754" s="17" t="str">
        <f t="shared" si="39"/>
        <v>junio</v>
      </c>
      <c r="E754" s="17" t="str">
        <f t="shared" si="40"/>
        <v>T2</v>
      </c>
      <c r="F754" s="17" t="str">
        <f t="shared" si="41"/>
        <v>S1</v>
      </c>
      <c r="G754" s="1" t="s">
        <v>27</v>
      </c>
      <c r="H754" s="1" t="s">
        <v>28</v>
      </c>
      <c r="I754" s="1" t="s">
        <v>29</v>
      </c>
      <c r="J754" s="1" t="s">
        <v>4</v>
      </c>
      <c r="K754" s="1">
        <v>28</v>
      </c>
      <c r="L754" s="1" t="s">
        <v>114</v>
      </c>
      <c r="M754" s="14">
        <v>0.5</v>
      </c>
      <c r="N754" s="2">
        <v>8000</v>
      </c>
      <c r="O754" s="14">
        <f t="shared" si="28"/>
        <v>4000</v>
      </c>
      <c r="P754" s="14">
        <f t="shared" si="29"/>
        <v>1000</v>
      </c>
      <c r="Q754" s="3">
        <v>0.25</v>
      </c>
    </row>
    <row r="755" spans="1:17" ht="15.75" customHeight="1" x14ac:dyDescent="0.2">
      <c r="A755" s="1" t="s">
        <v>108</v>
      </c>
      <c r="B755" s="1">
        <v>1185732</v>
      </c>
      <c r="C755" s="17">
        <v>44722</v>
      </c>
      <c r="D755" s="17" t="str">
        <f t="shared" si="39"/>
        <v>junio</v>
      </c>
      <c r="E755" s="17" t="str">
        <f t="shared" si="40"/>
        <v>T2</v>
      </c>
      <c r="F755" s="17" t="str">
        <f t="shared" si="41"/>
        <v>S1</v>
      </c>
      <c r="G755" s="1" t="s">
        <v>27</v>
      </c>
      <c r="H755" s="1" t="s">
        <v>28</v>
      </c>
      <c r="I755" s="1" t="s">
        <v>29</v>
      </c>
      <c r="J755" s="1" t="s">
        <v>5</v>
      </c>
      <c r="K755" s="1">
        <v>47</v>
      </c>
      <c r="L755" s="1" t="s">
        <v>112</v>
      </c>
      <c r="M755" s="14">
        <v>0.5</v>
      </c>
      <c r="N755" s="2">
        <v>7750</v>
      </c>
      <c r="O755" s="14">
        <f t="shared" si="28"/>
        <v>3875</v>
      </c>
      <c r="P755" s="14">
        <f t="shared" si="29"/>
        <v>1162.5</v>
      </c>
      <c r="Q755" s="3">
        <v>0.3</v>
      </c>
    </row>
    <row r="756" spans="1:17" ht="15.75" customHeight="1" x14ac:dyDescent="0.2">
      <c r="A756" s="1" t="s">
        <v>108</v>
      </c>
      <c r="B756" s="1">
        <v>1185732</v>
      </c>
      <c r="C756" s="17">
        <v>44722</v>
      </c>
      <c r="D756" s="17" t="str">
        <f t="shared" si="39"/>
        <v>junio</v>
      </c>
      <c r="E756" s="17" t="str">
        <f t="shared" si="40"/>
        <v>T2</v>
      </c>
      <c r="F756" s="17" t="str">
        <f t="shared" si="41"/>
        <v>S1</v>
      </c>
      <c r="G756" s="1" t="s">
        <v>27</v>
      </c>
      <c r="H756" s="1" t="s">
        <v>28</v>
      </c>
      <c r="I756" s="1" t="s">
        <v>29</v>
      </c>
      <c r="J756" s="1" t="s">
        <v>6</v>
      </c>
      <c r="K756" s="1">
        <v>21</v>
      </c>
      <c r="L756" s="1" t="s">
        <v>115</v>
      </c>
      <c r="M756" s="14">
        <v>0.65</v>
      </c>
      <c r="N756" s="2">
        <v>7750</v>
      </c>
      <c r="O756" s="14">
        <f t="shared" si="28"/>
        <v>5037.5</v>
      </c>
      <c r="P756" s="14">
        <f t="shared" si="29"/>
        <v>1763.125</v>
      </c>
      <c r="Q756" s="3">
        <v>0.35</v>
      </c>
    </row>
    <row r="757" spans="1:17" ht="15.75" customHeight="1" x14ac:dyDescent="0.2">
      <c r="A757" s="1" t="s">
        <v>108</v>
      </c>
      <c r="B757" s="1">
        <v>1185732</v>
      </c>
      <c r="C757" s="17">
        <v>44722</v>
      </c>
      <c r="D757" s="17" t="str">
        <f t="shared" si="39"/>
        <v>junio</v>
      </c>
      <c r="E757" s="17" t="str">
        <f t="shared" si="40"/>
        <v>T2</v>
      </c>
      <c r="F757" s="17" t="str">
        <f t="shared" si="41"/>
        <v>S1</v>
      </c>
      <c r="G757" s="1" t="s">
        <v>27</v>
      </c>
      <c r="H757" s="1" t="s">
        <v>28</v>
      </c>
      <c r="I757" s="1" t="s">
        <v>29</v>
      </c>
      <c r="J757" s="1" t="s">
        <v>7</v>
      </c>
      <c r="K757" s="1">
        <v>48</v>
      </c>
      <c r="L757" s="1" t="s">
        <v>113</v>
      </c>
      <c r="M757" s="14">
        <v>0.70000000000000007</v>
      </c>
      <c r="N757" s="2">
        <v>9250</v>
      </c>
      <c r="O757" s="14">
        <f t="shared" si="28"/>
        <v>6475.0000000000009</v>
      </c>
      <c r="P757" s="14">
        <f t="shared" si="29"/>
        <v>3237.5000000000005</v>
      </c>
      <c r="Q757" s="3">
        <v>0.5</v>
      </c>
    </row>
    <row r="758" spans="1:17" ht="15.75" customHeight="1" x14ac:dyDescent="0.2">
      <c r="A758" s="1" t="s">
        <v>108</v>
      </c>
      <c r="B758" s="1">
        <v>1185732</v>
      </c>
      <c r="C758" s="17">
        <v>44750</v>
      </c>
      <c r="D758" s="17" t="str">
        <f t="shared" si="39"/>
        <v>julio</v>
      </c>
      <c r="E758" s="17" t="str">
        <f t="shared" si="40"/>
        <v>T3</v>
      </c>
      <c r="F758" s="17" t="str">
        <f t="shared" si="41"/>
        <v>S2</v>
      </c>
      <c r="G758" s="1" t="s">
        <v>27</v>
      </c>
      <c r="H758" s="1" t="s">
        <v>28</v>
      </c>
      <c r="I758" s="1" t="s">
        <v>29</v>
      </c>
      <c r="J758" s="1" t="s">
        <v>2</v>
      </c>
      <c r="K758" s="1">
        <v>22</v>
      </c>
      <c r="L758" s="1" t="s">
        <v>114</v>
      </c>
      <c r="M758" s="14">
        <v>0.65</v>
      </c>
      <c r="N758" s="2">
        <v>11500</v>
      </c>
      <c r="O758" s="14">
        <f t="shared" si="28"/>
        <v>7475</v>
      </c>
      <c r="P758" s="14">
        <f t="shared" si="29"/>
        <v>3363.75</v>
      </c>
      <c r="Q758" s="3">
        <v>0.45</v>
      </c>
    </row>
    <row r="759" spans="1:17" ht="15.75" customHeight="1" x14ac:dyDescent="0.2">
      <c r="A759" s="1" t="s">
        <v>108</v>
      </c>
      <c r="B759" s="1">
        <v>1185732</v>
      </c>
      <c r="C759" s="17">
        <v>44750</v>
      </c>
      <c r="D759" s="17" t="str">
        <f t="shared" si="39"/>
        <v>julio</v>
      </c>
      <c r="E759" s="17" t="str">
        <f t="shared" si="40"/>
        <v>T3</v>
      </c>
      <c r="F759" s="17" t="str">
        <f t="shared" si="41"/>
        <v>S2</v>
      </c>
      <c r="G759" s="1" t="s">
        <v>27</v>
      </c>
      <c r="H759" s="1" t="s">
        <v>28</v>
      </c>
      <c r="I759" s="1" t="s">
        <v>29</v>
      </c>
      <c r="J759" s="1" t="s">
        <v>3</v>
      </c>
      <c r="K759" s="1">
        <v>38</v>
      </c>
      <c r="L759" s="1" t="s">
        <v>114</v>
      </c>
      <c r="M759" s="14">
        <v>0.60000000000000009</v>
      </c>
      <c r="N759" s="2">
        <v>9000</v>
      </c>
      <c r="O759" s="14">
        <f t="shared" si="28"/>
        <v>5400.0000000000009</v>
      </c>
      <c r="P759" s="14">
        <f t="shared" si="29"/>
        <v>1890.0000000000002</v>
      </c>
      <c r="Q759" s="3">
        <v>0.35</v>
      </c>
    </row>
    <row r="760" spans="1:17" ht="15.75" customHeight="1" x14ac:dyDescent="0.2">
      <c r="A760" s="1" t="s">
        <v>108</v>
      </c>
      <c r="B760" s="1">
        <v>1185732</v>
      </c>
      <c r="C760" s="17">
        <v>44750</v>
      </c>
      <c r="D760" s="17" t="str">
        <f t="shared" si="39"/>
        <v>julio</v>
      </c>
      <c r="E760" s="17" t="str">
        <f t="shared" si="40"/>
        <v>T3</v>
      </c>
      <c r="F760" s="17" t="str">
        <f t="shared" si="41"/>
        <v>S2</v>
      </c>
      <c r="G760" s="1" t="s">
        <v>27</v>
      </c>
      <c r="H760" s="1" t="s">
        <v>28</v>
      </c>
      <c r="I760" s="1" t="s">
        <v>29</v>
      </c>
      <c r="J760" s="1" t="s">
        <v>4</v>
      </c>
      <c r="K760" s="1">
        <v>46</v>
      </c>
      <c r="L760" s="1" t="s">
        <v>115</v>
      </c>
      <c r="M760" s="14">
        <v>0.55000000000000004</v>
      </c>
      <c r="N760" s="2">
        <v>8250</v>
      </c>
      <c r="O760" s="14">
        <f t="shared" si="28"/>
        <v>4537.5</v>
      </c>
      <c r="P760" s="14">
        <f t="shared" si="29"/>
        <v>1134.375</v>
      </c>
      <c r="Q760" s="3">
        <v>0.25</v>
      </c>
    </row>
    <row r="761" spans="1:17" ht="15.75" customHeight="1" x14ac:dyDescent="0.2">
      <c r="A761" s="1" t="s">
        <v>108</v>
      </c>
      <c r="B761" s="1">
        <v>1185732</v>
      </c>
      <c r="C761" s="17">
        <v>44750</v>
      </c>
      <c r="D761" s="17" t="str">
        <f t="shared" si="39"/>
        <v>julio</v>
      </c>
      <c r="E761" s="17" t="str">
        <f t="shared" si="40"/>
        <v>T3</v>
      </c>
      <c r="F761" s="17" t="str">
        <f t="shared" si="41"/>
        <v>S2</v>
      </c>
      <c r="G761" s="1" t="s">
        <v>27</v>
      </c>
      <c r="H761" s="1" t="s">
        <v>28</v>
      </c>
      <c r="I761" s="1" t="s">
        <v>29</v>
      </c>
      <c r="J761" s="1" t="s">
        <v>5</v>
      </c>
      <c r="K761" s="1">
        <v>44</v>
      </c>
      <c r="L761" s="1" t="s">
        <v>115</v>
      </c>
      <c r="M761" s="14">
        <v>0.55000000000000004</v>
      </c>
      <c r="N761" s="2">
        <v>7750</v>
      </c>
      <c r="O761" s="14">
        <f t="shared" si="28"/>
        <v>4262.5</v>
      </c>
      <c r="P761" s="14">
        <f t="shared" si="29"/>
        <v>1278.75</v>
      </c>
      <c r="Q761" s="3">
        <v>0.3</v>
      </c>
    </row>
    <row r="762" spans="1:17" ht="15.75" customHeight="1" x14ac:dyDescent="0.2">
      <c r="A762" s="1" t="s">
        <v>108</v>
      </c>
      <c r="B762" s="1">
        <v>1185732</v>
      </c>
      <c r="C762" s="17">
        <v>44750</v>
      </c>
      <c r="D762" s="17" t="str">
        <f t="shared" si="39"/>
        <v>julio</v>
      </c>
      <c r="E762" s="17" t="str">
        <f t="shared" si="40"/>
        <v>T3</v>
      </c>
      <c r="F762" s="17" t="str">
        <f t="shared" si="41"/>
        <v>S2</v>
      </c>
      <c r="G762" s="1" t="s">
        <v>27</v>
      </c>
      <c r="H762" s="1" t="s">
        <v>28</v>
      </c>
      <c r="I762" s="1" t="s">
        <v>29</v>
      </c>
      <c r="J762" s="1" t="s">
        <v>6</v>
      </c>
      <c r="K762" s="1">
        <v>20</v>
      </c>
      <c r="L762" s="1" t="s">
        <v>112</v>
      </c>
      <c r="M762" s="14">
        <v>0.65</v>
      </c>
      <c r="N762" s="2">
        <v>8000</v>
      </c>
      <c r="O762" s="14">
        <f t="shared" si="28"/>
        <v>5200</v>
      </c>
      <c r="P762" s="14">
        <f t="shared" si="29"/>
        <v>1819.9999999999998</v>
      </c>
      <c r="Q762" s="3">
        <v>0.35</v>
      </c>
    </row>
    <row r="763" spans="1:17" ht="15.75" customHeight="1" x14ac:dyDescent="0.2">
      <c r="A763" s="1" t="s">
        <v>108</v>
      </c>
      <c r="B763" s="1">
        <v>1185732</v>
      </c>
      <c r="C763" s="17">
        <v>44750</v>
      </c>
      <c r="D763" s="17" t="str">
        <f t="shared" si="39"/>
        <v>julio</v>
      </c>
      <c r="E763" s="17" t="str">
        <f t="shared" si="40"/>
        <v>T3</v>
      </c>
      <c r="F763" s="17" t="str">
        <f t="shared" si="41"/>
        <v>S2</v>
      </c>
      <c r="G763" s="1" t="s">
        <v>27</v>
      </c>
      <c r="H763" s="1" t="s">
        <v>28</v>
      </c>
      <c r="I763" s="1" t="s">
        <v>29</v>
      </c>
      <c r="J763" s="1" t="s">
        <v>7</v>
      </c>
      <c r="K763" s="1">
        <v>45</v>
      </c>
      <c r="L763" s="1" t="s">
        <v>112</v>
      </c>
      <c r="M763" s="14">
        <v>0.70000000000000007</v>
      </c>
      <c r="N763" s="2">
        <v>9750</v>
      </c>
      <c r="O763" s="14">
        <f t="shared" si="28"/>
        <v>6825.0000000000009</v>
      </c>
      <c r="P763" s="14">
        <f t="shared" si="29"/>
        <v>3412.5000000000005</v>
      </c>
      <c r="Q763" s="3">
        <v>0.5</v>
      </c>
    </row>
    <row r="764" spans="1:17" ht="15.75" customHeight="1" x14ac:dyDescent="0.2">
      <c r="A764" s="1" t="s">
        <v>108</v>
      </c>
      <c r="B764" s="1">
        <v>1185732</v>
      </c>
      <c r="C764" s="17">
        <v>44782</v>
      </c>
      <c r="D764" s="17" t="str">
        <f t="shared" si="39"/>
        <v>agosto</v>
      </c>
      <c r="E764" s="17" t="str">
        <f t="shared" si="40"/>
        <v>T3</v>
      </c>
      <c r="F764" s="17" t="str">
        <f t="shared" si="41"/>
        <v>S2</v>
      </c>
      <c r="G764" s="1" t="s">
        <v>27</v>
      </c>
      <c r="H764" s="1" t="s">
        <v>28</v>
      </c>
      <c r="I764" s="1" t="s">
        <v>29</v>
      </c>
      <c r="J764" s="1" t="s">
        <v>2</v>
      </c>
      <c r="K764" s="1">
        <v>46</v>
      </c>
      <c r="L764" s="1" t="s">
        <v>115</v>
      </c>
      <c r="M764" s="14">
        <v>0.65</v>
      </c>
      <c r="N764" s="2">
        <v>11250</v>
      </c>
      <c r="O764" s="14">
        <f t="shared" si="28"/>
        <v>7312.5</v>
      </c>
      <c r="P764" s="14">
        <f t="shared" si="29"/>
        <v>3290.625</v>
      </c>
      <c r="Q764" s="3">
        <v>0.45</v>
      </c>
    </row>
    <row r="765" spans="1:17" ht="15.75" customHeight="1" x14ac:dyDescent="0.2">
      <c r="A765" s="1" t="s">
        <v>108</v>
      </c>
      <c r="B765" s="1">
        <v>1185732</v>
      </c>
      <c r="C765" s="17">
        <v>44782</v>
      </c>
      <c r="D765" s="17" t="str">
        <f t="shared" si="39"/>
        <v>agosto</v>
      </c>
      <c r="E765" s="17" t="str">
        <f t="shared" si="40"/>
        <v>T3</v>
      </c>
      <c r="F765" s="17" t="str">
        <f t="shared" si="41"/>
        <v>S2</v>
      </c>
      <c r="G765" s="1" t="s">
        <v>27</v>
      </c>
      <c r="H765" s="1" t="s">
        <v>28</v>
      </c>
      <c r="I765" s="1" t="s">
        <v>29</v>
      </c>
      <c r="J765" s="1" t="s">
        <v>3</v>
      </c>
      <c r="K765" s="1">
        <v>47</v>
      </c>
      <c r="L765" s="1" t="s">
        <v>115</v>
      </c>
      <c r="M765" s="14">
        <v>0.60000000000000009</v>
      </c>
      <c r="N765" s="2">
        <v>9000</v>
      </c>
      <c r="O765" s="14">
        <f t="shared" si="28"/>
        <v>5400.0000000000009</v>
      </c>
      <c r="P765" s="14">
        <f t="shared" si="29"/>
        <v>1890.0000000000002</v>
      </c>
      <c r="Q765" s="3">
        <v>0.35</v>
      </c>
    </row>
    <row r="766" spans="1:17" ht="15.75" customHeight="1" x14ac:dyDescent="0.2">
      <c r="A766" s="1" t="s">
        <v>108</v>
      </c>
      <c r="B766" s="1">
        <v>1185732</v>
      </c>
      <c r="C766" s="17">
        <v>44782</v>
      </c>
      <c r="D766" s="17" t="str">
        <f t="shared" si="39"/>
        <v>agosto</v>
      </c>
      <c r="E766" s="17" t="str">
        <f t="shared" si="40"/>
        <v>T3</v>
      </c>
      <c r="F766" s="17" t="str">
        <f t="shared" si="41"/>
        <v>S2</v>
      </c>
      <c r="G766" s="1" t="s">
        <v>27</v>
      </c>
      <c r="H766" s="1" t="s">
        <v>28</v>
      </c>
      <c r="I766" s="1" t="s">
        <v>29</v>
      </c>
      <c r="J766" s="1" t="s">
        <v>4</v>
      </c>
      <c r="K766" s="1">
        <v>23</v>
      </c>
      <c r="L766" s="1" t="s">
        <v>115</v>
      </c>
      <c r="M766" s="14">
        <v>0.55000000000000004</v>
      </c>
      <c r="N766" s="2">
        <v>8250</v>
      </c>
      <c r="O766" s="14">
        <f t="shared" si="28"/>
        <v>4537.5</v>
      </c>
      <c r="P766" s="14">
        <f t="shared" si="29"/>
        <v>1134.375</v>
      </c>
      <c r="Q766" s="3">
        <v>0.25</v>
      </c>
    </row>
    <row r="767" spans="1:17" ht="15.75" customHeight="1" x14ac:dyDescent="0.2">
      <c r="A767" s="1" t="s">
        <v>108</v>
      </c>
      <c r="B767" s="1">
        <v>1185732</v>
      </c>
      <c r="C767" s="17">
        <v>44782</v>
      </c>
      <c r="D767" s="17" t="str">
        <f t="shared" si="39"/>
        <v>agosto</v>
      </c>
      <c r="E767" s="17" t="str">
        <f t="shared" si="40"/>
        <v>T3</v>
      </c>
      <c r="F767" s="17" t="str">
        <f t="shared" si="41"/>
        <v>S2</v>
      </c>
      <c r="G767" s="1" t="s">
        <v>27</v>
      </c>
      <c r="H767" s="1" t="s">
        <v>28</v>
      </c>
      <c r="I767" s="1" t="s">
        <v>29</v>
      </c>
      <c r="J767" s="1" t="s">
        <v>5</v>
      </c>
      <c r="K767" s="1">
        <v>40</v>
      </c>
      <c r="L767" s="1" t="s">
        <v>114</v>
      </c>
      <c r="M767" s="14">
        <v>0.45</v>
      </c>
      <c r="N767" s="2">
        <v>7750</v>
      </c>
      <c r="O767" s="14">
        <f t="shared" ref="O767:O1021" si="42">M767*N767</f>
        <v>3487.5</v>
      </c>
      <c r="P767" s="14">
        <f t="shared" ref="P767:P1021" si="43">O767*Q767</f>
        <v>1046.25</v>
      </c>
      <c r="Q767" s="3">
        <v>0.3</v>
      </c>
    </row>
    <row r="768" spans="1:17" ht="15.75" customHeight="1" x14ac:dyDescent="0.2">
      <c r="A768" s="1" t="s">
        <v>108</v>
      </c>
      <c r="B768" s="1">
        <v>1185732</v>
      </c>
      <c r="C768" s="17">
        <v>44782</v>
      </c>
      <c r="D768" s="17" t="str">
        <f t="shared" si="39"/>
        <v>agosto</v>
      </c>
      <c r="E768" s="17" t="str">
        <f t="shared" si="40"/>
        <v>T3</v>
      </c>
      <c r="F768" s="17" t="str">
        <f t="shared" si="41"/>
        <v>S2</v>
      </c>
      <c r="G768" s="1" t="s">
        <v>27</v>
      </c>
      <c r="H768" s="1" t="s">
        <v>28</v>
      </c>
      <c r="I768" s="1" t="s">
        <v>29</v>
      </c>
      <c r="J768" s="1" t="s">
        <v>6</v>
      </c>
      <c r="K768" s="1">
        <v>55</v>
      </c>
      <c r="L768" s="1" t="s">
        <v>112</v>
      </c>
      <c r="M768" s="14">
        <v>0.55000000000000004</v>
      </c>
      <c r="N768" s="2">
        <v>7500</v>
      </c>
      <c r="O768" s="14">
        <f t="shared" si="42"/>
        <v>4125</v>
      </c>
      <c r="P768" s="14">
        <f t="shared" si="43"/>
        <v>1443.75</v>
      </c>
      <c r="Q768" s="3">
        <v>0.35</v>
      </c>
    </row>
    <row r="769" spans="1:17" ht="15.75" customHeight="1" x14ac:dyDescent="0.2">
      <c r="A769" s="1" t="s">
        <v>108</v>
      </c>
      <c r="B769" s="1">
        <v>1185732</v>
      </c>
      <c r="C769" s="17">
        <v>44782</v>
      </c>
      <c r="D769" s="17" t="str">
        <f t="shared" si="39"/>
        <v>agosto</v>
      </c>
      <c r="E769" s="17" t="str">
        <f t="shared" si="40"/>
        <v>T3</v>
      </c>
      <c r="F769" s="17" t="str">
        <f t="shared" si="41"/>
        <v>S2</v>
      </c>
      <c r="G769" s="1" t="s">
        <v>27</v>
      </c>
      <c r="H769" s="1" t="s">
        <v>28</v>
      </c>
      <c r="I769" s="1" t="s">
        <v>29</v>
      </c>
      <c r="J769" s="1" t="s">
        <v>7</v>
      </c>
      <c r="K769" s="1">
        <v>49</v>
      </c>
      <c r="L769" s="1" t="s">
        <v>115</v>
      </c>
      <c r="M769" s="14">
        <v>0.60000000000000009</v>
      </c>
      <c r="N769" s="2">
        <v>9250</v>
      </c>
      <c r="O769" s="14">
        <f t="shared" si="42"/>
        <v>5550.0000000000009</v>
      </c>
      <c r="P769" s="14">
        <f t="shared" si="43"/>
        <v>2775.0000000000005</v>
      </c>
      <c r="Q769" s="3">
        <v>0.5</v>
      </c>
    </row>
    <row r="770" spans="1:17" ht="15.75" customHeight="1" x14ac:dyDescent="0.2">
      <c r="A770" s="1" t="s">
        <v>108</v>
      </c>
      <c r="B770" s="1">
        <v>1185732</v>
      </c>
      <c r="C770" s="17">
        <v>44812</v>
      </c>
      <c r="D770" s="17" t="str">
        <f t="shared" ref="D770:D833" si="44">TEXT(C770,"mmmm")</f>
        <v>septiembre</v>
      </c>
      <c r="E770" s="17" t="str">
        <f t="shared" ref="E770:E833" si="45">"T" &amp; TRUNC((MONTH(C770)-1)/3)+1</f>
        <v>T3</v>
      </c>
      <c r="F770" s="17" t="str">
        <f t="shared" ref="F770:F833" si="46">"S" &amp; IF(MONTH(C770)&lt;=6,1,2)</f>
        <v>S2</v>
      </c>
      <c r="G770" s="1" t="s">
        <v>27</v>
      </c>
      <c r="H770" s="1" t="s">
        <v>28</v>
      </c>
      <c r="I770" s="1" t="s">
        <v>29</v>
      </c>
      <c r="J770" s="1" t="s">
        <v>2</v>
      </c>
      <c r="K770" s="1">
        <v>35</v>
      </c>
      <c r="L770" s="1" t="s">
        <v>112</v>
      </c>
      <c r="M770" s="14">
        <v>0.55000000000000004</v>
      </c>
      <c r="N770" s="2">
        <v>10500</v>
      </c>
      <c r="O770" s="14">
        <f t="shared" si="42"/>
        <v>5775.0000000000009</v>
      </c>
      <c r="P770" s="14">
        <f t="shared" si="43"/>
        <v>2598.7500000000005</v>
      </c>
      <c r="Q770" s="3">
        <v>0.45</v>
      </c>
    </row>
    <row r="771" spans="1:17" ht="15.75" customHeight="1" x14ac:dyDescent="0.2">
      <c r="A771" s="1" t="s">
        <v>108</v>
      </c>
      <c r="B771" s="1">
        <v>1185732</v>
      </c>
      <c r="C771" s="17">
        <v>44812</v>
      </c>
      <c r="D771" s="17" t="str">
        <f t="shared" si="44"/>
        <v>septiembre</v>
      </c>
      <c r="E771" s="17" t="str">
        <f t="shared" si="45"/>
        <v>T3</v>
      </c>
      <c r="F771" s="17" t="str">
        <f t="shared" si="46"/>
        <v>S2</v>
      </c>
      <c r="G771" s="1" t="s">
        <v>27</v>
      </c>
      <c r="H771" s="1" t="s">
        <v>28</v>
      </c>
      <c r="I771" s="1" t="s">
        <v>29</v>
      </c>
      <c r="J771" s="1" t="s">
        <v>3</v>
      </c>
      <c r="K771" s="1">
        <v>48</v>
      </c>
      <c r="L771" s="1" t="s">
        <v>114</v>
      </c>
      <c r="M771" s="14">
        <v>0.50000000000000011</v>
      </c>
      <c r="N771" s="2">
        <v>8500</v>
      </c>
      <c r="O771" s="14">
        <f t="shared" si="42"/>
        <v>4250.0000000000009</v>
      </c>
      <c r="P771" s="14">
        <f t="shared" si="43"/>
        <v>1487.5000000000002</v>
      </c>
      <c r="Q771" s="3">
        <v>0.35</v>
      </c>
    </row>
    <row r="772" spans="1:17" ht="15.75" customHeight="1" x14ac:dyDescent="0.2">
      <c r="A772" s="1" t="s">
        <v>108</v>
      </c>
      <c r="B772" s="1">
        <v>1185732</v>
      </c>
      <c r="C772" s="17">
        <v>44812</v>
      </c>
      <c r="D772" s="17" t="str">
        <f t="shared" si="44"/>
        <v>septiembre</v>
      </c>
      <c r="E772" s="17" t="str">
        <f t="shared" si="45"/>
        <v>T3</v>
      </c>
      <c r="F772" s="17" t="str">
        <f t="shared" si="46"/>
        <v>S2</v>
      </c>
      <c r="G772" s="1" t="s">
        <v>27</v>
      </c>
      <c r="H772" s="1" t="s">
        <v>28</v>
      </c>
      <c r="I772" s="1" t="s">
        <v>29</v>
      </c>
      <c r="J772" s="1" t="s">
        <v>4</v>
      </c>
      <c r="K772" s="1">
        <v>45</v>
      </c>
      <c r="L772" s="1" t="s">
        <v>113</v>
      </c>
      <c r="M772" s="14">
        <v>0.45</v>
      </c>
      <c r="N772" s="2">
        <v>7500</v>
      </c>
      <c r="O772" s="14">
        <f t="shared" si="42"/>
        <v>3375</v>
      </c>
      <c r="P772" s="14">
        <f t="shared" si="43"/>
        <v>843.75</v>
      </c>
      <c r="Q772" s="3">
        <v>0.25</v>
      </c>
    </row>
    <row r="773" spans="1:17" ht="15.75" customHeight="1" x14ac:dyDescent="0.2">
      <c r="A773" s="1" t="s">
        <v>108</v>
      </c>
      <c r="B773" s="1">
        <v>1185732</v>
      </c>
      <c r="C773" s="17">
        <v>44812</v>
      </c>
      <c r="D773" s="17" t="str">
        <f t="shared" si="44"/>
        <v>septiembre</v>
      </c>
      <c r="E773" s="17" t="str">
        <f t="shared" si="45"/>
        <v>T3</v>
      </c>
      <c r="F773" s="17" t="str">
        <f t="shared" si="46"/>
        <v>S2</v>
      </c>
      <c r="G773" s="1" t="s">
        <v>27</v>
      </c>
      <c r="H773" s="1" t="s">
        <v>28</v>
      </c>
      <c r="I773" s="1" t="s">
        <v>29</v>
      </c>
      <c r="J773" s="1" t="s">
        <v>5</v>
      </c>
      <c r="K773" s="1">
        <v>40</v>
      </c>
      <c r="L773" s="1" t="s">
        <v>114</v>
      </c>
      <c r="M773" s="14">
        <v>0.45</v>
      </c>
      <c r="N773" s="2">
        <v>7250</v>
      </c>
      <c r="O773" s="14">
        <f t="shared" si="42"/>
        <v>3262.5</v>
      </c>
      <c r="P773" s="14">
        <f t="shared" si="43"/>
        <v>978.75</v>
      </c>
      <c r="Q773" s="3">
        <v>0.3</v>
      </c>
    </row>
    <row r="774" spans="1:17" ht="15.75" customHeight="1" x14ac:dyDescent="0.2">
      <c r="A774" s="1" t="s">
        <v>108</v>
      </c>
      <c r="B774" s="1">
        <v>1185732</v>
      </c>
      <c r="C774" s="17">
        <v>44812</v>
      </c>
      <c r="D774" s="17" t="str">
        <f t="shared" si="44"/>
        <v>septiembre</v>
      </c>
      <c r="E774" s="17" t="str">
        <f t="shared" si="45"/>
        <v>T3</v>
      </c>
      <c r="F774" s="17" t="str">
        <f t="shared" si="46"/>
        <v>S2</v>
      </c>
      <c r="G774" s="1" t="s">
        <v>27</v>
      </c>
      <c r="H774" s="1" t="s">
        <v>28</v>
      </c>
      <c r="I774" s="1" t="s">
        <v>29</v>
      </c>
      <c r="J774" s="1" t="s">
        <v>6</v>
      </c>
      <c r="K774" s="1">
        <v>55</v>
      </c>
      <c r="L774" s="1" t="s">
        <v>112</v>
      </c>
      <c r="M774" s="14">
        <v>0.55000000000000004</v>
      </c>
      <c r="N774" s="2">
        <v>7250</v>
      </c>
      <c r="O774" s="14">
        <f t="shared" si="42"/>
        <v>3987.5000000000005</v>
      </c>
      <c r="P774" s="14">
        <f t="shared" si="43"/>
        <v>1395.625</v>
      </c>
      <c r="Q774" s="3">
        <v>0.35</v>
      </c>
    </row>
    <row r="775" spans="1:17" ht="15.75" customHeight="1" x14ac:dyDescent="0.2">
      <c r="A775" s="1" t="s">
        <v>108</v>
      </c>
      <c r="B775" s="1">
        <v>1185732</v>
      </c>
      <c r="C775" s="17">
        <v>44812</v>
      </c>
      <c r="D775" s="17" t="str">
        <f t="shared" si="44"/>
        <v>septiembre</v>
      </c>
      <c r="E775" s="17" t="str">
        <f t="shared" si="45"/>
        <v>T3</v>
      </c>
      <c r="F775" s="17" t="str">
        <f t="shared" si="46"/>
        <v>S2</v>
      </c>
      <c r="G775" s="1" t="s">
        <v>27</v>
      </c>
      <c r="H775" s="1" t="s">
        <v>28</v>
      </c>
      <c r="I775" s="1" t="s">
        <v>29</v>
      </c>
      <c r="J775" s="1" t="s">
        <v>7</v>
      </c>
      <c r="K775" s="1">
        <v>17</v>
      </c>
      <c r="L775" s="1" t="s">
        <v>113</v>
      </c>
      <c r="M775" s="14">
        <v>0.60000000000000009</v>
      </c>
      <c r="N775" s="2">
        <v>8250</v>
      </c>
      <c r="O775" s="14">
        <f t="shared" si="42"/>
        <v>4950.0000000000009</v>
      </c>
      <c r="P775" s="14">
        <f t="shared" si="43"/>
        <v>2475.0000000000005</v>
      </c>
      <c r="Q775" s="3">
        <v>0.5</v>
      </c>
    </row>
    <row r="776" spans="1:17" ht="15.75" customHeight="1" x14ac:dyDescent="0.2">
      <c r="A776" s="1" t="s">
        <v>108</v>
      </c>
      <c r="B776" s="1">
        <v>1185732</v>
      </c>
      <c r="C776" s="17">
        <v>44844</v>
      </c>
      <c r="D776" s="17" t="str">
        <f t="shared" si="44"/>
        <v>octubre</v>
      </c>
      <c r="E776" s="17" t="str">
        <f t="shared" si="45"/>
        <v>T4</v>
      </c>
      <c r="F776" s="17" t="str">
        <f t="shared" si="46"/>
        <v>S2</v>
      </c>
      <c r="G776" s="1" t="s">
        <v>27</v>
      </c>
      <c r="H776" s="1" t="s">
        <v>28</v>
      </c>
      <c r="I776" s="1" t="s">
        <v>29</v>
      </c>
      <c r="J776" s="1" t="s">
        <v>2</v>
      </c>
      <c r="K776" s="1">
        <v>54</v>
      </c>
      <c r="L776" s="1" t="s">
        <v>113</v>
      </c>
      <c r="M776" s="14">
        <v>0.60000000000000009</v>
      </c>
      <c r="N776" s="2">
        <v>10000</v>
      </c>
      <c r="O776" s="14">
        <f t="shared" si="42"/>
        <v>6000.0000000000009</v>
      </c>
      <c r="P776" s="14">
        <f t="shared" si="43"/>
        <v>2700.0000000000005</v>
      </c>
      <c r="Q776" s="3">
        <v>0.45</v>
      </c>
    </row>
    <row r="777" spans="1:17" ht="15.75" customHeight="1" x14ac:dyDescent="0.2">
      <c r="A777" s="1" t="s">
        <v>108</v>
      </c>
      <c r="B777" s="1">
        <v>1185732</v>
      </c>
      <c r="C777" s="17">
        <v>44844</v>
      </c>
      <c r="D777" s="17" t="str">
        <f t="shared" si="44"/>
        <v>octubre</v>
      </c>
      <c r="E777" s="17" t="str">
        <f t="shared" si="45"/>
        <v>T4</v>
      </c>
      <c r="F777" s="17" t="str">
        <f t="shared" si="46"/>
        <v>S2</v>
      </c>
      <c r="G777" s="1" t="s">
        <v>27</v>
      </c>
      <c r="H777" s="1" t="s">
        <v>28</v>
      </c>
      <c r="I777" s="1" t="s">
        <v>29</v>
      </c>
      <c r="J777" s="1" t="s">
        <v>3</v>
      </c>
      <c r="K777" s="1">
        <v>58</v>
      </c>
      <c r="L777" s="1" t="s">
        <v>114</v>
      </c>
      <c r="M777" s="14">
        <v>0.50000000000000011</v>
      </c>
      <c r="N777" s="2">
        <v>8250</v>
      </c>
      <c r="O777" s="14">
        <f t="shared" si="42"/>
        <v>4125.0000000000009</v>
      </c>
      <c r="P777" s="14">
        <f t="shared" si="43"/>
        <v>1443.7500000000002</v>
      </c>
      <c r="Q777" s="3">
        <v>0.35</v>
      </c>
    </row>
    <row r="778" spans="1:17" ht="15.75" customHeight="1" x14ac:dyDescent="0.2">
      <c r="A778" s="1" t="s">
        <v>108</v>
      </c>
      <c r="B778" s="1">
        <v>1185732</v>
      </c>
      <c r="C778" s="17">
        <v>44844</v>
      </c>
      <c r="D778" s="17" t="str">
        <f t="shared" si="44"/>
        <v>octubre</v>
      </c>
      <c r="E778" s="17" t="str">
        <f t="shared" si="45"/>
        <v>T4</v>
      </c>
      <c r="F778" s="17" t="str">
        <f t="shared" si="46"/>
        <v>S2</v>
      </c>
      <c r="G778" s="1" t="s">
        <v>27</v>
      </c>
      <c r="H778" s="1" t="s">
        <v>28</v>
      </c>
      <c r="I778" s="1" t="s">
        <v>29</v>
      </c>
      <c r="J778" s="1" t="s">
        <v>4</v>
      </c>
      <c r="K778" s="1">
        <v>51</v>
      </c>
      <c r="L778" s="1" t="s">
        <v>113</v>
      </c>
      <c r="M778" s="14">
        <v>0.50000000000000011</v>
      </c>
      <c r="N778" s="2">
        <v>7250</v>
      </c>
      <c r="O778" s="14">
        <f t="shared" si="42"/>
        <v>3625.0000000000009</v>
      </c>
      <c r="P778" s="14">
        <f t="shared" si="43"/>
        <v>906.25000000000023</v>
      </c>
      <c r="Q778" s="3">
        <v>0.25</v>
      </c>
    </row>
    <row r="779" spans="1:17" ht="15.75" customHeight="1" x14ac:dyDescent="0.2">
      <c r="A779" s="1" t="s">
        <v>108</v>
      </c>
      <c r="B779" s="1">
        <v>1185732</v>
      </c>
      <c r="C779" s="17">
        <v>44844</v>
      </c>
      <c r="D779" s="17" t="str">
        <f t="shared" si="44"/>
        <v>octubre</v>
      </c>
      <c r="E779" s="17" t="str">
        <f t="shared" si="45"/>
        <v>T4</v>
      </c>
      <c r="F779" s="17" t="str">
        <f t="shared" si="46"/>
        <v>S2</v>
      </c>
      <c r="G779" s="1" t="s">
        <v>27</v>
      </c>
      <c r="H779" s="1" t="s">
        <v>28</v>
      </c>
      <c r="I779" s="1" t="s">
        <v>29</v>
      </c>
      <c r="J779" s="1" t="s">
        <v>5</v>
      </c>
      <c r="K779" s="1">
        <v>29</v>
      </c>
      <c r="L779" s="1" t="s">
        <v>112</v>
      </c>
      <c r="M779" s="14">
        <v>0.50000000000000011</v>
      </c>
      <c r="N779" s="2">
        <v>7000</v>
      </c>
      <c r="O779" s="14">
        <f t="shared" si="42"/>
        <v>3500.0000000000009</v>
      </c>
      <c r="P779" s="14">
        <f t="shared" si="43"/>
        <v>1050.0000000000002</v>
      </c>
      <c r="Q779" s="3">
        <v>0.3</v>
      </c>
    </row>
    <row r="780" spans="1:17" ht="15.75" customHeight="1" x14ac:dyDescent="0.2">
      <c r="A780" s="1" t="s">
        <v>108</v>
      </c>
      <c r="B780" s="1">
        <v>1185732</v>
      </c>
      <c r="C780" s="17">
        <v>44844</v>
      </c>
      <c r="D780" s="17" t="str">
        <f t="shared" si="44"/>
        <v>octubre</v>
      </c>
      <c r="E780" s="17" t="str">
        <f t="shared" si="45"/>
        <v>T4</v>
      </c>
      <c r="F780" s="17" t="str">
        <f t="shared" si="46"/>
        <v>S2</v>
      </c>
      <c r="G780" s="1" t="s">
        <v>27</v>
      </c>
      <c r="H780" s="1" t="s">
        <v>28</v>
      </c>
      <c r="I780" s="1" t="s">
        <v>29</v>
      </c>
      <c r="J780" s="1" t="s">
        <v>6</v>
      </c>
      <c r="K780" s="1">
        <v>56</v>
      </c>
      <c r="L780" s="1" t="s">
        <v>113</v>
      </c>
      <c r="M780" s="14">
        <v>0.60000000000000009</v>
      </c>
      <c r="N780" s="2">
        <v>7000</v>
      </c>
      <c r="O780" s="14">
        <f t="shared" si="42"/>
        <v>4200.0000000000009</v>
      </c>
      <c r="P780" s="14">
        <f t="shared" si="43"/>
        <v>1470.0000000000002</v>
      </c>
      <c r="Q780" s="3">
        <v>0.35</v>
      </c>
    </row>
    <row r="781" spans="1:17" ht="15.75" customHeight="1" x14ac:dyDescent="0.2">
      <c r="A781" s="1" t="s">
        <v>108</v>
      </c>
      <c r="B781" s="1">
        <v>1185732</v>
      </c>
      <c r="C781" s="17">
        <v>44844</v>
      </c>
      <c r="D781" s="17" t="str">
        <f t="shared" si="44"/>
        <v>octubre</v>
      </c>
      <c r="E781" s="17" t="str">
        <f t="shared" si="45"/>
        <v>T4</v>
      </c>
      <c r="F781" s="17" t="str">
        <f t="shared" si="46"/>
        <v>S2</v>
      </c>
      <c r="G781" s="1" t="s">
        <v>27</v>
      </c>
      <c r="H781" s="1" t="s">
        <v>28</v>
      </c>
      <c r="I781" s="1" t="s">
        <v>29</v>
      </c>
      <c r="J781" s="1" t="s">
        <v>7</v>
      </c>
      <c r="K781" s="1">
        <v>28</v>
      </c>
      <c r="L781" s="1" t="s">
        <v>113</v>
      </c>
      <c r="M781" s="14">
        <v>0.65</v>
      </c>
      <c r="N781" s="2">
        <v>8250</v>
      </c>
      <c r="O781" s="14">
        <f t="shared" si="42"/>
        <v>5362.5</v>
      </c>
      <c r="P781" s="14">
        <f t="shared" si="43"/>
        <v>2681.25</v>
      </c>
      <c r="Q781" s="3">
        <v>0.5</v>
      </c>
    </row>
    <row r="782" spans="1:17" ht="15.75" customHeight="1" x14ac:dyDescent="0.2">
      <c r="A782" s="1" t="s">
        <v>108</v>
      </c>
      <c r="B782" s="1">
        <v>1185732</v>
      </c>
      <c r="C782" s="17">
        <v>44874</v>
      </c>
      <c r="D782" s="17" t="str">
        <f t="shared" si="44"/>
        <v>noviembre</v>
      </c>
      <c r="E782" s="17" t="str">
        <f t="shared" si="45"/>
        <v>T4</v>
      </c>
      <c r="F782" s="17" t="str">
        <f t="shared" si="46"/>
        <v>S2</v>
      </c>
      <c r="G782" s="1" t="s">
        <v>27</v>
      </c>
      <c r="H782" s="1" t="s">
        <v>28</v>
      </c>
      <c r="I782" s="1" t="s">
        <v>29</v>
      </c>
      <c r="J782" s="1" t="s">
        <v>2</v>
      </c>
      <c r="K782" s="1">
        <v>41</v>
      </c>
      <c r="L782" s="1" t="s">
        <v>115</v>
      </c>
      <c r="M782" s="14">
        <v>0.60000000000000009</v>
      </c>
      <c r="N782" s="2">
        <v>9750</v>
      </c>
      <c r="O782" s="14">
        <f t="shared" si="42"/>
        <v>5850.0000000000009</v>
      </c>
      <c r="P782" s="14">
        <f t="shared" si="43"/>
        <v>2632.5000000000005</v>
      </c>
      <c r="Q782" s="3">
        <v>0.45</v>
      </c>
    </row>
    <row r="783" spans="1:17" ht="15.75" customHeight="1" x14ac:dyDescent="0.2">
      <c r="A783" s="1" t="s">
        <v>108</v>
      </c>
      <c r="B783" s="1">
        <v>1185732</v>
      </c>
      <c r="C783" s="17">
        <v>44874</v>
      </c>
      <c r="D783" s="17" t="str">
        <f t="shared" si="44"/>
        <v>noviembre</v>
      </c>
      <c r="E783" s="17" t="str">
        <f t="shared" si="45"/>
        <v>T4</v>
      </c>
      <c r="F783" s="17" t="str">
        <f t="shared" si="46"/>
        <v>S2</v>
      </c>
      <c r="G783" s="1" t="s">
        <v>27</v>
      </c>
      <c r="H783" s="1" t="s">
        <v>28</v>
      </c>
      <c r="I783" s="1" t="s">
        <v>29</v>
      </c>
      <c r="J783" s="1" t="s">
        <v>3</v>
      </c>
      <c r="K783" s="1">
        <v>44</v>
      </c>
      <c r="L783" s="1" t="s">
        <v>112</v>
      </c>
      <c r="M783" s="14">
        <v>0.50000000000000011</v>
      </c>
      <c r="N783" s="2">
        <v>8000</v>
      </c>
      <c r="O783" s="14">
        <f t="shared" si="42"/>
        <v>4000.0000000000009</v>
      </c>
      <c r="P783" s="14">
        <f t="shared" si="43"/>
        <v>1400.0000000000002</v>
      </c>
      <c r="Q783" s="3">
        <v>0.35</v>
      </c>
    </row>
    <row r="784" spans="1:17" ht="15.75" customHeight="1" x14ac:dyDescent="0.2">
      <c r="A784" s="1" t="s">
        <v>108</v>
      </c>
      <c r="B784" s="1">
        <v>1185732</v>
      </c>
      <c r="C784" s="17">
        <v>44874</v>
      </c>
      <c r="D784" s="17" t="str">
        <f t="shared" si="44"/>
        <v>noviembre</v>
      </c>
      <c r="E784" s="17" t="str">
        <f t="shared" si="45"/>
        <v>T4</v>
      </c>
      <c r="F784" s="17" t="str">
        <f t="shared" si="46"/>
        <v>S2</v>
      </c>
      <c r="G784" s="1" t="s">
        <v>27</v>
      </c>
      <c r="H784" s="1" t="s">
        <v>28</v>
      </c>
      <c r="I784" s="1" t="s">
        <v>29</v>
      </c>
      <c r="J784" s="1" t="s">
        <v>4</v>
      </c>
      <c r="K784" s="1">
        <v>53</v>
      </c>
      <c r="L784" s="1" t="s">
        <v>112</v>
      </c>
      <c r="M784" s="14">
        <v>0.50000000000000011</v>
      </c>
      <c r="N784" s="2">
        <v>7450</v>
      </c>
      <c r="O784" s="14">
        <f t="shared" si="42"/>
        <v>3725.0000000000009</v>
      </c>
      <c r="P784" s="14">
        <f t="shared" si="43"/>
        <v>931.25000000000023</v>
      </c>
      <c r="Q784" s="3">
        <v>0.25</v>
      </c>
    </row>
    <row r="785" spans="1:17" ht="15.75" customHeight="1" x14ac:dyDescent="0.2">
      <c r="A785" s="1" t="s">
        <v>108</v>
      </c>
      <c r="B785" s="1">
        <v>1185732</v>
      </c>
      <c r="C785" s="17">
        <v>44874</v>
      </c>
      <c r="D785" s="17" t="str">
        <f t="shared" si="44"/>
        <v>noviembre</v>
      </c>
      <c r="E785" s="17" t="str">
        <f t="shared" si="45"/>
        <v>T4</v>
      </c>
      <c r="F785" s="17" t="str">
        <f t="shared" si="46"/>
        <v>S2</v>
      </c>
      <c r="G785" s="1" t="s">
        <v>27</v>
      </c>
      <c r="H785" s="1" t="s">
        <v>28</v>
      </c>
      <c r="I785" s="1" t="s">
        <v>29</v>
      </c>
      <c r="J785" s="1" t="s">
        <v>5</v>
      </c>
      <c r="K785" s="1">
        <v>36</v>
      </c>
      <c r="L785" s="1" t="s">
        <v>112</v>
      </c>
      <c r="M785" s="14">
        <v>0.50000000000000011</v>
      </c>
      <c r="N785" s="2">
        <v>7750</v>
      </c>
      <c r="O785" s="14">
        <f t="shared" si="42"/>
        <v>3875.0000000000009</v>
      </c>
      <c r="P785" s="14">
        <f t="shared" si="43"/>
        <v>1162.5000000000002</v>
      </c>
      <c r="Q785" s="3">
        <v>0.3</v>
      </c>
    </row>
    <row r="786" spans="1:17" ht="15.75" customHeight="1" x14ac:dyDescent="0.2">
      <c r="A786" s="1" t="s">
        <v>108</v>
      </c>
      <c r="B786" s="1">
        <v>1185732</v>
      </c>
      <c r="C786" s="17">
        <v>44874</v>
      </c>
      <c r="D786" s="17" t="str">
        <f t="shared" si="44"/>
        <v>noviembre</v>
      </c>
      <c r="E786" s="17" t="str">
        <f t="shared" si="45"/>
        <v>T4</v>
      </c>
      <c r="F786" s="17" t="str">
        <f t="shared" si="46"/>
        <v>S2</v>
      </c>
      <c r="G786" s="1" t="s">
        <v>27</v>
      </c>
      <c r="H786" s="1" t="s">
        <v>28</v>
      </c>
      <c r="I786" s="1" t="s">
        <v>29</v>
      </c>
      <c r="J786" s="1" t="s">
        <v>6</v>
      </c>
      <c r="K786" s="1">
        <v>35</v>
      </c>
      <c r="L786" s="1" t="s">
        <v>113</v>
      </c>
      <c r="M786" s="14">
        <v>0.65</v>
      </c>
      <c r="N786" s="2">
        <v>7500</v>
      </c>
      <c r="O786" s="14">
        <f t="shared" si="42"/>
        <v>4875</v>
      </c>
      <c r="P786" s="14">
        <f t="shared" si="43"/>
        <v>1706.25</v>
      </c>
      <c r="Q786" s="3">
        <v>0.35</v>
      </c>
    </row>
    <row r="787" spans="1:17" ht="15.75" customHeight="1" x14ac:dyDescent="0.2">
      <c r="A787" s="1" t="s">
        <v>108</v>
      </c>
      <c r="B787" s="1">
        <v>1185732</v>
      </c>
      <c r="C787" s="17">
        <v>44874</v>
      </c>
      <c r="D787" s="17" t="str">
        <f t="shared" si="44"/>
        <v>noviembre</v>
      </c>
      <c r="E787" s="17" t="str">
        <f t="shared" si="45"/>
        <v>T4</v>
      </c>
      <c r="F787" s="17" t="str">
        <f t="shared" si="46"/>
        <v>S2</v>
      </c>
      <c r="G787" s="1" t="s">
        <v>27</v>
      </c>
      <c r="H787" s="1" t="s">
        <v>28</v>
      </c>
      <c r="I787" s="1" t="s">
        <v>29</v>
      </c>
      <c r="J787" s="1" t="s">
        <v>7</v>
      </c>
      <c r="K787" s="1">
        <v>45</v>
      </c>
      <c r="L787" s="1" t="s">
        <v>113</v>
      </c>
      <c r="M787" s="14">
        <v>0.7</v>
      </c>
      <c r="N787" s="2">
        <v>8500</v>
      </c>
      <c r="O787" s="14">
        <f t="shared" si="42"/>
        <v>5950</v>
      </c>
      <c r="P787" s="14">
        <f t="shared" si="43"/>
        <v>2975</v>
      </c>
      <c r="Q787" s="3">
        <v>0.5</v>
      </c>
    </row>
    <row r="788" spans="1:17" ht="15.75" customHeight="1" x14ac:dyDescent="0.2">
      <c r="A788" s="1" t="s">
        <v>108</v>
      </c>
      <c r="B788" s="1">
        <v>1185732</v>
      </c>
      <c r="C788" s="17">
        <v>44903</v>
      </c>
      <c r="D788" s="17" t="str">
        <f t="shared" si="44"/>
        <v>diciembre</v>
      </c>
      <c r="E788" s="17" t="str">
        <f t="shared" si="45"/>
        <v>T4</v>
      </c>
      <c r="F788" s="17" t="str">
        <f t="shared" si="46"/>
        <v>S2</v>
      </c>
      <c r="G788" s="1" t="s">
        <v>27</v>
      </c>
      <c r="H788" s="1" t="s">
        <v>28</v>
      </c>
      <c r="I788" s="1" t="s">
        <v>29</v>
      </c>
      <c r="J788" s="1" t="s">
        <v>2</v>
      </c>
      <c r="K788" s="1">
        <v>20</v>
      </c>
      <c r="L788" s="1" t="s">
        <v>113</v>
      </c>
      <c r="M788" s="14">
        <v>0.65</v>
      </c>
      <c r="N788" s="2">
        <v>10750</v>
      </c>
      <c r="O788" s="14">
        <f t="shared" si="42"/>
        <v>6987.5</v>
      </c>
      <c r="P788" s="14">
        <f t="shared" si="43"/>
        <v>3144.375</v>
      </c>
      <c r="Q788" s="3">
        <v>0.45</v>
      </c>
    </row>
    <row r="789" spans="1:17" ht="15.75" customHeight="1" x14ac:dyDescent="0.2">
      <c r="A789" s="1" t="s">
        <v>108</v>
      </c>
      <c r="B789" s="1">
        <v>1185732</v>
      </c>
      <c r="C789" s="17">
        <v>44903</v>
      </c>
      <c r="D789" s="17" t="str">
        <f t="shared" si="44"/>
        <v>diciembre</v>
      </c>
      <c r="E789" s="17" t="str">
        <f t="shared" si="45"/>
        <v>T4</v>
      </c>
      <c r="F789" s="17" t="str">
        <f t="shared" si="46"/>
        <v>S2</v>
      </c>
      <c r="G789" s="1" t="s">
        <v>27</v>
      </c>
      <c r="H789" s="1" t="s">
        <v>28</v>
      </c>
      <c r="I789" s="1" t="s">
        <v>29</v>
      </c>
      <c r="J789" s="1" t="s">
        <v>3</v>
      </c>
      <c r="K789" s="1">
        <v>28</v>
      </c>
      <c r="L789" s="1" t="s">
        <v>114</v>
      </c>
      <c r="M789" s="14">
        <v>0.55000000000000004</v>
      </c>
      <c r="N789" s="2">
        <v>8750</v>
      </c>
      <c r="O789" s="14">
        <f t="shared" si="42"/>
        <v>4812.5</v>
      </c>
      <c r="P789" s="14">
        <f t="shared" si="43"/>
        <v>1684.375</v>
      </c>
      <c r="Q789" s="3">
        <v>0.35</v>
      </c>
    </row>
    <row r="790" spans="1:17" ht="15.75" customHeight="1" x14ac:dyDescent="0.2">
      <c r="A790" s="1" t="s">
        <v>108</v>
      </c>
      <c r="B790" s="1">
        <v>1185732</v>
      </c>
      <c r="C790" s="17">
        <v>44903</v>
      </c>
      <c r="D790" s="17" t="str">
        <f t="shared" si="44"/>
        <v>diciembre</v>
      </c>
      <c r="E790" s="17" t="str">
        <f t="shared" si="45"/>
        <v>T4</v>
      </c>
      <c r="F790" s="17" t="str">
        <f t="shared" si="46"/>
        <v>S2</v>
      </c>
      <c r="G790" s="1" t="s">
        <v>27</v>
      </c>
      <c r="H790" s="1" t="s">
        <v>28</v>
      </c>
      <c r="I790" s="1" t="s">
        <v>29</v>
      </c>
      <c r="J790" s="1" t="s">
        <v>4</v>
      </c>
      <c r="K790" s="1">
        <v>26</v>
      </c>
      <c r="L790" s="1" t="s">
        <v>115</v>
      </c>
      <c r="M790" s="14">
        <v>0.55000000000000004</v>
      </c>
      <c r="N790" s="2">
        <v>8250</v>
      </c>
      <c r="O790" s="14">
        <f t="shared" si="42"/>
        <v>4537.5</v>
      </c>
      <c r="P790" s="14">
        <f t="shared" si="43"/>
        <v>1134.375</v>
      </c>
      <c r="Q790" s="3">
        <v>0.25</v>
      </c>
    </row>
    <row r="791" spans="1:17" ht="15.75" customHeight="1" x14ac:dyDescent="0.2">
      <c r="A791" s="1" t="s">
        <v>108</v>
      </c>
      <c r="B791" s="1">
        <v>1185732</v>
      </c>
      <c r="C791" s="17">
        <v>44903</v>
      </c>
      <c r="D791" s="17" t="str">
        <f t="shared" si="44"/>
        <v>diciembre</v>
      </c>
      <c r="E791" s="17" t="str">
        <f t="shared" si="45"/>
        <v>T4</v>
      </c>
      <c r="F791" s="17" t="str">
        <f t="shared" si="46"/>
        <v>S2</v>
      </c>
      <c r="G791" s="1" t="s">
        <v>27</v>
      </c>
      <c r="H791" s="1" t="s">
        <v>28</v>
      </c>
      <c r="I791" s="1" t="s">
        <v>29</v>
      </c>
      <c r="J791" s="1" t="s">
        <v>5</v>
      </c>
      <c r="K791" s="1">
        <v>34</v>
      </c>
      <c r="L791" s="1" t="s">
        <v>114</v>
      </c>
      <c r="M791" s="14">
        <v>0.55000000000000004</v>
      </c>
      <c r="N791" s="2">
        <v>7750</v>
      </c>
      <c r="O791" s="14">
        <f t="shared" si="42"/>
        <v>4262.5</v>
      </c>
      <c r="P791" s="14">
        <f t="shared" si="43"/>
        <v>1278.75</v>
      </c>
      <c r="Q791" s="3">
        <v>0.3</v>
      </c>
    </row>
    <row r="792" spans="1:17" ht="15.75" customHeight="1" x14ac:dyDescent="0.2">
      <c r="A792" s="1" t="s">
        <v>108</v>
      </c>
      <c r="B792" s="1">
        <v>1185732</v>
      </c>
      <c r="C792" s="17">
        <v>44903</v>
      </c>
      <c r="D792" s="17" t="str">
        <f t="shared" si="44"/>
        <v>diciembre</v>
      </c>
      <c r="E792" s="17" t="str">
        <f t="shared" si="45"/>
        <v>T4</v>
      </c>
      <c r="F792" s="17" t="str">
        <f t="shared" si="46"/>
        <v>S2</v>
      </c>
      <c r="G792" s="1" t="s">
        <v>27</v>
      </c>
      <c r="H792" s="1" t="s">
        <v>28</v>
      </c>
      <c r="I792" s="1" t="s">
        <v>29</v>
      </c>
      <c r="J792" s="1" t="s">
        <v>6</v>
      </c>
      <c r="K792" s="1">
        <v>52</v>
      </c>
      <c r="L792" s="1" t="s">
        <v>113</v>
      </c>
      <c r="M792" s="14">
        <v>0.65</v>
      </c>
      <c r="N792" s="2">
        <v>7750</v>
      </c>
      <c r="O792" s="14">
        <f t="shared" si="42"/>
        <v>5037.5</v>
      </c>
      <c r="P792" s="14">
        <f t="shared" si="43"/>
        <v>1763.125</v>
      </c>
      <c r="Q792" s="3">
        <v>0.35</v>
      </c>
    </row>
    <row r="793" spans="1:17" ht="15.75" customHeight="1" x14ac:dyDescent="0.2">
      <c r="A793" s="1" t="s">
        <v>108</v>
      </c>
      <c r="B793" s="1">
        <v>1185732</v>
      </c>
      <c r="C793" s="17">
        <v>44903</v>
      </c>
      <c r="D793" s="17" t="str">
        <f t="shared" si="44"/>
        <v>diciembre</v>
      </c>
      <c r="E793" s="17" t="str">
        <f t="shared" si="45"/>
        <v>T4</v>
      </c>
      <c r="F793" s="17" t="str">
        <f t="shared" si="46"/>
        <v>S2</v>
      </c>
      <c r="G793" s="1" t="s">
        <v>27</v>
      </c>
      <c r="H793" s="1" t="s">
        <v>28</v>
      </c>
      <c r="I793" s="1" t="s">
        <v>29</v>
      </c>
      <c r="J793" s="1" t="s">
        <v>7</v>
      </c>
      <c r="K793" s="1">
        <v>58</v>
      </c>
      <c r="L793" s="1" t="s">
        <v>113</v>
      </c>
      <c r="M793" s="14">
        <v>0.7</v>
      </c>
      <c r="N793" s="2">
        <v>8750</v>
      </c>
      <c r="O793" s="14">
        <f t="shared" si="42"/>
        <v>6125</v>
      </c>
      <c r="P793" s="14">
        <f t="shared" si="43"/>
        <v>3062.5</v>
      </c>
      <c r="Q793" s="3">
        <v>0.5</v>
      </c>
    </row>
    <row r="794" spans="1:17" ht="15.75" customHeight="1" x14ac:dyDescent="0.2">
      <c r="A794" s="1" t="s">
        <v>108</v>
      </c>
      <c r="B794" s="1">
        <v>1185732</v>
      </c>
      <c r="C794" s="17">
        <v>44574</v>
      </c>
      <c r="D794" s="17" t="str">
        <f t="shared" si="44"/>
        <v>enero</v>
      </c>
      <c r="E794" s="17" t="str">
        <f t="shared" si="45"/>
        <v>T1</v>
      </c>
      <c r="F794" s="17" t="str">
        <f t="shared" si="46"/>
        <v>S1</v>
      </c>
      <c r="G794" s="1" t="s">
        <v>15</v>
      </c>
      <c r="H794" s="1" t="s">
        <v>30</v>
      </c>
      <c r="I794" s="1" t="s">
        <v>31</v>
      </c>
      <c r="J794" s="1" t="s">
        <v>2</v>
      </c>
      <c r="K794" s="1">
        <v>46</v>
      </c>
      <c r="L794" s="1" t="s">
        <v>114</v>
      </c>
      <c r="M794" s="14">
        <v>0.35</v>
      </c>
      <c r="N794" s="2">
        <v>4500</v>
      </c>
      <c r="O794" s="14">
        <f t="shared" si="42"/>
        <v>1575</v>
      </c>
      <c r="P794" s="14">
        <f t="shared" si="43"/>
        <v>551.25</v>
      </c>
      <c r="Q794" s="3">
        <v>0.35000000000000003</v>
      </c>
    </row>
    <row r="795" spans="1:17" ht="15.75" customHeight="1" x14ac:dyDescent="0.2">
      <c r="A795" s="1" t="s">
        <v>108</v>
      </c>
      <c r="B795" s="1">
        <v>1185732</v>
      </c>
      <c r="C795" s="17">
        <v>44574</v>
      </c>
      <c r="D795" s="17" t="str">
        <f t="shared" si="44"/>
        <v>enero</v>
      </c>
      <c r="E795" s="17" t="str">
        <f t="shared" si="45"/>
        <v>T1</v>
      </c>
      <c r="F795" s="17" t="str">
        <f t="shared" si="46"/>
        <v>S1</v>
      </c>
      <c r="G795" s="1" t="s">
        <v>15</v>
      </c>
      <c r="H795" s="1" t="s">
        <v>30</v>
      </c>
      <c r="I795" s="1" t="s">
        <v>31</v>
      </c>
      <c r="J795" s="1" t="s">
        <v>3</v>
      </c>
      <c r="K795" s="1">
        <v>35</v>
      </c>
      <c r="L795" s="1" t="s">
        <v>115</v>
      </c>
      <c r="M795" s="14">
        <v>0.35</v>
      </c>
      <c r="N795" s="2">
        <v>2500</v>
      </c>
      <c r="O795" s="14">
        <f t="shared" si="42"/>
        <v>875</v>
      </c>
      <c r="P795" s="14">
        <f t="shared" si="43"/>
        <v>262.5</v>
      </c>
      <c r="Q795" s="3">
        <v>0.3</v>
      </c>
    </row>
    <row r="796" spans="1:17" ht="15.75" customHeight="1" x14ac:dyDescent="0.2">
      <c r="A796" s="1" t="s">
        <v>108</v>
      </c>
      <c r="B796" s="1">
        <v>1185732</v>
      </c>
      <c r="C796" s="17">
        <v>44574</v>
      </c>
      <c r="D796" s="17" t="str">
        <f t="shared" si="44"/>
        <v>enero</v>
      </c>
      <c r="E796" s="17" t="str">
        <f t="shared" si="45"/>
        <v>T1</v>
      </c>
      <c r="F796" s="17" t="str">
        <f t="shared" si="46"/>
        <v>S1</v>
      </c>
      <c r="G796" s="1" t="s">
        <v>15</v>
      </c>
      <c r="H796" s="1" t="s">
        <v>30</v>
      </c>
      <c r="I796" s="1" t="s">
        <v>31</v>
      </c>
      <c r="J796" s="1" t="s">
        <v>4</v>
      </c>
      <c r="K796" s="1">
        <v>19</v>
      </c>
      <c r="L796" s="1" t="s">
        <v>112</v>
      </c>
      <c r="M796" s="14">
        <v>0.25</v>
      </c>
      <c r="N796" s="2">
        <v>2500</v>
      </c>
      <c r="O796" s="14">
        <f t="shared" si="42"/>
        <v>625</v>
      </c>
      <c r="P796" s="14">
        <f t="shared" si="43"/>
        <v>187.5</v>
      </c>
      <c r="Q796" s="3">
        <v>0.3</v>
      </c>
    </row>
    <row r="797" spans="1:17" ht="15.75" customHeight="1" x14ac:dyDescent="0.2">
      <c r="A797" s="1" t="s">
        <v>108</v>
      </c>
      <c r="B797" s="1">
        <v>1185732</v>
      </c>
      <c r="C797" s="17">
        <v>44574</v>
      </c>
      <c r="D797" s="17" t="str">
        <f t="shared" si="44"/>
        <v>enero</v>
      </c>
      <c r="E797" s="17" t="str">
        <f t="shared" si="45"/>
        <v>T1</v>
      </c>
      <c r="F797" s="17" t="str">
        <f t="shared" si="46"/>
        <v>S1</v>
      </c>
      <c r="G797" s="1" t="s">
        <v>15</v>
      </c>
      <c r="H797" s="1" t="s">
        <v>30</v>
      </c>
      <c r="I797" s="1" t="s">
        <v>31</v>
      </c>
      <c r="J797" s="1" t="s">
        <v>5</v>
      </c>
      <c r="K797" s="1">
        <v>35</v>
      </c>
      <c r="L797" s="1" t="s">
        <v>115</v>
      </c>
      <c r="M797" s="14">
        <v>0.30000000000000004</v>
      </c>
      <c r="N797" s="2">
        <v>1000</v>
      </c>
      <c r="O797" s="14">
        <f t="shared" si="42"/>
        <v>300.00000000000006</v>
      </c>
      <c r="P797" s="14">
        <f t="shared" si="43"/>
        <v>105.00000000000003</v>
      </c>
      <c r="Q797" s="3">
        <v>0.35000000000000003</v>
      </c>
    </row>
    <row r="798" spans="1:17" ht="15.75" customHeight="1" x14ac:dyDescent="0.2">
      <c r="A798" s="1" t="s">
        <v>108</v>
      </c>
      <c r="B798" s="1">
        <v>1185732</v>
      </c>
      <c r="C798" s="17">
        <v>44574</v>
      </c>
      <c r="D798" s="17" t="str">
        <f t="shared" si="44"/>
        <v>enero</v>
      </c>
      <c r="E798" s="17" t="str">
        <f t="shared" si="45"/>
        <v>T1</v>
      </c>
      <c r="F798" s="17" t="str">
        <f t="shared" si="46"/>
        <v>S1</v>
      </c>
      <c r="G798" s="1" t="s">
        <v>15</v>
      </c>
      <c r="H798" s="1" t="s">
        <v>30</v>
      </c>
      <c r="I798" s="1" t="s">
        <v>31</v>
      </c>
      <c r="J798" s="1" t="s">
        <v>6</v>
      </c>
      <c r="K798" s="1">
        <v>58</v>
      </c>
      <c r="L798" s="1" t="s">
        <v>114</v>
      </c>
      <c r="M798" s="14">
        <v>0.44999999999999996</v>
      </c>
      <c r="N798" s="2">
        <v>1500</v>
      </c>
      <c r="O798" s="14">
        <f t="shared" si="42"/>
        <v>674.99999999999989</v>
      </c>
      <c r="P798" s="14">
        <f t="shared" si="43"/>
        <v>202.49999999999997</v>
      </c>
      <c r="Q798" s="3">
        <v>0.3</v>
      </c>
    </row>
    <row r="799" spans="1:17" ht="15.75" customHeight="1" x14ac:dyDescent="0.2">
      <c r="A799" s="1" t="s">
        <v>108</v>
      </c>
      <c r="B799" s="1">
        <v>1185732</v>
      </c>
      <c r="C799" s="17">
        <v>44574</v>
      </c>
      <c r="D799" s="17" t="str">
        <f t="shared" si="44"/>
        <v>enero</v>
      </c>
      <c r="E799" s="17" t="str">
        <f t="shared" si="45"/>
        <v>T1</v>
      </c>
      <c r="F799" s="17" t="str">
        <f t="shared" si="46"/>
        <v>S1</v>
      </c>
      <c r="G799" s="1" t="s">
        <v>15</v>
      </c>
      <c r="H799" s="1" t="s">
        <v>30</v>
      </c>
      <c r="I799" s="1" t="s">
        <v>31</v>
      </c>
      <c r="J799" s="1" t="s">
        <v>7</v>
      </c>
      <c r="K799" s="1">
        <v>42</v>
      </c>
      <c r="L799" s="1" t="s">
        <v>114</v>
      </c>
      <c r="M799" s="14">
        <v>0.35</v>
      </c>
      <c r="N799" s="2">
        <v>2500</v>
      </c>
      <c r="O799" s="14">
        <f t="shared" si="42"/>
        <v>875</v>
      </c>
      <c r="P799" s="14">
        <f t="shared" si="43"/>
        <v>393.75</v>
      </c>
      <c r="Q799" s="3">
        <v>0.45</v>
      </c>
    </row>
    <row r="800" spans="1:17" ht="15.75" customHeight="1" x14ac:dyDescent="0.2">
      <c r="A800" s="1" t="s">
        <v>108</v>
      </c>
      <c r="B800" s="1">
        <v>1185732</v>
      </c>
      <c r="C800" s="17">
        <v>44605</v>
      </c>
      <c r="D800" s="17" t="str">
        <f t="shared" si="44"/>
        <v>febrero</v>
      </c>
      <c r="E800" s="17" t="str">
        <f t="shared" si="45"/>
        <v>T1</v>
      </c>
      <c r="F800" s="17" t="str">
        <f t="shared" si="46"/>
        <v>S1</v>
      </c>
      <c r="G800" s="1" t="s">
        <v>15</v>
      </c>
      <c r="H800" s="1" t="s">
        <v>30</v>
      </c>
      <c r="I800" s="1" t="s">
        <v>31</v>
      </c>
      <c r="J800" s="1" t="s">
        <v>2</v>
      </c>
      <c r="K800" s="1">
        <v>42</v>
      </c>
      <c r="L800" s="1" t="s">
        <v>115</v>
      </c>
      <c r="M800" s="14">
        <v>0.35</v>
      </c>
      <c r="N800" s="2">
        <v>5000</v>
      </c>
      <c r="O800" s="14">
        <f t="shared" si="42"/>
        <v>1750</v>
      </c>
      <c r="P800" s="14">
        <f t="shared" si="43"/>
        <v>612.50000000000011</v>
      </c>
      <c r="Q800" s="3">
        <v>0.35000000000000003</v>
      </c>
    </row>
    <row r="801" spans="1:17" ht="15.75" customHeight="1" x14ac:dyDescent="0.2">
      <c r="A801" s="1" t="s">
        <v>108</v>
      </c>
      <c r="B801" s="1">
        <v>1185732</v>
      </c>
      <c r="C801" s="17">
        <v>44605</v>
      </c>
      <c r="D801" s="17" t="str">
        <f t="shared" si="44"/>
        <v>febrero</v>
      </c>
      <c r="E801" s="17" t="str">
        <f t="shared" si="45"/>
        <v>T1</v>
      </c>
      <c r="F801" s="17" t="str">
        <f t="shared" si="46"/>
        <v>S1</v>
      </c>
      <c r="G801" s="1" t="s">
        <v>15</v>
      </c>
      <c r="H801" s="1" t="s">
        <v>30</v>
      </c>
      <c r="I801" s="1" t="s">
        <v>31</v>
      </c>
      <c r="J801" s="1" t="s">
        <v>3</v>
      </c>
      <c r="K801" s="1">
        <v>27</v>
      </c>
      <c r="L801" s="1" t="s">
        <v>115</v>
      </c>
      <c r="M801" s="14">
        <v>0.35</v>
      </c>
      <c r="N801" s="2">
        <v>1500</v>
      </c>
      <c r="O801" s="14">
        <f t="shared" si="42"/>
        <v>525</v>
      </c>
      <c r="P801" s="14">
        <f t="shared" si="43"/>
        <v>157.5</v>
      </c>
      <c r="Q801" s="3">
        <v>0.3</v>
      </c>
    </row>
    <row r="802" spans="1:17" ht="15.75" customHeight="1" x14ac:dyDescent="0.2">
      <c r="A802" s="1" t="s">
        <v>108</v>
      </c>
      <c r="B802" s="1">
        <v>1185732</v>
      </c>
      <c r="C802" s="17">
        <v>44605</v>
      </c>
      <c r="D802" s="17" t="str">
        <f t="shared" si="44"/>
        <v>febrero</v>
      </c>
      <c r="E802" s="17" t="str">
        <f t="shared" si="45"/>
        <v>T1</v>
      </c>
      <c r="F802" s="17" t="str">
        <f t="shared" si="46"/>
        <v>S1</v>
      </c>
      <c r="G802" s="1" t="s">
        <v>15</v>
      </c>
      <c r="H802" s="1" t="s">
        <v>30</v>
      </c>
      <c r="I802" s="1" t="s">
        <v>31</v>
      </c>
      <c r="J802" s="1" t="s">
        <v>4</v>
      </c>
      <c r="K802" s="1">
        <v>36</v>
      </c>
      <c r="L802" s="1" t="s">
        <v>112</v>
      </c>
      <c r="M802" s="14">
        <v>0.25</v>
      </c>
      <c r="N802" s="2">
        <v>2000</v>
      </c>
      <c r="O802" s="14">
        <f t="shared" si="42"/>
        <v>500</v>
      </c>
      <c r="P802" s="14">
        <f t="shared" si="43"/>
        <v>150</v>
      </c>
      <c r="Q802" s="3">
        <v>0.3</v>
      </c>
    </row>
    <row r="803" spans="1:17" ht="15.75" customHeight="1" x14ac:dyDescent="0.2">
      <c r="A803" s="1" t="s">
        <v>108</v>
      </c>
      <c r="B803" s="1">
        <v>1185732</v>
      </c>
      <c r="C803" s="17">
        <v>44605</v>
      </c>
      <c r="D803" s="17" t="str">
        <f t="shared" si="44"/>
        <v>febrero</v>
      </c>
      <c r="E803" s="17" t="str">
        <f t="shared" si="45"/>
        <v>T1</v>
      </c>
      <c r="F803" s="17" t="str">
        <f t="shared" si="46"/>
        <v>S1</v>
      </c>
      <c r="G803" s="1" t="s">
        <v>15</v>
      </c>
      <c r="H803" s="1" t="s">
        <v>30</v>
      </c>
      <c r="I803" s="1" t="s">
        <v>31</v>
      </c>
      <c r="J803" s="1" t="s">
        <v>5</v>
      </c>
      <c r="K803" s="1">
        <v>41</v>
      </c>
      <c r="L803" s="1" t="s">
        <v>115</v>
      </c>
      <c r="M803" s="14">
        <v>0.30000000000000004</v>
      </c>
      <c r="N803" s="2">
        <v>750</v>
      </c>
      <c r="O803" s="14">
        <f t="shared" si="42"/>
        <v>225.00000000000003</v>
      </c>
      <c r="P803" s="14">
        <f t="shared" si="43"/>
        <v>78.750000000000014</v>
      </c>
      <c r="Q803" s="3">
        <v>0.35000000000000003</v>
      </c>
    </row>
    <row r="804" spans="1:17" ht="15.75" customHeight="1" x14ac:dyDescent="0.2">
      <c r="A804" s="1" t="s">
        <v>108</v>
      </c>
      <c r="B804" s="1">
        <v>1185732</v>
      </c>
      <c r="C804" s="17">
        <v>44605</v>
      </c>
      <c r="D804" s="17" t="str">
        <f t="shared" si="44"/>
        <v>febrero</v>
      </c>
      <c r="E804" s="17" t="str">
        <f t="shared" si="45"/>
        <v>T1</v>
      </c>
      <c r="F804" s="17" t="str">
        <f t="shared" si="46"/>
        <v>S1</v>
      </c>
      <c r="G804" s="1" t="s">
        <v>15</v>
      </c>
      <c r="H804" s="1" t="s">
        <v>30</v>
      </c>
      <c r="I804" s="1" t="s">
        <v>31</v>
      </c>
      <c r="J804" s="1" t="s">
        <v>6</v>
      </c>
      <c r="K804" s="1">
        <v>41</v>
      </c>
      <c r="L804" s="1" t="s">
        <v>112</v>
      </c>
      <c r="M804" s="14">
        <v>0.44999999999999996</v>
      </c>
      <c r="N804" s="2">
        <v>1500</v>
      </c>
      <c r="O804" s="14">
        <f t="shared" si="42"/>
        <v>674.99999999999989</v>
      </c>
      <c r="P804" s="14">
        <f t="shared" si="43"/>
        <v>202.49999999999997</v>
      </c>
      <c r="Q804" s="3">
        <v>0.3</v>
      </c>
    </row>
    <row r="805" spans="1:17" ht="15.75" customHeight="1" x14ac:dyDescent="0.2">
      <c r="A805" s="1" t="s">
        <v>108</v>
      </c>
      <c r="B805" s="1">
        <v>1185732</v>
      </c>
      <c r="C805" s="17">
        <v>44605</v>
      </c>
      <c r="D805" s="17" t="str">
        <f t="shared" si="44"/>
        <v>febrero</v>
      </c>
      <c r="E805" s="17" t="str">
        <f t="shared" si="45"/>
        <v>T1</v>
      </c>
      <c r="F805" s="17" t="str">
        <f t="shared" si="46"/>
        <v>S1</v>
      </c>
      <c r="G805" s="1" t="s">
        <v>15</v>
      </c>
      <c r="H805" s="1" t="s">
        <v>30</v>
      </c>
      <c r="I805" s="1" t="s">
        <v>31</v>
      </c>
      <c r="J805" s="1" t="s">
        <v>7</v>
      </c>
      <c r="K805" s="1">
        <v>43</v>
      </c>
      <c r="L805" s="1" t="s">
        <v>115</v>
      </c>
      <c r="M805" s="14">
        <v>0.35</v>
      </c>
      <c r="N805" s="2">
        <v>2250</v>
      </c>
      <c r="O805" s="14">
        <f t="shared" si="42"/>
        <v>787.5</v>
      </c>
      <c r="P805" s="14">
        <f t="shared" si="43"/>
        <v>354.375</v>
      </c>
      <c r="Q805" s="3">
        <v>0.45</v>
      </c>
    </row>
    <row r="806" spans="1:17" ht="15.75" customHeight="1" x14ac:dyDescent="0.2">
      <c r="A806" s="1" t="s">
        <v>108</v>
      </c>
      <c r="B806" s="1">
        <v>1185732</v>
      </c>
      <c r="C806" s="17">
        <v>44632</v>
      </c>
      <c r="D806" s="17" t="str">
        <f t="shared" si="44"/>
        <v>marzo</v>
      </c>
      <c r="E806" s="17" t="str">
        <f t="shared" si="45"/>
        <v>T1</v>
      </c>
      <c r="F806" s="17" t="str">
        <f t="shared" si="46"/>
        <v>S1</v>
      </c>
      <c r="G806" s="1" t="s">
        <v>15</v>
      </c>
      <c r="H806" s="1" t="s">
        <v>30</v>
      </c>
      <c r="I806" s="1" t="s">
        <v>31</v>
      </c>
      <c r="J806" s="1" t="s">
        <v>2</v>
      </c>
      <c r="K806" s="1">
        <v>59</v>
      </c>
      <c r="L806" s="1" t="s">
        <v>113</v>
      </c>
      <c r="M806" s="14">
        <v>0.4</v>
      </c>
      <c r="N806" s="2">
        <v>4450</v>
      </c>
      <c r="O806" s="14">
        <f t="shared" si="42"/>
        <v>1780</v>
      </c>
      <c r="P806" s="14">
        <f t="shared" si="43"/>
        <v>623.00000000000011</v>
      </c>
      <c r="Q806" s="3">
        <v>0.35000000000000003</v>
      </c>
    </row>
    <row r="807" spans="1:17" ht="15.75" customHeight="1" x14ac:dyDescent="0.2">
      <c r="A807" s="1" t="s">
        <v>108</v>
      </c>
      <c r="B807" s="1">
        <v>1185732</v>
      </c>
      <c r="C807" s="17">
        <v>44632</v>
      </c>
      <c r="D807" s="17" t="str">
        <f t="shared" si="44"/>
        <v>marzo</v>
      </c>
      <c r="E807" s="17" t="str">
        <f t="shared" si="45"/>
        <v>T1</v>
      </c>
      <c r="F807" s="17" t="str">
        <f t="shared" si="46"/>
        <v>S1</v>
      </c>
      <c r="G807" s="1" t="s">
        <v>15</v>
      </c>
      <c r="H807" s="1" t="s">
        <v>30</v>
      </c>
      <c r="I807" s="1" t="s">
        <v>31</v>
      </c>
      <c r="J807" s="1" t="s">
        <v>3</v>
      </c>
      <c r="K807" s="1">
        <v>44</v>
      </c>
      <c r="L807" s="1" t="s">
        <v>112</v>
      </c>
      <c r="M807" s="14">
        <v>0.4</v>
      </c>
      <c r="N807" s="2">
        <v>1250</v>
      </c>
      <c r="O807" s="14">
        <f t="shared" si="42"/>
        <v>500</v>
      </c>
      <c r="P807" s="14">
        <f t="shared" si="43"/>
        <v>150</v>
      </c>
      <c r="Q807" s="3">
        <v>0.3</v>
      </c>
    </row>
    <row r="808" spans="1:17" ht="15.75" customHeight="1" x14ac:dyDescent="0.2">
      <c r="A808" s="1" t="s">
        <v>108</v>
      </c>
      <c r="B808" s="1">
        <v>1185732</v>
      </c>
      <c r="C808" s="17">
        <v>44632</v>
      </c>
      <c r="D808" s="17" t="str">
        <f t="shared" si="44"/>
        <v>marzo</v>
      </c>
      <c r="E808" s="17" t="str">
        <f t="shared" si="45"/>
        <v>T1</v>
      </c>
      <c r="F808" s="17" t="str">
        <f t="shared" si="46"/>
        <v>S1</v>
      </c>
      <c r="G808" s="1" t="s">
        <v>15</v>
      </c>
      <c r="H808" s="1" t="s">
        <v>30</v>
      </c>
      <c r="I808" s="1" t="s">
        <v>31</v>
      </c>
      <c r="J808" s="1" t="s">
        <v>4</v>
      </c>
      <c r="K808" s="1">
        <v>57</v>
      </c>
      <c r="L808" s="1" t="s">
        <v>114</v>
      </c>
      <c r="M808" s="14">
        <v>0.30000000000000004</v>
      </c>
      <c r="N808" s="2">
        <v>1750</v>
      </c>
      <c r="O808" s="14">
        <f t="shared" si="42"/>
        <v>525.00000000000011</v>
      </c>
      <c r="P808" s="14">
        <f t="shared" si="43"/>
        <v>157.50000000000003</v>
      </c>
      <c r="Q808" s="3">
        <v>0.3</v>
      </c>
    </row>
    <row r="809" spans="1:17" ht="15.75" customHeight="1" x14ac:dyDescent="0.2">
      <c r="A809" s="1" t="s">
        <v>108</v>
      </c>
      <c r="B809" s="1">
        <v>1185732</v>
      </c>
      <c r="C809" s="17">
        <v>44632</v>
      </c>
      <c r="D809" s="17" t="str">
        <f t="shared" si="44"/>
        <v>marzo</v>
      </c>
      <c r="E809" s="17" t="str">
        <f t="shared" si="45"/>
        <v>T1</v>
      </c>
      <c r="F809" s="17" t="str">
        <f t="shared" si="46"/>
        <v>S1</v>
      </c>
      <c r="G809" s="1" t="s">
        <v>15</v>
      </c>
      <c r="H809" s="1" t="s">
        <v>30</v>
      </c>
      <c r="I809" s="1" t="s">
        <v>31</v>
      </c>
      <c r="J809" s="1" t="s">
        <v>5</v>
      </c>
      <c r="K809" s="1">
        <v>42</v>
      </c>
      <c r="L809" s="1" t="s">
        <v>114</v>
      </c>
      <c r="M809" s="14">
        <v>0.35</v>
      </c>
      <c r="N809" s="2">
        <v>250</v>
      </c>
      <c r="O809" s="14">
        <f t="shared" si="42"/>
        <v>87.5</v>
      </c>
      <c r="P809" s="14">
        <f t="shared" si="43"/>
        <v>30.625000000000004</v>
      </c>
      <c r="Q809" s="3">
        <v>0.35000000000000003</v>
      </c>
    </row>
    <row r="810" spans="1:17" ht="15.75" customHeight="1" x14ac:dyDescent="0.2">
      <c r="A810" s="1" t="s">
        <v>108</v>
      </c>
      <c r="B810" s="1">
        <v>1185732</v>
      </c>
      <c r="C810" s="17">
        <v>44632</v>
      </c>
      <c r="D810" s="17" t="str">
        <f t="shared" si="44"/>
        <v>marzo</v>
      </c>
      <c r="E810" s="17" t="str">
        <f t="shared" si="45"/>
        <v>T1</v>
      </c>
      <c r="F810" s="17" t="str">
        <f t="shared" si="46"/>
        <v>S1</v>
      </c>
      <c r="G810" s="1" t="s">
        <v>15</v>
      </c>
      <c r="H810" s="1" t="s">
        <v>30</v>
      </c>
      <c r="I810" s="1" t="s">
        <v>31</v>
      </c>
      <c r="J810" s="1" t="s">
        <v>6</v>
      </c>
      <c r="K810" s="1">
        <v>34</v>
      </c>
      <c r="L810" s="1" t="s">
        <v>112</v>
      </c>
      <c r="M810" s="14">
        <v>0.5</v>
      </c>
      <c r="N810" s="2">
        <v>750</v>
      </c>
      <c r="O810" s="14">
        <f t="shared" si="42"/>
        <v>375</v>
      </c>
      <c r="P810" s="14">
        <f t="shared" si="43"/>
        <v>112.5</v>
      </c>
      <c r="Q810" s="3">
        <v>0.3</v>
      </c>
    </row>
    <row r="811" spans="1:17" ht="15.75" customHeight="1" x14ac:dyDescent="0.2">
      <c r="A811" s="1" t="s">
        <v>108</v>
      </c>
      <c r="B811" s="1">
        <v>1185732</v>
      </c>
      <c r="C811" s="17">
        <v>44632</v>
      </c>
      <c r="D811" s="17" t="str">
        <f t="shared" si="44"/>
        <v>marzo</v>
      </c>
      <c r="E811" s="17" t="str">
        <f t="shared" si="45"/>
        <v>T1</v>
      </c>
      <c r="F811" s="17" t="str">
        <f t="shared" si="46"/>
        <v>S1</v>
      </c>
      <c r="G811" s="1" t="s">
        <v>15</v>
      </c>
      <c r="H811" s="1" t="s">
        <v>30</v>
      </c>
      <c r="I811" s="1" t="s">
        <v>31</v>
      </c>
      <c r="J811" s="1" t="s">
        <v>7</v>
      </c>
      <c r="K811" s="1">
        <v>22</v>
      </c>
      <c r="L811" s="1" t="s">
        <v>115</v>
      </c>
      <c r="M811" s="14">
        <v>0.4</v>
      </c>
      <c r="N811" s="2">
        <v>1750</v>
      </c>
      <c r="O811" s="14">
        <f t="shared" si="42"/>
        <v>700</v>
      </c>
      <c r="P811" s="14">
        <f t="shared" si="43"/>
        <v>315</v>
      </c>
      <c r="Q811" s="3">
        <v>0.45</v>
      </c>
    </row>
    <row r="812" spans="1:17" ht="15.75" customHeight="1" x14ac:dyDescent="0.2">
      <c r="A812" s="1" t="s">
        <v>108</v>
      </c>
      <c r="B812" s="1">
        <v>1185732</v>
      </c>
      <c r="C812" s="17">
        <v>44664</v>
      </c>
      <c r="D812" s="17" t="str">
        <f t="shared" si="44"/>
        <v>abril</v>
      </c>
      <c r="E812" s="17" t="str">
        <f t="shared" si="45"/>
        <v>T2</v>
      </c>
      <c r="F812" s="17" t="str">
        <f t="shared" si="46"/>
        <v>S1</v>
      </c>
      <c r="G812" s="1" t="s">
        <v>15</v>
      </c>
      <c r="H812" s="1" t="s">
        <v>30</v>
      </c>
      <c r="I812" s="1" t="s">
        <v>31</v>
      </c>
      <c r="J812" s="1" t="s">
        <v>2</v>
      </c>
      <c r="K812" s="1">
        <v>46</v>
      </c>
      <c r="L812" s="1" t="s">
        <v>112</v>
      </c>
      <c r="M812" s="14">
        <v>0.4</v>
      </c>
      <c r="N812" s="2">
        <v>4000</v>
      </c>
      <c r="O812" s="14">
        <f t="shared" si="42"/>
        <v>1600</v>
      </c>
      <c r="P812" s="14">
        <f t="shared" si="43"/>
        <v>560</v>
      </c>
      <c r="Q812" s="3">
        <v>0.35000000000000003</v>
      </c>
    </row>
    <row r="813" spans="1:17" ht="15.75" customHeight="1" x14ac:dyDescent="0.2">
      <c r="A813" s="1" t="s">
        <v>108</v>
      </c>
      <c r="B813" s="1">
        <v>1185732</v>
      </c>
      <c r="C813" s="17">
        <v>44664</v>
      </c>
      <c r="D813" s="17" t="str">
        <f t="shared" si="44"/>
        <v>abril</v>
      </c>
      <c r="E813" s="17" t="str">
        <f t="shared" si="45"/>
        <v>T2</v>
      </c>
      <c r="F813" s="17" t="str">
        <f t="shared" si="46"/>
        <v>S1</v>
      </c>
      <c r="G813" s="1" t="s">
        <v>15</v>
      </c>
      <c r="H813" s="1" t="s">
        <v>30</v>
      </c>
      <c r="I813" s="1" t="s">
        <v>31</v>
      </c>
      <c r="J813" s="1" t="s">
        <v>3</v>
      </c>
      <c r="K813" s="1">
        <v>44</v>
      </c>
      <c r="L813" s="1" t="s">
        <v>113</v>
      </c>
      <c r="M813" s="14">
        <v>0.4</v>
      </c>
      <c r="N813" s="2">
        <v>1000</v>
      </c>
      <c r="O813" s="14">
        <f t="shared" si="42"/>
        <v>400</v>
      </c>
      <c r="P813" s="14">
        <f t="shared" si="43"/>
        <v>120</v>
      </c>
      <c r="Q813" s="3">
        <v>0.3</v>
      </c>
    </row>
    <row r="814" spans="1:17" ht="15.75" customHeight="1" x14ac:dyDescent="0.2">
      <c r="A814" s="1" t="s">
        <v>108</v>
      </c>
      <c r="B814" s="1">
        <v>1185732</v>
      </c>
      <c r="C814" s="17">
        <v>44664</v>
      </c>
      <c r="D814" s="17" t="str">
        <f t="shared" si="44"/>
        <v>abril</v>
      </c>
      <c r="E814" s="17" t="str">
        <f t="shared" si="45"/>
        <v>T2</v>
      </c>
      <c r="F814" s="17" t="str">
        <f t="shared" si="46"/>
        <v>S1</v>
      </c>
      <c r="G814" s="1" t="s">
        <v>15</v>
      </c>
      <c r="H814" s="1" t="s">
        <v>30</v>
      </c>
      <c r="I814" s="1" t="s">
        <v>31</v>
      </c>
      <c r="J814" s="1" t="s">
        <v>4</v>
      </c>
      <c r="K814" s="1">
        <v>29</v>
      </c>
      <c r="L814" s="1" t="s">
        <v>114</v>
      </c>
      <c r="M814" s="14">
        <v>0.30000000000000004</v>
      </c>
      <c r="N814" s="2">
        <v>1000</v>
      </c>
      <c r="O814" s="14">
        <f t="shared" si="42"/>
        <v>300.00000000000006</v>
      </c>
      <c r="P814" s="14">
        <f t="shared" si="43"/>
        <v>90.000000000000014</v>
      </c>
      <c r="Q814" s="3">
        <v>0.3</v>
      </c>
    </row>
    <row r="815" spans="1:17" ht="15.75" customHeight="1" x14ac:dyDescent="0.2">
      <c r="A815" s="1" t="s">
        <v>108</v>
      </c>
      <c r="B815" s="1">
        <v>1185732</v>
      </c>
      <c r="C815" s="17">
        <v>44664</v>
      </c>
      <c r="D815" s="17" t="str">
        <f t="shared" si="44"/>
        <v>abril</v>
      </c>
      <c r="E815" s="17" t="str">
        <f t="shared" si="45"/>
        <v>T2</v>
      </c>
      <c r="F815" s="17" t="str">
        <f t="shared" si="46"/>
        <v>S1</v>
      </c>
      <c r="G815" s="1" t="s">
        <v>15</v>
      </c>
      <c r="H815" s="1" t="s">
        <v>30</v>
      </c>
      <c r="I815" s="1" t="s">
        <v>31</v>
      </c>
      <c r="J815" s="1" t="s">
        <v>5</v>
      </c>
      <c r="K815" s="1">
        <v>52</v>
      </c>
      <c r="L815" s="1" t="s">
        <v>115</v>
      </c>
      <c r="M815" s="14">
        <v>0.35</v>
      </c>
      <c r="N815" s="2">
        <v>250</v>
      </c>
      <c r="O815" s="14">
        <f t="shared" si="42"/>
        <v>87.5</v>
      </c>
      <c r="P815" s="14">
        <f t="shared" si="43"/>
        <v>30.625000000000004</v>
      </c>
      <c r="Q815" s="3">
        <v>0.35000000000000003</v>
      </c>
    </row>
    <row r="816" spans="1:17" ht="15.75" customHeight="1" x14ac:dyDescent="0.2">
      <c r="A816" s="1" t="s">
        <v>108</v>
      </c>
      <c r="B816" s="1">
        <v>1185732</v>
      </c>
      <c r="C816" s="17">
        <v>44664</v>
      </c>
      <c r="D816" s="17" t="str">
        <f t="shared" si="44"/>
        <v>abril</v>
      </c>
      <c r="E816" s="17" t="str">
        <f t="shared" si="45"/>
        <v>T2</v>
      </c>
      <c r="F816" s="17" t="str">
        <f t="shared" si="46"/>
        <v>S1</v>
      </c>
      <c r="G816" s="1" t="s">
        <v>15</v>
      </c>
      <c r="H816" s="1" t="s">
        <v>30</v>
      </c>
      <c r="I816" s="1" t="s">
        <v>31</v>
      </c>
      <c r="J816" s="1" t="s">
        <v>6</v>
      </c>
      <c r="K816" s="1">
        <v>32</v>
      </c>
      <c r="L816" s="1" t="s">
        <v>115</v>
      </c>
      <c r="M816" s="14">
        <v>0.5</v>
      </c>
      <c r="N816" s="2">
        <v>500</v>
      </c>
      <c r="O816" s="14">
        <f t="shared" si="42"/>
        <v>250</v>
      </c>
      <c r="P816" s="14">
        <f t="shared" si="43"/>
        <v>75</v>
      </c>
      <c r="Q816" s="3">
        <v>0.3</v>
      </c>
    </row>
    <row r="817" spans="1:17" ht="15.75" customHeight="1" x14ac:dyDescent="0.2">
      <c r="A817" s="1" t="s">
        <v>108</v>
      </c>
      <c r="B817" s="1">
        <v>1185732</v>
      </c>
      <c r="C817" s="17">
        <v>44664</v>
      </c>
      <c r="D817" s="17" t="str">
        <f t="shared" si="44"/>
        <v>abril</v>
      </c>
      <c r="E817" s="17" t="str">
        <f t="shared" si="45"/>
        <v>T2</v>
      </c>
      <c r="F817" s="17" t="str">
        <f t="shared" si="46"/>
        <v>S1</v>
      </c>
      <c r="G817" s="1" t="s">
        <v>15</v>
      </c>
      <c r="H817" s="1" t="s">
        <v>30</v>
      </c>
      <c r="I817" s="1" t="s">
        <v>31</v>
      </c>
      <c r="J817" s="1" t="s">
        <v>7</v>
      </c>
      <c r="K817" s="1">
        <v>18</v>
      </c>
      <c r="L817" s="1" t="s">
        <v>114</v>
      </c>
      <c r="M817" s="14">
        <v>0.4</v>
      </c>
      <c r="N817" s="2">
        <v>1750</v>
      </c>
      <c r="O817" s="14">
        <f t="shared" si="42"/>
        <v>700</v>
      </c>
      <c r="P817" s="14">
        <f t="shared" si="43"/>
        <v>315</v>
      </c>
      <c r="Q817" s="3">
        <v>0.45</v>
      </c>
    </row>
    <row r="818" spans="1:17" ht="15.75" customHeight="1" x14ac:dyDescent="0.2">
      <c r="A818" s="1" t="s">
        <v>108</v>
      </c>
      <c r="B818" s="1">
        <v>1185732</v>
      </c>
      <c r="C818" s="17">
        <v>44695</v>
      </c>
      <c r="D818" s="17" t="str">
        <f t="shared" si="44"/>
        <v>mayo</v>
      </c>
      <c r="E818" s="17" t="str">
        <f t="shared" si="45"/>
        <v>T2</v>
      </c>
      <c r="F818" s="17" t="str">
        <f t="shared" si="46"/>
        <v>S1</v>
      </c>
      <c r="G818" s="1" t="s">
        <v>15</v>
      </c>
      <c r="H818" s="1" t="s">
        <v>30</v>
      </c>
      <c r="I818" s="1" t="s">
        <v>31</v>
      </c>
      <c r="J818" s="1" t="s">
        <v>2</v>
      </c>
      <c r="K818" s="1">
        <v>50</v>
      </c>
      <c r="L818" s="1" t="s">
        <v>114</v>
      </c>
      <c r="M818" s="14">
        <v>0.5</v>
      </c>
      <c r="N818" s="2">
        <v>4450</v>
      </c>
      <c r="O818" s="14">
        <f t="shared" si="42"/>
        <v>2225</v>
      </c>
      <c r="P818" s="14">
        <f t="shared" si="43"/>
        <v>778.75000000000011</v>
      </c>
      <c r="Q818" s="3">
        <v>0.35000000000000003</v>
      </c>
    </row>
    <row r="819" spans="1:17" ht="15.75" customHeight="1" x14ac:dyDescent="0.2">
      <c r="A819" s="1" t="s">
        <v>108</v>
      </c>
      <c r="B819" s="1">
        <v>1185732</v>
      </c>
      <c r="C819" s="17">
        <v>44695</v>
      </c>
      <c r="D819" s="17" t="str">
        <f t="shared" si="44"/>
        <v>mayo</v>
      </c>
      <c r="E819" s="17" t="str">
        <f t="shared" si="45"/>
        <v>T2</v>
      </c>
      <c r="F819" s="17" t="str">
        <f t="shared" si="46"/>
        <v>S1</v>
      </c>
      <c r="G819" s="1" t="s">
        <v>15</v>
      </c>
      <c r="H819" s="1" t="s">
        <v>30</v>
      </c>
      <c r="I819" s="1" t="s">
        <v>31</v>
      </c>
      <c r="J819" s="1" t="s">
        <v>3</v>
      </c>
      <c r="K819" s="1">
        <v>23</v>
      </c>
      <c r="L819" s="1" t="s">
        <v>113</v>
      </c>
      <c r="M819" s="14">
        <v>0.45000000000000007</v>
      </c>
      <c r="N819" s="2">
        <v>1500</v>
      </c>
      <c r="O819" s="14">
        <f t="shared" si="42"/>
        <v>675.00000000000011</v>
      </c>
      <c r="P819" s="14">
        <f t="shared" si="43"/>
        <v>202.50000000000003</v>
      </c>
      <c r="Q819" s="3">
        <v>0.3</v>
      </c>
    </row>
    <row r="820" spans="1:17" ht="15.75" customHeight="1" x14ac:dyDescent="0.2">
      <c r="A820" s="1" t="s">
        <v>108</v>
      </c>
      <c r="B820" s="1">
        <v>1185732</v>
      </c>
      <c r="C820" s="17">
        <v>44695</v>
      </c>
      <c r="D820" s="17" t="str">
        <f t="shared" si="44"/>
        <v>mayo</v>
      </c>
      <c r="E820" s="17" t="str">
        <f t="shared" si="45"/>
        <v>T2</v>
      </c>
      <c r="F820" s="17" t="str">
        <f t="shared" si="46"/>
        <v>S1</v>
      </c>
      <c r="G820" s="1" t="s">
        <v>15</v>
      </c>
      <c r="H820" s="1" t="s">
        <v>30</v>
      </c>
      <c r="I820" s="1" t="s">
        <v>31</v>
      </c>
      <c r="J820" s="1" t="s">
        <v>4</v>
      </c>
      <c r="K820" s="1">
        <v>44</v>
      </c>
      <c r="L820" s="1" t="s">
        <v>112</v>
      </c>
      <c r="M820" s="14">
        <v>0.4</v>
      </c>
      <c r="N820" s="2">
        <v>1250</v>
      </c>
      <c r="O820" s="14">
        <f t="shared" si="42"/>
        <v>500</v>
      </c>
      <c r="P820" s="14">
        <f t="shared" si="43"/>
        <v>150</v>
      </c>
      <c r="Q820" s="3">
        <v>0.3</v>
      </c>
    </row>
    <row r="821" spans="1:17" ht="15.75" customHeight="1" x14ac:dyDescent="0.2">
      <c r="A821" s="1" t="s">
        <v>108</v>
      </c>
      <c r="B821" s="1">
        <v>1185732</v>
      </c>
      <c r="C821" s="17">
        <v>44695</v>
      </c>
      <c r="D821" s="17" t="str">
        <f t="shared" si="44"/>
        <v>mayo</v>
      </c>
      <c r="E821" s="17" t="str">
        <f t="shared" si="45"/>
        <v>T2</v>
      </c>
      <c r="F821" s="17" t="str">
        <f t="shared" si="46"/>
        <v>S1</v>
      </c>
      <c r="G821" s="1" t="s">
        <v>15</v>
      </c>
      <c r="H821" s="1" t="s">
        <v>30</v>
      </c>
      <c r="I821" s="1" t="s">
        <v>31</v>
      </c>
      <c r="J821" s="1" t="s">
        <v>5</v>
      </c>
      <c r="K821" s="1">
        <v>37</v>
      </c>
      <c r="L821" s="1" t="s">
        <v>112</v>
      </c>
      <c r="M821" s="14">
        <v>0.4</v>
      </c>
      <c r="N821" s="2">
        <v>500</v>
      </c>
      <c r="O821" s="14">
        <f t="shared" si="42"/>
        <v>200</v>
      </c>
      <c r="P821" s="14">
        <f t="shared" si="43"/>
        <v>70</v>
      </c>
      <c r="Q821" s="3">
        <v>0.35000000000000003</v>
      </c>
    </row>
    <row r="822" spans="1:17" ht="15.75" customHeight="1" x14ac:dyDescent="0.2">
      <c r="A822" s="1" t="s">
        <v>108</v>
      </c>
      <c r="B822" s="1">
        <v>1185732</v>
      </c>
      <c r="C822" s="17">
        <v>44695</v>
      </c>
      <c r="D822" s="17" t="str">
        <f t="shared" si="44"/>
        <v>mayo</v>
      </c>
      <c r="E822" s="17" t="str">
        <f t="shared" si="45"/>
        <v>T2</v>
      </c>
      <c r="F822" s="17" t="str">
        <f t="shared" si="46"/>
        <v>S1</v>
      </c>
      <c r="G822" s="1" t="s">
        <v>15</v>
      </c>
      <c r="H822" s="1" t="s">
        <v>30</v>
      </c>
      <c r="I822" s="1" t="s">
        <v>31</v>
      </c>
      <c r="J822" s="1" t="s">
        <v>6</v>
      </c>
      <c r="K822" s="1">
        <v>39</v>
      </c>
      <c r="L822" s="1" t="s">
        <v>113</v>
      </c>
      <c r="M822" s="14">
        <v>0.54999999999999993</v>
      </c>
      <c r="N822" s="2">
        <v>750</v>
      </c>
      <c r="O822" s="14">
        <f t="shared" si="42"/>
        <v>412.49999999999994</v>
      </c>
      <c r="P822" s="14">
        <f t="shared" si="43"/>
        <v>123.74999999999997</v>
      </c>
      <c r="Q822" s="3">
        <v>0.3</v>
      </c>
    </row>
    <row r="823" spans="1:17" ht="15.75" customHeight="1" x14ac:dyDescent="0.2">
      <c r="A823" s="1" t="s">
        <v>108</v>
      </c>
      <c r="B823" s="1">
        <v>1185732</v>
      </c>
      <c r="C823" s="17">
        <v>44695</v>
      </c>
      <c r="D823" s="17" t="str">
        <f t="shared" si="44"/>
        <v>mayo</v>
      </c>
      <c r="E823" s="17" t="str">
        <f t="shared" si="45"/>
        <v>T2</v>
      </c>
      <c r="F823" s="17" t="str">
        <f t="shared" si="46"/>
        <v>S1</v>
      </c>
      <c r="G823" s="1" t="s">
        <v>15</v>
      </c>
      <c r="H823" s="1" t="s">
        <v>30</v>
      </c>
      <c r="I823" s="1" t="s">
        <v>31</v>
      </c>
      <c r="J823" s="1" t="s">
        <v>7</v>
      </c>
      <c r="K823" s="1">
        <v>37</v>
      </c>
      <c r="L823" s="1" t="s">
        <v>112</v>
      </c>
      <c r="M823" s="14">
        <v>0.6</v>
      </c>
      <c r="N823" s="2">
        <v>1750</v>
      </c>
      <c r="O823" s="14">
        <f t="shared" si="42"/>
        <v>1050</v>
      </c>
      <c r="P823" s="14">
        <f t="shared" si="43"/>
        <v>472.5</v>
      </c>
      <c r="Q823" s="3">
        <v>0.45</v>
      </c>
    </row>
    <row r="824" spans="1:17" ht="15.75" customHeight="1" x14ac:dyDescent="0.2">
      <c r="A824" s="1" t="s">
        <v>108</v>
      </c>
      <c r="B824" s="1">
        <v>1185732</v>
      </c>
      <c r="C824" s="17">
        <v>44725</v>
      </c>
      <c r="D824" s="17" t="str">
        <f t="shared" si="44"/>
        <v>junio</v>
      </c>
      <c r="E824" s="17" t="str">
        <f t="shared" si="45"/>
        <v>T2</v>
      </c>
      <c r="F824" s="17" t="str">
        <f t="shared" si="46"/>
        <v>S1</v>
      </c>
      <c r="G824" s="1" t="s">
        <v>15</v>
      </c>
      <c r="H824" s="1" t="s">
        <v>30</v>
      </c>
      <c r="I824" s="1" t="s">
        <v>31</v>
      </c>
      <c r="J824" s="1" t="s">
        <v>2</v>
      </c>
      <c r="K824" s="1">
        <v>47</v>
      </c>
      <c r="L824" s="1" t="s">
        <v>114</v>
      </c>
      <c r="M824" s="14">
        <v>0.45</v>
      </c>
      <c r="N824" s="2">
        <v>4250</v>
      </c>
      <c r="O824" s="14">
        <f t="shared" si="42"/>
        <v>1912.5</v>
      </c>
      <c r="P824" s="14">
        <f t="shared" si="43"/>
        <v>669.37500000000011</v>
      </c>
      <c r="Q824" s="3">
        <v>0.35000000000000003</v>
      </c>
    </row>
    <row r="825" spans="1:17" ht="15.75" customHeight="1" x14ac:dyDescent="0.2">
      <c r="A825" s="1" t="s">
        <v>108</v>
      </c>
      <c r="B825" s="1">
        <v>1185732</v>
      </c>
      <c r="C825" s="17">
        <v>44725</v>
      </c>
      <c r="D825" s="17" t="str">
        <f t="shared" si="44"/>
        <v>junio</v>
      </c>
      <c r="E825" s="17" t="str">
        <f t="shared" si="45"/>
        <v>T2</v>
      </c>
      <c r="F825" s="17" t="str">
        <f t="shared" si="46"/>
        <v>S1</v>
      </c>
      <c r="G825" s="1" t="s">
        <v>15</v>
      </c>
      <c r="H825" s="1" t="s">
        <v>30</v>
      </c>
      <c r="I825" s="1" t="s">
        <v>31</v>
      </c>
      <c r="J825" s="1" t="s">
        <v>3</v>
      </c>
      <c r="K825" s="1">
        <v>16</v>
      </c>
      <c r="L825" s="1" t="s">
        <v>113</v>
      </c>
      <c r="M825" s="14">
        <v>0.40000000000000008</v>
      </c>
      <c r="N825" s="2">
        <v>1750</v>
      </c>
      <c r="O825" s="14">
        <f t="shared" si="42"/>
        <v>700.00000000000011</v>
      </c>
      <c r="P825" s="14">
        <f t="shared" si="43"/>
        <v>210.00000000000003</v>
      </c>
      <c r="Q825" s="3">
        <v>0.3</v>
      </c>
    </row>
    <row r="826" spans="1:17" ht="15.75" customHeight="1" x14ac:dyDescent="0.2">
      <c r="A826" s="1" t="s">
        <v>108</v>
      </c>
      <c r="B826" s="1">
        <v>1185732</v>
      </c>
      <c r="C826" s="17">
        <v>44725</v>
      </c>
      <c r="D826" s="17" t="str">
        <f t="shared" si="44"/>
        <v>junio</v>
      </c>
      <c r="E826" s="17" t="str">
        <f t="shared" si="45"/>
        <v>T2</v>
      </c>
      <c r="F826" s="17" t="str">
        <f t="shared" si="46"/>
        <v>S1</v>
      </c>
      <c r="G826" s="1" t="s">
        <v>15</v>
      </c>
      <c r="H826" s="1" t="s">
        <v>30</v>
      </c>
      <c r="I826" s="1" t="s">
        <v>31</v>
      </c>
      <c r="J826" s="1" t="s">
        <v>4</v>
      </c>
      <c r="K826" s="1">
        <v>37</v>
      </c>
      <c r="L826" s="1" t="s">
        <v>114</v>
      </c>
      <c r="M826" s="14">
        <v>0.35000000000000003</v>
      </c>
      <c r="N826" s="2">
        <v>1750</v>
      </c>
      <c r="O826" s="14">
        <f t="shared" si="42"/>
        <v>612.50000000000011</v>
      </c>
      <c r="P826" s="14">
        <f t="shared" si="43"/>
        <v>183.75000000000003</v>
      </c>
      <c r="Q826" s="3">
        <v>0.3</v>
      </c>
    </row>
    <row r="827" spans="1:17" ht="15.75" customHeight="1" x14ac:dyDescent="0.2">
      <c r="A827" s="1" t="s">
        <v>108</v>
      </c>
      <c r="B827" s="1">
        <v>1185732</v>
      </c>
      <c r="C827" s="17">
        <v>44725</v>
      </c>
      <c r="D827" s="17" t="str">
        <f t="shared" si="44"/>
        <v>junio</v>
      </c>
      <c r="E827" s="17" t="str">
        <f t="shared" si="45"/>
        <v>T2</v>
      </c>
      <c r="F827" s="17" t="str">
        <f t="shared" si="46"/>
        <v>S1</v>
      </c>
      <c r="G827" s="1" t="s">
        <v>15</v>
      </c>
      <c r="H827" s="1" t="s">
        <v>30</v>
      </c>
      <c r="I827" s="1" t="s">
        <v>31</v>
      </c>
      <c r="J827" s="1" t="s">
        <v>5</v>
      </c>
      <c r="K827" s="1">
        <v>22</v>
      </c>
      <c r="L827" s="1" t="s">
        <v>113</v>
      </c>
      <c r="M827" s="14">
        <v>0.35000000000000003</v>
      </c>
      <c r="N827" s="2">
        <v>1500</v>
      </c>
      <c r="O827" s="14">
        <f t="shared" si="42"/>
        <v>525</v>
      </c>
      <c r="P827" s="14">
        <f t="shared" si="43"/>
        <v>183.75000000000003</v>
      </c>
      <c r="Q827" s="3">
        <v>0.35000000000000003</v>
      </c>
    </row>
    <row r="828" spans="1:17" ht="15.75" customHeight="1" x14ac:dyDescent="0.2">
      <c r="A828" s="1" t="s">
        <v>108</v>
      </c>
      <c r="B828" s="1">
        <v>1185732</v>
      </c>
      <c r="C828" s="17">
        <v>44725</v>
      </c>
      <c r="D828" s="17" t="str">
        <f t="shared" si="44"/>
        <v>junio</v>
      </c>
      <c r="E828" s="17" t="str">
        <f t="shared" si="45"/>
        <v>T2</v>
      </c>
      <c r="F828" s="17" t="str">
        <f t="shared" si="46"/>
        <v>S1</v>
      </c>
      <c r="G828" s="1" t="s">
        <v>15</v>
      </c>
      <c r="H828" s="1" t="s">
        <v>30</v>
      </c>
      <c r="I828" s="1" t="s">
        <v>31</v>
      </c>
      <c r="J828" s="1" t="s">
        <v>6</v>
      </c>
      <c r="K828" s="1">
        <v>20</v>
      </c>
      <c r="L828" s="1" t="s">
        <v>114</v>
      </c>
      <c r="M828" s="14">
        <v>0.5</v>
      </c>
      <c r="N828" s="2">
        <v>1500</v>
      </c>
      <c r="O828" s="14">
        <f t="shared" si="42"/>
        <v>750</v>
      </c>
      <c r="P828" s="14">
        <f t="shared" si="43"/>
        <v>225</v>
      </c>
      <c r="Q828" s="3">
        <v>0.3</v>
      </c>
    </row>
    <row r="829" spans="1:17" ht="15.75" customHeight="1" x14ac:dyDescent="0.2">
      <c r="A829" s="1" t="s">
        <v>108</v>
      </c>
      <c r="B829" s="1">
        <v>1185732</v>
      </c>
      <c r="C829" s="17">
        <v>44725</v>
      </c>
      <c r="D829" s="17" t="str">
        <f t="shared" si="44"/>
        <v>junio</v>
      </c>
      <c r="E829" s="17" t="str">
        <f t="shared" si="45"/>
        <v>T2</v>
      </c>
      <c r="F829" s="17" t="str">
        <f t="shared" si="46"/>
        <v>S1</v>
      </c>
      <c r="G829" s="1" t="s">
        <v>15</v>
      </c>
      <c r="H829" s="1" t="s">
        <v>30</v>
      </c>
      <c r="I829" s="1" t="s">
        <v>31</v>
      </c>
      <c r="J829" s="1" t="s">
        <v>7</v>
      </c>
      <c r="K829" s="1">
        <v>29</v>
      </c>
      <c r="L829" s="1" t="s">
        <v>113</v>
      </c>
      <c r="M829" s="14">
        <v>0.55000000000000004</v>
      </c>
      <c r="N829" s="2">
        <v>3250</v>
      </c>
      <c r="O829" s="14">
        <f t="shared" si="42"/>
        <v>1787.5000000000002</v>
      </c>
      <c r="P829" s="14">
        <f t="shared" si="43"/>
        <v>804.37500000000011</v>
      </c>
      <c r="Q829" s="3">
        <v>0.45</v>
      </c>
    </row>
    <row r="830" spans="1:17" ht="15.75" customHeight="1" x14ac:dyDescent="0.2">
      <c r="A830" s="1" t="s">
        <v>108</v>
      </c>
      <c r="B830" s="1">
        <v>1185732</v>
      </c>
      <c r="C830" s="17">
        <v>44754</v>
      </c>
      <c r="D830" s="17" t="str">
        <f t="shared" si="44"/>
        <v>julio</v>
      </c>
      <c r="E830" s="17" t="str">
        <f t="shared" si="45"/>
        <v>T3</v>
      </c>
      <c r="F830" s="17" t="str">
        <f t="shared" si="46"/>
        <v>S2</v>
      </c>
      <c r="G830" s="1" t="s">
        <v>15</v>
      </c>
      <c r="H830" s="1" t="s">
        <v>30</v>
      </c>
      <c r="I830" s="1" t="s">
        <v>31</v>
      </c>
      <c r="J830" s="1" t="s">
        <v>2</v>
      </c>
      <c r="K830" s="1">
        <v>46</v>
      </c>
      <c r="L830" s="1" t="s">
        <v>115</v>
      </c>
      <c r="M830" s="14">
        <v>0.5</v>
      </c>
      <c r="N830" s="2">
        <v>5500</v>
      </c>
      <c r="O830" s="14">
        <f t="shared" si="42"/>
        <v>2750</v>
      </c>
      <c r="P830" s="14">
        <f t="shared" si="43"/>
        <v>962.50000000000011</v>
      </c>
      <c r="Q830" s="3">
        <v>0.35000000000000003</v>
      </c>
    </row>
    <row r="831" spans="1:17" ht="15.75" customHeight="1" x14ac:dyDescent="0.2">
      <c r="A831" s="1" t="s">
        <v>108</v>
      </c>
      <c r="B831" s="1">
        <v>1185732</v>
      </c>
      <c r="C831" s="17">
        <v>44754</v>
      </c>
      <c r="D831" s="17" t="str">
        <f t="shared" si="44"/>
        <v>julio</v>
      </c>
      <c r="E831" s="17" t="str">
        <f t="shared" si="45"/>
        <v>T3</v>
      </c>
      <c r="F831" s="17" t="str">
        <f t="shared" si="46"/>
        <v>S2</v>
      </c>
      <c r="G831" s="1" t="s">
        <v>15</v>
      </c>
      <c r="H831" s="1" t="s">
        <v>30</v>
      </c>
      <c r="I831" s="1" t="s">
        <v>31</v>
      </c>
      <c r="J831" s="1" t="s">
        <v>3</v>
      </c>
      <c r="K831" s="1">
        <v>21</v>
      </c>
      <c r="L831" s="1" t="s">
        <v>114</v>
      </c>
      <c r="M831" s="14">
        <v>0.45000000000000007</v>
      </c>
      <c r="N831" s="2">
        <v>3000</v>
      </c>
      <c r="O831" s="14">
        <f t="shared" si="42"/>
        <v>1350.0000000000002</v>
      </c>
      <c r="P831" s="14">
        <f t="shared" si="43"/>
        <v>405.00000000000006</v>
      </c>
      <c r="Q831" s="3">
        <v>0.3</v>
      </c>
    </row>
    <row r="832" spans="1:17" ht="15.75" customHeight="1" x14ac:dyDescent="0.2">
      <c r="A832" s="1" t="s">
        <v>108</v>
      </c>
      <c r="B832" s="1">
        <v>1185732</v>
      </c>
      <c r="C832" s="17">
        <v>44754</v>
      </c>
      <c r="D832" s="17" t="str">
        <f t="shared" si="44"/>
        <v>julio</v>
      </c>
      <c r="E832" s="17" t="str">
        <f t="shared" si="45"/>
        <v>T3</v>
      </c>
      <c r="F832" s="17" t="str">
        <f t="shared" si="46"/>
        <v>S2</v>
      </c>
      <c r="G832" s="1" t="s">
        <v>15</v>
      </c>
      <c r="H832" s="1" t="s">
        <v>30</v>
      </c>
      <c r="I832" s="1" t="s">
        <v>31</v>
      </c>
      <c r="J832" s="1" t="s">
        <v>4</v>
      </c>
      <c r="K832" s="1">
        <v>60</v>
      </c>
      <c r="L832" s="1" t="s">
        <v>115</v>
      </c>
      <c r="M832" s="14">
        <v>0.4</v>
      </c>
      <c r="N832" s="2">
        <v>2250</v>
      </c>
      <c r="O832" s="14">
        <f t="shared" si="42"/>
        <v>900</v>
      </c>
      <c r="P832" s="14">
        <f t="shared" si="43"/>
        <v>270</v>
      </c>
      <c r="Q832" s="3">
        <v>0.3</v>
      </c>
    </row>
    <row r="833" spans="1:17" ht="15.75" customHeight="1" x14ac:dyDescent="0.2">
      <c r="A833" s="1" t="s">
        <v>108</v>
      </c>
      <c r="B833" s="1">
        <v>1185732</v>
      </c>
      <c r="C833" s="17">
        <v>44754</v>
      </c>
      <c r="D833" s="17" t="str">
        <f t="shared" si="44"/>
        <v>julio</v>
      </c>
      <c r="E833" s="17" t="str">
        <f t="shared" si="45"/>
        <v>T3</v>
      </c>
      <c r="F833" s="17" t="str">
        <f t="shared" si="46"/>
        <v>S2</v>
      </c>
      <c r="G833" s="1" t="s">
        <v>15</v>
      </c>
      <c r="H833" s="1" t="s">
        <v>30</v>
      </c>
      <c r="I833" s="1" t="s">
        <v>31</v>
      </c>
      <c r="J833" s="1" t="s">
        <v>5</v>
      </c>
      <c r="K833" s="1">
        <v>23</v>
      </c>
      <c r="L833" s="1" t="s">
        <v>115</v>
      </c>
      <c r="M833" s="14">
        <v>0.4</v>
      </c>
      <c r="N833" s="2">
        <v>1750</v>
      </c>
      <c r="O833" s="14">
        <f t="shared" si="42"/>
        <v>700</v>
      </c>
      <c r="P833" s="14">
        <f t="shared" si="43"/>
        <v>245.00000000000003</v>
      </c>
      <c r="Q833" s="3">
        <v>0.35000000000000003</v>
      </c>
    </row>
    <row r="834" spans="1:17" ht="15.75" customHeight="1" x14ac:dyDescent="0.2">
      <c r="A834" s="1" t="s">
        <v>108</v>
      </c>
      <c r="B834" s="1">
        <v>1185732</v>
      </c>
      <c r="C834" s="17">
        <v>44754</v>
      </c>
      <c r="D834" s="17" t="str">
        <f t="shared" ref="D834:D897" si="47">TEXT(C834,"mmmm")</f>
        <v>julio</v>
      </c>
      <c r="E834" s="17" t="str">
        <f t="shared" ref="E834:E897" si="48">"T" &amp; TRUNC((MONTH(C834)-1)/3)+1</f>
        <v>T3</v>
      </c>
      <c r="F834" s="17" t="str">
        <f t="shared" ref="F834:F897" si="49">"S" &amp; IF(MONTH(C834)&lt;=6,1,2)</f>
        <v>S2</v>
      </c>
      <c r="G834" s="1" t="s">
        <v>15</v>
      </c>
      <c r="H834" s="1" t="s">
        <v>30</v>
      </c>
      <c r="I834" s="1" t="s">
        <v>31</v>
      </c>
      <c r="J834" s="1" t="s">
        <v>6</v>
      </c>
      <c r="K834" s="1">
        <v>26</v>
      </c>
      <c r="L834" s="1" t="s">
        <v>114</v>
      </c>
      <c r="M834" s="14">
        <v>0.5</v>
      </c>
      <c r="N834" s="2">
        <v>2000</v>
      </c>
      <c r="O834" s="14">
        <f t="shared" si="42"/>
        <v>1000</v>
      </c>
      <c r="P834" s="14">
        <f t="shared" si="43"/>
        <v>300</v>
      </c>
      <c r="Q834" s="3">
        <v>0.3</v>
      </c>
    </row>
    <row r="835" spans="1:17" ht="15.75" customHeight="1" x14ac:dyDescent="0.2">
      <c r="A835" s="1" t="s">
        <v>108</v>
      </c>
      <c r="B835" s="1">
        <v>1185732</v>
      </c>
      <c r="C835" s="17">
        <v>44754</v>
      </c>
      <c r="D835" s="17" t="str">
        <f t="shared" si="47"/>
        <v>julio</v>
      </c>
      <c r="E835" s="17" t="str">
        <f t="shared" si="48"/>
        <v>T3</v>
      </c>
      <c r="F835" s="17" t="str">
        <f t="shared" si="49"/>
        <v>S2</v>
      </c>
      <c r="G835" s="1" t="s">
        <v>15</v>
      </c>
      <c r="H835" s="1" t="s">
        <v>30</v>
      </c>
      <c r="I835" s="1" t="s">
        <v>31</v>
      </c>
      <c r="J835" s="1" t="s">
        <v>7</v>
      </c>
      <c r="K835" s="1">
        <v>23</v>
      </c>
      <c r="L835" s="1" t="s">
        <v>115</v>
      </c>
      <c r="M835" s="14">
        <v>0.55000000000000004</v>
      </c>
      <c r="N835" s="2">
        <v>3750</v>
      </c>
      <c r="O835" s="14">
        <f t="shared" si="42"/>
        <v>2062.5</v>
      </c>
      <c r="P835" s="14">
        <f t="shared" si="43"/>
        <v>928.125</v>
      </c>
      <c r="Q835" s="3">
        <v>0.45</v>
      </c>
    </row>
    <row r="836" spans="1:17" ht="15.75" customHeight="1" x14ac:dyDescent="0.2">
      <c r="A836" s="1" t="s">
        <v>108</v>
      </c>
      <c r="B836" s="1">
        <v>1185732</v>
      </c>
      <c r="C836" s="17">
        <v>44786</v>
      </c>
      <c r="D836" s="17" t="str">
        <f t="shared" si="47"/>
        <v>agosto</v>
      </c>
      <c r="E836" s="17" t="str">
        <f t="shared" si="48"/>
        <v>T3</v>
      </c>
      <c r="F836" s="17" t="str">
        <f t="shared" si="49"/>
        <v>S2</v>
      </c>
      <c r="G836" s="1" t="s">
        <v>15</v>
      </c>
      <c r="H836" s="1" t="s">
        <v>30</v>
      </c>
      <c r="I836" s="1" t="s">
        <v>31</v>
      </c>
      <c r="J836" s="1" t="s">
        <v>2</v>
      </c>
      <c r="K836" s="1">
        <v>38</v>
      </c>
      <c r="L836" s="1" t="s">
        <v>113</v>
      </c>
      <c r="M836" s="14">
        <v>0.5</v>
      </c>
      <c r="N836" s="2">
        <v>5250</v>
      </c>
      <c r="O836" s="14">
        <f t="shared" si="42"/>
        <v>2625</v>
      </c>
      <c r="P836" s="14">
        <f t="shared" si="43"/>
        <v>918.75000000000011</v>
      </c>
      <c r="Q836" s="3">
        <v>0.35000000000000003</v>
      </c>
    </row>
    <row r="837" spans="1:17" ht="15.75" customHeight="1" x14ac:dyDescent="0.2">
      <c r="A837" s="1" t="s">
        <v>108</v>
      </c>
      <c r="B837" s="1">
        <v>1185732</v>
      </c>
      <c r="C837" s="17">
        <v>44786</v>
      </c>
      <c r="D837" s="17" t="str">
        <f t="shared" si="47"/>
        <v>agosto</v>
      </c>
      <c r="E837" s="17" t="str">
        <f t="shared" si="48"/>
        <v>T3</v>
      </c>
      <c r="F837" s="17" t="str">
        <f t="shared" si="49"/>
        <v>S2</v>
      </c>
      <c r="G837" s="1" t="s">
        <v>15</v>
      </c>
      <c r="H837" s="1" t="s">
        <v>30</v>
      </c>
      <c r="I837" s="1" t="s">
        <v>31</v>
      </c>
      <c r="J837" s="1" t="s">
        <v>3</v>
      </c>
      <c r="K837" s="1">
        <v>55</v>
      </c>
      <c r="L837" s="1" t="s">
        <v>115</v>
      </c>
      <c r="M837" s="14">
        <v>0.45000000000000007</v>
      </c>
      <c r="N837" s="2">
        <v>3000</v>
      </c>
      <c r="O837" s="14">
        <f t="shared" si="42"/>
        <v>1350.0000000000002</v>
      </c>
      <c r="P837" s="14">
        <f t="shared" si="43"/>
        <v>405.00000000000006</v>
      </c>
      <c r="Q837" s="3">
        <v>0.3</v>
      </c>
    </row>
    <row r="838" spans="1:17" ht="15.75" customHeight="1" x14ac:dyDescent="0.2">
      <c r="A838" s="1" t="s">
        <v>108</v>
      </c>
      <c r="B838" s="1">
        <v>1185732</v>
      </c>
      <c r="C838" s="17">
        <v>44786</v>
      </c>
      <c r="D838" s="17" t="str">
        <f t="shared" si="47"/>
        <v>agosto</v>
      </c>
      <c r="E838" s="17" t="str">
        <f t="shared" si="48"/>
        <v>T3</v>
      </c>
      <c r="F838" s="17" t="str">
        <f t="shared" si="49"/>
        <v>S2</v>
      </c>
      <c r="G838" s="1" t="s">
        <v>15</v>
      </c>
      <c r="H838" s="1" t="s">
        <v>30</v>
      </c>
      <c r="I838" s="1" t="s">
        <v>31</v>
      </c>
      <c r="J838" s="1" t="s">
        <v>4</v>
      </c>
      <c r="K838" s="1">
        <v>21</v>
      </c>
      <c r="L838" s="1" t="s">
        <v>113</v>
      </c>
      <c r="M838" s="14">
        <v>0.4</v>
      </c>
      <c r="N838" s="2">
        <v>2250</v>
      </c>
      <c r="O838" s="14">
        <f t="shared" si="42"/>
        <v>900</v>
      </c>
      <c r="P838" s="14">
        <f t="shared" si="43"/>
        <v>270</v>
      </c>
      <c r="Q838" s="3">
        <v>0.3</v>
      </c>
    </row>
    <row r="839" spans="1:17" ht="15.75" customHeight="1" x14ac:dyDescent="0.2">
      <c r="A839" s="1" t="s">
        <v>108</v>
      </c>
      <c r="B839" s="1">
        <v>1185732</v>
      </c>
      <c r="C839" s="17">
        <v>44786</v>
      </c>
      <c r="D839" s="17" t="str">
        <f t="shared" si="47"/>
        <v>agosto</v>
      </c>
      <c r="E839" s="17" t="str">
        <f t="shared" si="48"/>
        <v>T3</v>
      </c>
      <c r="F839" s="17" t="str">
        <f t="shared" si="49"/>
        <v>S2</v>
      </c>
      <c r="G839" s="1" t="s">
        <v>15</v>
      </c>
      <c r="H839" s="1" t="s">
        <v>30</v>
      </c>
      <c r="I839" s="1" t="s">
        <v>31</v>
      </c>
      <c r="J839" s="1" t="s">
        <v>5</v>
      </c>
      <c r="K839" s="1">
        <v>50</v>
      </c>
      <c r="L839" s="1" t="s">
        <v>112</v>
      </c>
      <c r="M839" s="14">
        <v>0.35000000000000003</v>
      </c>
      <c r="N839" s="2">
        <v>1750</v>
      </c>
      <c r="O839" s="14">
        <f t="shared" si="42"/>
        <v>612.50000000000011</v>
      </c>
      <c r="P839" s="14">
        <f t="shared" si="43"/>
        <v>214.37500000000006</v>
      </c>
      <c r="Q839" s="3">
        <v>0.35000000000000003</v>
      </c>
    </row>
    <row r="840" spans="1:17" ht="15.75" customHeight="1" x14ac:dyDescent="0.2">
      <c r="A840" s="1" t="s">
        <v>108</v>
      </c>
      <c r="B840" s="1">
        <v>1185732</v>
      </c>
      <c r="C840" s="17">
        <v>44786</v>
      </c>
      <c r="D840" s="17" t="str">
        <f t="shared" si="47"/>
        <v>agosto</v>
      </c>
      <c r="E840" s="17" t="str">
        <f t="shared" si="48"/>
        <v>T3</v>
      </c>
      <c r="F840" s="17" t="str">
        <f t="shared" si="49"/>
        <v>S2</v>
      </c>
      <c r="G840" s="1" t="s">
        <v>15</v>
      </c>
      <c r="H840" s="1" t="s">
        <v>30</v>
      </c>
      <c r="I840" s="1" t="s">
        <v>31</v>
      </c>
      <c r="J840" s="1" t="s">
        <v>6</v>
      </c>
      <c r="K840" s="1">
        <v>21</v>
      </c>
      <c r="L840" s="1" t="s">
        <v>114</v>
      </c>
      <c r="M840" s="14">
        <v>0.45</v>
      </c>
      <c r="N840" s="2">
        <v>1500</v>
      </c>
      <c r="O840" s="14">
        <f t="shared" si="42"/>
        <v>675</v>
      </c>
      <c r="P840" s="14">
        <f t="shared" si="43"/>
        <v>202.5</v>
      </c>
      <c r="Q840" s="3">
        <v>0.3</v>
      </c>
    </row>
    <row r="841" spans="1:17" ht="15.75" customHeight="1" x14ac:dyDescent="0.2">
      <c r="A841" s="1" t="s">
        <v>108</v>
      </c>
      <c r="B841" s="1">
        <v>1185732</v>
      </c>
      <c r="C841" s="17">
        <v>44786</v>
      </c>
      <c r="D841" s="17" t="str">
        <f t="shared" si="47"/>
        <v>agosto</v>
      </c>
      <c r="E841" s="17" t="str">
        <f t="shared" si="48"/>
        <v>T3</v>
      </c>
      <c r="F841" s="17" t="str">
        <f t="shared" si="49"/>
        <v>S2</v>
      </c>
      <c r="G841" s="1" t="s">
        <v>15</v>
      </c>
      <c r="H841" s="1" t="s">
        <v>30</v>
      </c>
      <c r="I841" s="1" t="s">
        <v>31</v>
      </c>
      <c r="J841" s="1" t="s">
        <v>7</v>
      </c>
      <c r="K841" s="1">
        <v>53</v>
      </c>
      <c r="L841" s="1" t="s">
        <v>114</v>
      </c>
      <c r="M841" s="14">
        <v>0.5</v>
      </c>
      <c r="N841" s="2">
        <v>3250</v>
      </c>
      <c r="O841" s="14">
        <f t="shared" si="42"/>
        <v>1625</v>
      </c>
      <c r="P841" s="14">
        <f t="shared" si="43"/>
        <v>731.25</v>
      </c>
      <c r="Q841" s="3">
        <v>0.45</v>
      </c>
    </row>
    <row r="842" spans="1:17" ht="15.75" customHeight="1" x14ac:dyDescent="0.2">
      <c r="A842" s="1" t="s">
        <v>108</v>
      </c>
      <c r="B842" s="1">
        <v>1185732</v>
      </c>
      <c r="C842" s="17">
        <v>44818</v>
      </c>
      <c r="D842" s="17" t="str">
        <f t="shared" si="47"/>
        <v>septiembre</v>
      </c>
      <c r="E842" s="17" t="str">
        <f t="shared" si="48"/>
        <v>T3</v>
      </c>
      <c r="F842" s="17" t="str">
        <f t="shared" si="49"/>
        <v>S2</v>
      </c>
      <c r="G842" s="1" t="s">
        <v>15</v>
      </c>
      <c r="H842" s="1" t="s">
        <v>30</v>
      </c>
      <c r="I842" s="1" t="s">
        <v>31</v>
      </c>
      <c r="J842" s="1" t="s">
        <v>2</v>
      </c>
      <c r="K842" s="1">
        <v>39</v>
      </c>
      <c r="L842" s="1" t="s">
        <v>115</v>
      </c>
      <c r="M842" s="14">
        <v>0.45</v>
      </c>
      <c r="N842" s="2">
        <v>4500</v>
      </c>
      <c r="O842" s="14">
        <f t="shared" si="42"/>
        <v>2025</v>
      </c>
      <c r="P842" s="14">
        <f t="shared" si="43"/>
        <v>708.75000000000011</v>
      </c>
      <c r="Q842" s="3">
        <v>0.35000000000000003</v>
      </c>
    </row>
    <row r="843" spans="1:17" ht="15.75" customHeight="1" x14ac:dyDescent="0.2">
      <c r="A843" s="1" t="s">
        <v>108</v>
      </c>
      <c r="B843" s="1">
        <v>1185732</v>
      </c>
      <c r="C843" s="17">
        <v>44818</v>
      </c>
      <c r="D843" s="17" t="str">
        <f t="shared" si="47"/>
        <v>septiembre</v>
      </c>
      <c r="E843" s="17" t="str">
        <f t="shared" si="48"/>
        <v>T3</v>
      </c>
      <c r="F843" s="17" t="str">
        <f t="shared" si="49"/>
        <v>S2</v>
      </c>
      <c r="G843" s="1" t="s">
        <v>15</v>
      </c>
      <c r="H843" s="1" t="s">
        <v>30</v>
      </c>
      <c r="I843" s="1" t="s">
        <v>31</v>
      </c>
      <c r="J843" s="1" t="s">
        <v>3</v>
      </c>
      <c r="K843" s="1">
        <v>42</v>
      </c>
      <c r="L843" s="1" t="s">
        <v>113</v>
      </c>
      <c r="M843" s="14">
        <v>0.40000000000000008</v>
      </c>
      <c r="N843" s="2">
        <v>2500</v>
      </c>
      <c r="O843" s="14">
        <f t="shared" si="42"/>
        <v>1000.0000000000002</v>
      </c>
      <c r="P843" s="14">
        <f t="shared" si="43"/>
        <v>300.00000000000006</v>
      </c>
      <c r="Q843" s="3">
        <v>0.3</v>
      </c>
    </row>
    <row r="844" spans="1:17" ht="15.75" customHeight="1" x14ac:dyDescent="0.2">
      <c r="A844" s="1" t="s">
        <v>108</v>
      </c>
      <c r="B844" s="1">
        <v>1185732</v>
      </c>
      <c r="C844" s="17">
        <v>44818</v>
      </c>
      <c r="D844" s="17" t="str">
        <f t="shared" si="47"/>
        <v>septiembre</v>
      </c>
      <c r="E844" s="17" t="str">
        <f t="shared" si="48"/>
        <v>T3</v>
      </c>
      <c r="F844" s="17" t="str">
        <f t="shared" si="49"/>
        <v>S2</v>
      </c>
      <c r="G844" s="1" t="s">
        <v>15</v>
      </c>
      <c r="H844" s="1" t="s">
        <v>30</v>
      </c>
      <c r="I844" s="1" t="s">
        <v>31</v>
      </c>
      <c r="J844" s="1" t="s">
        <v>4</v>
      </c>
      <c r="K844" s="1">
        <v>24</v>
      </c>
      <c r="L844" s="1" t="s">
        <v>115</v>
      </c>
      <c r="M844" s="14">
        <v>0.25</v>
      </c>
      <c r="N844" s="2">
        <v>1500</v>
      </c>
      <c r="O844" s="14">
        <f t="shared" si="42"/>
        <v>375</v>
      </c>
      <c r="P844" s="14">
        <f t="shared" si="43"/>
        <v>112.5</v>
      </c>
      <c r="Q844" s="3">
        <v>0.3</v>
      </c>
    </row>
    <row r="845" spans="1:17" ht="15.75" customHeight="1" x14ac:dyDescent="0.2">
      <c r="A845" s="1" t="s">
        <v>108</v>
      </c>
      <c r="B845" s="1">
        <v>1185732</v>
      </c>
      <c r="C845" s="17">
        <v>44818</v>
      </c>
      <c r="D845" s="17" t="str">
        <f t="shared" si="47"/>
        <v>septiembre</v>
      </c>
      <c r="E845" s="17" t="str">
        <f t="shared" si="48"/>
        <v>T3</v>
      </c>
      <c r="F845" s="17" t="str">
        <f t="shared" si="49"/>
        <v>S2</v>
      </c>
      <c r="G845" s="1" t="s">
        <v>15</v>
      </c>
      <c r="H845" s="1" t="s">
        <v>30</v>
      </c>
      <c r="I845" s="1" t="s">
        <v>31</v>
      </c>
      <c r="J845" s="1" t="s">
        <v>5</v>
      </c>
      <c r="K845" s="1">
        <v>18</v>
      </c>
      <c r="L845" s="1" t="s">
        <v>112</v>
      </c>
      <c r="M845" s="14">
        <v>0.25</v>
      </c>
      <c r="N845" s="2">
        <v>1250</v>
      </c>
      <c r="O845" s="14">
        <f t="shared" si="42"/>
        <v>312.5</v>
      </c>
      <c r="P845" s="14">
        <f t="shared" si="43"/>
        <v>109.37500000000001</v>
      </c>
      <c r="Q845" s="3">
        <v>0.35000000000000003</v>
      </c>
    </row>
    <row r="846" spans="1:17" ht="15.75" customHeight="1" x14ac:dyDescent="0.2">
      <c r="A846" s="1" t="s">
        <v>108</v>
      </c>
      <c r="B846" s="1">
        <v>1185732</v>
      </c>
      <c r="C846" s="17">
        <v>44818</v>
      </c>
      <c r="D846" s="17" t="str">
        <f t="shared" si="47"/>
        <v>septiembre</v>
      </c>
      <c r="E846" s="17" t="str">
        <f t="shared" si="48"/>
        <v>T3</v>
      </c>
      <c r="F846" s="17" t="str">
        <f t="shared" si="49"/>
        <v>S2</v>
      </c>
      <c r="G846" s="1" t="s">
        <v>15</v>
      </c>
      <c r="H846" s="1" t="s">
        <v>30</v>
      </c>
      <c r="I846" s="1" t="s">
        <v>31</v>
      </c>
      <c r="J846" s="1" t="s">
        <v>6</v>
      </c>
      <c r="K846" s="1">
        <v>25</v>
      </c>
      <c r="L846" s="1" t="s">
        <v>114</v>
      </c>
      <c r="M846" s="14">
        <v>0.35</v>
      </c>
      <c r="N846" s="2">
        <v>1250</v>
      </c>
      <c r="O846" s="14">
        <f t="shared" si="42"/>
        <v>437.5</v>
      </c>
      <c r="P846" s="14">
        <f t="shared" si="43"/>
        <v>131.25</v>
      </c>
      <c r="Q846" s="3">
        <v>0.3</v>
      </c>
    </row>
    <row r="847" spans="1:17" ht="15.75" customHeight="1" x14ac:dyDescent="0.2">
      <c r="A847" s="1" t="s">
        <v>108</v>
      </c>
      <c r="B847" s="1">
        <v>1185732</v>
      </c>
      <c r="C847" s="17">
        <v>44818</v>
      </c>
      <c r="D847" s="17" t="str">
        <f t="shared" si="47"/>
        <v>septiembre</v>
      </c>
      <c r="E847" s="17" t="str">
        <f t="shared" si="48"/>
        <v>T3</v>
      </c>
      <c r="F847" s="17" t="str">
        <f t="shared" si="49"/>
        <v>S2</v>
      </c>
      <c r="G847" s="1" t="s">
        <v>15</v>
      </c>
      <c r="H847" s="1" t="s">
        <v>30</v>
      </c>
      <c r="I847" s="1" t="s">
        <v>31</v>
      </c>
      <c r="J847" s="1" t="s">
        <v>7</v>
      </c>
      <c r="K847" s="1">
        <v>51</v>
      </c>
      <c r="L847" s="1" t="s">
        <v>114</v>
      </c>
      <c r="M847" s="14">
        <v>0.4</v>
      </c>
      <c r="N847" s="2">
        <v>2000</v>
      </c>
      <c r="O847" s="14">
        <f t="shared" si="42"/>
        <v>800</v>
      </c>
      <c r="P847" s="14">
        <f t="shared" si="43"/>
        <v>360</v>
      </c>
      <c r="Q847" s="3">
        <v>0.45</v>
      </c>
    </row>
    <row r="848" spans="1:17" ht="15.75" customHeight="1" x14ac:dyDescent="0.2">
      <c r="A848" s="1" t="s">
        <v>108</v>
      </c>
      <c r="B848" s="1">
        <v>1185732</v>
      </c>
      <c r="C848" s="17">
        <v>44847</v>
      </c>
      <c r="D848" s="17" t="str">
        <f t="shared" si="47"/>
        <v>octubre</v>
      </c>
      <c r="E848" s="17" t="str">
        <f t="shared" si="48"/>
        <v>T4</v>
      </c>
      <c r="F848" s="17" t="str">
        <f t="shared" si="49"/>
        <v>S2</v>
      </c>
      <c r="G848" s="1" t="s">
        <v>15</v>
      </c>
      <c r="H848" s="1" t="s">
        <v>30</v>
      </c>
      <c r="I848" s="1" t="s">
        <v>31</v>
      </c>
      <c r="J848" s="1" t="s">
        <v>2</v>
      </c>
      <c r="K848" s="1">
        <v>25</v>
      </c>
      <c r="L848" s="1" t="s">
        <v>115</v>
      </c>
      <c r="M848" s="14">
        <v>0.44999999999999996</v>
      </c>
      <c r="N848" s="2">
        <v>3750</v>
      </c>
      <c r="O848" s="14">
        <f t="shared" si="42"/>
        <v>1687.4999999999998</v>
      </c>
      <c r="P848" s="14">
        <f t="shared" si="43"/>
        <v>590.625</v>
      </c>
      <c r="Q848" s="3">
        <v>0.35000000000000003</v>
      </c>
    </row>
    <row r="849" spans="1:17" ht="15.75" customHeight="1" x14ac:dyDescent="0.2">
      <c r="A849" s="1" t="s">
        <v>108</v>
      </c>
      <c r="B849" s="1">
        <v>1185732</v>
      </c>
      <c r="C849" s="17">
        <v>44847</v>
      </c>
      <c r="D849" s="17" t="str">
        <f t="shared" si="47"/>
        <v>octubre</v>
      </c>
      <c r="E849" s="17" t="str">
        <f t="shared" si="48"/>
        <v>T4</v>
      </c>
      <c r="F849" s="17" t="str">
        <f t="shared" si="49"/>
        <v>S2</v>
      </c>
      <c r="G849" s="1" t="s">
        <v>15</v>
      </c>
      <c r="H849" s="1" t="s">
        <v>30</v>
      </c>
      <c r="I849" s="1" t="s">
        <v>31</v>
      </c>
      <c r="J849" s="1" t="s">
        <v>3</v>
      </c>
      <c r="K849" s="1">
        <v>58</v>
      </c>
      <c r="L849" s="1" t="s">
        <v>115</v>
      </c>
      <c r="M849" s="14">
        <v>0.35</v>
      </c>
      <c r="N849" s="2">
        <v>2000</v>
      </c>
      <c r="O849" s="14">
        <f t="shared" si="42"/>
        <v>700</v>
      </c>
      <c r="P849" s="14">
        <f t="shared" si="43"/>
        <v>210</v>
      </c>
      <c r="Q849" s="3">
        <v>0.3</v>
      </c>
    </row>
    <row r="850" spans="1:17" ht="15.75" customHeight="1" x14ac:dyDescent="0.2">
      <c r="A850" s="1" t="s">
        <v>108</v>
      </c>
      <c r="B850" s="1">
        <v>1185732</v>
      </c>
      <c r="C850" s="17">
        <v>44847</v>
      </c>
      <c r="D850" s="17" t="str">
        <f t="shared" si="47"/>
        <v>octubre</v>
      </c>
      <c r="E850" s="17" t="str">
        <f t="shared" si="48"/>
        <v>T4</v>
      </c>
      <c r="F850" s="17" t="str">
        <f t="shared" si="49"/>
        <v>S2</v>
      </c>
      <c r="G850" s="1" t="s">
        <v>15</v>
      </c>
      <c r="H850" s="1" t="s">
        <v>30</v>
      </c>
      <c r="I850" s="1" t="s">
        <v>31</v>
      </c>
      <c r="J850" s="1" t="s">
        <v>4</v>
      </c>
      <c r="K850" s="1">
        <v>46</v>
      </c>
      <c r="L850" s="1" t="s">
        <v>115</v>
      </c>
      <c r="M850" s="14">
        <v>0.35</v>
      </c>
      <c r="N850" s="2">
        <v>1000</v>
      </c>
      <c r="O850" s="14">
        <f t="shared" si="42"/>
        <v>350</v>
      </c>
      <c r="P850" s="14">
        <f t="shared" si="43"/>
        <v>105</v>
      </c>
      <c r="Q850" s="3">
        <v>0.3</v>
      </c>
    </row>
    <row r="851" spans="1:17" ht="15.75" customHeight="1" x14ac:dyDescent="0.2">
      <c r="A851" s="1" t="s">
        <v>108</v>
      </c>
      <c r="B851" s="1">
        <v>1185732</v>
      </c>
      <c r="C851" s="17">
        <v>44847</v>
      </c>
      <c r="D851" s="17" t="str">
        <f t="shared" si="47"/>
        <v>octubre</v>
      </c>
      <c r="E851" s="17" t="str">
        <f t="shared" si="48"/>
        <v>T4</v>
      </c>
      <c r="F851" s="17" t="str">
        <f t="shared" si="49"/>
        <v>S2</v>
      </c>
      <c r="G851" s="1" t="s">
        <v>15</v>
      </c>
      <c r="H851" s="1" t="s">
        <v>30</v>
      </c>
      <c r="I851" s="1" t="s">
        <v>31</v>
      </c>
      <c r="J851" s="1" t="s">
        <v>5</v>
      </c>
      <c r="K851" s="1">
        <v>26</v>
      </c>
      <c r="L851" s="1" t="s">
        <v>112</v>
      </c>
      <c r="M851" s="14">
        <v>0.35</v>
      </c>
      <c r="N851" s="2">
        <v>750</v>
      </c>
      <c r="O851" s="14">
        <f t="shared" si="42"/>
        <v>262.5</v>
      </c>
      <c r="P851" s="14">
        <f t="shared" si="43"/>
        <v>91.875000000000014</v>
      </c>
      <c r="Q851" s="3">
        <v>0.35000000000000003</v>
      </c>
    </row>
    <row r="852" spans="1:17" ht="15.75" customHeight="1" x14ac:dyDescent="0.2">
      <c r="A852" s="1" t="s">
        <v>108</v>
      </c>
      <c r="B852" s="1">
        <v>1185732</v>
      </c>
      <c r="C852" s="17">
        <v>44847</v>
      </c>
      <c r="D852" s="17" t="str">
        <f t="shared" si="47"/>
        <v>octubre</v>
      </c>
      <c r="E852" s="17" t="str">
        <f t="shared" si="48"/>
        <v>T4</v>
      </c>
      <c r="F852" s="17" t="str">
        <f t="shared" si="49"/>
        <v>S2</v>
      </c>
      <c r="G852" s="1" t="s">
        <v>15</v>
      </c>
      <c r="H852" s="1" t="s">
        <v>30</v>
      </c>
      <c r="I852" s="1" t="s">
        <v>31</v>
      </c>
      <c r="J852" s="1" t="s">
        <v>6</v>
      </c>
      <c r="K852" s="1">
        <v>54</v>
      </c>
      <c r="L852" s="1" t="s">
        <v>114</v>
      </c>
      <c r="M852" s="14">
        <v>0.44999999999999996</v>
      </c>
      <c r="N852" s="2">
        <v>750</v>
      </c>
      <c r="O852" s="14">
        <f t="shared" si="42"/>
        <v>337.49999999999994</v>
      </c>
      <c r="P852" s="14">
        <f t="shared" si="43"/>
        <v>101.24999999999999</v>
      </c>
      <c r="Q852" s="3">
        <v>0.3</v>
      </c>
    </row>
    <row r="853" spans="1:17" ht="15.75" customHeight="1" x14ac:dyDescent="0.2">
      <c r="A853" s="1" t="s">
        <v>108</v>
      </c>
      <c r="B853" s="1">
        <v>1185732</v>
      </c>
      <c r="C853" s="17">
        <v>44847</v>
      </c>
      <c r="D853" s="17" t="str">
        <f t="shared" si="47"/>
        <v>octubre</v>
      </c>
      <c r="E853" s="17" t="str">
        <f t="shared" si="48"/>
        <v>T4</v>
      </c>
      <c r="F853" s="17" t="str">
        <f t="shared" si="49"/>
        <v>S2</v>
      </c>
      <c r="G853" s="1" t="s">
        <v>15</v>
      </c>
      <c r="H853" s="1" t="s">
        <v>30</v>
      </c>
      <c r="I853" s="1" t="s">
        <v>31</v>
      </c>
      <c r="J853" s="1" t="s">
        <v>7</v>
      </c>
      <c r="K853" s="1">
        <v>29</v>
      </c>
      <c r="L853" s="1" t="s">
        <v>115</v>
      </c>
      <c r="M853" s="14">
        <v>0.49999999999999989</v>
      </c>
      <c r="N853" s="2">
        <v>2000</v>
      </c>
      <c r="O853" s="14">
        <f t="shared" si="42"/>
        <v>999.99999999999977</v>
      </c>
      <c r="P853" s="14">
        <f t="shared" si="43"/>
        <v>449.99999999999989</v>
      </c>
      <c r="Q853" s="3">
        <v>0.45</v>
      </c>
    </row>
    <row r="854" spans="1:17" ht="15.75" customHeight="1" x14ac:dyDescent="0.2">
      <c r="A854" s="1" t="s">
        <v>108</v>
      </c>
      <c r="B854" s="1">
        <v>1185732</v>
      </c>
      <c r="C854" s="17">
        <v>44878</v>
      </c>
      <c r="D854" s="17" t="str">
        <f t="shared" si="47"/>
        <v>noviembre</v>
      </c>
      <c r="E854" s="17" t="str">
        <f t="shared" si="48"/>
        <v>T4</v>
      </c>
      <c r="F854" s="17" t="str">
        <f t="shared" si="49"/>
        <v>S2</v>
      </c>
      <c r="G854" s="1" t="s">
        <v>15</v>
      </c>
      <c r="H854" s="1" t="s">
        <v>30</v>
      </c>
      <c r="I854" s="1" t="s">
        <v>31</v>
      </c>
      <c r="J854" s="1" t="s">
        <v>2</v>
      </c>
      <c r="K854" s="1">
        <v>60</v>
      </c>
      <c r="L854" s="1" t="s">
        <v>113</v>
      </c>
      <c r="M854" s="14">
        <v>0.5</v>
      </c>
      <c r="N854" s="2">
        <v>3500</v>
      </c>
      <c r="O854" s="14">
        <f t="shared" si="42"/>
        <v>1750</v>
      </c>
      <c r="P854" s="14">
        <f t="shared" si="43"/>
        <v>612.50000000000011</v>
      </c>
      <c r="Q854" s="3">
        <v>0.35000000000000003</v>
      </c>
    </row>
    <row r="855" spans="1:17" ht="15.75" customHeight="1" x14ac:dyDescent="0.2">
      <c r="A855" s="1" t="s">
        <v>108</v>
      </c>
      <c r="B855" s="1">
        <v>1185732</v>
      </c>
      <c r="C855" s="17">
        <v>44878</v>
      </c>
      <c r="D855" s="17" t="str">
        <f t="shared" si="47"/>
        <v>noviembre</v>
      </c>
      <c r="E855" s="17" t="str">
        <f t="shared" si="48"/>
        <v>T4</v>
      </c>
      <c r="F855" s="17" t="str">
        <f t="shared" si="49"/>
        <v>S2</v>
      </c>
      <c r="G855" s="1" t="s">
        <v>15</v>
      </c>
      <c r="H855" s="1" t="s">
        <v>30</v>
      </c>
      <c r="I855" s="1" t="s">
        <v>31</v>
      </c>
      <c r="J855" s="1" t="s">
        <v>3</v>
      </c>
      <c r="K855" s="1">
        <v>44</v>
      </c>
      <c r="L855" s="1" t="s">
        <v>115</v>
      </c>
      <c r="M855" s="14">
        <v>0.4</v>
      </c>
      <c r="N855" s="2">
        <v>2000</v>
      </c>
      <c r="O855" s="14">
        <f t="shared" si="42"/>
        <v>800</v>
      </c>
      <c r="P855" s="14">
        <f t="shared" si="43"/>
        <v>240</v>
      </c>
      <c r="Q855" s="3">
        <v>0.3</v>
      </c>
    </row>
    <row r="856" spans="1:17" ht="15.75" customHeight="1" x14ac:dyDescent="0.2">
      <c r="A856" s="1" t="s">
        <v>108</v>
      </c>
      <c r="B856" s="1">
        <v>1185732</v>
      </c>
      <c r="C856" s="17">
        <v>44878</v>
      </c>
      <c r="D856" s="17" t="str">
        <f t="shared" si="47"/>
        <v>noviembre</v>
      </c>
      <c r="E856" s="17" t="str">
        <f t="shared" si="48"/>
        <v>T4</v>
      </c>
      <c r="F856" s="17" t="str">
        <f t="shared" si="49"/>
        <v>S2</v>
      </c>
      <c r="G856" s="1" t="s">
        <v>15</v>
      </c>
      <c r="H856" s="1" t="s">
        <v>30</v>
      </c>
      <c r="I856" s="1" t="s">
        <v>31</v>
      </c>
      <c r="J856" s="1" t="s">
        <v>4</v>
      </c>
      <c r="K856" s="1">
        <v>48</v>
      </c>
      <c r="L856" s="1" t="s">
        <v>115</v>
      </c>
      <c r="M856" s="14">
        <v>0.4</v>
      </c>
      <c r="N856" s="2">
        <v>1450</v>
      </c>
      <c r="O856" s="14">
        <f t="shared" si="42"/>
        <v>580</v>
      </c>
      <c r="P856" s="14">
        <f t="shared" si="43"/>
        <v>174</v>
      </c>
      <c r="Q856" s="3">
        <v>0.3</v>
      </c>
    </row>
    <row r="857" spans="1:17" ht="15.75" customHeight="1" x14ac:dyDescent="0.2">
      <c r="A857" s="1" t="s">
        <v>108</v>
      </c>
      <c r="B857" s="1">
        <v>1185732</v>
      </c>
      <c r="C857" s="17">
        <v>44878</v>
      </c>
      <c r="D857" s="17" t="str">
        <f t="shared" si="47"/>
        <v>noviembre</v>
      </c>
      <c r="E857" s="17" t="str">
        <f t="shared" si="48"/>
        <v>T4</v>
      </c>
      <c r="F857" s="17" t="str">
        <f t="shared" si="49"/>
        <v>S2</v>
      </c>
      <c r="G857" s="1" t="s">
        <v>15</v>
      </c>
      <c r="H857" s="1" t="s">
        <v>30</v>
      </c>
      <c r="I857" s="1" t="s">
        <v>31</v>
      </c>
      <c r="J857" s="1" t="s">
        <v>5</v>
      </c>
      <c r="K857" s="1">
        <v>47</v>
      </c>
      <c r="L857" s="1" t="s">
        <v>112</v>
      </c>
      <c r="M857" s="14">
        <v>0.4</v>
      </c>
      <c r="N857" s="2">
        <v>1500</v>
      </c>
      <c r="O857" s="14">
        <f t="shared" si="42"/>
        <v>600</v>
      </c>
      <c r="P857" s="14">
        <f t="shared" si="43"/>
        <v>210.00000000000003</v>
      </c>
      <c r="Q857" s="3">
        <v>0.35000000000000003</v>
      </c>
    </row>
    <row r="858" spans="1:17" ht="15.75" customHeight="1" x14ac:dyDescent="0.2">
      <c r="A858" s="1" t="s">
        <v>108</v>
      </c>
      <c r="B858" s="1">
        <v>1185732</v>
      </c>
      <c r="C858" s="17">
        <v>44878</v>
      </c>
      <c r="D858" s="17" t="str">
        <f t="shared" si="47"/>
        <v>noviembre</v>
      </c>
      <c r="E858" s="17" t="str">
        <f t="shared" si="48"/>
        <v>T4</v>
      </c>
      <c r="F858" s="17" t="str">
        <f t="shared" si="49"/>
        <v>S2</v>
      </c>
      <c r="G858" s="1" t="s">
        <v>15</v>
      </c>
      <c r="H858" s="1" t="s">
        <v>30</v>
      </c>
      <c r="I858" s="1" t="s">
        <v>31</v>
      </c>
      <c r="J858" s="1" t="s">
        <v>6</v>
      </c>
      <c r="K858" s="1">
        <v>33</v>
      </c>
      <c r="L858" s="1" t="s">
        <v>114</v>
      </c>
      <c r="M858" s="14">
        <v>0.54999999999999993</v>
      </c>
      <c r="N858" s="2">
        <v>1250</v>
      </c>
      <c r="O858" s="14">
        <f t="shared" si="42"/>
        <v>687.49999999999989</v>
      </c>
      <c r="P858" s="14">
        <f t="shared" si="43"/>
        <v>206.24999999999997</v>
      </c>
      <c r="Q858" s="3">
        <v>0.3</v>
      </c>
    </row>
    <row r="859" spans="1:17" ht="15.75" customHeight="1" x14ac:dyDescent="0.2">
      <c r="A859" s="1" t="s">
        <v>108</v>
      </c>
      <c r="B859" s="1">
        <v>1185732</v>
      </c>
      <c r="C859" s="17">
        <v>44878</v>
      </c>
      <c r="D859" s="17" t="str">
        <f t="shared" si="47"/>
        <v>noviembre</v>
      </c>
      <c r="E859" s="17" t="str">
        <f t="shared" si="48"/>
        <v>T4</v>
      </c>
      <c r="F859" s="17" t="str">
        <f t="shared" si="49"/>
        <v>S2</v>
      </c>
      <c r="G859" s="1" t="s">
        <v>15</v>
      </c>
      <c r="H859" s="1" t="s">
        <v>30</v>
      </c>
      <c r="I859" s="1" t="s">
        <v>31</v>
      </c>
      <c r="J859" s="1" t="s">
        <v>7</v>
      </c>
      <c r="K859" s="1">
        <v>17</v>
      </c>
      <c r="L859" s="1" t="s">
        <v>113</v>
      </c>
      <c r="M859" s="14">
        <v>0.59999999999999987</v>
      </c>
      <c r="N859" s="2">
        <v>2250</v>
      </c>
      <c r="O859" s="14">
        <f t="shared" si="42"/>
        <v>1349.9999999999998</v>
      </c>
      <c r="P859" s="14">
        <f t="shared" si="43"/>
        <v>607.49999999999989</v>
      </c>
      <c r="Q859" s="3">
        <v>0.45</v>
      </c>
    </row>
    <row r="860" spans="1:17" ht="15.75" customHeight="1" x14ac:dyDescent="0.2">
      <c r="A860" s="1" t="s">
        <v>108</v>
      </c>
      <c r="B860" s="1">
        <v>1185732</v>
      </c>
      <c r="C860" s="17">
        <v>44907</v>
      </c>
      <c r="D860" s="17" t="str">
        <f t="shared" si="47"/>
        <v>diciembre</v>
      </c>
      <c r="E860" s="17" t="str">
        <f t="shared" si="48"/>
        <v>T4</v>
      </c>
      <c r="F860" s="17" t="str">
        <f t="shared" si="49"/>
        <v>S2</v>
      </c>
      <c r="G860" s="1" t="s">
        <v>15</v>
      </c>
      <c r="H860" s="1" t="s">
        <v>30</v>
      </c>
      <c r="I860" s="1" t="s">
        <v>31</v>
      </c>
      <c r="J860" s="1" t="s">
        <v>2</v>
      </c>
      <c r="K860" s="1">
        <v>52</v>
      </c>
      <c r="L860" s="1" t="s">
        <v>115</v>
      </c>
      <c r="M860" s="14">
        <v>0.54999999999999993</v>
      </c>
      <c r="N860" s="2">
        <v>4750</v>
      </c>
      <c r="O860" s="14">
        <f t="shared" si="42"/>
        <v>2612.4999999999995</v>
      </c>
      <c r="P860" s="14">
        <f t="shared" si="43"/>
        <v>914.37499999999989</v>
      </c>
      <c r="Q860" s="3">
        <v>0.35000000000000003</v>
      </c>
    </row>
    <row r="861" spans="1:17" ht="15.75" customHeight="1" x14ac:dyDescent="0.2">
      <c r="A861" s="1" t="s">
        <v>108</v>
      </c>
      <c r="B861" s="1">
        <v>1185732</v>
      </c>
      <c r="C861" s="17">
        <v>44907</v>
      </c>
      <c r="D861" s="17" t="str">
        <f t="shared" si="47"/>
        <v>diciembre</v>
      </c>
      <c r="E861" s="17" t="str">
        <f t="shared" si="48"/>
        <v>T4</v>
      </c>
      <c r="F861" s="17" t="str">
        <f t="shared" si="49"/>
        <v>S2</v>
      </c>
      <c r="G861" s="1" t="s">
        <v>15</v>
      </c>
      <c r="H861" s="1" t="s">
        <v>30</v>
      </c>
      <c r="I861" s="1" t="s">
        <v>31</v>
      </c>
      <c r="J861" s="1" t="s">
        <v>3</v>
      </c>
      <c r="K861" s="1">
        <v>47</v>
      </c>
      <c r="L861" s="1" t="s">
        <v>112</v>
      </c>
      <c r="M861" s="14">
        <v>0.45</v>
      </c>
      <c r="N861" s="2">
        <v>2750</v>
      </c>
      <c r="O861" s="14">
        <f t="shared" si="42"/>
        <v>1237.5</v>
      </c>
      <c r="P861" s="14">
        <f t="shared" si="43"/>
        <v>371.25</v>
      </c>
      <c r="Q861" s="3">
        <v>0.3</v>
      </c>
    </row>
    <row r="862" spans="1:17" ht="15.75" customHeight="1" x14ac:dyDescent="0.2">
      <c r="A862" s="1" t="s">
        <v>108</v>
      </c>
      <c r="B862" s="1">
        <v>1185732</v>
      </c>
      <c r="C862" s="17">
        <v>44907</v>
      </c>
      <c r="D862" s="17" t="str">
        <f t="shared" si="47"/>
        <v>diciembre</v>
      </c>
      <c r="E862" s="17" t="str">
        <f t="shared" si="48"/>
        <v>T4</v>
      </c>
      <c r="F862" s="17" t="str">
        <f t="shared" si="49"/>
        <v>S2</v>
      </c>
      <c r="G862" s="1" t="s">
        <v>15</v>
      </c>
      <c r="H862" s="1" t="s">
        <v>30</v>
      </c>
      <c r="I862" s="1" t="s">
        <v>31</v>
      </c>
      <c r="J862" s="1" t="s">
        <v>4</v>
      </c>
      <c r="K862" s="1">
        <v>29</v>
      </c>
      <c r="L862" s="1" t="s">
        <v>113</v>
      </c>
      <c r="M862" s="14">
        <v>0.45</v>
      </c>
      <c r="N862" s="2">
        <v>2250</v>
      </c>
      <c r="O862" s="14">
        <f t="shared" si="42"/>
        <v>1012.5</v>
      </c>
      <c r="P862" s="14">
        <f t="shared" si="43"/>
        <v>303.75</v>
      </c>
      <c r="Q862" s="3">
        <v>0.3</v>
      </c>
    </row>
    <row r="863" spans="1:17" ht="15.75" customHeight="1" x14ac:dyDescent="0.2">
      <c r="A863" s="1" t="s">
        <v>108</v>
      </c>
      <c r="B863" s="1">
        <v>1185732</v>
      </c>
      <c r="C863" s="17">
        <v>44907</v>
      </c>
      <c r="D863" s="17" t="str">
        <f t="shared" si="47"/>
        <v>diciembre</v>
      </c>
      <c r="E863" s="17" t="str">
        <f t="shared" si="48"/>
        <v>T4</v>
      </c>
      <c r="F863" s="17" t="str">
        <f t="shared" si="49"/>
        <v>S2</v>
      </c>
      <c r="G863" s="1" t="s">
        <v>15</v>
      </c>
      <c r="H863" s="1" t="s">
        <v>30</v>
      </c>
      <c r="I863" s="1" t="s">
        <v>31</v>
      </c>
      <c r="J863" s="1" t="s">
        <v>5</v>
      </c>
      <c r="K863" s="1">
        <v>44</v>
      </c>
      <c r="L863" s="1" t="s">
        <v>113</v>
      </c>
      <c r="M863" s="14">
        <v>0.45</v>
      </c>
      <c r="N863" s="2">
        <v>1750</v>
      </c>
      <c r="O863" s="14">
        <f t="shared" si="42"/>
        <v>787.5</v>
      </c>
      <c r="P863" s="14">
        <f t="shared" si="43"/>
        <v>275.625</v>
      </c>
      <c r="Q863" s="3">
        <v>0.35000000000000003</v>
      </c>
    </row>
    <row r="864" spans="1:17" ht="15.75" customHeight="1" x14ac:dyDescent="0.2">
      <c r="A864" s="1" t="s">
        <v>108</v>
      </c>
      <c r="B864" s="1">
        <v>1185732</v>
      </c>
      <c r="C864" s="17">
        <v>44907</v>
      </c>
      <c r="D864" s="17" t="str">
        <f t="shared" si="47"/>
        <v>diciembre</v>
      </c>
      <c r="E864" s="17" t="str">
        <f t="shared" si="48"/>
        <v>T4</v>
      </c>
      <c r="F864" s="17" t="str">
        <f t="shared" si="49"/>
        <v>S2</v>
      </c>
      <c r="G864" s="1" t="s">
        <v>15</v>
      </c>
      <c r="H864" s="1" t="s">
        <v>30</v>
      </c>
      <c r="I864" s="1" t="s">
        <v>31</v>
      </c>
      <c r="J864" s="1" t="s">
        <v>6</v>
      </c>
      <c r="K864" s="1">
        <v>38</v>
      </c>
      <c r="L864" s="1" t="s">
        <v>114</v>
      </c>
      <c r="M864" s="14">
        <v>0.54999999999999993</v>
      </c>
      <c r="N864" s="2">
        <v>1750</v>
      </c>
      <c r="O864" s="14">
        <f t="shared" si="42"/>
        <v>962.49999999999989</v>
      </c>
      <c r="P864" s="14">
        <f t="shared" si="43"/>
        <v>288.74999999999994</v>
      </c>
      <c r="Q864" s="3">
        <v>0.3</v>
      </c>
    </row>
    <row r="865" spans="1:17" ht="15.75" customHeight="1" x14ac:dyDescent="0.2">
      <c r="A865" s="1" t="s">
        <v>108</v>
      </c>
      <c r="B865" s="1">
        <v>1185732</v>
      </c>
      <c r="C865" s="17">
        <v>44907</v>
      </c>
      <c r="D865" s="17" t="str">
        <f t="shared" si="47"/>
        <v>diciembre</v>
      </c>
      <c r="E865" s="17" t="str">
        <f t="shared" si="48"/>
        <v>T4</v>
      </c>
      <c r="F865" s="17" t="str">
        <f t="shared" si="49"/>
        <v>S2</v>
      </c>
      <c r="G865" s="1" t="s">
        <v>15</v>
      </c>
      <c r="H865" s="1" t="s">
        <v>30</v>
      </c>
      <c r="I865" s="1" t="s">
        <v>31</v>
      </c>
      <c r="J865" s="1" t="s">
        <v>7</v>
      </c>
      <c r="K865" s="1">
        <v>54</v>
      </c>
      <c r="L865" s="1" t="s">
        <v>115</v>
      </c>
      <c r="M865" s="14">
        <v>0.59999999999999987</v>
      </c>
      <c r="N865" s="2">
        <v>2750</v>
      </c>
      <c r="O865" s="14">
        <f t="shared" si="42"/>
        <v>1649.9999999999995</v>
      </c>
      <c r="P865" s="14">
        <f t="shared" si="43"/>
        <v>742.49999999999977</v>
      </c>
      <c r="Q865" s="3">
        <v>0.45</v>
      </c>
    </row>
    <row r="866" spans="1:17" ht="15.75" customHeight="1" x14ac:dyDescent="0.2">
      <c r="A866" s="1" t="s">
        <v>111</v>
      </c>
      <c r="B866" s="1">
        <v>1189833</v>
      </c>
      <c r="C866" s="17">
        <v>44578</v>
      </c>
      <c r="D866" s="17" t="str">
        <f t="shared" si="47"/>
        <v>enero</v>
      </c>
      <c r="E866" s="17" t="str">
        <f t="shared" si="48"/>
        <v>T1</v>
      </c>
      <c r="F866" s="17" t="str">
        <f t="shared" si="49"/>
        <v>S1</v>
      </c>
      <c r="G866" s="1" t="s">
        <v>15</v>
      </c>
      <c r="H866" s="1" t="s">
        <v>32</v>
      </c>
      <c r="I866" s="1" t="s">
        <v>33</v>
      </c>
      <c r="J866" s="1" t="s">
        <v>2</v>
      </c>
      <c r="K866" s="1">
        <v>49</v>
      </c>
      <c r="L866" s="1" t="s">
        <v>113</v>
      </c>
      <c r="M866" s="14">
        <v>0.35</v>
      </c>
      <c r="N866" s="2">
        <v>4750</v>
      </c>
      <c r="O866" s="14">
        <f t="shared" si="42"/>
        <v>1662.5</v>
      </c>
      <c r="P866" s="14">
        <f t="shared" si="43"/>
        <v>748.125</v>
      </c>
      <c r="Q866" s="3">
        <v>0.45</v>
      </c>
    </row>
    <row r="867" spans="1:17" ht="15.75" customHeight="1" x14ac:dyDescent="0.2">
      <c r="A867" s="1" t="s">
        <v>111</v>
      </c>
      <c r="B867" s="1">
        <v>1189833</v>
      </c>
      <c r="C867" s="17">
        <v>44578</v>
      </c>
      <c r="D867" s="17" t="str">
        <f t="shared" si="47"/>
        <v>enero</v>
      </c>
      <c r="E867" s="17" t="str">
        <f t="shared" si="48"/>
        <v>T1</v>
      </c>
      <c r="F867" s="17" t="str">
        <f t="shared" si="49"/>
        <v>S1</v>
      </c>
      <c r="G867" s="1" t="s">
        <v>15</v>
      </c>
      <c r="H867" s="1" t="s">
        <v>32</v>
      </c>
      <c r="I867" s="1" t="s">
        <v>33</v>
      </c>
      <c r="J867" s="1" t="s">
        <v>3</v>
      </c>
      <c r="K867" s="1">
        <v>50</v>
      </c>
      <c r="L867" s="1" t="s">
        <v>112</v>
      </c>
      <c r="M867" s="14">
        <v>0.45</v>
      </c>
      <c r="N867" s="2">
        <v>4750</v>
      </c>
      <c r="O867" s="14">
        <f t="shared" si="42"/>
        <v>2137.5</v>
      </c>
      <c r="P867" s="14">
        <f t="shared" si="43"/>
        <v>641.25</v>
      </c>
      <c r="Q867" s="3">
        <v>0.3</v>
      </c>
    </row>
    <row r="868" spans="1:17" ht="15.75" customHeight="1" x14ac:dyDescent="0.2">
      <c r="A868" s="1" t="s">
        <v>111</v>
      </c>
      <c r="B868" s="1">
        <v>1189833</v>
      </c>
      <c r="C868" s="17">
        <v>44578</v>
      </c>
      <c r="D868" s="17" t="str">
        <f t="shared" si="47"/>
        <v>enero</v>
      </c>
      <c r="E868" s="17" t="str">
        <f t="shared" si="48"/>
        <v>T1</v>
      </c>
      <c r="F868" s="17" t="str">
        <f t="shared" si="49"/>
        <v>S1</v>
      </c>
      <c r="G868" s="1" t="s">
        <v>15</v>
      </c>
      <c r="H868" s="1" t="s">
        <v>32</v>
      </c>
      <c r="I868" s="1" t="s">
        <v>33</v>
      </c>
      <c r="J868" s="1" t="s">
        <v>4</v>
      </c>
      <c r="K868" s="1">
        <v>19</v>
      </c>
      <c r="L868" s="1" t="s">
        <v>115</v>
      </c>
      <c r="M868" s="14">
        <v>0.45</v>
      </c>
      <c r="N868" s="2">
        <v>4750</v>
      </c>
      <c r="O868" s="14">
        <f t="shared" si="42"/>
        <v>2137.5</v>
      </c>
      <c r="P868" s="14">
        <f t="shared" si="43"/>
        <v>961.875</v>
      </c>
      <c r="Q868" s="3">
        <v>0.45</v>
      </c>
    </row>
    <row r="869" spans="1:17" ht="15.75" customHeight="1" x14ac:dyDescent="0.2">
      <c r="A869" s="1" t="s">
        <v>111</v>
      </c>
      <c r="B869" s="1">
        <v>1189833</v>
      </c>
      <c r="C869" s="17">
        <v>44578</v>
      </c>
      <c r="D869" s="17" t="str">
        <f t="shared" si="47"/>
        <v>enero</v>
      </c>
      <c r="E869" s="17" t="str">
        <f t="shared" si="48"/>
        <v>T1</v>
      </c>
      <c r="F869" s="17" t="str">
        <f t="shared" si="49"/>
        <v>S1</v>
      </c>
      <c r="G869" s="1" t="s">
        <v>15</v>
      </c>
      <c r="H869" s="1" t="s">
        <v>32</v>
      </c>
      <c r="I869" s="1" t="s">
        <v>33</v>
      </c>
      <c r="J869" s="1" t="s">
        <v>5</v>
      </c>
      <c r="K869" s="1">
        <v>21</v>
      </c>
      <c r="L869" s="1" t="s">
        <v>113</v>
      </c>
      <c r="M869" s="14">
        <v>0.45</v>
      </c>
      <c r="N869" s="2">
        <v>3250</v>
      </c>
      <c r="O869" s="14">
        <f t="shared" si="42"/>
        <v>1462.5</v>
      </c>
      <c r="P869" s="14">
        <f t="shared" si="43"/>
        <v>585</v>
      </c>
      <c r="Q869" s="3">
        <v>0.39999999999999997</v>
      </c>
    </row>
    <row r="870" spans="1:17" ht="15.75" customHeight="1" x14ac:dyDescent="0.2">
      <c r="A870" s="1" t="s">
        <v>111</v>
      </c>
      <c r="B870" s="1">
        <v>1189833</v>
      </c>
      <c r="C870" s="17">
        <v>44578</v>
      </c>
      <c r="D870" s="17" t="str">
        <f t="shared" si="47"/>
        <v>enero</v>
      </c>
      <c r="E870" s="17" t="str">
        <f t="shared" si="48"/>
        <v>T1</v>
      </c>
      <c r="F870" s="17" t="str">
        <f t="shared" si="49"/>
        <v>S1</v>
      </c>
      <c r="G870" s="1" t="s">
        <v>15</v>
      </c>
      <c r="H870" s="1" t="s">
        <v>32</v>
      </c>
      <c r="I870" s="1" t="s">
        <v>33</v>
      </c>
      <c r="J870" s="1" t="s">
        <v>6</v>
      </c>
      <c r="K870" s="1">
        <v>37</v>
      </c>
      <c r="L870" s="1" t="s">
        <v>114</v>
      </c>
      <c r="M870" s="14">
        <v>0.5</v>
      </c>
      <c r="N870" s="2">
        <v>2750</v>
      </c>
      <c r="O870" s="14">
        <f t="shared" si="42"/>
        <v>1375</v>
      </c>
      <c r="P870" s="14">
        <f t="shared" si="43"/>
        <v>825.00000000000011</v>
      </c>
      <c r="Q870" s="3">
        <v>0.60000000000000009</v>
      </c>
    </row>
    <row r="871" spans="1:17" ht="15.75" customHeight="1" x14ac:dyDescent="0.2">
      <c r="A871" s="1" t="s">
        <v>111</v>
      </c>
      <c r="B871" s="1">
        <v>1189833</v>
      </c>
      <c r="C871" s="17">
        <v>44578</v>
      </c>
      <c r="D871" s="17" t="str">
        <f t="shared" si="47"/>
        <v>enero</v>
      </c>
      <c r="E871" s="17" t="str">
        <f t="shared" si="48"/>
        <v>T1</v>
      </c>
      <c r="F871" s="17" t="str">
        <f t="shared" si="49"/>
        <v>S1</v>
      </c>
      <c r="G871" s="1" t="s">
        <v>15</v>
      </c>
      <c r="H871" s="1" t="s">
        <v>32</v>
      </c>
      <c r="I871" s="1" t="s">
        <v>33</v>
      </c>
      <c r="J871" s="1" t="s">
        <v>7</v>
      </c>
      <c r="K871" s="1">
        <v>32</v>
      </c>
      <c r="L871" s="1" t="s">
        <v>114</v>
      </c>
      <c r="M871" s="14">
        <v>0.45</v>
      </c>
      <c r="N871" s="2">
        <v>4750</v>
      </c>
      <c r="O871" s="14">
        <f t="shared" si="42"/>
        <v>2137.5</v>
      </c>
      <c r="P871" s="14">
        <f t="shared" si="43"/>
        <v>534.375</v>
      </c>
      <c r="Q871" s="3">
        <v>0.25</v>
      </c>
    </row>
    <row r="872" spans="1:17" ht="15.75" customHeight="1" x14ac:dyDescent="0.2">
      <c r="A872" s="1" t="s">
        <v>111</v>
      </c>
      <c r="B872" s="1">
        <v>1189833</v>
      </c>
      <c r="C872" s="17">
        <v>44609</v>
      </c>
      <c r="D872" s="17" t="str">
        <f t="shared" si="47"/>
        <v>febrero</v>
      </c>
      <c r="E872" s="17" t="str">
        <f t="shared" si="48"/>
        <v>T1</v>
      </c>
      <c r="F872" s="17" t="str">
        <f t="shared" si="49"/>
        <v>S1</v>
      </c>
      <c r="G872" s="1" t="s">
        <v>15</v>
      </c>
      <c r="H872" s="1" t="s">
        <v>32</v>
      </c>
      <c r="I872" s="1" t="s">
        <v>33</v>
      </c>
      <c r="J872" s="1" t="s">
        <v>2</v>
      </c>
      <c r="K872" s="1">
        <v>43</v>
      </c>
      <c r="L872" s="1" t="s">
        <v>113</v>
      </c>
      <c r="M872" s="14">
        <v>0.35</v>
      </c>
      <c r="N872" s="2">
        <v>5250</v>
      </c>
      <c r="O872" s="14">
        <f t="shared" si="42"/>
        <v>1837.4999999999998</v>
      </c>
      <c r="P872" s="14">
        <f t="shared" si="43"/>
        <v>826.87499999999989</v>
      </c>
      <c r="Q872" s="3">
        <v>0.45</v>
      </c>
    </row>
    <row r="873" spans="1:17" ht="15.75" customHeight="1" x14ac:dyDescent="0.2">
      <c r="A873" s="1" t="s">
        <v>111</v>
      </c>
      <c r="B873" s="1">
        <v>1189833</v>
      </c>
      <c r="C873" s="17">
        <v>44609</v>
      </c>
      <c r="D873" s="17" t="str">
        <f t="shared" si="47"/>
        <v>febrero</v>
      </c>
      <c r="E873" s="17" t="str">
        <f t="shared" si="48"/>
        <v>T1</v>
      </c>
      <c r="F873" s="17" t="str">
        <f t="shared" si="49"/>
        <v>S1</v>
      </c>
      <c r="G873" s="1" t="s">
        <v>15</v>
      </c>
      <c r="H873" s="1" t="s">
        <v>32</v>
      </c>
      <c r="I873" s="1" t="s">
        <v>33</v>
      </c>
      <c r="J873" s="1" t="s">
        <v>3</v>
      </c>
      <c r="K873" s="1">
        <v>22</v>
      </c>
      <c r="L873" s="1" t="s">
        <v>112</v>
      </c>
      <c r="M873" s="14">
        <v>0.45</v>
      </c>
      <c r="N873" s="2">
        <v>4250</v>
      </c>
      <c r="O873" s="14">
        <f t="shared" si="42"/>
        <v>1912.5</v>
      </c>
      <c r="P873" s="14">
        <f t="shared" si="43"/>
        <v>573.75</v>
      </c>
      <c r="Q873" s="3">
        <v>0.3</v>
      </c>
    </row>
    <row r="874" spans="1:17" ht="15.75" customHeight="1" x14ac:dyDescent="0.2">
      <c r="A874" s="1" t="s">
        <v>111</v>
      </c>
      <c r="B874" s="1">
        <v>1189833</v>
      </c>
      <c r="C874" s="17">
        <v>44609</v>
      </c>
      <c r="D874" s="17" t="str">
        <f t="shared" si="47"/>
        <v>febrero</v>
      </c>
      <c r="E874" s="17" t="str">
        <f t="shared" si="48"/>
        <v>T1</v>
      </c>
      <c r="F874" s="17" t="str">
        <f t="shared" si="49"/>
        <v>S1</v>
      </c>
      <c r="G874" s="1" t="s">
        <v>15</v>
      </c>
      <c r="H874" s="1" t="s">
        <v>32</v>
      </c>
      <c r="I874" s="1" t="s">
        <v>33</v>
      </c>
      <c r="J874" s="1" t="s">
        <v>4</v>
      </c>
      <c r="K874" s="1">
        <v>18</v>
      </c>
      <c r="L874" s="1" t="s">
        <v>112</v>
      </c>
      <c r="M874" s="14">
        <v>0.45</v>
      </c>
      <c r="N874" s="2">
        <v>4500</v>
      </c>
      <c r="O874" s="14">
        <f t="shared" si="42"/>
        <v>2025</v>
      </c>
      <c r="P874" s="14">
        <f t="shared" si="43"/>
        <v>911.25</v>
      </c>
      <c r="Q874" s="3">
        <v>0.45</v>
      </c>
    </row>
    <row r="875" spans="1:17" ht="15.75" customHeight="1" x14ac:dyDescent="0.2">
      <c r="A875" s="1" t="s">
        <v>111</v>
      </c>
      <c r="B875" s="1">
        <v>1189833</v>
      </c>
      <c r="C875" s="17">
        <v>44609</v>
      </c>
      <c r="D875" s="17" t="str">
        <f t="shared" si="47"/>
        <v>febrero</v>
      </c>
      <c r="E875" s="17" t="str">
        <f t="shared" si="48"/>
        <v>T1</v>
      </c>
      <c r="F875" s="17" t="str">
        <f t="shared" si="49"/>
        <v>S1</v>
      </c>
      <c r="G875" s="1" t="s">
        <v>15</v>
      </c>
      <c r="H875" s="1" t="s">
        <v>32</v>
      </c>
      <c r="I875" s="1" t="s">
        <v>33</v>
      </c>
      <c r="J875" s="1" t="s">
        <v>5</v>
      </c>
      <c r="K875" s="1">
        <v>34</v>
      </c>
      <c r="L875" s="1" t="s">
        <v>113</v>
      </c>
      <c r="M875" s="14">
        <v>0.45</v>
      </c>
      <c r="N875" s="2">
        <v>3000</v>
      </c>
      <c r="O875" s="14">
        <f t="shared" si="42"/>
        <v>1350</v>
      </c>
      <c r="P875" s="14">
        <f t="shared" si="43"/>
        <v>540</v>
      </c>
      <c r="Q875" s="3">
        <v>0.39999999999999997</v>
      </c>
    </row>
    <row r="876" spans="1:17" ht="15.75" customHeight="1" x14ac:dyDescent="0.2">
      <c r="A876" s="1" t="s">
        <v>111</v>
      </c>
      <c r="B876" s="1">
        <v>1189833</v>
      </c>
      <c r="C876" s="17">
        <v>44609</v>
      </c>
      <c r="D876" s="17" t="str">
        <f t="shared" si="47"/>
        <v>febrero</v>
      </c>
      <c r="E876" s="17" t="str">
        <f t="shared" si="48"/>
        <v>T1</v>
      </c>
      <c r="F876" s="17" t="str">
        <f t="shared" si="49"/>
        <v>S1</v>
      </c>
      <c r="G876" s="1" t="s">
        <v>15</v>
      </c>
      <c r="H876" s="1" t="s">
        <v>32</v>
      </c>
      <c r="I876" s="1" t="s">
        <v>33</v>
      </c>
      <c r="J876" s="1" t="s">
        <v>6</v>
      </c>
      <c r="K876" s="1">
        <v>51</v>
      </c>
      <c r="L876" s="1" t="s">
        <v>112</v>
      </c>
      <c r="M876" s="14">
        <v>0.5</v>
      </c>
      <c r="N876" s="2">
        <v>2250</v>
      </c>
      <c r="O876" s="14">
        <f t="shared" si="42"/>
        <v>1125</v>
      </c>
      <c r="P876" s="14">
        <f t="shared" si="43"/>
        <v>675.00000000000011</v>
      </c>
      <c r="Q876" s="3">
        <v>0.60000000000000009</v>
      </c>
    </row>
    <row r="877" spans="1:17" ht="15.75" customHeight="1" x14ac:dyDescent="0.2">
      <c r="A877" s="1" t="s">
        <v>111</v>
      </c>
      <c r="B877" s="1">
        <v>1189833</v>
      </c>
      <c r="C877" s="17">
        <v>44609</v>
      </c>
      <c r="D877" s="17" t="str">
        <f t="shared" si="47"/>
        <v>febrero</v>
      </c>
      <c r="E877" s="17" t="str">
        <f t="shared" si="48"/>
        <v>T1</v>
      </c>
      <c r="F877" s="17" t="str">
        <f t="shared" si="49"/>
        <v>S1</v>
      </c>
      <c r="G877" s="1" t="s">
        <v>15</v>
      </c>
      <c r="H877" s="1" t="s">
        <v>32</v>
      </c>
      <c r="I877" s="1" t="s">
        <v>33</v>
      </c>
      <c r="J877" s="1" t="s">
        <v>7</v>
      </c>
      <c r="K877" s="1">
        <v>24</v>
      </c>
      <c r="L877" s="1" t="s">
        <v>112</v>
      </c>
      <c r="M877" s="14">
        <v>0.45</v>
      </c>
      <c r="N877" s="2">
        <v>4250</v>
      </c>
      <c r="O877" s="14">
        <f t="shared" si="42"/>
        <v>1912.5</v>
      </c>
      <c r="P877" s="14">
        <f t="shared" si="43"/>
        <v>478.125</v>
      </c>
      <c r="Q877" s="3">
        <v>0.25</v>
      </c>
    </row>
    <row r="878" spans="1:17" ht="15.75" customHeight="1" x14ac:dyDescent="0.2">
      <c r="A878" s="1" t="s">
        <v>111</v>
      </c>
      <c r="B878" s="1">
        <v>1189833</v>
      </c>
      <c r="C878" s="17">
        <v>44636</v>
      </c>
      <c r="D878" s="17" t="str">
        <f t="shared" si="47"/>
        <v>marzo</v>
      </c>
      <c r="E878" s="17" t="str">
        <f t="shared" si="48"/>
        <v>T1</v>
      </c>
      <c r="F878" s="17" t="str">
        <f t="shared" si="49"/>
        <v>S1</v>
      </c>
      <c r="G878" s="1" t="s">
        <v>15</v>
      </c>
      <c r="H878" s="1" t="s">
        <v>32</v>
      </c>
      <c r="I878" s="1" t="s">
        <v>33</v>
      </c>
      <c r="J878" s="1" t="s">
        <v>2</v>
      </c>
      <c r="K878" s="1">
        <v>29</v>
      </c>
      <c r="L878" s="1" t="s">
        <v>114</v>
      </c>
      <c r="M878" s="14">
        <v>0.35</v>
      </c>
      <c r="N878" s="2">
        <v>5750</v>
      </c>
      <c r="O878" s="14">
        <f t="shared" si="42"/>
        <v>2012.4999999999998</v>
      </c>
      <c r="P878" s="14">
        <f t="shared" si="43"/>
        <v>905.62499999999989</v>
      </c>
      <c r="Q878" s="3">
        <v>0.45</v>
      </c>
    </row>
    <row r="879" spans="1:17" ht="15.75" customHeight="1" x14ac:dyDescent="0.2">
      <c r="A879" s="1" t="s">
        <v>111</v>
      </c>
      <c r="B879" s="1">
        <v>1189833</v>
      </c>
      <c r="C879" s="17">
        <v>44636</v>
      </c>
      <c r="D879" s="17" t="str">
        <f t="shared" si="47"/>
        <v>marzo</v>
      </c>
      <c r="E879" s="17" t="str">
        <f t="shared" si="48"/>
        <v>T1</v>
      </c>
      <c r="F879" s="17" t="str">
        <f t="shared" si="49"/>
        <v>S1</v>
      </c>
      <c r="G879" s="1" t="s">
        <v>15</v>
      </c>
      <c r="H879" s="1" t="s">
        <v>32</v>
      </c>
      <c r="I879" s="1" t="s">
        <v>33</v>
      </c>
      <c r="J879" s="1" t="s">
        <v>3</v>
      </c>
      <c r="K879" s="1">
        <v>49</v>
      </c>
      <c r="L879" s="1" t="s">
        <v>112</v>
      </c>
      <c r="M879" s="14">
        <v>0.45</v>
      </c>
      <c r="N879" s="2">
        <v>4250</v>
      </c>
      <c r="O879" s="14">
        <f t="shared" si="42"/>
        <v>1912.5</v>
      </c>
      <c r="P879" s="14">
        <f t="shared" si="43"/>
        <v>573.75</v>
      </c>
      <c r="Q879" s="3">
        <v>0.3</v>
      </c>
    </row>
    <row r="880" spans="1:17" ht="15.75" customHeight="1" x14ac:dyDescent="0.2">
      <c r="A880" s="1" t="s">
        <v>111</v>
      </c>
      <c r="B880" s="1">
        <v>1189833</v>
      </c>
      <c r="C880" s="17">
        <v>44636</v>
      </c>
      <c r="D880" s="17" t="str">
        <f t="shared" si="47"/>
        <v>marzo</v>
      </c>
      <c r="E880" s="17" t="str">
        <f t="shared" si="48"/>
        <v>T1</v>
      </c>
      <c r="F880" s="17" t="str">
        <f t="shared" si="49"/>
        <v>S1</v>
      </c>
      <c r="G880" s="1" t="s">
        <v>15</v>
      </c>
      <c r="H880" s="1" t="s">
        <v>32</v>
      </c>
      <c r="I880" s="1" t="s">
        <v>33</v>
      </c>
      <c r="J880" s="1" t="s">
        <v>4</v>
      </c>
      <c r="K880" s="1">
        <v>35</v>
      </c>
      <c r="L880" s="1" t="s">
        <v>115</v>
      </c>
      <c r="M880" s="14">
        <v>0.45</v>
      </c>
      <c r="N880" s="2">
        <v>4250</v>
      </c>
      <c r="O880" s="14">
        <f t="shared" si="42"/>
        <v>1912.5</v>
      </c>
      <c r="P880" s="14">
        <f t="shared" si="43"/>
        <v>860.625</v>
      </c>
      <c r="Q880" s="3">
        <v>0.45</v>
      </c>
    </row>
    <row r="881" spans="1:17" ht="15.75" customHeight="1" x14ac:dyDescent="0.2">
      <c r="A881" s="1" t="s">
        <v>111</v>
      </c>
      <c r="B881" s="1">
        <v>1189833</v>
      </c>
      <c r="C881" s="17">
        <v>44636</v>
      </c>
      <c r="D881" s="17" t="str">
        <f t="shared" si="47"/>
        <v>marzo</v>
      </c>
      <c r="E881" s="17" t="str">
        <f t="shared" si="48"/>
        <v>T1</v>
      </c>
      <c r="F881" s="17" t="str">
        <f t="shared" si="49"/>
        <v>S1</v>
      </c>
      <c r="G881" s="1" t="s">
        <v>15</v>
      </c>
      <c r="H881" s="1" t="s">
        <v>32</v>
      </c>
      <c r="I881" s="1" t="s">
        <v>33</v>
      </c>
      <c r="J881" s="1" t="s">
        <v>5</v>
      </c>
      <c r="K881" s="1">
        <v>25</v>
      </c>
      <c r="L881" s="1" t="s">
        <v>114</v>
      </c>
      <c r="M881" s="14">
        <v>0.45</v>
      </c>
      <c r="N881" s="2">
        <v>3250</v>
      </c>
      <c r="O881" s="14">
        <f t="shared" si="42"/>
        <v>1462.5</v>
      </c>
      <c r="P881" s="14">
        <f t="shared" si="43"/>
        <v>585</v>
      </c>
      <c r="Q881" s="3">
        <v>0.39999999999999997</v>
      </c>
    </row>
    <row r="882" spans="1:17" ht="15.75" customHeight="1" x14ac:dyDescent="0.2">
      <c r="A882" s="1" t="s">
        <v>111</v>
      </c>
      <c r="B882" s="1">
        <v>1189833</v>
      </c>
      <c r="C882" s="17">
        <v>44636</v>
      </c>
      <c r="D882" s="17" t="str">
        <f t="shared" si="47"/>
        <v>marzo</v>
      </c>
      <c r="E882" s="17" t="str">
        <f t="shared" si="48"/>
        <v>T1</v>
      </c>
      <c r="F882" s="17" t="str">
        <f t="shared" si="49"/>
        <v>S1</v>
      </c>
      <c r="G882" s="1" t="s">
        <v>15</v>
      </c>
      <c r="H882" s="1" t="s">
        <v>32</v>
      </c>
      <c r="I882" s="1" t="s">
        <v>33</v>
      </c>
      <c r="J882" s="1" t="s">
        <v>6</v>
      </c>
      <c r="K882" s="1">
        <v>57</v>
      </c>
      <c r="L882" s="1" t="s">
        <v>115</v>
      </c>
      <c r="M882" s="14">
        <v>0.5</v>
      </c>
      <c r="N882" s="2">
        <v>2000</v>
      </c>
      <c r="O882" s="14">
        <f t="shared" si="42"/>
        <v>1000</v>
      </c>
      <c r="P882" s="14">
        <f t="shared" si="43"/>
        <v>600.00000000000011</v>
      </c>
      <c r="Q882" s="3">
        <v>0.60000000000000009</v>
      </c>
    </row>
    <row r="883" spans="1:17" ht="15.75" customHeight="1" x14ac:dyDescent="0.2">
      <c r="A883" s="1" t="s">
        <v>111</v>
      </c>
      <c r="B883" s="1">
        <v>1189833</v>
      </c>
      <c r="C883" s="17">
        <v>44636</v>
      </c>
      <c r="D883" s="17" t="str">
        <f t="shared" si="47"/>
        <v>marzo</v>
      </c>
      <c r="E883" s="17" t="str">
        <f t="shared" si="48"/>
        <v>T1</v>
      </c>
      <c r="F883" s="17" t="str">
        <f t="shared" si="49"/>
        <v>S1</v>
      </c>
      <c r="G883" s="1" t="s">
        <v>15</v>
      </c>
      <c r="H883" s="1" t="s">
        <v>32</v>
      </c>
      <c r="I883" s="1" t="s">
        <v>33</v>
      </c>
      <c r="J883" s="1" t="s">
        <v>7</v>
      </c>
      <c r="K883" s="1">
        <v>58</v>
      </c>
      <c r="L883" s="1" t="s">
        <v>112</v>
      </c>
      <c r="M883" s="14">
        <v>0.45</v>
      </c>
      <c r="N883" s="2">
        <v>4000</v>
      </c>
      <c r="O883" s="14">
        <f t="shared" si="42"/>
        <v>1800</v>
      </c>
      <c r="P883" s="14">
        <f t="shared" si="43"/>
        <v>450</v>
      </c>
      <c r="Q883" s="3">
        <v>0.25</v>
      </c>
    </row>
    <row r="884" spans="1:17" ht="15.75" customHeight="1" x14ac:dyDescent="0.2">
      <c r="A884" s="1" t="s">
        <v>111</v>
      </c>
      <c r="B884" s="1">
        <v>1189833</v>
      </c>
      <c r="C884" s="17">
        <v>44668</v>
      </c>
      <c r="D884" s="17" t="str">
        <f t="shared" si="47"/>
        <v>abril</v>
      </c>
      <c r="E884" s="17" t="str">
        <f t="shared" si="48"/>
        <v>T2</v>
      </c>
      <c r="F884" s="17" t="str">
        <f t="shared" si="49"/>
        <v>S1</v>
      </c>
      <c r="G884" s="1" t="s">
        <v>15</v>
      </c>
      <c r="H884" s="1" t="s">
        <v>32</v>
      </c>
      <c r="I884" s="1" t="s">
        <v>33</v>
      </c>
      <c r="J884" s="1" t="s">
        <v>2</v>
      </c>
      <c r="K884" s="1">
        <v>45</v>
      </c>
      <c r="L884" s="1" t="s">
        <v>115</v>
      </c>
      <c r="M884" s="14">
        <v>0.45</v>
      </c>
      <c r="N884" s="2">
        <v>5750</v>
      </c>
      <c r="O884" s="14">
        <f t="shared" si="42"/>
        <v>2587.5</v>
      </c>
      <c r="P884" s="14">
        <f t="shared" si="43"/>
        <v>1164.375</v>
      </c>
      <c r="Q884" s="3">
        <v>0.45</v>
      </c>
    </row>
    <row r="885" spans="1:17" ht="15.75" customHeight="1" x14ac:dyDescent="0.2">
      <c r="A885" s="1" t="s">
        <v>111</v>
      </c>
      <c r="B885" s="1">
        <v>1189833</v>
      </c>
      <c r="C885" s="17">
        <v>44668</v>
      </c>
      <c r="D885" s="17" t="str">
        <f t="shared" si="47"/>
        <v>abril</v>
      </c>
      <c r="E885" s="17" t="str">
        <f t="shared" si="48"/>
        <v>T2</v>
      </c>
      <c r="F885" s="17" t="str">
        <f t="shared" si="49"/>
        <v>S1</v>
      </c>
      <c r="G885" s="1" t="s">
        <v>15</v>
      </c>
      <c r="H885" s="1" t="s">
        <v>32</v>
      </c>
      <c r="I885" s="1" t="s">
        <v>33</v>
      </c>
      <c r="J885" s="1" t="s">
        <v>3</v>
      </c>
      <c r="K885" s="1">
        <v>34</v>
      </c>
      <c r="L885" s="1" t="s">
        <v>113</v>
      </c>
      <c r="M885" s="14">
        <v>0.45</v>
      </c>
      <c r="N885" s="2">
        <v>3750</v>
      </c>
      <c r="O885" s="14">
        <f t="shared" si="42"/>
        <v>1687.5</v>
      </c>
      <c r="P885" s="14">
        <f t="shared" si="43"/>
        <v>506.25</v>
      </c>
      <c r="Q885" s="3">
        <v>0.3</v>
      </c>
    </row>
    <row r="886" spans="1:17" ht="15.75" customHeight="1" x14ac:dyDescent="0.2">
      <c r="A886" s="1" t="s">
        <v>111</v>
      </c>
      <c r="B886" s="1">
        <v>1189833</v>
      </c>
      <c r="C886" s="17">
        <v>44668</v>
      </c>
      <c r="D886" s="17" t="str">
        <f t="shared" si="47"/>
        <v>abril</v>
      </c>
      <c r="E886" s="17" t="str">
        <f t="shared" si="48"/>
        <v>T2</v>
      </c>
      <c r="F886" s="17" t="str">
        <f t="shared" si="49"/>
        <v>S1</v>
      </c>
      <c r="G886" s="1" t="s">
        <v>15</v>
      </c>
      <c r="H886" s="1" t="s">
        <v>32</v>
      </c>
      <c r="I886" s="1" t="s">
        <v>33</v>
      </c>
      <c r="J886" s="1" t="s">
        <v>4</v>
      </c>
      <c r="K886" s="1">
        <v>52</v>
      </c>
      <c r="L886" s="1" t="s">
        <v>113</v>
      </c>
      <c r="M886" s="14">
        <v>0.45</v>
      </c>
      <c r="N886" s="2">
        <v>4000</v>
      </c>
      <c r="O886" s="14">
        <f t="shared" si="42"/>
        <v>1800</v>
      </c>
      <c r="P886" s="14">
        <f t="shared" si="43"/>
        <v>810</v>
      </c>
      <c r="Q886" s="3">
        <v>0.45</v>
      </c>
    </row>
    <row r="887" spans="1:17" ht="15.75" customHeight="1" x14ac:dyDescent="0.2">
      <c r="A887" s="1" t="s">
        <v>111</v>
      </c>
      <c r="B887" s="1">
        <v>1189833</v>
      </c>
      <c r="C887" s="17">
        <v>44668</v>
      </c>
      <c r="D887" s="17" t="str">
        <f t="shared" si="47"/>
        <v>abril</v>
      </c>
      <c r="E887" s="17" t="str">
        <f t="shared" si="48"/>
        <v>T2</v>
      </c>
      <c r="F887" s="17" t="str">
        <f t="shared" si="49"/>
        <v>S1</v>
      </c>
      <c r="G887" s="1" t="s">
        <v>15</v>
      </c>
      <c r="H887" s="1" t="s">
        <v>32</v>
      </c>
      <c r="I887" s="1" t="s">
        <v>33</v>
      </c>
      <c r="J887" s="1" t="s">
        <v>5</v>
      </c>
      <c r="K887" s="1">
        <v>29</v>
      </c>
      <c r="L887" s="1" t="s">
        <v>112</v>
      </c>
      <c r="M887" s="14">
        <v>0.4</v>
      </c>
      <c r="N887" s="2">
        <v>3000</v>
      </c>
      <c r="O887" s="14">
        <f t="shared" si="42"/>
        <v>1200</v>
      </c>
      <c r="P887" s="14">
        <f t="shared" si="43"/>
        <v>479.99999999999994</v>
      </c>
      <c r="Q887" s="3">
        <v>0.39999999999999997</v>
      </c>
    </row>
    <row r="888" spans="1:17" ht="15.75" customHeight="1" x14ac:dyDescent="0.2">
      <c r="A888" s="1" t="s">
        <v>111</v>
      </c>
      <c r="B888" s="1">
        <v>1189833</v>
      </c>
      <c r="C888" s="17">
        <v>44668</v>
      </c>
      <c r="D888" s="17" t="str">
        <f t="shared" si="47"/>
        <v>abril</v>
      </c>
      <c r="E888" s="17" t="str">
        <f t="shared" si="48"/>
        <v>T2</v>
      </c>
      <c r="F888" s="17" t="str">
        <f t="shared" si="49"/>
        <v>S1</v>
      </c>
      <c r="G888" s="1" t="s">
        <v>15</v>
      </c>
      <c r="H888" s="1" t="s">
        <v>32</v>
      </c>
      <c r="I888" s="1" t="s">
        <v>33</v>
      </c>
      <c r="J888" s="1" t="s">
        <v>6</v>
      </c>
      <c r="K888" s="1">
        <v>51</v>
      </c>
      <c r="L888" s="1" t="s">
        <v>112</v>
      </c>
      <c r="M888" s="14">
        <v>0.45</v>
      </c>
      <c r="N888" s="2">
        <v>2000</v>
      </c>
      <c r="O888" s="14">
        <f t="shared" si="42"/>
        <v>900</v>
      </c>
      <c r="P888" s="14">
        <f t="shared" si="43"/>
        <v>540.00000000000011</v>
      </c>
      <c r="Q888" s="3">
        <v>0.60000000000000009</v>
      </c>
    </row>
    <row r="889" spans="1:17" ht="15.75" customHeight="1" x14ac:dyDescent="0.2">
      <c r="A889" s="1" t="s">
        <v>111</v>
      </c>
      <c r="B889" s="1">
        <v>1189833</v>
      </c>
      <c r="C889" s="17">
        <v>44668</v>
      </c>
      <c r="D889" s="17" t="str">
        <f t="shared" si="47"/>
        <v>abril</v>
      </c>
      <c r="E889" s="17" t="str">
        <f t="shared" si="48"/>
        <v>T2</v>
      </c>
      <c r="F889" s="17" t="str">
        <f t="shared" si="49"/>
        <v>S1</v>
      </c>
      <c r="G889" s="1" t="s">
        <v>15</v>
      </c>
      <c r="H889" s="1" t="s">
        <v>32</v>
      </c>
      <c r="I889" s="1" t="s">
        <v>33</v>
      </c>
      <c r="J889" s="1" t="s">
        <v>7</v>
      </c>
      <c r="K889" s="1">
        <v>37</v>
      </c>
      <c r="L889" s="1" t="s">
        <v>114</v>
      </c>
      <c r="M889" s="14">
        <v>0.6</v>
      </c>
      <c r="N889" s="2">
        <v>3750</v>
      </c>
      <c r="O889" s="14">
        <f t="shared" si="42"/>
        <v>2250</v>
      </c>
      <c r="P889" s="14">
        <f t="shared" si="43"/>
        <v>562.5</v>
      </c>
      <c r="Q889" s="3">
        <v>0.25</v>
      </c>
    </row>
    <row r="890" spans="1:17" ht="15.75" customHeight="1" x14ac:dyDescent="0.2">
      <c r="A890" s="1" t="s">
        <v>111</v>
      </c>
      <c r="B890" s="1">
        <v>1189833</v>
      </c>
      <c r="C890" s="17">
        <v>44699</v>
      </c>
      <c r="D890" s="17" t="str">
        <f t="shared" si="47"/>
        <v>mayo</v>
      </c>
      <c r="E890" s="17" t="str">
        <f t="shared" si="48"/>
        <v>T2</v>
      </c>
      <c r="F890" s="17" t="str">
        <f t="shared" si="49"/>
        <v>S1</v>
      </c>
      <c r="G890" s="1" t="s">
        <v>15</v>
      </c>
      <c r="H890" s="1" t="s">
        <v>32</v>
      </c>
      <c r="I890" s="1" t="s">
        <v>33</v>
      </c>
      <c r="J890" s="1" t="s">
        <v>2</v>
      </c>
      <c r="K890" s="1">
        <v>50</v>
      </c>
      <c r="L890" s="1" t="s">
        <v>114</v>
      </c>
      <c r="M890" s="14">
        <v>0.4</v>
      </c>
      <c r="N890" s="2">
        <v>5750</v>
      </c>
      <c r="O890" s="14">
        <f t="shared" si="42"/>
        <v>2300</v>
      </c>
      <c r="P890" s="14">
        <f t="shared" si="43"/>
        <v>1035</v>
      </c>
      <c r="Q890" s="3">
        <v>0.45</v>
      </c>
    </row>
    <row r="891" spans="1:17" ht="15.75" customHeight="1" x14ac:dyDescent="0.2">
      <c r="A891" s="1" t="s">
        <v>111</v>
      </c>
      <c r="B891" s="1">
        <v>1189833</v>
      </c>
      <c r="C891" s="17">
        <v>44699</v>
      </c>
      <c r="D891" s="17" t="str">
        <f t="shared" si="47"/>
        <v>mayo</v>
      </c>
      <c r="E891" s="17" t="str">
        <f t="shared" si="48"/>
        <v>T2</v>
      </c>
      <c r="F891" s="17" t="str">
        <f t="shared" si="49"/>
        <v>S1</v>
      </c>
      <c r="G891" s="1" t="s">
        <v>15</v>
      </c>
      <c r="H891" s="1" t="s">
        <v>32</v>
      </c>
      <c r="I891" s="1" t="s">
        <v>33</v>
      </c>
      <c r="J891" s="1" t="s">
        <v>3</v>
      </c>
      <c r="K891" s="1">
        <v>28</v>
      </c>
      <c r="L891" s="1" t="s">
        <v>113</v>
      </c>
      <c r="M891" s="14">
        <v>0.45</v>
      </c>
      <c r="N891" s="2">
        <v>4250</v>
      </c>
      <c r="O891" s="14">
        <f t="shared" si="42"/>
        <v>1912.5</v>
      </c>
      <c r="P891" s="14">
        <f t="shared" si="43"/>
        <v>573.75</v>
      </c>
      <c r="Q891" s="3">
        <v>0.3</v>
      </c>
    </row>
    <row r="892" spans="1:17" ht="15.75" customHeight="1" x14ac:dyDescent="0.2">
      <c r="A892" s="1" t="s">
        <v>111</v>
      </c>
      <c r="B892" s="1">
        <v>1189833</v>
      </c>
      <c r="C892" s="17">
        <v>44699</v>
      </c>
      <c r="D892" s="17" t="str">
        <f t="shared" si="47"/>
        <v>mayo</v>
      </c>
      <c r="E892" s="17" t="str">
        <f t="shared" si="48"/>
        <v>T2</v>
      </c>
      <c r="F892" s="17" t="str">
        <f t="shared" si="49"/>
        <v>S1</v>
      </c>
      <c r="G892" s="1" t="s">
        <v>15</v>
      </c>
      <c r="H892" s="1" t="s">
        <v>32</v>
      </c>
      <c r="I892" s="1" t="s">
        <v>33</v>
      </c>
      <c r="J892" s="1" t="s">
        <v>4</v>
      </c>
      <c r="K892" s="1">
        <v>53</v>
      </c>
      <c r="L892" s="1" t="s">
        <v>112</v>
      </c>
      <c r="M892" s="14">
        <v>0.45</v>
      </c>
      <c r="N892" s="2">
        <v>4250</v>
      </c>
      <c r="O892" s="14">
        <f t="shared" si="42"/>
        <v>1912.5</v>
      </c>
      <c r="P892" s="14">
        <f t="shared" si="43"/>
        <v>860.625</v>
      </c>
      <c r="Q892" s="3">
        <v>0.45</v>
      </c>
    </row>
    <row r="893" spans="1:17" ht="15.75" customHeight="1" x14ac:dyDescent="0.2">
      <c r="A893" s="1" t="s">
        <v>111</v>
      </c>
      <c r="B893" s="1">
        <v>1189833</v>
      </c>
      <c r="C893" s="17">
        <v>44699</v>
      </c>
      <c r="D893" s="17" t="str">
        <f t="shared" si="47"/>
        <v>mayo</v>
      </c>
      <c r="E893" s="17" t="str">
        <f t="shared" si="48"/>
        <v>T2</v>
      </c>
      <c r="F893" s="17" t="str">
        <f t="shared" si="49"/>
        <v>S1</v>
      </c>
      <c r="G893" s="1" t="s">
        <v>15</v>
      </c>
      <c r="H893" s="1" t="s">
        <v>32</v>
      </c>
      <c r="I893" s="1" t="s">
        <v>33</v>
      </c>
      <c r="J893" s="1" t="s">
        <v>5</v>
      </c>
      <c r="K893" s="1">
        <v>17</v>
      </c>
      <c r="L893" s="1" t="s">
        <v>115</v>
      </c>
      <c r="M893" s="14">
        <v>0.4</v>
      </c>
      <c r="N893" s="2">
        <v>3250</v>
      </c>
      <c r="O893" s="14">
        <f t="shared" si="42"/>
        <v>1300</v>
      </c>
      <c r="P893" s="14">
        <f t="shared" si="43"/>
        <v>520</v>
      </c>
      <c r="Q893" s="3">
        <v>0.39999999999999997</v>
      </c>
    </row>
    <row r="894" spans="1:17" ht="15.75" customHeight="1" x14ac:dyDescent="0.2">
      <c r="A894" s="1" t="s">
        <v>111</v>
      </c>
      <c r="B894" s="1">
        <v>1189833</v>
      </c>
      <c r="C894" s="17">
        <v>44699</v>
      </c>
      <c r="D894" s="17" t="str">
        <f t="shared" si="47"/>
        <v>mayo</v>
      </c>
      <c r="E894" s="17" t="str">
        <f t="shared" si="48"/>
        <v>T2</v>
      </c>
      <c r="F894" s="17" t="str">
        <f t="shared" si="49"/>
        <v>S1</v>
      </c>
      <c r="G894" s="1" t="s">
        <v>15</v>
      </c>
      <c r="H894" s="1" t="s">
        <v>32</v>
      </c>
      <c r="I894" s="1" t="s">
        <v>33</v>
      </c>
      <c r="J894" s="1" t="s">
        <v>6</v>
      </c>
      <c r="K894" s="1">
        <v>18</v>
      </c>
      <c r="L894" s="1" t="s">
        <v>112</v>
      </c>
      <c r="M894" s="14">
        <v>0.45</v>
      </c>
      <c r="N894" s="2">
        <v>2250</v>
      </c>
      <c r="O894" s="14">
        <f t="shared" si="42"/>
        <v>1012.5</v>
      </c>
      <c r="P894" s="14">
        <f t="shared" si="43"/>
        <v>607.50000000000011</v>
      </c>
      <c r="Q894" s="3">
        <v>0.60000000000000009</v>
      </c>
    </row>
    <row r="895" spans="1:17" ht="15.75" customHeight="1" x14ac:dyDescent="0.2">
      <c r="A895" s="1" t="s">
        <v>111</v>
      </c>
      <c r="B895" s="1">
        <v>1189833</v>
      </c>
      <c r="C895" s="17">
        <v>44699</v>
      </c>
      <c r="D895" s="17" t="str">
        <f t="shared" si="47"/>
        <v>mayo</v>
      </c>
      <c r="E895" s="17" t="str">
        <f t="shared" si="48"/>
        <v>T2</v>
      </c>
      <c r="F895" s="17" t="str">
        <f t="shared" si="49"/>
        <v>S1</v>
      </c>
      <c r="G895" s="1" t="s">
        <v>15</v>
      </c>
      <c r="H895" s="1" t="s">
        <v>32</v>
      </c>
      <c r="I895" s="1" t="s">
        <v>33</v>
      </c>
      <c r="J895" s="1" t="s">
        <v>7</v>
      </c>
      <c r="K895" s="1">
        <v>32</v>
      </c>
      <c r="L895" s="1" t="s">
        <v>114</v>
      </c>
      <c r="M895" s="14">
        <v>0.6</v>
      </c>
      <c r="N895" s="2">
        <v>4000</v>
      </c>
      <c r="O895" s="14">
        <f t="shared" si="42"/>
        <v>2400</v>
      </c>
      <c r="P895" s="14">
        <f t="shared" si="43"/>
        <v>600</v>
      </c>
      <c r="Q895" s="3">
        <v>0.25</v>
      </c>
    </row>
    <row r="896" spans="1:17" ht="15.75" customHeight="1" x14ac:dyDescent="0.2">
      <c r="A896" s="1" t="s">
        <v>111</v>
      </c>
      <c r="B896" s="1">
        <v>1189833</v>
      </c>
      <c r="C896" s="17">
        <v>44729</v>
      </c>
      <c r="D896" s="17" t="str">
        <f t="shared" si="47"/>
        <v>junio</v>
      </c>
      <c r="E896" s="17" t="str">
        <f t="shared" si="48"/>
        <v>T2</v>
      </c>
      <c r="F896" s="17" t="str">
        <f t="shared" si="49"/>
        <v>S1</v>
      </c>
      <c r="G896" s="1" t="s">
        <v>15</v>
      </c>
      <c r="H896" s="1" t="s">
        <v>32</v>
      </c>
      <c r="I896" s="1" t="s">
        <v>33</v>
      </c>
      <c r="J896" s="1" t="s">
        <v>2</v>
      </c>
      <c r="K896" s="1">
        <v>16</v>
      </c>
      <c r="L896" s="1" t="s">
        <v>112</v>
      </c>
      <c r="M896" s="14">
        <v>0.4</v>
      </c>
      <c r="N896" s="2">
        <v>6750</v>
      </c>
      <c r="O896" s="14">
        <f t="shared" si="42"/>
        <v>2700</v>
      </c>
      <c r="P896" s="14">
        <f t="shared" si="43"/>
        <v>1215</v>
      </c>
      <c r="Q896" s="3">
        <v>0.45</v>
      </c>
    </row>
    <row r="897" spans="1:17" ht="15.75" customHeight="1" x14ac:dyDescent="0.2">
      <c r="A897" s="1" t="s">
        <v>111</v>
      </c>
      <c r="B897" s="1">
        <v>1189833</v>
      </c>
      <c r="C897" s="17">
        <v>44729</v>
      </c>
      <c r="D897" s="17" t="str">
        <f t="shared" si="47"/>
        <v>junio</v>
      </c>
      <c r="E897" s="17" t="str">
        <f t="shared" si="48"/>
        <v>T2</v>
      </c>
      <c r="F897" s="17" t="str">
        <f t="shared" si="49"/>
        <v>S1</v>
      </c>
      <c r="G897" s="1" t="s">
        <v>15</v>
      </c>
      <c r="H897" s="1" t="s">
        <v>32</v>
      </c>
      <c r="I897" s="1" t="s">
        <v>33</v>
      </c>
      <c r="J897" s="1" t="s">
        <v>3</v>
      </c>
      <c r="K897" s="1">
        <v>29</v>
      </c>
      <c r="L897" s="1" t="s">
        <v>115</v>
      </c>
      <c r="M897" s="14">
        <v>0.45</v>
      </c>
      <c r="N897" s="2">
        <v>5250</v>
      </c>
      <c r="O897" s="14">
        <f t="shared" si="42"/>
        <v>2362.5</v>
      </c>
      <c r="P897" s="14">
        <f t="shared" si="43"/>
        <v>708.75</v>
      </c>
      <c r="Q897" s="3">
        <v>0.3</v>
      </c>
    </row>
    <row r="898" spans="1:17" ht="15.75" customHeight="1" x14ac:dyDescent="0.2">
      <c r="A898" s="1" t="s">
        <v>111</v>
      </c>
      <c r="B898" s="1">
        <v>1189833</v>
      </c>
      <c r="C898" s="17">
        <v>44729</v>
      </c>
      <c r="D898" s="17" t="str">
        <f t="shared" ref="D898:D961" si="50">TEXT(C898,"mmmm")</f>
        <v>junio</v>
      </c>
      <c r="E898" s="17" t="str">
        <f t="shared" ref="E898:E961" si="51">"T" &amp; TRUNC((MONTH(C898)-1)/3)+1</f>
        <v>T2</v>
      </c>
      <c r="F898" s="17" t="str">
        <f t="shared" ref="F898:F961" si="52">"S" &amp; IF(MONTH(C898)&lt;=6,1,2)</f>
        <v>S1</v>
      </c>
      <c r="G898" s="1" t="s">
        <v>15</v>
      </c>
      <c r="H898" s="1" t="s">
        <v>32</v>
      </c>
      <c r="I898" s="1" t="s">
        <v>33</v>
      </c>
      <c r="J898" s="1" t="s">
        <v>4</v>
      </c>
      <c r="K898" s="1">
        <v>24</v>
      </c>
      <c r="L898" s="1" t="s">
        <v>114</v>
      </c>
      <c r="M898" s="14">
        <v>0.45</v>
      </c>
      <c r="N898" s="2">
        <v>5500</v>
      </c>
      <c r="O898" s="14">
        <f t="shared" si="42"/>
        <v>2475</v>
      </c>
      <c r="P898" s="14">
        <f t="shared" si="43"/>
        <v>1113.75</v>
      </c>
      <c r="Q898" s="3">
        <v>0.45</v>
      </c>
    </row>
    <row r="899" spans="1:17" ht="15.75" customHeight="1" x14ac:dyDescent="0.2">
      <c r="A899" s="1" t="s">
        <v>111</v>
      </c>
      <c r="B899" s="1">
        <v>1189833</v>
      </c>
      <c r="C899" s="17">
        <v>44729</v>
      </c>
      <c r="D899" s="17" t="str">
        <f t="shared" si="50"/>
        <v>junio</v>
      </c>
      <c r="E899" s="17" t="str">
        <f t="shared" si="51"/>
        <v>T2</v>
      </c>
      <c r="F899" s="17" t="str">
        <f t="shared" si="52"/>
        <v>S1</v>
      </c>
      <c r="G899" s="1" t="s">
        <v>15</v>
      </c>
      <c r="H899" s="1" t="s">
        <v>32</v>
      </c>
      <c r="I899" s="1" t="s">
        <v>33</v>
      </c>
      <c r="J899" s="1" t="s">
        <v>5</v>
      </c>
      <c r="K899" s="1">
        <v>28</v>
      </c>
      <c r="L899" s="1" t="s">
        <v>114</v>
      </c>
      <c r="M899" s="14">
        <v>0.4</v>
      </c>
      <c r="N899" s="2">
        <v>4250</v>
      </c>
      <c r="O899" s="14">
        <f t="shared" si="42"/>
        <v>1700</v>
      </c>
      <c r="P899" s="14">
        <f t="shared" si="43"/>
        <v>680</v>
      </c>
      <c r="Q899" s="3">
        <v>0.39999999999999997</v>
      </c>
    </row>
    <row r="900" spans="1:17" ht="15.75" customHeight="1" x14ac:dyDescent="0.2">
      <c r="A900" s="1" t="s">
        <v>111</v>
      </c>
      <c r="B900" s="1">
        <v>1189833</v>
      </c>
      <c r="C900" s="17">
        <v>44729</v>
      </c>
      <c r="D900" s="17" t="str">
        <f t="shared" si="50"/>
        <v>junio</v>
      </c>
      <c r="E900" s="17" t="str">
        <f t="shared" si="51"/>
        <v>T2</v>
      </c>
      <c r="F900" s="17" t="str">
        <f t="shared" si="52"/>
        <v>S1</v>
      </c>
      <c r="G900" s="1" t="s">
        <v>15</v>
      </c>
      <c r="H900" s="1" t="s">
        <v>32</v>
      </c>
      <c r="I900" s="1" t="s">
        <v>33</v>
      </c>
      <c r="J900" s="1" t="s">
        <v>6</v>
      </c>
      <c r="K900" s="1">
        <v>43</v>
      </c>
      <c r="L900" s="1" t="s">
        <v>115</v>
      </c>
      <c r="M900" s="14">
        <v>0.45</v>
      </c>
      <c r="N900" s="2">
        <v>3000</v>
      </c>
      <c r="O900" s="14">
        <f t="shared" si="42"/>
        <v>1350</v>
      </c>
      <c r="P900" s="14">
        <f t="shared" si="43"/>
        <v>810.00000000000011</v>
      </c>
      <c r="Q900" s="3">
        <v>0.60000000000000009</v>
      </c>
    </row>
    <row r="901" spans="1:17" ht="15.75" customHeight="1" x14ac:dyDescent="0.2">
      <c r="A901" s="1" t="s">
        <v>111</v>
      </c>
      <c r="B901" s="1">
        <v>1189833</v>
      </c>
      <c r="C901" s="17">
        <v>44729</v>
      </c>
      <c r="D901" s="17" t="str">
        <f t="shared" si="50"/>
        <v>junio</v>
      </c>
      <c r="E901" s="17" t="str">
        <f t="shared" si="51"/>
        <v>T2</v>
      </c>
      <c r="F901" s="17" t="str">
        <f t="shared" si="52"/>
        <v>S1</v>
      </c>
      <c r="G901" s="1" t="s">
        <v>15</v>
      </c>
      <c r="H901" s="1" t="s">
        <v>32</v>
      </c>
      <c r="I901" s="1" t="s">
        <v>33</v>
      </c>
      <c r="J901" s="1" t="s">
        <v>7</v>
      </c>
      <c r="K901" s="1">
        <v>31</v>
      </c>
      <c r="L901" s="1" t="s">
        <v>113</v>
      </c>
      <c r="M901" s="14">
        <v>0.6</v>
      </c>
      <c r="N901" s="2">
        <v>6000</v>
      </c>
      <c r="O901" s="14">
        <f t="shared" si="42"/>
        <v>3600</v>
      </c>
      <c r="P901" s="14">
        <f t="shared" si="43"/>
        <v>900</v>
      </c>
      <c r="Q901" s="3">
        <v>0.25</v>
      </c>
    </row>
    <row r="902" spans="1:17" ht="15.75" customHeight="1" x14ac:dyDescent="0.2">
      <c r="A902" s="1" t="s">
        <v>111</v>
      </c>
      <c r="B902" s="1">
        <v>1189833</v>
      </c>
      <c r="C902" s="17">
        <v>44758</v>
      </c>
      <c r="D902" s="17" t="str">
        <f t="shared" si="50"/>
        <v>julio</v>
      </c>
      <c r="E902" s="17" t="str">
        <f t="shared" si="51"/>
        <v>T3</v>
      </c>
      <c r="F902" s="17" t="str">
        <f t="shared" si="52"/>
        <v>S2</v>
      </c>
      <c r="G902" s="1" t="s">
        <v>15</v>
      </c>
      <c r="H902" s="1" t="s">
        <v>32</v>
      </c>
      <c r="I902" s="1" t="s">
        <v>33</v>
      </c>
      <c r="J902" s="1" t="s">
        <v>2</v>
      </c>
      <c r="K902" s="1">
        <v>47</v>
      </c>
      <c r="L902" s="1" t="s">
        <v>115</v>
      </c>
      <c r="M902" s="14">
        <v>0.4</v>
      </c>
      <c r="N902" s="2">
        <v>7500</v>
      </c>
      <c r="O902" s="14">
        <f t="shared" si="42"/>
        <v>3000</v>
      </c>
      <c r="P902" s="14">
        <f t="shared" si="43"/>
        <v>1350</v>
      </c>
      <c r="Q902" s="3">
        <v>0.45</v>
      </c>
    </row>
    <row r="903" spans="1:17" ht="15.75" customHeight="1" x14ac:dyDescent="0.2">
      <c r="A903" s="1" t="s">
        <v>111</v>
      </c>
      <c r="B903" s="1">
        <v>1189833</v>
      </c>
      <c r="C903" s="17">
        <v>44758</v>
      </c>
      <c r="D903" s="17" t="str">
        <f t="shared" si="50"/>
        <v>julio</v>
      </c>
      <c r="E903" s="17" t="str">
        <f t="shared" si="51"/>
        <v>T3</v>
      </c>
      <c r="F903" s="17" t="str">
        <f t="shared" si="52"/>
        <v>S2</v>
      </c>
      <c r="G903" s="1" t="s">
        <v>15</v>
      </c>
      <c r="H903" s="1" t="s">
        <v>32</v>
      </c>
      <c r="I903" s="1" t="s">
        <v>33</v>
      </c>
      <c r="J903" s="1" t="s">
        <v>3</v>
      </c>
      <c r="K903" s="1">
        <v>31</v>
      </c>
      <c r="L903" s="1" t="s">
        <v>115</v>
      </c>
      <c r="M903" s="14">
        <v>0.45</v>
      </c>
      <c r="N903" s="2">
        <v>6000</v>
      </c>
      <c r="O903" s="14">
        <f t="shared" si="42"/>
        <v>2700</v>
      </c>
      <c r="P903" s="14">
        <f t="shared" si="43"/>
        <v>810</v>
      </c>
      <c r="Q903" s="3">
        <v>0.3</v>
      </c>
    </row>
    <row r="904" spans="1:17" ht="15.75" customHeight="1" x14ac:dyDescent="0.2">
      <c r="A904" s="1" t="s">
        <v>111</v>
      </c>
      <c r="B904" s="1">
        <v>1189833</v>
      </c>
      <c r="C904" s="17">
        <v>44758</v>
      </c>
      <c r="D904" s="17" t="str">
        <f t="shared" si="50"/>
        <v>julio</v>
      </c>
      <c r="E904" s="17" t="str">
        <f t="shared" si="51"/>
        <v>T3</v>
      </c>
      <c r="F904" s="17" t="str">
        <f t="shared" si="52"/>
        <v>S2</v>
      </c>
      <c r="G904" s="1" t="s">
        <v>15</v>
      </c>
      <c r="H904" s="1" t="s">
        <v>32</v>
      </c>
      <c r="I904" s="1" t="s">
        <v>33</v>
      </c>
      <c r="J904" s="1" t="s">
        <v>4</v>
      </c>
      <c r="K904" s="1">
        <v>39</v>
      </c>
      <c r="L904" s="1" t="s">
        <v>114</v>
      </c>
      <c r="M904" s="14">
        <v>0.45</v>
      </c>
      <c r="N904" s="2">
        <v>5500</v>
      </c>
      <c r="O904" s="14">
        <f t="shared" si="42"/>
        <v>2475</v>
      </c>
      <c r="P904" s="14">
        <f t="shared" si="43"/>
        <v>1113.75</v>
      </c>
      <c r="Q904" s="3">
        <v>0.45</v>
      </c>
    </row>
    <row r="905" spans="1:17" ht="15.75" customHeight="1" x14ac:dyDescent="0.2">
      <c r="A905" s="1" t="s">
        <v>111</v>
      </c>
      <c r="B905" s="1">
        <v>1189833</v>
      </c>
      <c r="C905" s="17">
        <v>44758</v>
      </c>
      <c r="D905" s="17" t="str">
        <f t="shared" si="50"/>
        <v>julio</v>
      </c>
      <c r="E905" s="17" t="str">
        <f t="shared" si="51"/>
        <v>T3</v>
      </c>
      <c r="F905" s="17" t="str">
        <f t="shared" si="52"/>
        <v>S2</v>
      </c>
      <c r="G905" s="1" t="s">
        <v>15</v>
      </c>
      <c r="H905" s="1" t="s">
        <v>32</v>
      </c>
      <c r="I905" s="1" t="s">
        <v>33</v>
      </c>
      <c r="J905" s="1" t="s">
        <v>5</v>
      </c>
      <c r="K905" s="1">
        <v>57</v>
      </c>
      <c r="L905" s="1" t="s">
        <v>115</v>
      </c>
      <c r="M905" s="14">
        <v>0.4</v>
      </c>
      <c r="N905" s="2">
        <v>4500</v>
      </c>
      <c r="O905" s="14">
        <f t="shared" si="42"/>
        <v>1800</v>
      </c>
      <c r="P905" s="14">
        <f t="shared" si="43"/>
        <v>719.99999999999989</v>
      </c>
      <c r="Q905" s="3">
        <v>0.39999999999999997</v>
      </c>
    </row>
    <row r="906" spans="1:17" ht="15.75" customHeight="1" x14ac:dyDescent="0.2">
      <c r="A906" s="1" t="s">
        <v>111</v>
      </c>
      <c r="B906" s="1">
        <v>1189833</v>
      </c>
      <c r="C906" s="17">
        <v>44758</v>
      </c>
      <c r="D906" s="17" t="str">
        <f t="shared" si="50"/>
        <v>julio</v>
      </c>
      <c r="E906" s="17" t="str">
        <f t="shared" si="51"/>
        <v>T3</v>
      </c>
      <c r="F906" s="17" t="str">
        <f t="shared" si="52"/>
        <v>S2</v>
      </c>
      <c r="G906" s="1" t="s">
        <v>15</v>
      </c>
      <c r="H906" s="1" t="s">
        <v>32</v>
      </c>
      <c r="I906" s="1" t="s">
        <v>33</v>
      </c>
      <c r="J906" s="1" t="s">
        <v>6</v>
      </c>
      <c r="K906" s="1">
        <v>46</v>
      </c>
      <c r="L906" s="1" t="s">
        <v>113</v>
      </c>
      <c r="M906" s="14">
        <v>0.45</v>
      </c>
      <c r="N906" s="2">
        <v>4750</v>
      </c>
      <c r="O906" s="14">
        <f t="shared" si="42"/>
        <v>2137.5</v>
      </c>
      <c r="P906" s="14">
        <f t="shared" si="43"/>
        <v>1282.5000000000002</v>
      </c>
      <c r="Q906" s="3">
        <v>0.60000000000000009</v>
      </c>
    </row>
    <row r="907" spans="1:17" ht="15.75" customHeight="1" x14ac:dyDescent="0.2">
      <c r="A907" s="1" t="s">
        <v>111</v>
      </c>
      <c r="B907" s="1">
        <v>1189833</v>
      </c>
      <c r="C907" s="17">
        <v>44758</v>
      </c>
      <c r="D907" s="17" t="str">
        <f t="shared" si="50"/>
        <v>julio</v>
      </c>
      <c r="E907" s="17" t="str">
        <f t="shared" si="51"/>
        <v>T3</v>
      </c>
      <c r="F907" s="17" t="str">
        <f t="shared" si="52"/>
        <v>S2</v>
      </c>
      <c r="G907" s="1" t="s">
        <v>15</v>
      </c>
      <c r="H907" s="1" t="s">
        <v>32</v>
      </c>
      <c r="I907" s="1" t="s">
        <v>33</v>
      </c>
      <c r="J907" s="1" t="s">
        <v>7</v>
      </c>
      <c r="K907" s="1">
        <v>53</v>
      </c>
      <c r="L907" s="1" t="s">
        <v>113</v>
      </c>
      <c r="M907" s="14">
        <v>0.6</v>
      </c>
      <c r="N907" s="2">
        <v>4750</v>
      </c>
      <c r="O907" s="14">
        <f t="shared" si="42"/>
        <v>2850</v>
      </c>
      <c r="P907" s="14">
        <f t="shared" si="43"/>
        <v>712.5</v>
      </c>
      <c r="Q907" s="3">
        <v>0.25</v>
      </c>
    </row>
    <row r="908" spans="1:17" ht="15.75" customHeight="1" x14ac:dyDescent="0.2">
      <c r="A908" s="1" t="s">
        <v>111</v>
      </c>
      <c r="B908" s="1">
        <v>1189833</v>
      </c>
      <c r="C908" s="17">
        <v>44790</v>
      </c>
      <c r="D908" s="17" t="str">
        <f t="shared" si="50"/>
        <v>agosto</v>
      </c>
      <c r="E908" s="17" t="str">
        <f t="shared" si="51"/>
        <v>T3</v>
      </c>
      <c r="F908" s="17" t="str">
        <f t="shared" si="52"/>
        <v>S2</v>
      </c>
      <c r="G908" s="1" t="s">
        <v>15</v>
      </c>
      <c r="H908" s="1" t="s">
        <v>32</v>
      </c>
      <c r="I908" s="1" t="s">
        <v>33</v>
      </c>
      <c r="J908" s="1" t="s">
        <v>2</v>
      </c>
      <c r="K908" s="1">
        <v>37</v>
      </c>
      <c r="L908" s="1" t="s">
        <v>112</v>
      </c>
      <c r="M908" s="14">
        <v>0.45</v>
      </c>
      <c r="N908" s="2">
        <v>6750</v>
      </c>
      <c r="O908" s="14">
        <f t="shared" si="42"/>
        <v>3037.5</v>
      </c>
      <c r="P908" s="14">
        <f t="shared" si="43"/>
        <v>1366.875</v>
      </c>
      <c r="Q908" s="3">
        <v>0.45</v>
      </c>
    </row>
    <row r="909" spans="1:17" ht="15.75" customHeight="1" x14ac:dyDescent="0.2">
      <c r="A909" s="1" t="s">
        <v>111</v>
      </c>
      <c r="B909" s="1">
        <v>1189833</v>
      </c>
      <c r="C909" s="17">
        <v>44790</v>
      </c>
      <c r="D909" s="17" t="str">
        <f t="shared" si="50"/>
        <v>agosto</v>
      </c>
      <c r="E909" s="17" t="str">
        <f t="shared" si="51"/>
        <v>T3</v>
      </c>
      <c r="F909" s="17" t="str">
        <f t="shared" si="52"/>
        <v>S2</v>
      </c>
      <c r="G909" s="1" t="s">
        <v>15</v>
      </c>
      <c r="H909" s="1" t="s">
        <v>32</v>
      </c>
      <c r="I909" s="1" t="s">
        <v>33</v>
      </c>
      <c r="J909" s="1" t="s">
        <v>3</v>
      </c>
      <c r="K909" s="1">
        <v>35</v>
      </c>
      <c r="L909" s="1" t="s">
        <v>115</v>
      </c>
      <c r="M909" s="14">
        <v>0.55000000000000004</v>
      </c>
      <c r="N909" s="2">
        <v>6250</v>
      </c>
      <c r="O909" s="14">
        <f t="shared" si="42"/>
        <v>3437.5000000000005</v>
      </c>
      <c r="P909" s="14">
        <f t="shared" si="43"/>
        <v>1031.25</v>
      </c>
      <c r="Q909" s="3">
        <v>0.3</v>
      </c>
    </row>
    <row r="910" spans="1:17" ht="15.75" customHeight="1" x14ac:dyDescent="0.2">
      <c r="A910" s="1" t="s">
        <v>111</v>
      </c>
      <c r="B910" s="1">
        <v>1189833</v>
      </c>
      <c r="C910" s="17">
        <v>44790</v>
      </c>
      <c r="D910" s="17" t="str">
        <f t="shared" si="50"/>
        <v>agosto</v>
      </c>
      <c r="E910" s="17" t="str">
        <f t="shared" si="51"/>
        <v>T3</v>
      </c>
      <c r="F910" s="17" t="str">
        <f t="shared" si="52"/>
        <v>S2</v>
      </c>
      <c r="G910" s="1" t="s">
        <v>15</v>
      </c>
      <c r="H910" s="1" t="s">
        <v>32</v>
      </c>
      <c r="I910" s="1" t="s">
        <v>33</v>
      </c>
      <c r="J910" s="1" t="s">
        <v>4</v>
      </c>
      <c r="K910" s="1">
        <v>46</v>
      </c>
      <c r="L910" s="1" t="s">
        <v>114</v>
      </c>
      <c r="M910" s="14">
        <v>0.5</v>
      </c>
      <c r="N910" s="2">
        <v>5000</v>
      </c>
      <c r="O910" s="14">
        <f t="shared" si="42"/>
        <v>2500</v>
      </c>
      <c r="P910" s="14">
        <f t="shared" si="43"/>
        <v>1125</v>
      </c>
      <c r="Q910" s="3">
        <v>0.45</v>
      </c>
    </row>
    <row r="911" spans="1:17" ht="15.75" customHeight="1" x14ac:dyDescent="0.2">
      <c r="A911" s="1" t="s">
        <v>111</v>
      </c>
      <c r="B911" s="1">
        <v>1189833</v>
      </c>
      <c r="C911" s="17">
        <v>44790</v>
      </c>
      <c r="D911" s="17" t="str">
        <f t="shared" si="50"/>
        <v>agosto</v>
      </c>
      <c r="E911" s="17" t="str">
        <f t="shared" si="51"/>
        <v>T3</v>
      </c>
      <c r="F911" s="17" t="str">
        <f t="shared" si="52"/>
        <v>S2</v>
      </c>
      <c r="G911" s="1" t="s">
        <v>15</v>
      </c>
      <c r="H911" s="1" t="s">
        <v>32</v>
      </c>
      <c r="I911" s="1" t="s">
        <v>33</v>
      </c>
      <c r="J911" s="1" t="s">
        <v>5</v>
      </c>
      <c r="K911" s="1">
        <v>39</v>
      </c>
      <c r="L911" s="1" t="s">
        <v>114</v>
      </c>
      <c r="M911" s="14">
        <v>0.45</v>
      </c>
      <c r="N911" s="2">
        <v>4250</v>
      </c>
      <c r="O911" s="14">
        <f t="shared" si="42"/>
        <v>1912.5</v>
      </c>
      <c r="P911" s="14">
        <f t="shared" si="43"/>
        <v>764.99999999999989</v>
      </c>
      <c r="Q911" s="3">
        <v>0.39999999999999997</v>
      </c>
    </row>
    <row r="912" spans="1:17" ht="15.75" customHeight="1" x14ac:dyDescent="0.2">
      <c r="A912" s="1" t="s">
        <v>111</v>
      </c>
      <c r="B912" s="1">
        <v>1189833</v>
      </c>
      <c r="C912" s="17">
        <v>44790</v>
      </c>
      <c r="D912" s="17" t="str">
        <f t="shared" si="50"/>
        <v>agosto</v>
      </c>
      <c r="E912" s="17" t="str">
        <f t="shared" si="51"/>
        <v>T3</v>
      </c>
      <c r="F912" s="17" t="str">
        <f t="shared" si="52"/>
        <v>S2</v>
      </c>
      <c r="G912" s="1" t="s">
        <v>15</v>
      </c>
      <c r="H912" s="1" t="s">
        <v>32</v>
      </c>
      <c r="I912" s="1" t="s">
        <v>33</v>
      </c>
      <c r="J912" s="1" t="s">
        <v>6</v>
      </c>
      <c r="K912" s="1">
        <v>55</v>
      </c>
      <c r="L912" s="1" t="s">
        <v>114</v>
      </c>
      <c r="M912" s="14">
        <v>0.54999999999999993</v>
      </c>
      <c r="N912" s="2">
        <v>4250</v>
      </c>
      <c r="O912" s="14">
        <f t="shared" si="42"/>
        <v>2337.4999999999995</v>
      </c>
      <c r="P912" s="14">
        <f t="shared" si="43"/>
        <v>1402.5</v>
      </c>
      <c r="Q912" s="3">
        <v>0.60000000000000009</v>
      </c>
    </row>
    <row r="913" spans="1:17" ht="15.75" customHeight="1" x14ac:dyDescent="0.2">
      <c r="A913" s="1" t="s">
        <v>111</v>
      </c>
      <c r="B913" s="1">
        <v>1189833</v>
      </c>
      <c r="C913" s="17">
        <v>44790</v>
      </c>
      <c r="D913" s="17" t="str">
        <f t="shared" si="50"/>
        <v>agosto</v>
      </c>
      <c r="E913" s="17" t="str">
        <f t="shared" si="51"/>
        <v>T3</v>
      </c>
      <c r="F913" s="17" t="str">
        <f t="shared" si="52"/>
        <v>S2</v>
      </c>
      <c r="G913" s="1" t="s">
        <v>15</v>
      </c>
      <c r="H913" s="1" t="s">
        <v>32</v>
      </c>
      <c r="I913" s="1" t="s">
        <v>33</v>
      </c>
      <c r="J913" s="1" t="s">
        <v>7</v>
      </c>
      <c r="K913" s="1">
        <v>33</v>
      </c>
      <c r="L913" s="1" t="s">
        <v>115</v>
      </c>
      <c r="M913" s="14">
        <v>0.6</v>
      </c>
      <c r="N913" s="2">
        <v>4000</v>
      </c>
      <c r="O913" s="14">
        <f t="shared" si="42"/>
        <v>2400</v>
      </c>
      <c r="P913" s="14">
        <f t="shared" si="43"/>
        <v>600</v>
      </c>
      <c r="Q913" s="3">
        <v>0.25</v>
      </c>
    </row>
    <row r="914" spans="1:17" ht="15.75" customHeight="1" x14ac:dyDescent="0.2">
      <c r="A914" s="1" t="s">
        <v>111</v>
      </c>
      <c r="B914" s="1">
        <v>1189833</v>
      </c>
      <c r="C914" s="17">
        <v>44822</v>
      </c>
      <c r="D914" s="17" t="str">
        <f t="shared" si="50"/>
        <v>septiembre</v>
      </c>
      <c r="E914" s="17" t="str">
        <f t="shared" si="51"/>
        <v>T3</v>
      </c>
      <c r="F914" s="17" t="str">
        <f t="shared" si="52"/>
        <v>S2</v>
      </c>
      <c r="G914" s="1" t="s">
        <v>15</v>
      </c>
      <c r="H914" s="1" t="s">
        <v>32</v>
      </c>
      <c r="I914" s="1" t="s">
        <v>33</v>
      </c>
      <c r="J914" s="1" t="s">
        <v>2</v>
      </c>
      <c r="K914" s="1">
        <v>22</v>
      </c>
      <c r="L914" s="1" t="s">
        <v>113</v>
      </c>
      <c r="M914" s="14">
        <v>0.45</v>
      </c>
      <c r="N914" s="2">
        <v>6000</v>
      </c>
      <c r="O914" s="14">
        <f t="shared" si="42"/>
        <v>2700</v>
      </c>
      <c r="P914" s="14">
        <f t="shared" si="43"/>
        <v>1215</v>
      </c>
      <c r="Q914" s="3">
        <v>0.45</v>
      </c>
    </row>
    <row r="915" spans="1:17" ht="15.75" customHeight="1" x14ac:dyDescent="0.2">
      <c r="A915" s="1" t="s">
        <v>111</v>
      </c>
      <c r="B915" s="1">
        <v>1189833</v>
      </c>
      <c r="C915" s="17">
        <v>44822</v>
      </c>
      <c r="D915" s="17" t="str">
        <f t="shared" si="50"/>
        <v>septiembre</v>
      </c>
      <c r="E915" s="17" t="str">
        <f t="shared" si="51"/>
        <v>T3</v>
      </c>
      <c r="F915" s="17" t="str">
        <f t="shared" si="52"/>
        <v>S2</v>
      </c>
      <c r="G915" s="1" t="s">
        <v>15</v>
      </c>
      <c r="H915" s="1" t="s">
        <v>32</v>
      </c>
      <c r="I915" s="1" t="s">
        <v>33</v>
      </c>
      <c r="J915" s="1" t="s">
        <v>3</v>
      </c>
      <c r="K915" s="1">
        <v>51</v>
      </c>
      <c r="L915" s="1" t="s">
        <v>112</v>
      </c>
      <c r="M915" s="14">
        <v>0.5</v>
      </c>
      <c r="N915" s="2">
        <v>6000</v>
      </c>
      <c r="O915" s="14">
        <f t="shared" si="42"/>
        <v>3000</v>
      </c>
      <c r="P915" s="14">
        <f t="shared" si="43"/>
        <v>900</v>
      </c>
      <c r="Q915" s="3">
        <v>0.3</v>
      </c>
    </row>
    <row r="916" spans="1:17" ht="15.75" customHeight="1" x14ac:dyDescent="0.2">
      <c r="A916" s="1" t="s">
        <v>111</v>
      </c>
      <c r="B916" s="1">
        <v>1189833</v>
      </c>
      <c r="C916" s="17">
        <v>44822</v>
      </c>
      <c r="D916" s="17" t="str">
        <f t="shared" si="50"/>
        <v>septiembre</v>
      </c>
      <c r="E916" s="17" t="str">
        <f t="shared" si="51"/>
        <v>T3</v>
      </c>
      <c r="F916" s="17" t="str">
        <f t="shared" si="52"/>
        <v>S2</v>
      </c>
      <c r="G916" s="1" t="s">
        <v>15</v>
      </c>
      <c r="H916" s="1" t="s">
        <v>32</v>
      </c>
      <c r="I916" s="1" t="s">
        <v>33</v>
      </c>
      <c r="J916" s="1" t="s">
        <v>4</v>
      </c>
      <c r="K916" s="1">
        <v>49</v>
      </c>
      <c r="L916" s="1" t="s">
        <v>115</v>
      </c>
      <c r="M916" s="14">
        <v>0.45</v>
      </c>
      <c r="N916" s="2">
        <v>4500</v>
      </c>
      <c r="O916" s="14">
        <f t="shared" si="42"/>
        <v>2025</v>
      </c>
      <c r="P916" s="14">
        <f t="shared" si="43"/>
        <v>911.25</v>
      </c>
      <c r="Q916" s="3">
        <v>0.45</v>
      </c>
    </row>
    <row r="917" spans="1:17" ht="15.75" customHeight="1" x14ac:dyDescent="0.2">
      <c r="A917" s="1" t="s">
        <v>111</v>
      </c>
      <c r="B917" s="1">
        <v>1189833</v>
      </c>
      <c r="C917" s="17">
        <v>44822</v>
      </c>
      <c r="D917" s="17" t="str">
        <f t="shared" si="50"/>
        <v>septiembre</v>
      </c>
      <c r="E917" s="17" t="str">
        <f t="shared" si="51"/>
        <v>T3</v>
      </c>
      <c r="F917" s="17" t="str">
        <f t="shared" si="52"/>
        <v>S2</v>
      </c>
      <c r="G917" s="1" t="s">
        <v>15</v>
      </c>
      <c r="H917" s="1" t="s">
        <v>32</v>
      </c>
      <c r="I917" s="1" t="s">
        <v>33</v>
      </c>
      <c r="J917" s="1" t="s">
        <v>5</v>
      </c>
      <c r="K917" s="1">
        <v>47</v>
      </c>
      <c r="L917" s="1" t="s">
        <v>115</v>
      </c>
      <c r="M917" s="14">
        <v>0.45</v>
      </c>
      <c r="N917" s="2">
        <v>4000</v>
      </c>
      <c r="O917" s="14">
        <f t="shared" si="42"/>
        <v>1800</v>
      </c>
      <c r="P917" s="14">
        <f t="shared" si="43"/>
        <v>719.99999999999989</v>
      </c>
      <c r="Q917" s="3">
        <v>0.39999999999999997</v>
      </c>
    </row>
    <row r="918" spans="1:17" ht="15.75" customHeight="1" x14ac:dyDescent="0.2">
      <c r="A918" s="1" t="s">
        <v>111</v>
      </c>
      <c r="B918" s="1">
        <v>1189833</v>
      </c>
      <c r="C918" s="17">
        <v>44822</v>
      </c>
      <c r="D918" s="17" t="str">
        <f t="shared" si="50"/>
        <v>septiembre</v>
      </c>
      <c r="E918" s="17" t="str">
        <f t="shared" si="51"/>
        <v>T3</v>
      </c>
      <c r="F918" s="17" t="str">
        <f t="shared" si="52"/>
        <v>S2</v>
      </c>
      <c r="G918" s="1" t="s">
        <v>15</v>
      </c>
      <c r="H918" s="1" t="s">
        <v>32</v>
      </c>
      <c r="I918" s="1" t="s">
        <v>33</v>
      </c>
      <c r="J918" s="1" t="s">
        <v>6</v>
      </c>
      <c r="K918" s="1">
        <v>49</v>
      </c>
      <c r="L918" s="1" t="s">
        <v>113</v>
      </c>
      <c r="M918" s="14">
        <v>0.54999999999999993</v>
      </c>
      <c r="N918" s="2">
        <v>4000</v>
      </c>
      <c r="O918" s="14">
        <f t="shared" si="42"/>
        <v>2199.9999999999995</v>
      </c>
      <c r="P918" s="14">
        <f t="shared" si="43"/>
        <v>1320</v>
      </c>
      <c r="Q918" s="3">
        <v>0.60000000000000009</v>
      </c>
    </row>
    <row r="919" spans="1:17" ht="15.75" customHeight="1" x14ac:dyDescent="0.2">
      <c r="A919" s="1" t="s">
        <v>111</v>
      </c>
      <c r="B919" s="1">
        <v>1189833</v>
      </c>
      <c r="C919" s="17">
        <v>44822</v>
      </c>
      <c r="D919" s="17" t="str">
        <f t="shared" si="50"/>
        <v>septiembre</v>
      </c>
      <c r="E919" s="17" t="str">
        <f t="shared" si="51"/>
        <v>T3</v>
      </c>
      <c r="F919" s="17" t="str">
        <f t="shared" si="52"/>
        <v>S2</v>
      </c>
      <c r="G919" s="1" t="s">
        <v>15</v>
      </c>
      <c r="H919" s="1" t="s">
        <v>32</v>
      </c>
      <c r="I919" s="1" t="s">
        <v>33</v>
      </c>
      <c r="J919" s="1" t="s">
        <v>7</v>
      </c>
      <c r="K919" s="1">
        <v>22</v>
      </c>
      <c r="L919" s="1" t="s">
        <v>114</v>
      </c>
      <c r="M919" s="14">
        <v>0.6</v>
      </c>
      <c r="N919" s="2">
        <v>4500</v>
      </c>
      <c r="O919" s="14">
        <f t="shared" si="42"/>
        <v>2700</v>
      </c>
      <c r="P919" s="14">
        <f t="shared" si="43"/>
        <v>675</v>
      </c>
      <c r="Q919" s="3">
        <v>0.25</v>
      </c>
    </row>
    <row r="920" spans="1:17" ht="15.75" customHeight="1" x14ac:dyDescent="0.2">
      <c r="A920" s="1" t="s">
        <v>111</v>
      </c>
      <c r="B920" s="1">
        <v>1189833</v>
      </c>
      <c r="C920" s="17">
        <v>44851</v>
      </c>
      <c r="D920" s="17" t="str">
        <f t="shared" si="50"/>
        <v>octubre</v>
      </c>
      <c r="E920" s="17" t="str">
        <f t="shared" si="51"/>
        <v>T4</v>
      </c>
      <c r="F920" s="17" t="str">
        <f t="shared" si="52"/>
        <v>S2</v>
      </c>
      <c r="G920" s="1" t="s">
        <v>15</v>
      </c>
      <c r="H920" s="1" t="s">
        <v>32</v>
      </c>
      <c r="I920" s="1" t="s">
        <v>33</v>
      </c>
      <c r="J920" s="1" t="s">
        <v>2</v>
      </c>
      <c r="K920" s="1">
        <v>42</v>
      </c>
      <c r="L920" s="1" t="s">
        <v>115</v>
      </c>
      <c r="M920" s="14">
        <v>0.45</v>
      </c>
      <c r="N920" s="2">
        <v>5500</v>
      </c>
      <c r="O920" s="14">
        <f t="shared" si="42"/>
        <v>2475</v>
      </c>
      <c r="P920" s="14">
        <f t="shared" si="43"/>
        <v>1113.75</v>
      </c>
      <c r="Q920" s="3">
        <v>0.45</v>
      </c>
    </row>
    <row r="921" spans="1:17" ht="15.75" customHeight="1" x14ac:dyDescent="0.2">
      <c r="A921" s="1" t="s">
        <v>111</v>
      </c>
      <c r="B921" s="1">
        <v>1189833</v>
      </c>
      <c r="C921" s="17">
        <v>44851</v>
      </c>
      <c r="D921" s="17" t="str">
        <f t="shared" si="50"/>
        <v>octubre</v>
      </c>
      <c r="E921" s="17" t="str">
        <f t="shared" si="51"/>
        <v>T4</v>
      </c>
      <c r="F921" s="17" t="str">
        <f t="shared" si="52"/>
        <v>S2</v>
      </c>
      <c r="G921" s="1" t="s">
        <v>15</v>
      </c>
      <c r="H921" s="1" t="s">
        <v>32</v>
      </c>
      <c r="I921" s="1" t="s">
        <v>33</v>
      </c>
      <c r="J921" s="1" t="s">
        <v>3</v>
      </c>
      <c r="K921" s="1">
        <v>24</v>
      </c>
      <c r="L921" s="1" t="s">
        <v>112</v>
      </c>
      <c r="M921" s="14">
        <v>0.5</v>
      </c>
      <c r="N921" s="2">
        <v>5500</v>
      </c>
      <c r="O921" s="14">
        <f t="shared" si="42"/>
        <v>2750</v>
      </c>
      <c r="P921" s="14">
        <f t="shared" si="43"/>
        <v>825</v>
      </c>
      <c r="Q921" s="3">
        <v>0.3</v>
      </c>
    </row>
    <row r="922" spans="1:17" ht="15.75" customHeight="1" x14ac:dyDescent="0.2">
      <c r="A922" s="1" t="s">
        <v>111</v>
      </c>
      <c r="B922" s="1">
        <v>1189833</v>
      </c>
      <c r="C922" s="17">
        <v>44851</v>
      </c>
      <c r="D922" s="17" t="str">
        <f t="shared" si="50"/>
        <v>octubre</v>
      </c>
      <c r="E922" s="17" t="str">
        <f t="shared" si="51"/>
        <v>T4</v>
      </c>
      <c r="F922" s="17" t="str">
        <f t="shared" si="52"/>
        <v>S2</v>
      </c>
      <c r="G922" s="1" t="s">
        <v>15</v>
      </c>
      <c r="H922" s="1" t="s">
        <v>32</v>
      </c>
      <c r="I922" s="1" t="s">
        <v>33</v>
      </c>
      <c r="J922" s="1" t="s">
        <v>4</v>
      </c>
      <c r="K922" s="1">
        <v>45</v>
      </c>
      <c r="L922" s="1" t="s">
        <v>113</v>
      </c>
      <c r="M922" s="14">
        <v>0.45</v>
      </c>
      <c r="N922" s="2">
        <v>4000</v>
      </c>
      <c r="O922" s="14">
        <f t="shared" si="42"/>
        <v>1800</v>
      </c>
      <c r="P922" s="14">
        <f t="shared" si="43"/>
        <v>810</v>
      </c>
      <c r="Q922" s="3">
        <v>0.45</v>
      </c>
    </row>
    <row r="923" spans="1:17" ht="15.75" customHeight="1" x14ac:dyDescent="0.2">
      <c r="A923" s="1" t="s">
        <v>111</v>
      </c>
      <c r="B923" s="1">
        <v>1189833</v>
      </c>
      <c r="C923" s="17">
        <v>44851</v>
      </c>
      <c r="D923" s="17" t="str">
        <f t="shared" si="50"/>
        <v>octubre</v>
      </c>
      <c r="E923" s="17" t="str">
        <f t="shared" si="51"/>
        <v>T4</v>
      </c>
      <c r="F923" s="17" t="str">
        <f t="shared" si="52"/>
        <v>S2</v>
      </c>
      <c r="G923" s="1" t="s">
        <v>15</v>
      </c>
      <c r="H923" s="1" t="s">
        <v>32</v>
      </c>
      <c r="I923" s="1" t="s">
        <v>33</v>
      </c>
      <c r="J923" s="1" t="s">
        <v>5</v>
      </c>
      <c r="K923" s="1">
        <v>46</v>
      </c>
      <c r="L923" s="1" t="s">
        <v>113</v>
      </c>
      <c r="M923" s="14">
        <v>0.45</v>
      </c>
      <c r="N923" s="2">
        <v>3750</v>
      </c>
      <c r="O923" s="14">
        <f t="shared" si="42"/>
        <v>1687.5</v>
      </c>
      <c r="P923" s="14">
        <f t="shared" si="43"/>
        <v>675</v>
      </c>
      <c r="Q923" s="3">
        <v>0.39999999999999997</v>
      </c>
    </row>
    <row r="924" spans="1:17" ht="15.75" customHeight="1" x14ac:dyDescent="0.2">
      <c r="A924" s="1" t="s">
        <v>111</v>
      </c>
      <c r="B924" s="1">
        <v>1189833</v>
      </c>
      <c r="C924" s="17">
        <v>44851</v>
      </c>
      <c r="D924" s="17" t="str">
        <f t="shared" si="50"/>
        <v>octubre</v>
      </c>
      <c r="E924" s="17" t="str">
        <f t="shared" si="51"/>
        <v>T4</v>
      </c>
      <c r="F924" s="17" t="str">
        <f t="shared" si="52"/>
        <v>S2</v>
      </c>
      <c r="G924" s="1" t="s">
        <v>15</v>
      </c>
      <c r="H924" s="1" t="s">
        <v>32</v>
      </c>
      <c r="I924" s="1" t="s">
        <v>33</v>
      </c>
      <c r="J924" s="1" t="s">
        <v>6</v>
      </c>
      <c r="K924" s="1">
        <v>39</v>
      </c>
      <c r="L924" s="1" t="s">
        <v>113</v>
      </c>
      <c r="M924" s="14">
        <v>0.54999999999999993</v>
      </c>
      <c r="N924" s="2">
        <v>3500</v>
      </c>
      <c r="O924" s="14">
        <f t="shared" si="42"/>
        <v>1924.9999999999998</v>
      </c>
      <c r="P924" s="14">
        <f t="shared" si="43"/>
        <v>1155</v>
      </c>
      <c r="Q924" s="3">
        <v>0.60000000000000009</v>
      </c>
    </row>
    <row r="925" spans="1:17" ht="15.75" customHeight="1" x14ac:dyDescent="0.2">
      <c r="A925" s="1" t="s">
        <v>111</v>
      </c>
      <c r="B925" s="1">
        <v>1189833</v>
      </c>
      <c r="C925" s="17">
        <v>44851</v>
      </c>
      <c r="D925" s="17" t="str">
        <f t="shared" si="50"/>
        <v>octubre</v>
      </c>
      <c r="E925" s="17" t="str">
        <f t="shared" si="51"/>
        <v>T4</v>
      </c>
      <c r="F925" s="17" t="str">
        <f t="shared" si="52"/>
        <v>S2</v>
      </c>
      <c r="G925" s="1" t="s">
        <v>15</v>
      </c>
      <c r="H925" s="1" t="s">
        <v>32</v>
      </c>
      <c r="I925" s="1" t="s">
        <v>33</v>
      </c>
      <c r="J925" s="1" t="s">
        <v>7</v>
      </c>
      <c r="K925" s="1">
        <v>54</v>
      </c>
      <c r="L925" s="1" t="s">
        <v>115</v>
      </c>
      <c r="M925" s="14">
        <v>0.6</v>
      </c>
      <c r="N925" s="2">
        <v>4000</v>
      </c>
      <c r="O925" s="14">
        <f t="shared" si="42"/>
        <v>2400</v>
      </c>
      <c r="P925" s="14">
        <f t="shared" si="43"/>
        <v>600</v>
      </c>
      <c r="Q925" s="3">
        <v>0.25</v>
      </c>
    </row>
    <row r="926" spans="1:17" ht="15.75" customHeight="1" x14ac:dyDescent="0.2">
      <c r="A926" s="1" t="s">
        <v>111</v>
      </c>
      <c r="B926" s="1">
        <v>1189833</v>
      </c>
      <c r="C926" s="17">
        <v>44882</v>
      </c>
      <c r="D926" s="17" t="str">
        <f t="shared" si="50"/>
        <v>noviembre</v>
      </c>
      <c r="E926" s="17" t="str">
        <f t="shared" si="51"/>
        <v>T4</v>
      </c>
      <c r="F926" s="17" t="str">
        <f t="shared" si="52"/>
        <v>S2</v>
      </c>
      <c r="G926" s="1" t="s">
        <v>15</v>
      </c>
      <c r="H926" s="1" t="s">
        <v>32</v>
      </c>
      <c r="I926" s="1" t="s">
        <v>33</v>
      </c>
      <c r="J926" s="1" t="s">
        <v>2</v>
      </c>
      <c r="K926" s="1">
        <v>42</v>
      </c>
      <c r="L926" s="1" t="s">
        <v>115</v>
      </c>
      <c r="M926" s="14">
        <v>0.4</v>
      </c>
      <c r="N926" s="2">
        <v>5750</v>
      </c>
      <c r="O926" s="14">
        <f t="shared" si="42"/>
        <v>2300</v>
      </c>
      <c r="P926" s="14">
        <f t="shared" si="43"/>
        <v>1035</v>
      </c>
      <c r="Q926" s="3">
        <v>0.45</v>
      </c>
    </row>
    <row r="927" spans="1:17" ht="15.75" customHeight="1" x14ac:dyDescent="0.2">
      <c r="A927" s="1" t="s">
        <v>111</v>
      </c>
      <c r="B927" s="1">
        <v>1189833</v>
      </c>
      <c r="C927" s="17">
        <v>44882</v>
      </c>
      <c r="D927" s="17" t="str">
        <f t="shared" si="50"/>
        <v>noviembre</v>
      </c>
      <c r="E927" s="17" t="str">
        <f t="shared" si="51"/>
        <v>T4</v>
      </c>
      <c r="F927" s="17" t="str">
        <f t="shared" si="52"/>
        <v>S2</v>
      </c>
      <c r="G927" s="1" t="s">
        <v>15</v>
      </c>
      <c r="H927" s="1" t="s">
        <v>32</v>
      </c>
      <c r="I927" s="1" t="s">
        <v>33</v>
      </c>
      <c r="J927" s="1" t="s">
        <v>3</v>
      </c>
      <c r="K927" s="1">
        <v>41</v>
      </c>
      <c r="L927" s="1" t="s">
        <v>115</v>
      </c>
      <c r="M927" s="14">
        <v>0.45000000000000007</v>
      </c>
      <c r="N927" s="2">
        <v>5750</v>
      </c>
      <c r="O927" s="14">
        <f t="shared" si="42"/>
        <v>2587.5000000000005</v>
      </c>
      <c r="P927" s="14">
        <f t="shared" si="43"/>
        <v>776.25000000000011</v>
      </c>
      <c r="Q927" s="3">
        <v>0.3</v>
      </c>
    </row>
    <row r="928" spans="1:17" ht="15.75" customHeight="1" x14ac:dyDescent="0.2">
      <c r="A928" s="1" t="s">
        <v>111</v>
      </c>
      <c r="B928" s="1">
        <v>1189833</v>
      </c>
      <c r="C928" s="17">
        <v>44882</v>
      </c>
      <c r="D928" s="17" t="str">
        <f t="shared" si="50"/>
        <v>noviembre</v>
      </c>
      <c r="E928" s="17" t="str">
        <f t="shared" si="51"/>
        <v>T4</v>
      </c>
      <c r="F928" s="17" t="str">
        <f t="shared" si="52"/>
        <v>S2</v>
      </c>
      <c r="G928" s="1" t="s">
        <v>15</v>
      </c>
      <c r="H928" s="1" t="s">
        <v>32</v>
      </c>
      <c r="I928" s="1" t="s">
        <v>33</v>
      </c>
      <c r="J928" s="1" t="s">
        <v>4</v>
      </c>
      <c r="K928" s="1">
        <v>42</v>
      </c>
      <c r="L928" s="1" t="s">
        <v>112</v>
      </c>
      <c r="M928" s="14">
        <v>0.4</v>
      </c>
      <c r="N928" s="2">
        <v>4250</v>
      </c>
      <c r="O928" s="14">
        <f t="shared" si="42"/>
        <v>1700</v>
      </c>
      <c r="P928" s="14">
        <f t="shared" si="43"/>
        <v>765</v>
      </c>
      <c r="Q928" s="3">
        <v>0.45</v>
      </c>
    </row>
    <row r="929" spans="1:17" ht="15.75" customHeight="1" x14ac:dyDescent="0.2">
      <c r="A929" s="1" t="s">
        <v>111</v>
      </c>
      <c r="B929" s="1">
        <v>1189833</v>
      </c>
      <c r="C929" s="17">
        <v>44882</v>
      </c>
      <c r="D929" s="17" t="str">
        <f t="shared" si="50"/>
        <v>noviembre</v>
      </c>
      <c r="E929" s="17" t="str">
        <f t="shared" si="51"/>
        <v>T4</v>
      </c>
      <c r="F929" s="17" t="str">
        <f t="shared" si="52"/>
        <v>S2</v>
      </c>
      <c r="G929" s="1" t="s">
        <v>15</v>
      </c>
      <c r="H929" s="1" t="s">
        <v>32</v>
      </c>
      <c r="I929" s="1" t="s">
        <v>33</v>
      </c>
      <c r="J929" s="1" t="s">
        <v>5</v>
      </c>
      <c r="K929" s="1">
        <v>35</v>
      </c>
      <c r="L929" s="1" t="s">
        <v>114</v>
      </c>
      <c r="M929" s="14">
        <v>0.4</v>
      </c>
      <c r="N929" s="2">
        <v>4250</v>
      </c>
      <c r="O929" s="14">
        <f t="shared" si="42"/>
        <v>1700</v>
      </c>
      <c r="P929" s="14">
        <f t="shared" si="43"/>
        <v>680</v>
      </c>
      <c r="Q929" s="3">
        <v>0.39999999999999997</v>
      </c>
    </row>
    <row r="930" spans="1:17" ht="15.75" customHeight="1" x14ac:dyDescent="0.2">
      <c r="A930" s="1" t="s">
        <v>111</v>
      </c>
      <c r="B930" s="1">
        <v>1189833</v>
      </c>
      <c r="C930" s="17">
        <v>44882</v>
      </c>
      <c r="D930" s="17" t="str">
        <f t="shared" si="50"/>
        <v>noviembre</v>
      </c>
      <c r="E930" s="17" t="str">
        <f t="shared" si="51"/>
        <v>T4</v>
      </c>
      <c r="F930" s="17" t="str">
        <f t="shared" si="52"/>
        <v>S2</v>
      </c>
      <c r="G930" s="1" t="s">
        <v>15</v>
      </c>
      <c r="H930" s="1" t="s">
        <v>32</v>
      </c>
      <c r="I930" s="1" t="s">
        <v>33</v>
      </c>
      <c r="J930" s="1" t="s">
        <v>6</v>
      </c>
      <c r="K930" s="1">
        <v>42</v>
      </c>
      <c r="L930" s="1" t="s">
        <v>114</v>
      </c>
      <c r="M930" s="14">
        <v>0.54999999999999993</v>
      </c>
      <c r="N930" s="2">
        <v>3750</v>
      </c>
      <c r="O930" s="14">
        <f t="shared" si="42"/>
        <v>2062.4999999999995</v>
      </c>
      <c r="P930" s="14">
        <f t="shared" si="43"/>
        <v>1237.5</v>
      </c>
      <c r="Q930" s="3">
        <v>0.60000000000000009</v>
      </c>
    </row>
    <row r="931" spans="1:17" ht="15.75" customHeight="1" x14ac:dyDescent="0.2">
      <c r="A931" s="1" t="s">
        <v>111</v>
      </c>
      <c r="B931" s="1">
        <v>1189833</v>
      </c>
      <c r="C931" s="17">
        <v>44882</v>
      </c>
      <c r="D931" s="17" t="str">
        <f t="shared" si="50"/>
        <v>noviembre</v>
      </c>
      <c r="E931" s="17" t="str">
        <f t="shared" si="51"/>
        <v>T4</v>
      </c>
      <c r="F931" s="17" t="str">
        <f t="shared" si="52"/>
        <v>S2</v>
      </c>
      <c r="G931" s="1" t="s">
        <v>15</v>
      </c>
      <c r="H931" s="1" t="s">
        <v>32</v>
      </c>
      <c r="I931" s="1" t="s">
        <v>33</v>
      </c>
      <c r="J931" s="1" t="s">
        <v>7</v>
      </c>
      <c r="K931" s="1">
        <v>17</v>
      </c>
      <c r="L931" s="1" t="s">
        <v>114</v>
      </c>
      <c r="M931" s="14">
        <v>0.6</v>
      </c>
      <c r="N931" s="2">
        <v>4750</v>
      </c>
      <c r="O931" s="14">
        <f t="shared" si="42"/>
        <v>2850</v>
      </c>
      <c r="P931" s="14">
        <f t="shared" si="43"/>
        <v>712.5</v>
      </c>
      <c r="Q931" s="3">
        <v>0.25</v>
      </c>
    </row>
    <row r="932" spans="1:17" ht="15.75" customHeight="1" x14ac:dyDescent="0.2">
      <c r="A932" s="1" t="s">
        <v>111</v>
      </c>
      <c r="B932" s="1">
        <v>1189833</v>
      </c>
      <c r="C932" s="17">
        <v>44911</v>
      </c>
      <c r="D932" s="17" t="str">
        <f t="shared" si="50"/>
        <v>diciembre</v>
      </c>
      <c r="E932" s="17" t="str">
        <f t="shared" si="51"/>
        <v>T4</v>
      </c>
      <c r="F932" s="17" t="str">
        <f t="shared" si="52"/>
        <v>S2</v>
      </c>
      <c r="G932" s="1" t="s">
        <v>15</v>
      </c>
      <c r="H932" s="1" t="s">
        <v>32</v>
      </c>
      <c r="I932" s="1" t="s">
        <v>33</v>
      </c>
      <c r="J932" s="1" t="s">
        <v>2</v>
      </c>
      <c r="K932" s="1">
        <v>18</v>
      </c>
      <c r="L932" s="1" t="s">
        <v>114</v>
      </c>
      <c r="M932" s="14">
        <v>0.45</v>
      </c>
      <c r="N932" s="2">
        <v>6750</v>
      </c>
      <c r="O932" s="14">
        <f t="shared" si="42"/>
        <v>3037.5</v>
      </c>
      <c r="P932" s="14">
        <f t="shared" si="43"/>
        <v>1366.875</v>
      </c>
      <c r="Q932" s="3">
        <v>0.45</v>
      </c>
    </row>
    <row r="933" spans="1:17" ht="15.75" customHeight="1" x14ac:dyDescent="0.2">
      <c r="A933" s="1" t="s">
        <v>111</v>
      </c>
      <c r="B933" s="1">
        <v>1189833</v>
      </c>
      <c r="C933" s="17">
        <v>44911</v>
      </c>
      <c r="D933" s="17" t="str">
        <f t="shared" si="50"/>
        <v>diciembre</v>
      </c>
      <c r="E933" s="17" t="str">
        <f t="shared" si="51"/>
        <v>T4</v>
      </c>
      <c r="F933" s="17" t="str">
        <f t="shared" si="52"/>
        <v>S2</v>
      </c>
      <c r="G933" s="1" t="s">
        <v>15</v>
      </c>
      <c r="H933" s="1" t="s">
        <v>32</v>
      </c>
      <c r="I933" s="1" t="s">
        <v>33</v>
      </c>
      <c r="J933" s="1" t="s">
        <v>3</v>
      </c>
      <c r="K933" s="1">
        <v>55</v>
      </c>
      <c r="L933" s="1" t="s">
        <v>113</v>
      </c>
      <c r="M933" s="14">
        <v>0.5</v>
      </c>
      <c r="N933" s="2">
        <v>6750</v>
      </c>
      <c r="O933" s="14">
        <f t="shared" si="42"/>
        <v>3375</v>
      </c>
      <c r="P933" s="14">
        <f t="shared" si="43"/>
        <v>1012.5</v>
      </c>
      <c r="Q933" s="3">
        <v>0.3</v>
      </c>
    </row>
    <row r="934" spans="1:17" ht="15.75" customHeight="1" x14ac:dyDescent="0.2">
      <c r="A934" s="1" t="s">
        <v>111</v>
      </c>
      <c r="B934" s="1">
        <v>1189833</v>
      </c>
      <c r="C934" s="17">
        <v>44911</v>
      </c>
      <c r="D934" s="17" t="str">
        <f t="shared" si="50"/>
        <v>diciembre</v>
      </c>
      <c r="E934" s="17" t="str">
        <f t="shared" si="51"/>
        <v>T4</v>
      </c>
      <c r="F934" s="17" t="str">
        <f t="shared" si="52"/>
        <v>S2</v>
      </c>
      <c r="G934" s="1" t="s">
        <v>15</v>
      </c>
      <c r="H934" s="1" t="s">
        <v>32</v>
      </c>
      <c r="I934" s="1" t="s">
        <v>33</v>
      </c>
      <c r="J934" s="1" t="s">
        <v>4</v>
      </c>
      <c r="K934" s="1">
        <v>37</v>
      </c>
      <c r="L934" s="1" t="s">
        <v>114</v>
      </c>
      <c r="M934" s="14">
        <v>0.45</v>
      </c>
      <c r="N934" s="2">
        <v>4750</v>
      </c>
      <c r="O934" s="14">
        <f t="shared" si="42"/>
        <v>2137.5</v>
      </c>
      <c r="P934" s="14">
        <f t="shared" si="43"/>
        <v>961.875</v>
      </c>
      <c r="Q934" s="3">
        <v>0.45</v>
      </c>
    </row>
    <row r="935" spans="1:17" ht="15.75" customHeight="1" x14ac:dyDescent="0.2">
      <c r="A935" s="1" t="s">
        <v>111</v>
      </c>
      <c r="B935" s="1">
        <v>1189833</v>
      </c>
      <c r="C935" s="17">
        <v>44911</v>
      </c>
      <c r="D935" s="17" t="str">
        <f t="shared" si="50"/>
        <v>diciembre</v>
      </c>
      <c r="E935" s="17" t="str">
        <f t="shared" si="51"/>
        <v>T4</v>
      </c>
      <c r="F935" s="17" t="str">
        <f t="shared" si="52"/>
        <v>S2</v>
      </c>
      <c r="G935" s="1" t="s">
        <v>15</v>
      </c>
      <c r="H935" s="1" t="s">
        <v>32</v>
      </c>
      <c r="I935" s="1" t="s">
        <v>33</v>
      </c>
      <c r="J935" s="1" t="s">
        <v>5</v>
      </c>
      <c r="K935" s="1">
        <v>21</v>
      </c>
      <c r="L935" s="1" t="s">
        <v>112</v>
      </c>
      <c r="M935" s="14">
        <v>0.45</v>
      </c>
      <c r="N935" s="2">
        <v>4750</v>
      </c>
      <c r="O935" s="14">
        <f t="shared" si="42"/>
        <v>2137.5</v>
      </c>
      <c r="P935" s="14">
        <f t="shared" si="43"/>
        <v>854.99999999999989</v>
      </c>
      <c r="Q935" s="3">
        <v>0.39999999999999997</v>
      </c>
    </row>
    <row r="936" spans="1:17" ht="15.75" customHeight="1" x14ac:dyDescent="0.2">
      <c r="A936" s="1" t="s">
        <v>111</v>
      </c>
      <c r="B936" s="1">
        <v>1189833</v>
      </c>
      <c r="C936" s="17">
        <v>44911</v>
      </c>
      <c r="D936" s="17" t="str">
        <f t="shared" si="50"/>
        <v>diciembre</v>
      </c>
      <c r="E936" s="17" t="str">
        <f t="shared" si="51"/>
        <v>T4</v>
      </c>
      <c r="F936" s="17" t="str">
        <f t="shared" si="52"/>
        <v>S2</v>
      </c>
      <c r="G936" s="1" t="s">
        <v>15</v>
      </c>
      <c r="H936" s="1" t="s">
        <v>32</v>
      </c>
      <c r="I936" s="1" t="s">
        <v>33</v>
      </c>
      <c r="J936" s="1" t="s">
        <v>6</v>
      </c>
      <c r="K936" s="1">
        <v>53</v>
      </c>
      <c r="L936" s="1" t="s">
        <v>113</v>
      </c>
      <c r="M936" s="14">
        <v>0.54999999999999993</v>
      </c>
      <c r="N936" s="2">
        <v>4000</v>
      </c>
      <c r="O936" s="14">
        <f t="shared" si="42"/>
        <v>2199.9999999999995</v>
      </c>
      <c r="P936" s="14">
        <f t="shared" si="43"/>
        <v>1320</v>
      </c>
      <c r="Q936" s="3">
        <v>0.60000000000000009</v>
      </c>
    </row>
    <row r="937" spans="1:17" ht="15.75" customHeight="1" x14ac:dyDescent="0.2">
      <c r="A937" s="1" t="s">
        <v>111</v>
      </c>
      <c r="B937" s="1">
        <v>1189833</v>
      </c>
      <c r="C937" s="17">
        <v>44911</v>
      </c>
      <c r="D937" s="17" t="str">
        <f t="shared" si="50"/>
        <v>diciembre</v>
      </c>
      <c r="E937" s="17" t="str">
        <f t="shared" si="51"/>
        <v>T4</v>
      </c>
      <c r="F937" s="17" t="str">
        <f t="shared" si="52"/>
        <v>S2</v>
      </c>
      <c r="G937" s="1" t="s">
        <v>15</v>
      </c>
      <c r="H937" s="1" t="s">
        <v>32</v>
      </c>
      <c r="I937" s="1" t="s">
        <v>33</v>
      </c>
      <c r="J937" s="1" t="s">
        <v>7</v>
      </c>
      <c r="K937" s="1">
        <v>47</v>
      </c>
      <c r="L937" s="1" t="s">
        <v>113</v>
      </c>
      <c r="M937" s="14">
        <v>0.6</v>
      </c>
      <c r="N937" s="2">
        <v>5000</v>
      </c>
      <c r="O937" s="14">
        <f t="shared" si="42"/>
        <v>3000</v>
      </c>
      <c r="P937" s="14">
        <f t="shared" si="43"/>
        <v>750</v>
      </c>
      <c r="Q937" s="3">
        <v>0.25</v>
      </c>
    </row>
    <row r="938" spans="1:17" ht="15.75" customHeight="1" x14ac:dyDescent="0.2">
      <c r="A938" s="1" t="s">
        <v>109</v>
      </c>
      <c r="B938" s="1">
        <v>1197831</v>
      </c>
      <c r="C938" s="17">
        <v>44565</v>
      </c>
      <c r="D938" s="17" t="str">
        <f t="shared" si="50"/>
        <v>enero</v>
      </c>
      <c r="E938" s="17" t="str">
        <f t="shared" si="51"/>
        <v>T1</v>
      </c>
      <c r="F938" s="17" t="str">
        <f t="shared" si="52"/>
        <v>S1</v>
      </c>
      <c r="G938" s="1" t="s">
        <v>8</v>
      </c>
      <c r="H938" s="1" t="s">
        <v>34</v>
      </c>
      <c r="I938" s="1" t="s">
        <v>35</v>
      </c>
      <c r="J938" s="1" t="s">
        <v>2</v>
      </c>
      <c r="K938" s="1">
        <v>20</v>
      </c>
      <c r="L938" s="1" t="s">
        <v>112</v>
      </c>
      <c r="M938" s="14">
        <v>0.2</v>
      </c>
      <c r="N938" s="2">
        <v>7000</v>
      </c>
      <c r="O938" s="14">
        <f t="shared" si="42"/>
        <v>1400</v>
      </c>
      <c r="P938" s="14">
        <f t="shared" si="43"/>
        <v>489.99999999999994</v>
      </c>
      <c r="Q938" s="3">
        <v>0.35</v>
      </c>
    </row>
    <row r="939" spans="1:17" ht="15.75" customHeight="1" x14ac:dyDescent="0.2">
      <c r="A939" s="1" t="s">
        <v>109</v>
      </c>
      <c r="B939" s="1">
        <v>1197831</v>
      </c>
      <c r="C939" s="17">
        <v>44565</v>
      </c>
      <c r="D939" s="17" t="str">
        <f t="shared" si="50"/>
        <v>enero</v>
      </c>
      <c r="E939" s="17" t="str">
        <f t="shared" si="51"/>
        <v>T1</v>
      </c>
      <c r="F939" s="17" t="str">
        <f t="shared" si="52"/>
        <v>S1</v>
      </c>
      <c r="G939" s="1" t="s">
        <v>8</v>
      </c>
      <c r="H939" s="1" t="s">
        <v>34</v>
      </c>
      <c r="I939" s="1" t="s">
        <v>35</v>
      </c>
      <c r="J939" s="1" t="s">
        <v>3</v>
      </c>
      <c r="K939" s="1">
        <v>35</v>
      </c>
      <c r="L939" s="1" t="s">
        <v>114</v>
      </c>
      <c r="M939" s="14">
        <v>0.3</v>
      </c>
      <c r="N939" s="2">
        <v>7000</v>
      </c>
      <c r="O939" s="14">
        <f t="shared" si="42"/>
        <v>2100</v>
      </c>
      <c r="P939" s="14">
        <f t="shared" si="43"/>
        <v>735</v>
      </c>
      <c r="Q939" s="3">
        <v>0.35</v>
      </c>
    </row>
    <row r="940" spans="1:17" ht="15.75" customHeight="1" x14ac:dyDescent="0.2">
      <c r="A940" s="1" t="s">
        <v>109</v>
      </c>
      <c r="B940" s="1">
        <v>1197831</v>
      </c>
      <c r="C940" s="17">
        <v>44565</v>
      </c>
      <c r="D940" s="17" t="str">
        <f t="shared" si="50"/>
        <v>enero</v>
      </c>
      <c r="E940" s="17" t="str">
        <f t="shared" si="51"/>
        <v>T1</v>
      </c>
      <c r="F940" s="17" t="str">
        <f t="shared" si="52"/>
        <v>S1</v>
      </c>
      <c r="G940" s="1" t="s">
        <v>8</v>
      </c>
      <c r="H940" s="1" t="s">
        <v>34</v>
      </c>
      <c r="I940" s="1" t="s">
        <v>35</v>
      </c>
      <c r="J940" s="1" t="s">
        <v>4</v>
      </c>
      <c r="K940" s="1">
        <v>28</v>
      </c>
      <c r="L940" s="1" t="s">
        <v>114</v>
      </c>
      <c r="M940" s="14">
        <v>0.3</v>
      </c>
      <c r="N940" s="2">
        <v>5000</v>
      </c>
      <c r="O940" s="14">
        <f t="shared" si="42"/>
        <v>1500</v>
      </c>
      <c r="P940" s="14">
        <f t="shared" si="43"/>
        <v>525</v>
      </c>
      <c r="Q940" s="3">
        <v>0.35</v>
      </c>
    </row>
    <row r="941" spans="1:17" ht="15.75" customHeight="1" x14ac:dyDescent="0.2">
      <c r="A941" s="1" t="s">
        <v>109</v>
      </c>
      <c r="B941" s="1">
        <v>1197831</v>
      </c>
      <c r="C941" s="17">
        <v>44565</v>
      </c>
      <c r="D941" s="17" t="str">
        <f t="shared" si="50"/>
        <v>enero</v>
      </c>
      <c r="E941" s="17" t="str">
        <f t="shared" si="51"/>
        <v>T1</v>
      </c>
      <c r="F941" s="17" t="str">
        <f t="shared" si="52"/>
        <v>S1</v>
      </c>
      <c r="G941" s="1" t="s">
        <v>8</v>
      </c>
      <c r="H941" s="1" t="s">
        <v>34</v>
      </c>
      <c r="I941" s="1" t="s">
        <v>35</v>
      </c>
      <c r="J941" s="1" t="s">
        <v>5</v>
      </c>
      <c r="K941" s="1">
        <v>49</v>
      </c>
      <c r="L941" s="1" t="s">
        <v>114</v>
      </c>
      <c r="M941" s="14">
        <v>0.35</v>
      </c>
      <c r="N941" s="2">
        <v>5000</v>
      </c>
      <c r="O941" s="14">
        <f t="shared" si="42"/>
        <v>1750</v>
      </c>
      <c r="P941" s="14">
        <f t="shared" si="43"/>
        <v>787.5</v>
      </c>
      <c r="Q941" s="3">
        <v>0.45</v>
      </c>
    </row>
    <row r="942" spans="1:17" ht="15.75" customHeight="1" x14ac:dyDescent="0.2">
      <c r="A942" s="1" t="s">
        <v>109</v>
      </c>
      <c r="B942" s="1">
        <v>1197831</v>
      </c>
      <c r="C942" s="17">
        <v>44565</v>
      </c>
      <c r="D942" s="17" t="str">
        <f t="shared" si="50"/>
        <v>enero</v>
      </c>
      <c r="E942" s="17" t="str">
        <f t="shared" si="51"/>
        <v>T1</v>
      </c>
      <c r="F942" s="17" t="str">
        <f t="shared" si="52"/>
        <v>S1</v>
      </c>
      <c r="G942" s="1" t="s">
        <v>8</v>
      </c>
      <c r="H942" s="1" t="s">
        <v>34</v>
      </c>
      <c r="I942" s="1" t="s">
        <v>35</v>
      </c>
      <c r="J942" s="1" t="s">
        <v>6</v>
      </c>
      <c r="K942" s="1">
        <v>58</v>
      </c>
      <c r="L942" s="1" t="s">
        <v>113</v>
      </c>
      <c r="M942" s="14">
        <v>0.4</v>
      </c>
      <c r="N942" s="2">
        <v>3500</v>
      </c>
      <c r="O942" s="14">
        <f t="shared" si="42"/>
        <v>1400</v>
      </c>
      <c r="P942" s="14">
        <f t="shared" si="43"/>
        <v>420</v>
      </c>
      <c r="Q942" s="3">
        <v>0.3</v>
      </c>
    </row>
    <row r="943" spans="1:17" ht="15.75" customHeight="1" x14ac:dyDescent="0.2">
      <c r="A943" s="1" t="s">
        <v>109</v>
      </c>
      <c r="B943" s="1">
        <v>1197831</v>
      </c>
      <c r="C943" s="17">
        <v>44565</v>
      </c>
      <c r="D943" s="17" t="str">
        <f t="shared" si="50"/>
        <v>enero</v>
      </c>
      <c r="E943" s="17" t="str">
        <f t="shared" si="51"/>
        <v>T1</v>
      </c>
      <c r="F943" s="17" t="str">
        <f t="shared" si="52"/>
        <v>S1</v>
      </c>
      <c r="G943" s="1" t="s">
        <v>8</v>
      </c>
      <c r="H943" s="1" t="s">
        <v>34</v>
      </c>
      <c r="I943" s="1" t="s">
        <v>35</v>
      </c>
      <c r="J943" s="1" t="s">
        <v>7</v>
      </c>
      <c r="K943" s="1">
        <v>18</v>
      </c>
      <c r="L943" s="1" t="s">
        <v>115</v>
      </c>
      <c r="M943" s="14">
        <v>0.35</v>
      </c>
      <c r="N943" s="2">
        <v>5000</v>
      </c>
      <c r="O943" s="14">
        <f t="shared" si="42"/>
        <v>1750</v>
      </c>
      <c r="P943" s="14">
        <f t="shared" si="43"/>
        <v>875</v>
      </c>
      <c r="Q943" s="3">
        <v>0.5</v>
      </c>
    </row>
    <row r="944" spans="1:17" ht="15.75" customHeight="1" x14ac:dyDescent="0.2">
      <c r="A944" s="1" t="s">
        <v>109</v>
      </c>
      <c r="B944" s="1">
        <v>1197831</v>
      </c>
      <c r="C944" s="17">
        <v>44595</v>
      </c>
      <c r="D944" s="17" t="str">
        <f t="shared" si="50"/>
        <v>febrero</v>
      </c>
      <c r="E944" s="17" t="str">
        <f t="shared" si="51"/>
        <v>T1</v>
      </c>
      <c r="F944" s="17" t="str">
        <f t="shared" si="52"/>
        <v>S1</v>
      </c>
      <c r="G944" s="1" t="s">
        <v>8</v>
      </c>
      <c r="H944" s="1" t="s">
        <v>34</v>
      </c>
      <c r="I944" s="1" t="s">
        <v>35</v>
      </c>
      <c r="J944" s="1" t="s">
        <v>2</v>
      </c>
      <c r="K944" s="1">
        <v>16</v>
      </c>
      <c r="L944" s="1" t="s">
        <v>113</v>
      </c>
      <c r="M944" s="14">
        <v>0.25</v>
      </c>
      <c r="N944" s="2">
        <v>6500</v>
      </c>
      <c r="O944" s="14">
        <f t="shared" si="42"/>
        <v>1625</v>
      </c>
      <c r="P944" s="14">
        <f t="shared" si="43"/>
        <v>568.75</v>
      </c>
      <c r="Q944" s="3">
        <v>0.35</v>
      </c>
    </row>
    <row r="945" spans="1:17" ht="15.75" customHeight="1" x14ac:dyDescent="0.2">
      <c r="A945" s="1" t="s">
        <v>109</v>
      </c>
      <c r="B945" s="1">
        <v>1197831</v>
      </c>
      <c r="C945" s="17">
        <v>44595</v>
      </c>
      <c r="D945" s="17" t="str">
        <f t="shared" si="50"/>
        <v>febrero</v>
      </c>
      <c r="E945" s="17" t="str">
        <f t="shared" si="51"/>
        <v>T1</v>
      </c>
      <c r="F945" s="17" t="str">
        <f t="shared" si="52"/>
        <v>S1</v>
      </c>
      <c r="G945" s="1" t="s">
        <v>8</v>
      </c>
      <c r="H945" s="1" t="s">
        <v>34</v>
      </c>
      <c r="I945" s="1" t="s">
        <v>35</v>
      </c>
      <c r="J945" s="1" t="s">
        <v>3</v>
      </c>
      <c r="K945" s="1">
        <v>31</v>
      </c>
      <c r="L945" s="1" t="s">
        <v>113</v>
      </c>
      <c r="M945" s="14">
        <v>0.35</v>
      </c>
      <c r="N945" s="2">
        <v>6250</v>
      </c>
      <c r="O945" s="14">
        <f t="shared" si="42"/>
        <v>2187.5</v>
      </c>
      <c r="P945" s="14">
        <f t="shared" si="43"/>
        <v>765.625</v>
      </c>
      <c r="Q945" s="3">
        <v>0.35</v>
      </c>
    </row>
    <row r="946" spans="1:17" ht="15.75" customHeight="1" x14ac:dyDescent="0.2">
      <c r="A946" s="1" t="s">
        <v>109</v>
      </c>
      <c r="B946" s="1">
        <v>1197831</v>
      </c>
      <c r="C946" s="17">
        <v>44595</v>
      </c>
      <c r="D946" s="17" t="str">
        <f t="shared" si="50"/>
        <v>febrero</v>
      </c>
      <c r="E946" s="17" t="str">
        <f t="shared" si="51"/>
        <v>T1</v>
      </c>
      <c r="F946" s="17" t="str">
        <f t="shared" si="52"/>
        <v>S1</v>
      </c>
      <c r="G946" s="1" t="s">
        <v>8</v>
      </c>
      <c r="H946" s="1" t="s">
        <v>34</v>
      </c>
      <c r="I946" s="1" t="s">
        <v>35</v>
      </c>
      <c r="J946" s="1" t="s">
        <v>4</v>
      </c>
      <c r="K946" s="1">
        <v>31</v>
      </c>
      <c r="L946" s="1" t="s">
        <v>115</v>
      </c>
      <c r="M946" s="14">
        <v>0.35</v>
      </c>
      <c r="N946" s="2">
        <v>4500</v>
      </c>
      <c r="O946" s="14">
        <f t="shared" si="42"/>
        <v>1575</v>
      </c>
      <c r="P946" s="14">
        <f t="shared" si="43"/>
        <v>551.25</v>
      </c>
      <c r="Q946" s="3">
        <v>0.35</v>
      </c>
    </row>
    <row r="947" spans="1:17" ht="15.75" customHeight="1" x14ac:dyDescent="0.2">
      <c r="A947" s="1" t="s">
        <v>109</v>
      </c>
      <c r="B947" s="1">
        <v>1197831</v>
      </c>
      <c r="C947" s="17">
        <v>44595</v>
      </c>
      <c r="D947" s="17" t="str">
        <f t="shared" si="50"/>
        <v>febrero</v>
      </c>
      <c r="E947" s="17" t="str">
        <f t="shared" si="51"/>
        <v>T1</v>
      </c>
      <c r="F947" s="17" t="str">
        <f t="shared" si="52"/>
        <v>S1</v>
      </c>
      <c r="G947" s="1" t="s">
        <v>8</v>
      </c>
      <c r="H947" s="1" t="s">
        <v>34</v>
      </c>
      <c r="I947" s="1" t="s">
        <v>35</v>
      </c>
      <c r="J947" s="1" t="s">
        <v>5</v>
      </c>
      <c r="K947" s="1">
        <v>20</v>
      </c>
      <c r="L947" s="1" t="s">
        <v>115</v>
      </c>
      <c r="M947" s="14">
        <v>0.35</v>
      </c>
      <c r="N947" s="2">
        <v>4000</v>
      </c>
      <c r="O947" s="14">
        <f t="shared" si="42"/>
        <v>1400</v>
      </c>
      <c r="P947" s="14">
        <f t="shared" si="43"/>
        <v>630</v>
      </c>
      <c r="Q947" s="3">
        <v>0.45</v>
      </c>
    </row>
    <row r="948" spans="1:17" ht="15.75" customHeight="1" x14ac:dyDescent="0.2">
      <c r="A948" s="1" t="s">
        <v>109</v>
      </c>
      <c r="B948" s="1">
        <v>1197831</v>
      </c>
      <c r="C948" s="17">
        <v>44595</v>
      </c>
      <c r="D948" s="17" t="str">
        <f t="shared" si="50"/>
        <v>febrero</v>
      </c>
      <c r="E948" s="17" t="str">
        <f t="shared" si="51"/>
        <v>T1</v>
      </c>
      <c r="F948" s="17" t="str">
        <f t="shared" si="52"/>
        <v>S1</v>
      </c>
      <c r="G948" s="1" t="s">
        <v>8</v>
      </c>
      <c r="H948" s="1" t="s">
        <v>34</v>
      </c>
      <c r="I948" s="1" t="s">
        <v>35</v>
      </c>
      <c r="J948" s="1" t="s">
        <v>6</v>
      </c>
      <c r="K948" s="1">
        <v>54</v>
      </c>
      <c r="L948" s="1" t="s">
        <v>113</v>
      </c>
      <c r="M948" s="14">
        <v>0.4</v>
      </c>
      <c r="N948" s="2">
        <v>2750</v>
      </c>
      <c r="O948" s="14">
        <f t="shared" si="42"/>
        <v>1100</v>
      </c>
      <c r="P948" s="14">
        <f t="shared" si="43"/>
        <v>330</v>
      </c>
      <c r="Q948" s="3">
        <v>0.3</v>
      </c>
    </row>
    <row r="949" spans="1:17" ht="15.75" customHeight="1" x14ac:dyDescent="0.2">
      <c r="A949" s="1" t="s">
        <v>109</v>
      </c>
      <c r="B949" s="1">
        <v>1197831</v>
      </c>
      <c r="C949" s="17">
        <v>44595</v>
      </c>
      <c r="D949" s="17" t="str">
        <f t="shared" si="50"/>
        <v>febrero</v>
      </c>
      <c r="E949" s="17" t="str">
        <f t="shared" si="51"/>
        <v>T1</v>
      </c>
      <c r="F949" s="17" t="str">
        <f t="shared" si="52"/>
        <v>S1</v>
      </c>
      <c r="G949" s="1" t="s">
        <v>8</v>
      </c>
      <c r="H949" s="1" t="s">
        <v>34</v>
      </c>
      <c r="I949" s="1" t="s">
        <v>35</v>
      </c>
      <c r="J949" s="1" t="s">
        <v>7</v>
      </c>
      <c r="K949" s="1">
        <v>60</v>
      </c>
      <c r="L949" s="1" t="s">
        <v>112</v>
      </c>
      <c r="M949" s="14">
        <v>0.35</v>
      </c>
      <c r="N949" s="2">
        <v>4750</v>
      </c>
      <c r="O949" s="14">
        <f t="shared" si="42"/>
        <v>1662.5</v>
      </c>
      <c r="P949" s="14">
        <f t="shared" si="43"/>
        <v>831.25</v>
      </c>
      <c r="Q949" s="3">
        <v>0.5</v>
      </c>
    </row>
    <row r="950" spans="1:17" ht="15.75" customHeight="1" x14ac:dyDescent="0.2">
      <c r="A950" s="1" t="s">
        <v>109</v>
      </c>
      <c r="B950" s="1">
        <v>1197831</v>
      </c>
      <c r="C950" s="17">
        <v>44625</v>
      </c>
      <c r="D950" s="17" t="str">
        <f t="shared" si="50"/>
        <v>marzo</v>
      </c>
      <c r="E950" s="17" t="str">
        <f t="shared" si="51"/>
        <v>T1</v>
      </c>
      <c r="F950" s="17" t="str">
        <f t="shared" si="52"/>
        <v>S1</v>
      </c>
      <c r="G950" s="1" t="s">
        <v>8</v>
      </c>
      <c r="H950" s="1" t="s">
        <v>34</v>
      </c>
      <c r="I950" s="1" t="s">
        <v>35</v>
      </c>
      <c r="J950" s="1" t="s">
        <v>2</v>
      </c>
      <c r="K950" s="1">
        <v>43</v>
      </c>
      <c r="L950" s="1" t="s">
        <v>114</v>
      </c>
      <c r="M950" s="14">
        <v>0.3</v>
      </c>
      <c r="N950" s="2">
        <v>6500</v>
      </c>
      <c r="O950" s="14">
        <f t="shared" si="42"/>
        <v>1950</v>
      </c>
      <c r="P950" s="14">
        <f t="shared" si="43"/>
        <v>779.99999999999989</v>
      </c>
      <c r="Q950" s="3">
        <v>0.39999999999999997</v>
      </c>
    </row>
    <row r="951" spans="1:17" ht="15.75" customHeight="1" x14ac:dyDescent="0.2">
      <c r="A951" s="1" t="s">
        <v>109</v>
      </c>
      <c r="B951" s="1">
        <v>1197831</v>
      </c>
      <c r="C951" s="17">
        <v>44625</v>
      </c>
      <c r="D951" s="17" t="str">
        <f t="shared" si="50"/>
        <v>marzo</v>
      </c>
      <c r="E951" s="17" t="str">
        <f t="shared" si="51"/>
        <v>T1</v>
      </c>
      <c r="F951" s="17" t="str">
        <f t="shared" si="52"/>
        <v>S1</v>
      </c>
      <c r="G951" s="1" t="s">
        <v>8</v>
      </c>
      <c r="H951" s="1" t="s">
        <v>34</v>
      </c>
      <c r="I951" s="1" t="s">
        <v>35</v>
      </c>
      <c r="J951" s="1" t="s">
        <v>3</v>
      </c>
      <c r="K951" s="1">
        <v>46</v>
      </c>
      <c r="L951" s="1" t="s">
        <v>114</v>
      </c>
      <c r="M951" s="14">
        <v>0.4</v>
      </c>
      <c r="N951" s="2">
        <v>6500</v>
      </c>
      <c r="O951" s="14">
        <f t="shared" si="42"/>
        <v>2600</v>
      </c>
      <c r="P951" s="14">
        <f t="shared" si="43"/>
        <v>1040</v>
      </c>
      <c r="Q951" s="3">
        <v>0.39999999999999997</v>
      </c>
    </row>
    <row r="952" spans="1:17" ht="15.75" customHeight="1" x14ac:dyDescent="0.2">
      <c r="A952" s="1" t="s">
        <v>109</v>
      </c>
      <c r="B952" s="1">
        <v>1197831</v>
      </c>
      <c r="C952" s="17">
        <v>44625</v>
      </c>
      <c r="D952" s="17" t="str">
        <f t="shared" si="50"/>
        <v>marzo</v>
      </c>
      <c r="E952" s="17" t="str">
        <f t="shared" si="51"/>
        <v>T1</v>
      </c>
      <c r="F952" s="17" t="str">
        <f t="shared" si="52"/>
        <v>S1</v>
      </c>
      <c r="G952" s="1" t="s">
        <v>8</v>
      </c>
      <c r="H952" s="1" t="s">
        <v>34</v>
      </c>
      <c r="I952" s="1" t="s">
        <v>35</v>
      </c>
      <c r="J952" s="1" t="s">
        <v>4</v>
      </c>
      <c r="K952" s="1">
        <v>31</v>
      </c>
      <c r="L952" s="1" t="s">
        <v>114</v>
      </c>
      <c r="M952" s="14">
        <v>0.3</v>
      </c>
      <c r="N952" s="2">
        <v>4750</v>
      </c>
      <c r="O952" s="14">
        <f t="shared" si="42"/>
        <v>1425</v>
      </c>
      <c r="P952" s="14">
        <f t="shared" si="43"/>
        <v>570</v>
      </c>
      <c r="Q952" s="3">
        <v>0.39999999999999997</v>
      </c>
    </row>
    <row r="953" spans="1:17" ht="15.75" customHeight="1" x14ac:dyDescent="0.2">
      <c r="A953" s="1" t="s">
        <v>109</v>
      </c>
      <c r="B953" s="1">
        <v>1197831</v>
      </c>
      <c r="C953" s="17">
        <v>44625</v>
      </c>
      <c r="D953" s="17" t="str">
        <f t="shared" si="50"/>
        <v>marzo</v>
      </c>
      <c r="E953" s="17" t="str">
        <f t="shared" si="51"/>
        <v>T1</v>
      </c>
      <c r="F953" s="17" t="str">
        <f t="shared" si="52"/>
        <v>S1</v>
      </c>
      <c r="G953" s="1" t="s">
        <v>8</v>
      </c>
      <c r="H953" s="1" t="s">
        <v>34</v>
      </c>
      <c r="I953" s="1" t="s">
        <v>35</v>
      </c>
      <c r="J953" s="1" t="s">
        <v>5</v>
      </c>
      <c r="K953" s="1">
        <v>26</v>
      </c>
      <c r="L953" s="1" t="s">
        <v>113</v>
      </c>
      <c r="M953" s="14">
        <v>0.35000000000000003</v>
      </c>
      <c r="N953" s="2">
        <v>3750</v>
      </c>
      <c r="O953" s="14">
        <f t="shared" si="42"/>
        <v>1312.5000000000002</v>
      </c>
      <c r="P953" s="14">
        <f t="shared" si="43"/>
        <v>656.25000000000011</v>
      </c>
      <c r="Q953" s="3">
        <v>0.5</v>
      </c>
    </row>
    <row r="954" spans="1:17" ht="15.75" customHeight="1" x14ac:dyDescent="0.2">
      <c r="A954" s="1" t="s">
        <v>109</v>
      </c>
      <c r="B954" s="1">
        <v>1197831</v>
      </c>
      <c r="C954" s="17">
        <v>44625</v>
      </c>
      <c r="D954" s="17" t="str">
        <f t="shared" si="50"/>
        <v>marzo</v>
      </c>
      <c r="E954" s="17" t="str">
        <f t="shared" si="51"/>
        <v>T1</v>
      </c>
      <c r="F954" s="17" t="str">
        <f t="shared" si="52"/>
        <v>S1</v>
      </c>
      <c r="G954" s="1" t="s">
        <v>8</v>
      </c>
      <c r="H954" s="1" t="s">
        <v>34</v>
      </c>
      <c r="I954" s="1" t="s">
        <v>35</v>
      </c>
      <c r="J954" s="1" t="s">
        <v>6</v>
      </c>
      <c r="K954" s="1">
        <v>53</v>
      </c>
      <c r="L954" s="1" t="s">
        <v>112</v>
      </c>
      <c r="M954" s="14">
        <v>0.4</v>
      </c>
      <c r="N954" s="2">
        <v>2750</v>
      </c>
      <c r="O954" s="14">
        <f t="shared" si="42"/>
        <v>1100</v>
      </c>
      <c r="P954" s="14">
        <f t="shared" si="43"/>
        <v>385</v>
      </c>
      <c r="Q954" s="3">
        <v>0.35</v>
      </c>
    </row>
    <row r="955" spans="1:17" ht="15.75" customHeight="1" x14ac:dyDescent="0.2">
      <c r="A955" s="1" t="s">
        <v>109</v>
      </c>
      <c r="B955" s="1">
        <v>1197831</v>
      </c>
      <c r="C955" s="17">
        <v>44625</v>
      </c>
      <c r="D955" s="17" t="str">
        <f t="shared" si="50"/>
        <v>marzo</v>
      </c>
      <c r="E955" s="17" t="str">
        <f t="shared" si="51"/>
        <v>T1</v>
      </c>
      <c r="F955" s="17" t="str">
        <f t="shared" si="52"/>
        <v>S1</v>
      </c>
      <c r="G955" s="1" t="s">
        <v>8</v>
      </c>
      <c r="H955" s="1" t="s">
        <v>34</v>
      </c>
      <c r="I955" s="1" t="s">
        <v>35</v>
      </c>
      <c r="J955" s="1" t="s">
        <v>7</v>
      </c>
      <c r="K955" s="1">
        <v>27</v>
      </c>
      <c r="L955" s="1" t="s">
        <v>112</v>
      </c>
      <c r="M955" s="14">
        <v>0.35000000000000003</v>
      </c>
      <c r="N955" s="2">
        <v>4250</v>
      </c>
      <c r="O955" s="14">
        <f t="shared" si="42"/>
        <v>1487.5000000000002</v>
      </c>
      <c r="P955" s="14">
        <f t="shared" si="43"/>
        <v>818.12500000000023</v>
      </c>
      <c r="Q955" s="3">
        <v>0.55000000000000004</v>
      </c>
    </row>
    <row r="956" spans="1:17" ht="15.75" customHeight="1" x14ac:dyDescent="0.2">
      <c r="A956" s="1" t="s">
        <v>109</v>
      </c>
      <c r="B956" s="1">
        <v>1197831</v>
      </c>
      <c r="C956" s="17">
        <v>44655</v>
      </c>
      <c r="D956" s="17" t="str">
        <f t="shared" si="50"/>
        <v>abril</v>
      </c>
      <c r="E956" s="17" t="str">
        <f t="shared" si="51"/>
        <v>T2</v>
      </c>
      <c r="F956" s="17" t="str">
        <f t="shared" si="52"/>
        <v>S1</v>
      </c>
      <c r="G956" s="1" t="s">
        <v>8</v>
      </c>
      <c r="H956" s="1" t="s">
        <v>34</v>
      </c>
      <c r="I956" s="1" t="s">
        <v>35</v>
      </c>
      <c r="J956" s="1" t="s">
        <v>2</v>
      </c>
      <c r="K956" s="1">
        <v>58</v>
      </c>
      <c r="L956" s="1" t="s">
        <v>115</v>
      </c>
      <c r="M956" s="14">
        <v>0.19999999999999998</v>
      </c>
      <c r="N956" s="2">
        <v>6750</v>
      </c>
      <c r="O956" s="14">
        <f t="shared" si="42"/>
        <v>1350</v>
      </c>
      <c r="P956" s="14">
        <f t="shared" si="43"/>
        <v>540</v>
      </c>
      <c r="Q956" s="3">
        <v>0.39999999999999997</v>
      </c>
    </row>
    <row r="957" spans="1:17" ht="15.75" customHeight="1" x14ac:dyDescent="0.2">
      <c r="A957" s="1" t="s">
        <v>109</v>
      </c>
      <c r="B957" s="1">
        <v>1197831</v>
      </c>
      <c r="C957" s="17">
        <v>44655</v>
      </c>
      <c r="D957" s="17" t="str">
        <f t="shared" si="50"/>
        <v>abril</v>
      </c>
      <c r="E957" s="17" t="str">
        <f t="shared" si="51"/>
        <v>T2</v>
      </c>
      <c r="F957" s="17" t="str">
        <f t="shared" si="52"/>
        <v>S1</v>
      </c>
      <c r="G957" s="1" t="s">
        <v>8</v>
      </c>
      <c r="H957" s="1" t="s">
        <v>34</v>
      </c>
      <c r="I957" s="1" t="s">
        <v>35</v>
      </c>
      <c r="J957" s="1" t="s">
        <v>3</v>
      </c>
      <c r="K957" s="1">
        <v>45</v>
      </c>
      <c r="L957" s="1" t="s">
        <v>115</v>
      </c>
      <c r="M957" s="14">
        <v>0.25000000000000006</v>
      </c>
      <c r="N957" s="2">
        <v>6750</v>
      </c>
      <c r="O957" s="14">
        <f t="shared" si="42"/>
        <v>1687.5000000000005</v>
      </c>
      <c r="P957" s="14">
        <f t="shared" si="43"/>
        <v>675.00000000000011</v>
      </c>
      <c r="Q957" s="3">
        <v>0.39999999999999997</v>
      </c>
    </row>
    <row r="958" spans="1:17" ht="15.75" customHeight="1" x14ac:dyDescent="0.2">
      <c r="A958" s="1" t="s">
        <v>109</v>
      </c>
      <c r="B958" s="1">
        <v>1197831</v>
      </c>
      <c r="C958" s="17">
        <v>44655</v>
      </c>
      <c r="D958" s="17" t="str">
        <f t="shared" si="50"/>
        <v>abril</v>
      </c>
      <c r="E958" s="17" t="str">
        <f t="shared" si="51"/>
        <v>T2</v>
      </c>
      <c r="F958" s="17" t="str">
        <f t="shared" si="52"/>
        <v>S1</v>
      </c>
      <c r="G958" s="1" t="s">
        <v>8</v>
      </c>
      <c r="H958" s="1" t="s">
        <v>34</v>
      </c>
      <c r="I958" s="1" t="s">
        <v>35</v>
      </c>
      <c r="J958" s="1" t="s">
        <v>4</v>
      </c>
      <c r="K958" s="1">
        <v>53</v>
      </c>
      <c r="L958" s="1" t="s">
        <v>115</v>
      </c>
      <c r="M958" s="14">
        <v>0.19999999999999996</v>
      </c>
      <c r="N958" s="2">
        <v>5000</v>
      </c>
      <c r="O958" s="14">
        <f t="shared" si="42"/>
        <v>999.99999999999977</v>
      </c>
      <c r="P958" s="14">
        <f t="shared" si="43"/>
        <v>399.99999999999989</v>
      </c>
      <c r="Q958" s="3">
        <v>0.39999999999999997</v>
      </c>
    </row>
    <row r="959" spans="1:17" ht="15.75" customHeight="1" x14ac:dyDescent="0.2">
      <c r="A959" s="1" t="s">
        <v>109</v>
      </c>
      <c r="B959" s="1">
        <v>1197831</v>
      </c>
      <c r="C959" s="17">
        <v>44655</v>
      </c>
      <c r="D959" s="17" t="str">
        <f t="shared" si="50"/>
        <v>abril</v>
      </c>
      <c r="E959" s="17" t="str">
        <f t="shared" si="51"/>
        <v>T2</v>
      </c>
      <c r="F959" s="17" t="str">
        <f t="shared" si="52"/>
        <v>S1</v>
      </c>
      <c r="G959" s="1" t="s">
        <v>8</v>
      </c>
      <c r="H959" s="1" t="s">
        <v>34</v>
      </c>
      <c r="I959" s="1" t="s">
        <v>35</v>
      </c>
      <c r="J959" s="1" t="s">
        <v>5</v>
      </c>
      <c r="K959" s="1">
        <v>15</v>
      </c>
      <c r="L959" s="1" t="s">
        <v>114</v>
      </c>
      <c r="M959" s="14">
        <v>0.25000000000000006</v>
      </c>
      <c r="N959" s="2">
        <v>4000</v>
      </c>
      <c r="O959" s="14">
        <f t="shared" si="42"/>
        <v>1000.0000000000002</v>
      </c>
      <c r="P959" s="14">
        <f t="shared" si="43"/>
        <v>500.00000000000011</v>
      </c>
      <c r="Q959" s="3">
        <v>0.5</v>
      </c>
    </row>
    <row r="960" spans="1:17" ht="15.75" customHeight="1" x14ac:dyDescent="0.2">
      <c r="A960" s="1" t="s">
        <v>109</v>
      </c>
      <c r="B960" s="1">
        <v>1197831</v>
      </c>
      <c r="C960" s="17">
        <v>44655</v>
      </c>
      <c r="D960" s="17" t="str">
        <f t="shared" si="50"/>
        <v>abril</v>
      </c>
      <c r="E960" s="17" t="str">
        <f t="shared" si="51"/>
        <v>T2</v>
      </c>
      <c r="F960" s="17" t="str">
        <f t="shared" si="52"/>
        <v>S1</v>
      </c>
      <c r="G960" s="1" t="s">
        <v>8</v>
      </c>
      <c r="H960" s="1" t="s">
        <v>34</v>
      </c>
      <c r="I960" s="1" t="s">
        <v>35</v>
      </c>
      <c r="J960" s="1" t="s">
        <v>6</v>
      </c>
      <c r="K960" s="1">
        <v>53</v>
      </c>
      <c r="L960" s="1" t="s">
        <v>115</v>
      </c>
      <c r="M960" s="14">
        <v>0.3</v>
      </c>
      <c r="N960" s="2">
        <v>3000</v>
      </c>
      <c r="O960" s="14">
        <f t="shared" si="42"/>
        <v>900</v>
      </c>
      <c r="P960" s="14">
        <f t="shared" si="43"/>
        <v>315</v>
      </c>
      <c r="Q960" s="3">
        <v>0.35</v>
      </c>
    </row>
    <row r="961" spans="1:17" ht="15.75" customHeight="1" x14ac:dyDescent="0.2">
      <c r="A961" s="1" t="s">
        <v>109</v>
      </c>
      <c r="B961" s="1">
        <v>1197831</v>
      </c>
      <c r="C961" s="17">
        <v>44655</v>
      </c>
      <c r="D961" s="17" t="str">
        <f t="shared" si="50"/>
        <v>abril</v>
      </c>
      <c r="E961" s="17" t="str">
        <f t="shared" si="51"/>
        <v>T2</v>
      </c>
      <c r="F961" s="17" t="str">
        <f t="shared" si="52"/>
        <v>S1</v>
      </c>
      <c r="G961" s="1" t="s">
        <v>8</v>
      </c>
      <c r="H961" s="1" t="s">
        <v>34</v>
      </c>
      <c r="I961" s="1" t="s">
        <v>35</v>
      </c>
      <c r="J961" s="1" t="s">
        <v>7</v>
      </c>
      <c r="K961" s="1">
        <v>23</v>
      </c>
      <c r="L961" s="1" t="s">
        <v>115</v>
      </c>
      <c r="M961" s="14">
        <v>0.25000000000000006</v>
      </c>
      <c r="N961" s="2">
        <v>5750</v>
      </c>
      <c r="O961" s="14">
        <f t="shared" si="42"/>
        <v>1437.5000000000002</v>
      </c>
      <c r="P961" s="14">
        <f t="shared" si="43"/>
        <v>790.62500000000023</v>
      </c>
      <c r="Q961" s="3">
        <v>0.55000000000000004</v>
      </c>
    </row>
    <row r="962" spans="1:17" ht="15.75" customHeight="1" x14ac:dyDescent="0.2">
      <c r="A962" s="1" t="s">
        <v>109</v>
      </c>
      <c r="B962" s="1">
        <v>1197831</v>
      </c>
      <c r="C962" s="17">
        <v>44685</v>
      </c>
      <c r="D962" s="17" t="str">
        <f t="shared" ref="D962:D1025" si="53">TEXT(C962,"mmmm")</f>
        <v>mayo</v>
      </c>
      <c r="E962" s="17" t="str">
        <f t="shared" ref="E962:E1025" si="54">"T" &amp; TRUNC((MONTH(C962)-1)/3)+1</f>
        <v>T2</v>
      </c>
      <c r="F962" s="17" t="str">
        <f t="shared" ref="F962:F1025" si="55">"S" &amp; IF(MONTH(C962)&lt;=6,1,2)</f>
        <v>S1</v>
      </c>
      <c r="G962" s="1" t="s">
        <v>8</v>
      </c>
      <c r="H962" s="1" t="s">
        <v>34</v>
      </c>
      <c r="I962" s="1" t="s">
        <v>35</v>
      </c>
      <c r="J962" s="1" t="s">
        <v>2</v>
      </c>
      <c r="K962" s="1">
        <v>15</v>
      </c>
      <c r="L962" s="1" t="s">
        <v>115</v>
      </c>
      <c r="M962" s="14">
        <v>0.14999999999999997</v>
      </c>
      <c r="N962" s="2">
        <v>7250</v>
      </c>
      <c r="O962" s="14">
        <f t="shared" si="42"/>
        <v>1087.4999999999998</v>
      </c>
      <c r="P962" s="14">
        <f t="shared" si="43"/>
        <v>434.99999999999989</v>
      </c>
      <c r="Q962" s="3">
        <v>0.39999999999999997</v>
      </c>
    </row>
    <row r="963" spans="1:17" ht="15.75" customHeight="1" x14ac:dyDescent="0.2">
      <c r="A963" s="1" t="s">
        <v>109</v>
      </c>
      <c r="B963" s="1">
        <v>1197831</v>
      </c>
      <c r="C963" s="17">
        <v>44685</v>
      </c>
      <c r="D963" s="17" t="str">
        <f t="shared" si="53"/>
        <v>mayo</v>
      </c>
      <c r="E963" s="17" t="str">
        <f t="shared" si="54"/>
        <v>T2</v>
      </c>
      <c r="F963" s="17" t="str">
        <f t="shared" si="55"/>
        <v>S1</v>
      </c>
      <c r="G963" s="1" t="s">
        <v>8</v>
      </c>
      <c r="H963" s="1" t="s">
        <v>34</v>
      </c>
      <c r="I963" s="1" t="s">
        <v>35</v>
      </c>
      <c r="J963" s="1" t="s">
        <v>3</v>
      </c>
      <c r="K963" s="1">
        <v>21</v>
      </c>
      <c r="L963" s="1" t="s">
        <v>113</v>
      </c>
      <c r="M963" s="14">
        <v>0.25000000000000006</v>
      </c>
      <c r="N963" s="2">
        <v>7500</v>
      </c>
      <c r="O963" s="14">
        <f t="shared" si="42"/>
        <v>1875.0000000000005</v>
      </c>
      <c r="P963" s="14">
        <f t="shared" si="43"/>
        <v>750.00000000000011</v>
      </c>
      <c r="Q963" s="3">
        <v>0.39999999999999997</v>
      </c>
    </row>
    <row r="964" spans="1:17" ht="15.75" customHeight="1" x14ac:dyDescent="0.2">
      <c r="A964" s="1" t="s">
        <v>109</v>
      </c>
      <c r="B964" s="1">
        <v>1197831</v>
      </c>
      <c r="C964" s="17">
        <v>44685</v>
      </c>
      <c r="D964" s="17" t="str">
        <f t="shared" si="53"/>
        <v>mayo</v>
      </c>
      <c r="E964" s="17" t="str">
        <f t="shared" si="54"/>
        <v>T2</v>
      </c>
      <c r="F964" s="17" t="str">
        <f t="shared" si="55"/>
        <v>S1</v>
      </c>
      <c r="G964" s="1" t="s">
        <v>8</v>
      </c>
      <c r="H964" s="1" t="s">
        <v>34</v>
      </c>
      <c r="I964" s="1" t="s">
        <v>35</v>
      </c>
      <c r="J964" s="1" t="s">
        <v>4</v>
      </c>
      <c r="K964" s="1">
        <v>39</v>
      </c>
      <c r="L964" s="1" t="s">
        <v>115</v>
      </c>
      <c r="M964" s="14">
        <v>0.19999999999999996</v>
      </c>
      <c r="N964" s="2">
        <v>6000</v>
      </c>
      <c r="O964" s="14">
        <f t="shared" si="42"/>
        <v>1199.9999999999998</v>
      </c>
      <c r="P964" s="14">
        <f t="shared" si="43"/>
        <v>479.99999999999989</v>
      </c>
      <c r="Q964" s="3">
        <v>0.39999999999999997</v>
      </c>
    </row>
    <row r="965" spans="1:17" ht="15.75" customHeight="1" x14ac:dyDescent="0.2">
      <c r="A965" s="1" t="s">
        <v>109</v>
      </c>
      <c r="B965" s="1">
        <v>1197831</v>
      </c>
      <c r="C965" s="17">
        <v>44685</v>
      </c>
      <c r="D965" s="17" t="str">
        <f t="shared" si="53"/>
        <v>mayo</v>
      </c>
      <c r="E965" s="17" t="str">
        <f t="shared" si="54"/>
        <v>T2</v>
      </c>
      <c r="F965" s="17" t="str">
        <f t="shared" si="55"/>
        <v>S1</v>
      </c>
      <c r="G965" s="1" t="s">
        <v>8</v>
      </c>
      <c r="H965" s="1" t="s">
        <v>34</v>
      </c>
      <c r="I965" s="1" t="s">
        <v>35</v>
      </c>
      <c r="J965" s="1" t="s">
        <v>5</v>
      </c>
      <c r="K965" s="1">
        <v>53</v>
      </c>
      <c r="L965" s="1" t="s">
        <v>112</v>
      </c>
      <c r="M965" s="14">
        <v>0.30000000000000004</v>
      </c>
      <c r="N965" s="2">
        <v>5250</v>
      </c>
      <c r="O965" s="14">
        <f t="shared" si="42"/>
        <v>1575.0000000000002</v>
      </c>
      <c r="P965" s="14">
        <f t="shared" si="43"/>
        <v>787.50000000000011</v>
      </c>
      <c r="Q965" s="3">
        <v>0.5</v>
      </c>
    </row>
    <row r="966" spans="1:17" ht="15.75" customHeight="1" x14ac:dyDescent="0.2">
      <c r="A966" s="1" t="s">
        <v>109</v>
      </c>
      <c r="B966" s="1">
        <v>1197831</v>
      </c>
      <c r="C966" s="17">
        <v>44685</v>
      </c>
      <c r="D966" s="17" t="str">
        <f t="shared" si="53"/>
        <v>mayo</v>
      </c>
      <c r="E966" s="17" t="str">
        <f t="shared" si="54"/>
        <v>T2</v>
      </c>
      <c r="F966" s="17" t="str">
        <f t="shared" si="55"/>
        <v>S1</v>
      </c>
      <c r="G966" s="1" t="s">
        <v>8</v>
      </c>
      <c r="H966" s="1" t="s">
        <v>34</v>
      </c>
      <c r="I966" s="1" t="s">
        <v>35</v>
      </c>
      <c r="J966" s="1" t="s">
        <v>6</v>
      </c>
      <c r="K966" s="1">
        <v>18</v>
      </c>
      <c r="L966" s="1" t="s">
        <v>115</v>
      </c>
      <c r="M966" s="14">
        <v>0.45</v>
      </c>
      <c r="N966" s="2">
        <v>4250</v>
      </c>
      <c r="O966" s="14">
        <f t="shared" si="42"/>
        <v>1912.5</v>
      </c>
      <c r="P966" s="14">
        <f t="shared" si="43"/>
        <v>669.375</v>
      </c>
      <c r="Q966" s="3">
        <v>0.35</v>
      </c>
    </row>
    <row r="967" spans="1:17" ht="15.75" customHeight="1" x14ac:dyDescent="0.2">
      <c r="A967" s="1" t="s">
        <v>109</v>
      </c>
      <c r="B967" s="1">
        <v>1197831</v>
      </c>
      <c r="C967" s="17">
        <v>44685</v>
      </c>
      <c r="D967" s="17" t="str">
        <f t="shared" si="53"/>
        <v>mayo</v>
      </c>
      <c r="E967" s="17" t="str">
        <f t="shared" si="54"/>
        <v>T2</v>
      </c>
      <c r="F967" s="17" t="str">
        <f t="shared" si="55"/>
        <v>S1</v>
      </c>
      <c r="G967" s="1" t="s">
        <v>8</v>
      </c>
      <c r="H967" s="1" t="s">
        <v>34</v>
      </c>
      <c r="I967" s="1" t="s">
        <v>35</v>
      </c>
      <c r="J967" s="1" t="s">
        <v>7</v>
      </c>
      <c r="K967" s="1">
        <v>52</v>
      </c>
      <c r="L967" s="1" t="s">
        <v>115</v>
      </c>
      <c r="M967" s="14">
        <v>0.4</v>
      </c>
      <c r="N967" s="2">
        <v>7750</v>
      </c>
      <c r="O967" s="14">
        <f t="shared" si="42"/>
        <v>3100</v>
      </c>
      <c r="P967" s="14">
        <f t="shared" si="43"/>
        <v>1705.0000000000002</v>
      </c>
      <c r="Q967" s="3">
        <v>0.55000000000000004</v>
      </c>
    </row>
    <row r="968" spans="1:17" ht="15.75" customHeight="1" x14ac:dyDescent="0.2">
      <c r="A968" s="1" t="s">
        <v>109</v>
      </c>
      <c r="B968" s="1">
        <v>1197831</v>
      </c>
      <c r="C968" s="17">
        <v>44715</v>
      </c>
      <c r="D968" s="17" t="str">
        <f t="shared" si="53"/>
        <v>junio</v>
      </c>
      <c r="E968" s="17" t="str">
        <f t="shared" si="54"/>
        <v>T2</v>
      </c>
      <c r="F968" s="17" t="str">
        <f t="shared" si="55"/>
        <v>S1</v>
      </c>
      <c r="G968" s="1" t="s">
        <v>8</v>
      </c>
      <c r="H968" s="1" t="s">
        <v>34</v>
      </c>
      <c r="I968" s="1" t="s">
        <v>35</v>
      </c>
      <c r="J968" s="1" t="s">
        <v>2</v>
      </c>
      <c r="K968" s="1">
        <v>49</v>
      </c>
      <c r="L968" s="1" t="s">
        <v>113</v>
      </c>
      <c r="M968" s="14">
        <v>0.4</v>
      </c>
      <c r="N968" s="2">
        <v>7750</v>
      </c>
      <c r="O968" s="14">
        <f t="shared" si="42"/>
        <v>3100</v>
      </c>
      <c r="P968" s="14">
        <f t="shared" si="43"/>
        <v>1240</v>
      </c>
      <c r="Q968" s="3">
        <v>0.39999999999999997</v>
      </c>
    </row>
    <row r="969" spans="1:17" ht="15.75" customHeight="1" x14ac:dyDescent="0.2">
      <c r="A969" s="1" t="s">
        <v>109</v>
      </c>
      <c r="B969" s="1">
        <v>1197831</v>
      </c>
      <c r="C969" s="17">
        <v>44715</v>
      </c>
      <c r="D969" s="17" t="str">
        <f t="shared" si="53"/>
        <v>junio</v>
      </c>
      <c r="E969" s="17" t="str">
        <f t="shared" si="54"/>
        <v>T2</v>
      </c>
      <c r="F969" s="17" t="str">
        <f t="shared" si="55"/>
        <v>S1</v>
      </c>
      <c r="G969" s="1" t="s">
        <v>8</v>
      </c>
      <c r="H969" s="1" t="s">
        <v>34</v>
      </c>
      <c r="I969" s="1" t="s">
        <v>35</v>
      </c>
      <c r="J969" s="1" t="s">
        <v>3</v>
      </c>
      <c r="K969" s="1">
        <v>41</v>
      </c>
      <c r="L969" s="1" t="s">
        <v>115</v>
      </c>
      <c r="M969" s="14">
        <v>0.45</v>
      </c>
      <c r="N969" s="2">
        <v>7750</v>
      </c>
      <c r="O969" s="14">
        <f t="shared" si="42"/>
        <v>3487.5</v>
      </c>
      <c r="P969" s="14">
        <f t="shared" si="43"/>
        <v>1394.9999999999998</v>
      </c>
      <c r="Q969" s="3">
        <v>0.39999999999999997</v>
      </c>
    </row>
    <row r="970" spans="1:17" ht="15.75" customHeight="1" x14ac:dyDescent="0.2">
      <c r="A970" s="1" t="s">
        <v>109</v>
      </c>
      <c r="B970" s="1">
        <v>1197831</v>
      </c>
      <c r="C970" s="17">
        <v>44715</v>
      </c>
      <c r="D970" s="17" t="str">
        <f t="shared" si="53"/>
        <v>junio</v>
      </c>
      <c r="E970" s="17" t="str">
        <f t="shared" si="54"/>
        <v>T2</v>
      </c>
      <c r="F970" s="17" t="str">
        <f t="shared" si="55"/>
        <v>S1</v>
      </c>
      <c r="G970" s="1" t="s">
        <v>8</v>
      </c>
      <c r="H970" s="1" t="s">
        <v>34</v>
      </c>
      <c r="I970" s="1" t="s">
        <v>35</v>
      </c>
      <c r="J970" s="1" t="s">
        <v>4</v>
      </c>
      <c r="K970" s="1">
        <v>50</v>
      </c>
      <c r="L970" s="1" t="s">
        <v>115</v>
      </c>
      <c r="M970" s="14">
        <v>0.4</v>
      </c>
      <c r="N970" s="2">
        <v>6500</v>
      </c>
      <c r="O970" s="14">
        <f t="shared" si="42"/>
        <v>2600</v>
      </c>
      <c r="P970" s="14">
        <f t="shared" si="43"/>
        <v>1040</v>
      </c>
      <c r="Q970" s="3">
        <v>0.39999999999999997</v>
      </c>
    </row>
    <row r="971" spans="1:17" ht="15.75" customHeight="1" x14ac:dyDescent="0.2">
      <c r="A971" s="1" t="s">
        <v>109</v>
      </c>
      <c r="B971" s="1">
        <v>1197831</v>
      </c>
      <c r="C971" s="17">
        <v>44715</v>
      </c>
      <c r="D971" s="17" t="str">
        <f t="shared" si="53"/>
        <v>junio</v>
      </c>
      <c r="E971" s="17" t="str">
        <f t="shared" si="54"/>
        <v>T2</v>
      </c>
      <c r="F971" s="17" t="str">
        <f t="shared" si="55"/>
        <v>S1</v>
      </c>
      <c r="G971" s="1" t="s">
        <v>8</v>
      </c>
      <c r="H971" s="1" t="s">
        <v>34</v>
      </c>
      <c r="I971" s="1" t="s">
        <v>35</v>
      </c>
      <c r="J971" s="1" t="s">
        <v>5</v>
      </c>
      <c r="K971" s="1">
        <v>57</v>
      </c>
      <c r="L971" s="1" t="s">
        <v>115</v>
      </c>
      <c r="M971" s="14">
        <v>0.4</v>
      </c>
      <c r="N971" s="2">
        <v>6000</v>
      </c>
      <c r="O971" s="14">
        <f t="shared" si="42"/>
        <v>2400</v>
      </c>
      <c r="P971" s="14">
        <f t="shared" si="43"/>
        <v>1200</v>
      </c>
      <c r="Q971" s="3">
        <v>0.5</v>
      </c>
    </row>
    <row r="972" spans="1:17" ht="15.75" customHeight="1" x14ac:dyDescent="0.2">
      <c r="A972" s="1" t="s">
        <v>109</v>
      </c>
      <c r="B972" s="1">
        <v>1197831</v>
      </c>
      <c r="C972" s="17">
        <v>44715</v>
      </c>
      <c r="D972" s="17" t="str">
        <f t="shared" si="53"/>
        <v>junio</v>
      </c>
      <c r="E972" s="17" t="str">
        <f t="shared" si="54"/>
        <v>T2</v>
      </c>
      <c r="F972" s="17" t="str">
        <f t="shared" si="55"/>
        <v>S1</v>
      </c>
      <c r="G972" s="1" t="s">
        <v>8</v>
      </c>
      <c r="H972" s="1" t="s">
        <v>34</v>
      </c>
      <c r="I972" s="1" t="s">
        <v>35</v>
      </c>
      <c r="J972" s="1" t="s">
        <v>6</v>
      </c>
      <c r="K972" s="1">
        <v>53</v>
      </c>
      <c r="L972" s="1" t="s">
        <v>113</v>
      </c>
      <c r="M972" s="14">
        <v>0.45</v>
      </c>
      <c r="N972" s="2">
        <v>5000</v>
      </c>
      <c r="O972" s="14">
        <f t="shared" si="42"/>
        <v>2250</v>
      </c>
      <c r="P972" s="14">
        <f t="shared" si="43"/>
        <v>787.5</v>
      </c>
      <c r="Q972" s="3">
        <v>0.35</v>
      </c>
    </row>
    <row r="973" spans="1:17" ht="15.75" customHeight="1" x14ac:dyDescent="0.2">
      <c r="A973" s="1" t="s">
        <v>109</v>
      </c>
      <c r="B973" s="1">
        <v>1197831</v>
      </c>
      <c r="C973" s="17">
        <v>44715</v>
      </c>
      <c r="D973" s="17" t="str">
        <f t="shared" si="53"/>
        <v>junio</v>
      </c>
      <c r="E973" s="17" t="str">
        <f t="shared" si="54"/>
        <v>T2</v>
      </c>
      <c r="F973" s="17" t="str">
        <f t="shared" si="55"/>
        <v>S1</v>
      </c>
      <c r="G973" s="1" t="s">
        <v>8</v>
      </c>
      <c r="H973" s="1" t="s">
        <v>34</v>
      </c>
      <c r="I973" s="1" t="s">
        <v>35</v>
      </c>
      <c r="J973" s="1" t="s">
        <v>7</v>
      </c>
      <c r="K973" s="1">
        <v>37</v>
      </c>
      <c r="L973" s="1" t="s">
        <v>112</v>
      </c>
      <c r="M973" s="14">
        <v>0.5</v>
      </c>
      <c r="N973" s="2">
        <v>8750</v>
      </c>
      <c r="O973" s="14">
        <f t="shared" si="42"/>
        <v>4375</v>
      </c>
      <c r="P973" s="14">
        <f t="shared" si="43"/>
        <v>2406.25</v>
      </c>
      <c r="Q973" s="3">
        <v>0.55000000000000004</v>
      </c>
    </row>
    <row r="974" spans="1:17" ht="15.75" customHeight="1" x14ac:dyDescent="0.2">
      <c r="A974" s="1" t="s">
        <v>109</v>
      </c>
      <c r="B974" s="1">
        <v>1197831</v>
      </c>
      <c r="C974" s="17">
        <v>44747</v>
      </c>
      <c r="D974" s="17" t="str">
        <f t="shared" si="53"/>
        <v>julio</v>
      </c>
      <c r="E974" s="17" t="str">
        <f t="shared" si="54"/>
        <v>T3</v>
      </c>
      <c r="F974" s="17" t="str">
        <f t="shared" si="55"/>
        <v>S2</v>
      </c>
      <c r="G974" s="1" t="s">
        <v>8</v>
      </c>
      <c r="H974" s="1" t="s">
        <v>34</v>
      </c>
      <c r="I974" s="1" t="s">
        <v>35</v>
      </c>
      <c r="J974" s="1" t="s">
        <v>2</v>
      </c>
      <c r="K974" s="1">
        <v>40</v>
      </c>
      <c r="L974" s="1" t="s">
        <v>115</v>
      </c>
      <c r="M974" s="14">
        <v>0.4</v>
      </c>
      <c r="N974" s="2">
        <v>8250</v>
      </c>
      <c r="O974" s="14">
        <f t="shared" si="42"/>
        <v>3300</v>
      </c>
      <c r="P974" s="14">
        <f t="shared" si="43"/>
        <v>1484.9999999999998</v>
      </c>
      <c r="Q974" s="3">
        <v>0.44999999999999996</v>
      </c>
    </row>
    <row r="975" spans="1:17" ht="15.75" customHeight="1" x14ac:dyDescent="0.2">
      <c r="A975" s="1" t="s">
        <v>109</v>
      </c>
      <c r="B975" s="1">
        <v>1197831</v>
      </c>
      <c r="C975" s="17">
        <v>44747</v>
      </c>
      <c r="D975" s="17" t="str">
        <f t="shared" si="53"/>
        <v>julio</v>
      </c>
      <c r="E975" s="17" t="str">
        <f t="shared" si="54"/>
        <v>T3</v>
      </c>
      <c r="F975" s="17" t="str">
        <f t="shared" si="55"/>
        <v>S2</v>
      </c>
      <c r="G975" s="1" t="s">
        <v>8</v>
      </c>
      <c r="H975" s="1" t="s">
        <v>34</v>
      </c>
      <c r="I975" s="1" t="s">
        <v>35</v>
      </c>
      <c r="J975" s="1" t="s">
        <v>3</v>
      </c>
      <c r="K975" s="1">
        <v>16</v>
      </c>
      <c r="L975" s="1" t="s">
        <v>112</v>
      </c>
      <c r="M975" s="14">
        <v>0.45</v>
      </c>
      <c r="N975" s="2">
        <v>8250</v>
      </c>
      <c r="O975" s="14">
        <f t="shared" si="42"/>
        <v>3712.5</v>
      </c>
      <c r="P975" s="14">
        <f t="shared" si="43"/>
        <v>1670.6249999999998</v>
      </c>
      <c r="Q975" s="3">
        <v>0.44999999999999996</v>
      </c>
    </row>
    <row r="976" spans="1:17" ht="15.75" customHeight="1" x14ac:dyDescent="0.2">
      <c r="A976" s="1" t="s">
        <v>109</v>
      </c>
      <c r="B976" s="1">
        <v>1197831</v>
      </c>
      <c r="C976" s="17">
        <v>44747</v>
      </c>
      <c r="D976" s="17" t="str">
        <f t="shared" si="53"/>
        <v>julio</v>
      </c>
      <c r="E976" s="17" t="str">
        <f t="shared" si="54"/>
        <v>T3</v>
      </c>
      <c r="F976" s="17" t="str">
        <f t="shared" si="55"/>
        <v>S2</v>
      </c>
      <c r="G976" s="1" t="s">
        <v>8</v>
      </c>
      <c r="H976" s="1" t="s">
        <v>34</v>
      </c>
      <c r="I976" s="1" t="s">
        <v>35</v>
      </c>
      <c r="J976" s="1" t="s">
        <v>4</v>
      </c>
      <c r="K976" s="1">
        <v>36</v>
      </c>
      <c r="L976" s="1" t="s">
        <v>114</v>
      </c>
      <c r="M976" s="14">
        <v>0.4</v>
      </c>
      <c r="N976" s="2">
        <v>9750</v>
      </c>
      <c r="O976" s="14">
        <f t="shared" si="42"/>
        <v>3900</v>
      </c>
      <c r="P976" s="14">
        <f t="shared" si="43"/>
        <v>1754.9999999999998</v>
      </c>
      <c r="Q976" s="3">
        <v>0.44999999999999996</v>
      </c>
    </row>
    <row r="977" spans="1:17" ht="15.75" customHeight="1" x14ac:dyDescent="0.2">
      <c r="A977" s="1" t="s">
        <v>109</v>
      </c>
      <c r="B977" s="1">
        <v>1197831</v>
      </c>
      <c r="C977" s="17">
        <v>44747</v>
      </c>
      <c r="D977" s="17" t="str">
        <f t="shared" si="53"/>
        <v>julio</v>
      </c>
      <c r="E977" s="17" t="str">
        <f t="shared" si="54"/>
        <v>T3</v>
      </c>
      <c r="F977" s="17" t="str">
        <f t="shared" si="55"/>
        <v>S2</v>
      </c>
      <c r="G977" s="1" t="s">
        <v>8</v>
      </c>
      <c r="H977" s="1" t="s">
        <v>34</v>
      </c>
      <c r="I977" s="1" t="s">
        <v>35</v>
      </c>
      <c r="J977" s="1" t="s">
        <v>5</v>
      </c>
      <c r="K977" s="1">
        <v>52</v>
      </c>
      <c r="L977" s="1" t="s">
        <v>113</v>
      </c>
      <c r="M977" s="14">
        <v>0.4</v>
      </c>
      <c r="N977" s="2">
        <v>5750</v>
      </c>
      <c r="O977" s="14">
        <f t="shared" si="42"/>
        <v>2300</v>
      </c>
      <c r="P977" s="14">
        <f t="shared" si="43"/>
        <v>1265</v>
      </c>
      <c r="Q977" s="3">
        <v>0.55000000000000004</v>
      </c>
    </row>
    <row r="978" spans="1:17" ht="15.75" customHeight="1" x14ac:dyDescent="0.2">
      <c r="A978" s="1" t="s">
        <v>109</v>
      </c>
      <c r="B978" s="1">
        <v>1197831</v>
      </c>
      <c r="C978" s="17">
        <v>44747</v>
      </c>
      <c r="D978" s="17" t="str">
        <f t="shared" si="53"/>
        <v>julio</v>
      </c>
      <c r="E978" s="17" t="str">
        <f t="shared" si="54"/>
        <v>T3</v>
      </c>
      <c r="F978" s="17" t="str">
        <f t="shared" si="55"/>
        <v>S2</v>
      </c>
      <c r="G978" s="1" t="s">
        <v>8</v>
      </c>
      <c r="H978" s="1" t="s">
        <v>34</v>
      </c>
      <c r="I978" s="1" t="s">
        <v>35</v>
      </c>
      <c r="J978" s="1" t="s">
        <v>6</v>
      </c>
      <c r="K978" s="1">
        <v>48</v>
      </c>
      <c r="L978" s="1" t="s">
        <v>114</v>
      </c>
      <c r="M978" s="14">
        <v>0.45</v>
      </c>
      <c r="N978" s="2">
        <v>5500</v>
      </c>
      <c r="O978" s="14">
        <f t="shared" si="42"/>
        <v>2475</v>
      </c>
      <c r="P978" s="14">
        <f t="shared" si="43"/>
        <v>989.99999999999989</v>
      </c>
      <c r="Q978" s="3">
        <v>0.39999999999999997</v>
      </c>
    </row>
    <row r="979" spans="1:17" ht="15.75" customHeight="1" x14ac:dyDescent="0.2">
      <c r="A979" s="1" t="s">
        <v>109</v>
      </c>
      <c r="B979" s="1">
        <v>1197831</v>
      </c>
      <c r="C979" s="17">
        <v>44747</v>
      </c>
      <c r="D979" s="17" t="str">
        <f t="shared" si="53"/>
        <v>julio</v>
      </c>
      <c r="E979" s="17" t="str">
        <f t="shared" si="54"/>
        <v>T3</v>
      </c>
      <c r="F979" s="17" t="str">
        <f t="shared" si="55"/>
        <v>S2</v>
      </c>
      <c r="G979" s="1" t="s">
        <v>8</v>
      </c>
      <c r="H979" s="1" t="s">
        <v>34</v>
      </c>
      <c r="I979" s="1" t="s">
        <v>35</v>
      </c>
      <c r="J979" s="1" t="s">
        <v>7</v>
      </c>
      <c r="K979" s="1">
        <v>56</v>
      </c>
      <c r="L979" s="1" t="s">
        <v>112</v>
      </c>
      <c r="M979" s="14">
        <v>0.54999999999999993</v>
      </c>
      <c r="N979" s="2">
        <v>8250</v>
      </c>
      <c r="O979" s="14">
        <f t="shared" si="42"/>
        <v>4537.4999999999991</v>
      </c>
      <c r="P979" s="14">
        <f t="shared" si="43"/>
        <v>2722.5</v>
      </c>
      <c r="Q979" s="3">
        <v>0.60000000000000009</v>
      </c>
    </row>
    <row r="980" spans="1:17" ht="15.75" customHeight="1" x14ac:dyDescent="0.2">
      <c r="A980" s="1" t="s">
        <v>109</v>
      </c>
      <c r="B980" s="1">
        <v>1197831</v>
      </c>
      <c r="C980" s="17">
        <v>44780</v>
      </c>
      <c r="D980" s="17" t="str">
        <f t="shared" si="53"/>
        <v>agosto</v>
      </c>
      <c r="E980" s="17" t="str">
        <f t="shared" si="54"/>
        <v>T3</v>
      </c>
      <c r="F980" s="17" t="str">
        <f t="shared" si="55"/>
        <v>S2</v>
      </c>
      <c r="G980" s="1" t="s">
        <v>8</v>
      </c>
      <c r="H980" s="1" t="s">
        <v>34</v>
      </c>
      <c r="I980" s="1" t="s">
        <v>35</v>
      </c>
      <c r="J980" s="1" t="s">
        <v>2</v>
      </c>
      <c r="K980" s="1">
        <v>40</v>
      </c>
      <c r="L980" s="1" t="s">
        <v>113</v>
      </c>
      <c r="M980" s="14">
        <v>0.45</v>
      </c>
      <c r="N980" s="2">
        <v>7750</v>
      </c>
      <c r="O980" s="14">
        <f t="shared" si="42"/>
        <v>3487.5</v>
      </c>
      <c r="P980" s="14">
        <f t="shared" si="43"/>
        <v>1569.3749999999998</v>
      </c>
      <c r="Q980" s="3">
        <v>0.44999999999999996</v>
      </c>
    </row>
    <row r="981" spans="1:17" ht="15.75" customHeight="1" x14ac:dyDescent="0.2">
      <c r="A981" s="1" t="s">
        <v>109</v>
      </c>
      <c r="B981" s="1">
        <v>1197831</v>
      </c>
      <c r="C981" s="17">
        <v>44780</v>
      </c>
      <c r="D981" s="17" t="str">
        <f t="shared" si="53"/>
        <v>agosto</v>
      </c>
      <c r="E981" s="17" t="str">
        <f t="shared" si="54"/>
        <v>T3</v>
      </c>
      <c r="F981" s="17" t="str">
        <f t="shared" si="55"/>
        <v>S2</v>
      </c>
      <c r="G981" s="1" t="s">
        <v>8</v>
      </c>
      <c r="H981" s="1" t="s">
        <v>34</v>
      </c>
      <c r="I981" s="1" t="s">
        <v>35</v>
      </c>
      <c r="J981" s="1" t="s">
        <v>3</v>
      </c>
      <c r="K981" s="1">
        <v>58</v>
      </c>
      <c r="L981" s="1" t="s">
        <v>115</v>
      </c>
      <c r="M981" s="14">
        <v>0.55000000000000004</v>
      </c>
      <c r="N981" s="2">
        <v>7750</v>
      </c>
      <c r="O981" s="14">
        <f t="shared" si="42"/>
        <v>4262.5</v>
      </c>
      <c r="P981" s="14">
        <f t="shared" si="43"/>
        <v>1918.1249999999998</v>
      </c>
      <c r="Q981" s="3">
        <v>0.44999999999999996</v>
      </c>
    </row>
    <row r="982" spans="1:17" ht="15.75" customHeight="1" x14ac:dyDescent="0.2">
      <c r="A982" s="1" t="s">
        <v>109</v>
      </c>
      <c r="B982" s="1">
        <v>1197831</v>
      </c>
      <c r="C982" s="17">
        <v>44780</v>
      </c>
      <c r="D982" s="17" t="str">
        <f t="shared" si="53"/>
        <v>agosto</v>
      </c>
      <c r="E982" s="17" t="str">
        <f t="shared" si="54"/>
        <v>T3</v>
      </c>
      <c r="F982" s="17" t="str">
        <f t="shared" si="55"/>
        <v>S2</v>
      </c>
      <c r="G982" s="1" t="s">
        <v>8</v>
      </c>
      <c r="H982" s="1" t="s">
        <v>34</v>
      </c>
      <c r="I982" s="1" t="s">
        <v>35</v>
      </c>
      <c r="J982" s="1" t="s">
        <v>4</v>
      </c>
      <c r="K982" s="1">
        <v>56</v>
      </c>
      <c r="L982" s="1" t="s">
        <v>114</v>
      </c>
      <c r="M982" s="14">
        <v>0.5</v>
      </c>
      <c r="N982" s="2">
        <v>9500</v>
      </c>
      <c r="O982" s="14">
        <f t="shared" si="42"/>
        <v>4750</v>
      </c>
      <c r="P982" s="14">
        <f t="shared" si="43"/>
        <v>2137.5</v>
      </c>
      <c r="Q982" s="3">
        <v>0.44999999999999996</v>
      </c>
    </row>
    <row r="983" spans="1:17" ht="15.75" customHeight="1" x14ac:dyDescent="0.2">
      <c r="A983" s="1" t="s">
        <v>109</v>
      </c>
      <c r="B983" s="1">
        <v>1197831</v>
      </c>
      <c r="C983" s="17">
        <v>44780</v>
      </c>
      <c r="D983" s="17" t="str">
        <f t="shared" si="53"/>
        <v>agosto</v>
      </c>
      <c r="E983" s="17" t="str">
        <f t="shared" si="54"/>
        <v>T3</v>
      </c>
      <c r="F983" s="17" t="str">
        <f t="shared" si="55"/>
        <v>S2</v>
      </c>
      <c r="G983" s="1" t="s">
        <v>8</v>
      </c>
      <c r="H983" s="1" t="s">
        <v>34</v>
      </c>
      <c r="I983" s="1" t="s">
        <v>35</v>
      </c>
      <c r="J983" s="1" t="s">
        <v>5</v>
      </c>
      <c r="K983" s="1">
        <v>30</v>
      </c>
      <c r="L983" s="1" t="s">
        <v>114</v>
      </c>
      <c r="M983" s="14">
        <v>0.45</v>
      </c>
      <c r="N983" s="2">
        <v>4750</v>
      </c>
      <c r="O983" s="14">
        <f t="shared" si="42"/>
        <v>2137.5</v>
      </c>
      <c r="P983" s="14">
        <f t="shared" si="43"/>
        <v>1175.625</v>
      </c>
      <c r="Q983" s="3">
        <v>0.55000000000000004</v>
      </c>
    </row>
    <row r="984" spans="1:17" ht="15.75" customHeight="1" x14ac:dyDescent="0.2">
      <c r="A984" s="1" t="s">
        <v>109</v>
      </c>
      <c r="B984" s="1">
        <v>1197831</v>
      </c>
      <c r="C984" s="17">
        <v>44780</v>
      </c>
      <c r="D984" s="17" t="str">
        <f t="shared" si="53"/>
        <v>agosto</v>
      </c>
      <c r="E984" s="17" t="str">
        <f t="shared" si="54"/>
        <v>T3</v>
      </c>
      <c r="F984" s="17" t="str">
        <f t="shared" si="55"/>
        <v>S2</v>
      </c>
      <c r="G984" s="1" t="s">
        <v>8</v>
      </c>
      <c r="H984" s="1" t="s">
        <v>34</v>
      </c>
      <c r="I984" s="1" t="s">
        <v>35</v>
      </c>
      <c r="J984" s="1" t="s">
        <v>6</v>
      </c>
      <c r="K984" s="1">
        <v>57</v>
      </c>
      <c r="L984" s="1" t="s">
        <v>115</v>
      </c>
      <c r="M984" s="14">
        <v>0.5</v>
      </c>
      <c r="N984" s="2">
        <v>4750</v>
      </c>
      <c r="O984" s="14">
        <f t="shared" si="42"/>
        <v>2375</v>
      </c>
      <c r="P984" s="14">
        <f t="shared" si="43"/>
        <v>949.99999999999989</v>
      </c>
      <c r="Q984" s="3">
        <v>0.39999999999999997</v>
      </c>
    </row>
    <row r="985" spans="1:17" ht="15.75" customHeight="1" x14ac:dyDescent="0.2">
      <c r="A985" s="1" t="s">
        <v>109</v>
      </c>
      <c r="B985" s="1">
        <v>1197831</v>
      </c>
      <c r="C985" s="17">
        <v>44780</v>
      </c>
      <c r="D985" s="17" t="str">
        <f t="shared" si="53"/>
        <v>agosto</v>
      </c>
      <c r="E985" s="17" t="str">
        <f t="shared" si="54"/>
        <v>T3</v>
      </c>
      <c r="F985" s="17" t="str">
        <f t="shared" si="55"/>
        <v>S2</v>
      </c>
      <c r="G985" s="1" t="s">
        <v>8</v>
      </c>
      <c r="H985" s="1" t="s">
        <v>34</v>
      </c>
      <c r="I985" s="1" t="s">
        <v>35</v>
      </c>
      <c r="J985" s="1" t="s">
        <v>7</v>
      </c>
      <c r="K985" s="1">
        <v>27</v>
      </c>
      <c r="L985" s="1" t="s">
        <v>115</v>
      </c>
      <c r="M985" s="14">
        <v>0.54999999999999993</v>
      </c>
      <c r="N985" s="2">
        <v>7250</v>
      </c>
      <c r="O985" s="14">
        <f t="shared" si="42"/>
        <v>3987.4999999999995</v>
      </c>
      <c r="P985" s="14">
        <f t="shared" si="43"/>
        <v>2392.5</v>
      </c>
      <c r="Q985" s="3">
        <v>0.60000000000000009</v>
      </c>
    </row>
    <row r="986" spans="1:17" ht="15.75" customHeight="1" x14ac:dyDescent="0.2">
      <c r="A986" s="1" t="s">
        <v>109</v>
      </c>
      <c r="B986" s="1">
        <v>1197831</v>
      </c>
      <c r="C986" s="17">
        <v>44808</v>
      </c>
      <c r="D986" s="17" t="str">
        <f t="shared" si="53"/>
        <v>septiembre</v>
      </c>
      <c r="E986" s="17" t="str">
        <f t="shared" si="54"/>
        <v>T3</v>
      </c>
      <c r="F986" s="17" t="str">
        <f t="shared" si="55"/>
        <v>S2</v>
      </c>
      <c r="G986" s="1" t="s">
        <v>8</v>
      </c>
      <c r="H986" s="1" t="s">
        <v>34</v>
      </c>
      <c r="I986" s="1" t="s">
        <v>35</v>
      </c>
      <c r="J986" s="1" t="s">
        <v>2</v>
      </c>
      <c r="K986" s="1">
        <v>54</v>
      </c>
      <c r="L986" s="1" t="s">
        <v>114</v>
      </c>
      <c r="M986" s="14">
        <v>0.5</v>
      </c>
      <c r="N986" s="2">
        <v>6750</v>
      </c>
      <c r="O986" s="14">
        <f t="shared" si="42"/>
        <v>3375</v>
      </c>
      <c r="P986" s="14">
        <f t="shared" si="43"/>
        <v>1518.7499999999998</v>
      </c>
      <c r="Q986" s="3">
        <v>0.44999999999999996</v>
      </c>
    </row>
    <row r="987" spans="1:17" ht="15.75" customHeight="1" x14ac:dyDescent="0.2">
      <c r="A987" s="1" t="s">
        <v>109</v>
      </c>
      <c r="B987" s="1">
        <v>1197831</v>
      </c>
      <c r="C987" s="17">
        <v>44808</v>
      </c>
      <c r="D987" s="17" t="str">
        <f t="shared" si="53"/>
        <v>septiembre</v>
      </c>
      <c r="E987" s="17" t="str">
        <f t="shared" si="54"/>
        <v>T3</v>
      </c>
      <c r="F987" s="17" t="str">
        <f t="shared" si="55"/>
        <v>S2</v>
      </c>
      <c r="G987" s="1" t="s">
        <v>8</v>
      </c>
      <c r="H987" s="1" t="s">
        <v>34</v>
      </c>
      <c r="I987" s="1" t="s">
        <v>35</v>
      </c>
      <c r="J987" s="1" t="s">
        <v>3</v>
      </c>
      <c r="K987" s="1">
        <v>21</v>
      </c>
      <c r="L987" s="1" t="s">
        <v>114</v>
      </c>
      <c r="M987" s="14">
        <v>0.5</v>
      </c>
      <c r="N987" s="2">
        <v>6250</v>
      </c>
      <c r="O987" s="14">
        <f t="shared" si="42"/>
        <v>3125</v>
      </c>
      <c r="P987" s="14">
        <f t="shared" si="43"/>
        <v>1406.2499999999998</v>
      </c>
      <c r="Q987" s="3">
        <v>0.44999999999999996</v>
      </c>
    </row>
    <row r="988" spans="1:17" ht="15.75" customHeight="1" x14ac:dyDescent="0.2">
      <c r="A988" s="1" t="s">
        <v>109</v>
      </c>
      <c r="B988" s="1">
        <v>1197831</v>
      </c>
      <c r="C988" s="17">
        <v>44808</v>
      </c>
      <c r="D988" s="17" t="str">
        <f t="shared" si="53"/>
        <v>septiembre</v>
      </c>
      <c r="E988" s="17" t="str">
        <f t="shared" si="54"/>
        <v>T3</v>
      </c>
      <c r="F988" s="17" t="str">
        <f t="shared" si="55"/>
        <v>S2</v>
      </c>
      <c r="G988" s="1" t="s">
        <v>8</v>
      </c>
      <c r="H988" s="1" t="s">
        <v>34</v>
      </c>
      <c r="I988" s="1" t="s">
        <v>35</v>
      </c>
      <c r="J988" s="1" t="s">
        <v>4</v>
      </c>
      <c r="K988" s="1">
        <v>48</v>
      </c>
      <c r="L988" s="1" t="s">
        <v>113</v>
      </c>
      <c r="M988" s="14">
        <v>0.54999999999999993</v>
      </c>
      <c r="N988" s="2">
        <v>6750</v>
      </c>
      <c r="O988" s="14">
        <f t="shared" si="42"/>
        <v>3712.4999999999995</v>
      </c>
      <c r="P988" s="14">
        <f t="shared" si="43"/>
        <v>1670.6249999999995</v>
      </c>
      <c r="Q988" s="3">
        <v>0.44999999999999996</v>
      </c>
    </row>
    <row r="989" spans="1:17" ht="15.75" customHeight="1" x14ac:dyDescent="0.2">
      <c r="A989" s="1" t="s">
        <v>109</v>
      </c>
      <c r="B989" s="1">
        <v>1197831</v>
      </c>
      <c r="C989" s="17">
        <v>44808</v>
      </c>
      <c r="D989" s="17" t="str">
        <f t="shared" si="53"/>
        <v>septiembre</v>
      </c>
      <c r="E989" s="17" t="str">
        <f t="shared" si="54"/>
        <v>T3</v>
      </c>
      <c r="F989" s="17" t="str">
        <f t="shared" si="55"/>
        <v>S2</v>
      </c>
      <c r="G989" s="1" t="s">
        <v>8</v>
      </c>
      <c r="H989" s="1" t="s">
        <v>34</v>
      </c>
      <c r="I989" s="1" t="s">
        <v>35</v>
      </c>
      <c r="J989" s="1" t="s">
        <v>5</v>
      </c>
      <c r="K989" s="1">
        <v>47</v>
      </c>
      <c r="L989" s="1" t="s">
        <v>113</v>
      </c>
      <c r="M989" s="14">
        <v>0.54999999999999993</v>
      </c>
      <c r="N989" s="2">
        <v>4000</v>
      </c>
      <c r="O989" s="14">
        <f t="shared" si="42"/>
        <v>2199.9999999999995</v>
      </c>
      <c r="P989" s="14">
        <f t="shared" si="43"/>
        <v>1209.9999999999998</v>
      </c>
      <c r="Q989" s="3">
        <v>0.55000000000000004</v>
      </c>
    </row>
    <row r="990" spans="1:17" ht="15.75" customHeight="1" x14ac:dyDescent="0.2">
      <c r="A990" s="1" t="s">
        <v>109</v>
      </c>
      <c r="B990" s="1">
        <v>1197831</v>
      </c>
      <c r="C990" s="17">
        <v>44808</v>
      </c>
      <c r="D990" s="17" t="str">
        <f t="shared" si="53"/>
        <v>septiembre</v>
      </c>
      <c r="E990" s="17" t="str">
        <f t="shared" si="54"/>
        <v>T3</v>
      </c>
      <c r="F990" s="17" t="str">
        <f t="shared" si="55"/>
        <v>S2</v>
      </c>
      <c r="G990" s="1" t="s">
        <v>8</v>
      </c>
      <c r="H990" s="1" t="s">
        <v>34</v>
      </c>
      <c r="I990" s="1" t="s">
        <v>35</v>
      </c>
      <c r="J990" s="1" t="s">
        <v>6</v>
      </c>
      <c r="K990" s="1">
        <v>18</v>
      </c>
      <c r="L990" s="1" t="s">
        <v>114</v>
      </c>
      <c r="M990" s="14">
        <v>0.5</v>
      </c>
      <c r="N990" s="2">
        <v>4000</v>
      </c>
      <c r="O990" s="14">
        <f t="shared" si="42"/>
        <v>2000</v>
      </c>
      <c r="P990" s="14">
        <f t="shared" si="43"/>
        <v>799.99999999999989</v>
      </c>
      <c r="Q990" s="3">
        <v>0.39999999999999997</v>
      </c>
    </row>
    <row r="991" spans="1:17" ht="15.75" customHeight="1" x14ac:dyDescent="0.2">
      <c r="A991" s="1" t="s">
        <v>109</v>
      </c>
      <c r="B991" s="1">
        <v>1197831</v>
      </c>
      <c r="C991" s="17">
        <v>44808</v>
      </c>
      <c r="D991" s="17" t="str">
        <f t="shared" si="53"/>
        <v>septiembre</v>
      </c>
      <c r="E991" s="17" t="str">
        <f t="shared" si="54"/>
        <v>T3</v>
      </c>
      <c r="F991" s="17" t="str">
        <f t="shared" si="55"/>
        <v>S2</v>
      </c>
      <c r="G991" s="1" t="s">
        <v>8</v>
      </c>
      <c r="H991" s="1" t="s">
        <v>34</v>
      </c>
      <c r="I991" s="1" t="s">
        <v>35</v>
      </c>
      <c r="J991" s="1" t="s">
        <v>7</v>
      </c>
      <c r="K991" s="1">
        <v>22</v>
      </c>
      <c r="L991" s="1" t="s">
        <v>113</v>
      </c>
      <c r="M991" s="14">
        <v>0.45</v>
      </c>
      <c r="N991" s="2">
        <v>6250</v>
      </c>
      <c r="O991" s="14">
        <f t="shared" si="42"/>
        <v>2812.5</v>
      </c>
      <c r="P991" s="14">
        <f t="shared" si="43"/>
        <v>1687.5000000000002</v>
      </c>
      <c r="Q991" s="3">
        <v>0.60000000000000009</v>
      </c>
    </row>
    <row r="992" spans="1:17" ht="15.75" customHeight="1" x14ac:dyDescent="0.2">
      <c r="A992" s="1" t="s">
        <v>109</v>
      </c>
      <c r="B992" s="1">
        <v>1197831</v>
      </c>
      <c r="C992" s="17">
        <v>44837</v>
      </c>
      <c r="D992" s="17" t="str">
        <f t="shared" si="53"/>
        <v>octubre</v>
      </c>
      <c r="E992" s="17" t="str">
        <f t="shared" si="54"/>
        <v>T4</v>
      </c>
      <c r="F992" s="17" t="str">
        <f t="shared" si="55"/>
        <v>S2</v>
      </c>
      <c r="G992" s="1" t="s">
        <v>8</v>
      </c>
      <c r="H992" s="1" t="s">
        <v>34</v>
      </c>
      <c r="I992" s="1" t="s">
        <v>35</v>
      </c>
      <c r="J992" s="1" t="s">
        <v>2</v>
      </c>
      <c r="K992" s="1">
        <v>33</v>
      </c>
      <c r="L992" s="1" t="s">
        <v>112</v>
      </c>
      <c r="M992" s="14">
        <v>0.35000000000000003</v>
      </c>
      <c r="N992" s="2">
        <v>5750</v>
      </c>
      <c r="O992" s="14">
        <f t="shared" si="42"/>
        <v>2012.5000000000002</v>
      </c>
      <c r="P992" s="14">
        <f t="shared" si="43"/>
        <v>905.625</v>
      </c>
      <c r="Q992" s="3">
        <v>0.44999999999999996</v>
      </c>
    </row>
    <row r="993" spans="1:17" ht="15.75" customHeight="1" x14ac:dyDescent="0.2">
      <c r="A993" s="1" t="s">
        <v>109</v>
      </c>
      <c r="B993" s="1">
        <v>1197831</v>
      </c>
      <c r="C993" s="17">
        <v>44837</v>
      </c>
      <c r="D993" s="17" t="str">
        <f t="shared" si="53"/>
        <v>octubre</v>
      </c>
      <c r="E993" s="17" t="str">
        <f t="shared" si="54"/>
        <v>T4</v>
      </c>
      <c r="F993" s="17" t="str">
        <f t="shared" si="55"/>
        <v>S2</v>
      </c>
      <c r="G993" s="1" t="s">
        <v>8</v>
      </c>
      <c r="H993" s="1" t="s">
        <v>34</v>
      </c>
      <c r="I993" s="1" t="s">
        <v>35</v>
      </c>
      <c r="J993" s="1" t="s">
        <v>3</v>
      </c>
      <c r="K993" s="1">
        <v>51</v>
      </c>
      <c r="L993" s="1" t="s">
        <v>112</v>
      </c>
      <c r="M993" s="14">
        <v>0.35000000000000003</v>
      </c>
      <c r="N993" s="2">
        <v>5750</v>
      </c>
      <c r="O993" s="14">
        <f t="shared" si="42"/>
        <v>2012.5000000000002</v>
      </c>
      <c r="P993" s="14">
        <f t="shared" si="43"/>
        <v>905.625</v>
      </c>
      <c r="Q993" s="3">
        <v>0.44999999999999996</v>
      </c>
    </row>
    <row r="994" spans="1:17" ht="15.75" customHeight="1" x14ac:dyDescent="0.2">
      <c r="A994" s="1" t="s">
        <v>109</v>
      </c>
      <c r="B994" s="1">
        <v>1197831</v>
      </c>
      <c r="C994" s="17">
        <v>44837</v>
      </c>
      <c r="D994" s="17" t="str">
        <f t="shared" si="53"/>
        <v>octubre</v>
      </c>
      <c r="E994" s="17" t="str">
        <f t="shared" si="54"/>
        <v>T4</v>
      </c>
      <c r="F994" s="17" t="str">
        <f t="shared" si="55"/>
        <v>S2</v>
      </c>
      <c r="G994" s="1" t="s">
        <v>8</v>
      </c>
      <c r="H994" s="1" t="s">
        <v>34</v>
      </c>
      <c r="I994" s="1" t="s">
        <v>35</v>
      </c>
      <c r="J994" s="1" t="s">
        <v>4</v>
      </c>
      <c r="K994" s="1">
        <v>24</v>
      </c>
      <c r="L994" s="1" t="s">
        <v>113</v>
      </c>
      <c r="M994" s="14">
        <v>0.4</v>
      </c>
      <c r="N994" s="2">
        <v>5250</v>
      </c>
      <c r="O994" s="14">
        <f t="shared" si="42"/>
        <v>2100</v>
      </c>
      <c r="P994" s="14">
        <f t="shared" si="43"/>
        <v>944.99999999999989</v>
      </c>
      <c r="Q994" s="3">
        <v>0.44999999999999996</v>
      </c>
    </row>
    <row r="995" spans="1:17" ht="15.75" customHeight="1" x14ac:dyDescent="0.2">
      <c r="A995" s="1" t="s">
        <v>109</v>
      </c>
      <c r="B995" s="1">
        <v>1197831</v>
      </c>
      <c r="C995" s="17">
        <v>44837</v>
      </c>
      <c r="D995" s="17" t="str">
        <f t="shared" si="53"/>
        <v>octubre</v>
      </c>
      <c r="E995" s="17" t="str">
        <f t="shared" si="54"/>
        <v>T4</v>
      </c>
      <c r="F995" s="17" t="str">
        <f t="shared" si="55"/>
        <v>S2</v>
      </c>
      <c r="G995" s="1" t="s">
        <v>8</v>
      </c>
      <c r="H995" s="1" t="s">
        <v>34</v>
      </c>
      <c r="I995" s="1" t="s">
        <v>35</v>
      </c>
      <c r="J995" s="1" t="s">
        <v>5</v>
      </c>
      <c r="K995" s="1">
        <v>37</v>
      </c>
      <c r="L995" s="1" t="s">
        <v>114</v>
      </c>
      <c r="M995" s="14">
        <v>0.4</v>
      </c>
      <c r="N995" s="2">
        <v>3750</v>
      </c>
      <c r="O995" s="14">
        <f t="shared" si="42"/>
        <v>1500</v>
      </c>
      <c r="P995" s="14">
        <f t="shared" si="43"/>
        <v>825.00000000000011</v>
      </c>
      <c r="Q995" s="3">
        <v>0.55000000000000004</v>
      </c>
    </row>
    <row r="996" spans="1:17" ht="15.75" customHeight="1" x14ac:dyDescent="0.2">
      <c r="A996" s="1" t="s">
        <v>109</v>
      </c>
      <c r="B996" s="1">
        <v>1197831</v>
      </c>
      <c r="C996" s="17">
        <v>44837</v>
      </c>
      <c r="D996" s="17" t="str">
        <f t="shared" si="53"/>
        <v>octubre</v>
      </c>
      <c r="E996" s="17" t="str">
        <f t="shared" si="54"/>
        <v>T4</v>
      </c>
      <c r="F996" s="17" t="str">
        <f t="shared" si="55"/>
        <v>S2</v>
      </c>
      <c r="G996" s="1" t="s">
        <v>8</v>
      </c>
      <c r="H996" s="1" t="s">
        <v>34</v>
      </c>
      <c r="I996" s="1" t="s">
        <v>35</v>
      </c>
      <c r="J996" s="1" t="s">
        <v>6</v>
      </c>
      <c r="K996" s="1">
        <v>40</v>
      </c>
      <c r="L996" s="1" t="s">
        <v>115</v>
      </c>
      <c r="M996" s="14">
        <v>0.35000000000000003</v>
      </c>
      <c r="N996" s="2">
        <v>3500</v>
      </c>
      <c r="O996" s="14">
        <f t="shared" si="42"/>
        <v>1225.0000000000002</v>
      </c>
      <c r="P996" s="14">
        <f t="shared" si="43"/>
        <v>490.00000000000006</v>
      </c>
      <c r="Q996" s="3">
        <v>0.39999999999999997</v>
      </c>
    </row>
    <row r="997" spans="1:17" ht="15.75" customHeight="1" x14ac:dyDescent="0.2">
      <c r="A997" s="1" t="s">
        <v>109</v>
      </c>
      <c r="B997" s="1">
        <v>1197831</v>
      </c>
      <c r="C997" s="17">
        <v>44837</v>
      </c>
      <c r="D997" s="17" t="str">
        <f t="shared" si="53"/>
        <v>octubre</v>
      </c>
      <c r="E997" s="17" t="str">
        <f t="shared" si="54"/>
        <v>T4</v>
      </c>
      <c r="F997" s="17" t="str">
        <f t="shared" si="55"/>
        <v>S2</v>
      </c>
      <c r="G997" s="1" t="s">
        <v>8</v>
      </c>
      <c r="H997" s="1" t="s">
        <v>34</v>
      </c>
      <c r="I997" s="1" t="s">
        <v>35</v>
      </c>
      <c r="J997" s="1" t="s">
        <v>7</v>
      </c>
      <c r="K997" s="1">
        <v>33</v>
      </c>
      <c r="L997" s="1" t="s">
        <v>113</v>
      </c>
      <c r="M997" s="14">
        <v>0.45</v>
      </c>
      <c r="N997" s="2">
        <v>5250</v>
      </c>
      <c r="O997" s="14">
        <f t="shared" si="42"/>
        <v>2362.5</v>
      </c>
      <c r="P997" s="14">
        <f t="shared" si="43"/>
        <v>1417.5000000000002</v>
      </c>
      <c r="Q997" s="3">
        <v>0.60000000000000009</v>
      </c>
    </row>
    <row r="998" spans="1:17" ht="15.75" customHeight="1" x14ac:dyDescent="0.2">
      <c r="A998" s="1" t="s">
        <v>109</v>
      </c>
      <c r="B998" s="1">
        <v>1197831</v>
      </c>
      <c r="C998" s="17">
        <v>44869</v>
      </c>
      <c r="D998" s="17" t="str">
        <f t="shared" si="53"/>
        <v>noviembre</v>
      </c>
      <c r="E998" s="17" t="str">
        <f t="shared" si="54"/>
        <v>T4</v>
      </c>
      <c r="F998" s="17" t="str">
        <f t="shared" si="55"/>
        <v>S2</v>
      </c>
      <c r="G998" s="1" t="s">
        <v>8</v>
      </c>
      <c r="H998" s="1" t="s">
        <v>34</v>
      </c>
      <c r="I998" s="1" t="s">
        <v>35</v>
      </c>
      <c r="J998" s="1" t="s">
        <v>2</v>
      </c>
      <c r="K998" s="1">
        <v>47</v>
      </c>
      <c r="L998" s="1" t="s">
        <v>112</v>
      </c>
      <c r="M998" s="14">
        <v>0.30000000000000004</v>
      </c>
      <c r="N998" s="2">
        <v>6750</v>
      </c>
      <c r="O998" s="14">
        <f t="shared" si="42"/>
        <v>2025.0000000000002</v>
      </c>
      <c r="P998" s="14">
        <f t="shared" si="43"/>
        <v>911.25</v>
      </c>
      <c r="Q998" s="3">
        <v>0.44999999999999996</v>
      </c>
    </row>
    <row r="999" spans="1:17" ht="15.75" customHeight="1" x14ac:dyDescent="0.2">
      <c r="A999" s="1" t="s">
        <v>109</v>
      </c>
      <c r="B999" s="1">
        <v>1197831</v>
      </c>
      <c r="C999" s="17">
        <v>44869</v>
      </c>
      <c r="D999" s="17" t="str">
        <f t="shared" si="53"/>
        <v>noviembre</v>
      </c>
      <c r="E999" s="17" t="str">
        <f t="shared" si="54"/>
        <v>T4</v>
      </c>
      <c r="F999" s="17" t="str">
        <f t="shared" si="55"/>
        <v>S2</v>
      </c>
      <c r="G999" s="1" t="s">
        <v>8</v>
      </c>
      <c r="H999" s="1" t="s">
        <v>34</v>
      </c>
      <c r="I999" s="1" t="s">
        <v>35</v>
      </c>
      <c r="J999" s="1" t="s">
        <v>3</v>
      </c>
      <c r="K999" s="1">
        <v>43</v>
      </c>
      <c r="L999" s="1" t="s">
        <v>112</v>
      </c>
      <c r="M999" s="14">
        <v>0.30000000000000004</v>
      </c>
      <c r="N999" s="2">
        <v>6750</v>
      </c>
      <c r="O999" s="14">
        <f t="shared" si="42"/>
        <v>2025.0000000000002</v>
      </c>
      <c r="P999" s="14">
        <f t="shared" si="43"/>
        <v>911.25</v>
      </c>
      <c r="Q999" s="3">
        <v>0.44999999999999996</v>
      </c>
    </row>
    <row r="1000" spans="1:17" ht="15.75" customHeight="1" x14ac:dyDescent="0.2">
      <c r="A1000" s="1" t="s">
        <v>109</v>
      </c>
      <c r="B1000" s="1">
        <v>1197831</v>
      </c>
      <c r="C1000" s="17">
        <v>44869</v>
      </c>
      <c r="D1000" s="17" t="str">
        <f t="shared" si="53"/>
        <v>noviembre</v>
      </c>
      <c r="E1000" s="17" t="str">
        <f t="shared" si="54"/>
        <v>T4</v>
      </c>
      <c r="F1000" s="17" t="str">
        <f t="shared" si="55"/>
        <v>S2</v>
      </c>
      <c r="G1000" s="1" t="s">
        <v>8</v>
      </c>
      <c r="H1000" s="1" t="s">
        <v>34</v>
      </c>
      <c r="I1000" s="1" t="s">
        <v>35</v>
      </c>
      <c r="J1000" s="1" t="s">
        <v>4</v>
      </c>
      <c r="K1000" s="1">
        <v>50</v>
      </c>
      <c r="L1000" s="1" t="s">
        <v>114</v>
      </c>
      <c r="M1000" s="14">
        <v>0.55000000000000004</v>
      </c>
      <c r="N1000" s="2">
        <v>6000</v>
      </c>
      <c r="O1000" s="14">
        <f t="shared" si="42"/>
        <v>3300.0000000000005</v>
      </c>
      <c r="P1000" s="14">
        <f t="shared" si="43"/>
        <v>1485</v>
      </c>
      <c r="Q1000" s="3">
        <v>0.44999999999999996</v>
      </c>
    </row>
    <row r="1001" spans="1:17" ht="15.75" customHeight="1" x14ac:dyDescent="0.2">
      <c r="A1001" s="1" t="s">
        <v>109</v>
      </c>
      <c r="B1001" s="1">
        <v>1197831</v>
      </c>
      <c r="C1001" s="17">
        <v>44869</v>
      </c>
      <c r="D1001" s="17" t="str">
        <f t="shared" si="53"/>
        <v>noviembre</v>
      </c>
      <c r="E1001" s="17" t="str">
        <f t="shared" si="54"/>
        <v>T4</v>
      </c>
      <c r="F1001" s="17" t="str">
        <f t="shared" si="55"/>
        <v>S2</v>
      </c>
      <c r="G1001" s="1" t="s">
        <v>8</v>
      </c>
      <c r="H1001" s="1" t="s">
        <v>34</v>
      </c>
      <c r="I1001" s="1" t="s">
        <v>35</v>
      </c>
      <c r="J1001" s="1" t="s">
        <v>5</v>
      </c>
      <c r="K1001" s="1">
        <v>40</v>
      </c>
      <c r="L1001" s="1" t="s">
        <v>115</v>
      </c>
      <c r="M1001" s="14">
        <v>0.55000000000000004</v>
      </c>
      <c r="N1001" s="2">
        <v>4750</v>
      </c>
      <c r="O1001" s="14">
        <f t="shared" si="42"/>
        <v>2612.5</v>
      </c>
      <c r="P1001" s="14">
        <f t="shared" si="43"/>
        <v>1436.8750000000002</v>
      </c>
      <c r="Q1001" s="3">
        <v>0.55000000000000004</v>
      </c>
    </row>
    <row r="1002" spans="1:17" ht="15.75" customHeight="1" x14ac:dyDescent="0.2">
      <c r="A1002" s="1" t="s">
        <v>109</v>
      </c>
      <c r="B1002" s="1">
        <v>1197831</v>
      </c>
      <c r="C1002" s="17">
        <v>44869</v>
      </c>
      <c r="D1002" s="17" t="str">
        <f t="shared" si="53"/>
        <v>noviembre</v>
      </c>
      <c r="E1002" s="17" t="str">
        <f t="shared" si="54"/>
        <v>T4</v>
      </c>
      <c r="F1002" s="17" t="str">
        <f t="shared" si="55"/>
        <v>S2</v>
      </c>
      <c r="G1002" s="1" t="s">
        <v>8</v>
      </c>
      <c r="H1002" s="1" t="s">
        <v>34</v>
      </c>
      <c r="I1002" s="1" t="s">
        <v>35</v>
      </c>
      <c r="J1002" s="1" t="s">
        <v>6</v>
      </c>
      <c r="K1002" s="1">
        <v>21</v>
      </c>
      <c r="L1002" s="1" t="s">
        <v>114</v>
      </c>
      <c r="M1002" s="14">
        <v>0.54999999999999993</v>
      </c>
      <c r="N1002" s="2">
        <v>4500</v>
      </c>
      <c r="O1002" s="14">
        <f t="shared" si="42"/>
        <v>2474.9999999999995</v>
      </c>
      <c r="P1002" s="14">
        <f t="shared" si="43"/>
        <v>989.99999999999977</v>
      </c>
      <c r="Q1002" s="3">
        <v>0.39999999999999997</v>
      </c>
    </row>
    <row r="1003" spans="1:17" ht="15.75" customHeight="1" x14ac:dyDescent="0.2">
      <c r="A1003" s="1" t="s">
        <v>109</v>
      </c>
      <c r="B1003" s="1">
        <v>1197831</v>
      </c>
      <c r="C1003" s="17">
        <v>44869</v>
      </c>
      <c r="D1003" s="17" t="str">
        <f t="shared" si="53"/>
        <v>noviembre</v>
      </c>
      <c r="E1003" s="17" t="str">
        <f t="shared" si="54"/>
        <v>T4</v>
      </c>
      <c r="F1003" s="17" t="str">
        <f t="shared" si="55"/>
        <v>S2</v>
      </c>
      <c r="G1003" s="1" t="s">
        <v>8</v>
      </c>
      <c r="H1003" s="1" t="s">
        <v>34</v>
      </c>
      <c r="I1003" s="1" t="s">
        <v>35</v>
      </c>
      <c r="J1003" s="1" t="s">
        <v>7</v>
      </c>
      <c r="K1003" s="1">
        <v>15</v>
      </c>
      <c r="L1003" s="1" t="s">
        <v>113</v>
      </c>
      <c r="M1003" s="14">
        <v>0.65</v>
      </c>
      <c r="N1003" s="2">
        <v>6500</v>
      </c>
      <c r="O1003" s="14">
        <f t="shared" si="42"/>
        <v>4225</v>
      </c>
      <c r="P1003" s="14">
        <f t="shared" si="43"/>
        <v>2535.0000000000005</v>
      </c>
      <c r="Q1003" s="3">
        <v>0.60000000000000009</v>
      </c>
    </row>
    <row r="1004" spans="1:17" ht="15.75" customHeight="1" x14ac:dyDescent="0.2">
      <c r="A1004" s="1" t="s">
        <v>109</v>
      </c>
      <c r="B1004" s="1">
        <v>1197831</v>
      </c>
      <c r="C1004" s="17">
        <v>44898</v>
      </c>
      <c r="D1004" s="17" t="str">
        <f t="shared" si="53"/>
        <v>diciembre</v>
      </c>
      <c r="E1004" s="17" t="str">
        <f t="shared" si="54"/>
        <v>T4</v>
      </c>
      <c r="F1004" s="17" t="str">
        <f t="shared" si="55"/>
        <v>S2</v>
      </c>
      <c r="G1004" s="1" t="s">
        <v>8</v>
      </c>
      <c r="H1004" s="1" t="s">
        <v>34</v>
      </c>
      <c r="I1004" s="1" t="s">
        <v>35</v>
      </c>
      <c r="J1004" s="1" t="s">
        <v>2</v>
      </c>
      <c r="K1004" s="1">
        <v>42</v>
      </c>
      <c r="L1004" s="1" t="s">
        <v>112</v>
      </c>
      <c r="M1004" s="14">
        <v>0.54999999999999993</v>
      </c>
      <c r="N1004" s="2">
        <v>8000</v>
      </c>
      <c r="O1004" s="14">
        <f t="shared" si="42"/>
        <v>4399.9999999999991</v>
      </c>
      <c r="P1004" s="14">
        <f t="shared" si="43"/>
        <v>1979.9999999999993</v>
      </c>
      <c r="Q1004" s="3">
        <v>0.44999999999999996</v>
      </c>
    </row>
    <row r="1005" spans="1:17" ht="15.75" customHeight="1" x14ac:dyDescent="0.2">
      <c r="A1005" s="1" t="s">
        <v>109</v>
      </c>
      <c r="B1005" s="1">
        <v>1197831</v>
      </c>
      <c r="C1005" s="17">
        <v>44898</v>
      </c>
      <c r="D1005" s="17" t="str">
        <f t="shared" si="53"/>
        <v>diciembre</v>
      </c>
      <c r="E1005" s="17" t="str">
        <f t="shared" si="54"/>
        <v>T4</v>
      </c>
      <c r="F1005" s="17" t="str">
        <f t="shared" si="55"/>
        <v>S2</v>
      </c>
      <c r="G1005" s="1" t="s">
        <v>8</v>
      </c>
      <c r="H1005" s="1" t="s">
        <v>34</v>
      </c>
      <c r="I1005" s="1" t="s">
        <v>35</v>
      </c>
      <c r="J1005" s="1" t="s">
        <v>3</v>
      </c>
      <c r="K1005" s="1">
        <v>31</v>
      </c>
      <c r="L1005" s="1" t="s">
        <v>114</v>
      </c>
      <c r="M1005" s="14">
        <v>0.54999999999999993</v>
      </c>
      <c r="N1005" s="2">
        <v>8000</v>
      </c>
      <c r="O1005" s="14">
        <f t="shared" si="42"/>
        <v>4399.9999999999991</v>
      </c>
      <c r="P1005" s="14">
        <f t="shared" si="43"/>
        <v>1979.9999999999993</v>
      </c>
      <c r="Q1005" s="3">
        <v>0.44999999999999996</v>
      </c>
    </row>
    <row r="1006" spans="1:17" ht="15.75" customHeight="1" x14ac:dyDescent="0.2">
      <c r="A1006" s="1" t="s">
        <v>109</v>
      </c>
      <c r="B1006" s="1">
        <v>1197831</v>
      </c>
      <c r="C1006" s="17">
        <v>44898</v>
      </c>
      <c r="D1006" s="17" t="str">
        <f t="shared" si="53"/>
        <v>diciembre</v>
      </c>
      <c r="E1006" s="17" t="str">
        <f t="shared" si="54"/>
        <v>T4</v>
      </c>
      <c r="F1006" s="17" t="str">
        <f t="shared" si="55"/>
        <v>S2</v>
      </c>
      <c r="G1006" s="1" t="s">
        <v>8</v>
      </c>
      <c r="H1006" s="1" t="s">
        <v>34</v>
      </c>
      <c r="I1006" s="1" t="s">
        <v>35</v>
      </c>
      <c r="J1006" s="1" t="s">
        <v>4</v>
      </c>
      <c r="K1006" s="1">
        <v>21</v>
      </c>
      <c r="L1006" s="1" t="s">
        <v>112</v>
      </c>
      <c r="M1006" s="14">
        <v>0.6</v>
      </c>
      <c r="N1006" s="2">
        <v>7000</v>
      </c>
      <c r="O1006" s="14">
        <f t="shared" si="42"/>
        <v>4200</v>
      </c>
      <c r="P1006" s="14">
        <f t="shared" si="43"/>
        <v>1889.9999999999998</v>
      </c>
      <c r="Q1006" s="3">
        <v>0.44999999999999996</v>
      </c>
    </row>
    <row r="1007" spans="1:17" ht="15.75" customHeight="1" x14ac:dyDescent="0.2">
      <c r="A1007" s="1" t="s">
        <v>109</v>
      </c>
      <c r="B1007" s="1">
        <v>1197831</v>
      </c>
      <c r="C1007" s="17">
        <v>44898</v>
      </c>
      <c r="D1007" s="17" t="str">
        <f t="shared" si="53"/>
        <v>diciembre</v>
      </c>
      <c r="E1007" s="17" t="str">
        <f t="shared" si="54"/>
        <v>T4</v>
      </c>
      <c r="F1007" s="17" t="str">
        <f t="shared" si="55"/>
        <v>S2</v>
      </c>
      <c r="G1007" s="1" t="s">
        <v>8</v>
      </c>
      <c r="H1007" s="1" t="s">
        <v>34</v>
      </c>
      <c r="I1007" s="1" t="s">
        <v>35</v>
      </c>
      <c r="J1007" s="1" t="s">
        <v>5</v>
      </c>
      <c r="K1007" s="1">
        <v>50</v>
      </c>
      <c r="L1007" s="1" t="s">
        <v>114</v>
      </c>
      <c r="M1007" s="14">
        <v>0.6</v>
      </c>
      <c r="N1007" s="2">
        <v>5500</v>
      </c>
      <c r="O1007" s="14">
        <f t="shared" si="42"/>
        <v>3300</v>
      </c>
      <c r="P1007" s="14">
        <f t="shared" si="43"/>
        <v>1815.0000000000002</v>
      </c>
      <c r="Q1007" s="3">
        <v>0.55000000000000004</v>
      </c>
    </row>
    <row r="1008" spans="1:17" ht="15.75" customHeight="1" x14ac:dyDescent="0.2">
      <c r="A1008" s="1" t="s">
        <v>109</v>
      </c>
      <c r="B1008" s="1">
        <v>1197831</v>
      </c>
      <c r="C1008" s="17">
        <v>44898</v>
      </c>
      <c r="D1008" s="17" t="str">
        <f t="shared" si="53"/>
        <v>diciembre</v>
      </c>
      <c r="E1008" s="17" t="str">
        <f t="shared" si="54"/>
        <v>T4</v>
      </c>
      <c r="F1008" s="17" t="str">
        <f t="shared" si="55"/>
        <v>S2</v>
      </c>
      <c r="G1008" s="1" t="s">
        <v>8</v>
      </c>
      <c r="H1008" s="1" t="s">
        <v>34</v>
      </c>
      <c r="I1008" s="1" t="s">
        <v>35</v>
      </c>
      <c r="J1008" s="1" t="s">
        <v>6</v>
      </c>
      <c r="K1008" s="1">
        <v>53</v>
      </c>
      <c r="L1008" s="1" t="s">
        <v>113</v>
      </c>
      <c r="M1008" s="14">
        <v>0.54999999999999993</v>
      </c>
      <c r="N1008" s="2">
        <v>5000</v>
      </c>
      <c r="O1008" s="14">
        <f t="shared" si="42"/>
        <v>2749.9999999999995</v>
      </c>
      <c r="P1008" s="14">
        <f t="shared" si="43"/>
        <v>1099.9999999999998</v>
      </c>
      <c r="Q1008" s="3">
        <v>0.39999999999999997</v>
      </c>
    </row>
    <row r="1009" spans="1:17" ht="15.75" customHeight="1" x14ac:dyDescent="0.2">
      <c r="A1009" s="1" t="s">
        <v>109</v>
      </c>
      <c r="B1009" s="1">
        <v>1197831</v>
      </c>
      <c r="C1009" s="17">
        <v>44898</v>
      </c>
      <c r="D1009" s="17" t="str">
        <f t="shared" si="53"/>
        <v>diciembre</v>
      </c>
      <c r="E1009" s="17" t="str">
        <f t="shared" si="54"/>
        <v>T4</v>
      </c>
      <c r="F1009" s="17" t="str">
        <f t="shared" si="55"/>
        <v>S2</v>
      </c>
      <c r="G1009" s="1" t="s">
        <v>8</v>
      </c>
      <c r="H1009" s="1" t="s">
        <v>34</v>
      </c>
      <c r="I1009" s="1" t="s">
        <v>35</v>
      </c>
      <c r="J1009" s="1" t="s">
        <v>7</v>
      </c>
      <c r="K1009" s="1">
        <v>17</v>
      </c>
      <c r="L1009" s="1" t="s">
        <v>115</v>
      </c>
      <c r="M1009" s="14">
        <v>0.65</v>
      </c>
      <c r="N1009" s="2">
        <v>7500</v>
      </c>
      <c r="O1009" s="14">
        <f t="shared" si="42"/>
        <v>4875</v>
      </c>
      <c r="P1009" s="14">
        <f t="shared" si="43"/>
        <v>2925.0000000000005</v>
      </c>
      <c r="Q1009" s="3">
        <v>0.60000000000000009</v>
      </c>
    </row>
    <row r="1010" spans="1:17" ht="15.75" customHeight="1" x14ac:dyDescent="0.2">
      <c r="A1010" s="1" t="s">
        <v>108</v>
      </c>
      <c r="B1010" s="1">
        <v>1185732</v>
      </c>
      <c r="C1010" s="17">
        <v>44572</v>
      </c>
      <c r="D1010" s="17" t="str">
        <f t="shared" si="53"/>
        <v>enero</v>
      </c>
      <c r="E1010" s="17" t="str">
        <f t="shared" si="54"/>
        <v>T1</v>
      </c>
      <c r="F1010" s="17" t="str">
        <f t="shared" si="55"/>
        <v>S1</v>
      </c>
      <c r="G1010" s="1" t="s">
        <v>15</v>
      </c>
      <c r="H1010" s="1" t="s">
        <v>36</v>
      </c>
      <c r="I1010" s="1" t="s">
        <v>37</v>
      </c>
      <c r="J1010" s="1" t="s">
        <v>2</v>
      </c>
      <c r="K1010" s="1">
        <v>48</v>
      </c>
      <c r="L1010" s="1" t="s">
        <v>112</v>
      </c>
      <c r="M1010" s="14">
        <v>0.35</v>
      </c>
      <c r="N1010" s="2">
        <v>4250</v>
      </c>
      <c r="O1010" s="14">
        <f t="shared" si="42"/>
        <v>1487.5</v>
      </c>
      <c r="P1010" s="14">
        <f t="shared" si="43"/>
        <v>595</v>
      </c>
      <c r="Q1010" s="3">
        <v>0.4</v>
      </c>
    </row>
    <row r="1011" spans="1:17" ht="15.75" customHeight="1" x14ac:dyDescent="0.2">
      <c r="A1011" s="1" t="s">
        <v>108</v>
      </c>
      <c r="B1011" s="1">
        <v>1185732</v>
      </c>
      <c r="C1011" s="17">
        <v>44572</v>
      </c>
      <c r="D1011" s="17" t="str">
        <f t="shared" si="53"/>
        <v>enero</v>
      </c>
      <c r="E1011" s="17" t="str">
        <f t="shared" si="54"/>
        <v>T1</v>
      </c>
      <c r="F1011" s="17" t="str">
        <f t="shared" si="55"/>
        <v>S1</v>
      </c>
      <c r="G1011" s="1" t="s">
        <v>15</v>
      </c>
      <c r="H1011" s="1" t="s">
        <v>36</v>
      </c>
      <c r="I1011" s="1" t="s">
        <v>37</v>
      </c>
      <c r="J1011" s="1" t="s">
        <v>3</v>
      </c>
      <c r="K1011" s="1">
        <v>32</v>
      </c>
      <c r="L1011" s="1" t="s">
        <v>113</v>
      </c>
      <c r="M1011" s="14">
        <v>0.35</v>
      </c>
      <c r="N1011" s="2">
        <v>2250</v>
      </c>
      <c r="O1011" s="14">
        <f t="shared" si="42"/>
        <v>787.5</v>
      </c>
      <c r="P1011" s="14">
        <f t="shared" si="43"/>
        <v>275.625</v>
      </c>
      <c r="Q1011" s="3">
        <v>0.35</v>
      </c>
    </row>
    <row r="1012" spans="1:17" ht="15.75" customHeight="1" x14ac:dyDescent="0.2">
      <c r="A1012" s="1" t="s">
        <v>108</v>
      </c>
      <c r="B1012" s="1">
        <v>1185732</v>
      </c>
      <c r="C1012" s="17">
        <v>44572</v>
      </c>
      <c r="D1012" s="17" t="str">
        <f t="shared" si="53"/>
        <v>enero</v>
      </c>
      <c r="E1012" s="17" t="str">
        <f t="shared" si="54"/>
        <v>T1</v>
      </c>
      <c r="F1012" s="17" t="str">
        <f t="shared" si="55"/>
        <v>S1</v>
      </c>
      <c r="G1012" s="1" t="s">
        <v>15</v>
      </c>
      <c r="H1012" s="1" t="s">
        <v>36</v>
      </c>
      <c r="I1012" s="1" t="s">
        <v>37</v>
      </c>
      <c r="J1012" s="1" t="s">
        <v>4</v>
      </c>
      <c r="K1012" s="1">
        <v>26</v>
      </c>
      <c r="L1012" s="1" t="s">
        <v>115</v>
      </c>
      <c r="M1012" s="14">
        <v>0.25</v>
      </c>
      <c r="N1012" s="2">
        <v>2250</v>
      </c>
      <c r="O1012" s="14">
        <f t="shared" si="42"/>
        <v>562.5</v>
      </c>
      <c r="P1012" s="14">
        <f t="shared" si="43"/>
        <v>196.875</v>
      </c>
      <c r="Q1012" s="3">
        <v>0.35</v>
      </c>
    </row>
    <row r="1013" spans="1:17" ht="15.75" customHeight="1" x14ac:dyDescent="0.2">
      <c r="A1013" s="1" t="s">
        <v>108</v>
      </c>
      <c r="B1013" s="1">
        <v>1185732</v>
      </c>
      <c r="C1013" s="17">
        <v>44572</v>
      </c>
      <c r="D1013" s="17" t="str">
        <f t="shared" si="53"/>
        <v>enero</v>
      </c>
      <c r="E1013" s="17" t="str">
        <f t="shared" si="54"/>
        <v>T1</v>
      </c>
      <c r="F1013" s="17" t="str">
        <f t="shared" si="55"/>
        <v>S1</v>
      </c>
      <c r="G1013" s="1" t="s">
        <v>15</v>
      </c>
      <c r="H1013" s="1" t="s">
        <v>36</v>
      </c>
      <c r="I1013" s="1" t="s">
        <v>37</v>
      </c>
      <c r="J1013" s="1" t="s">
        <v>5</v>
      </c>
      <c r="K1013" s="1">
        <v>17</v>
      </c>
      <c r="L1013" s="1" t="s">
        <v>114</v>
      </c>
      <c r="M1013" s="14">
        <v>0.30000000000000004</v>
      </c>
      <c r="N1013" s="2">
        <v>750</v>
      </c>
      <c r="O1013" s="14">
        <f t="shared" si="42"/>
        <v>225.00000000000003</v>
      </c>
      <c r="P1013" s="14">
        <f t="shared" si="43"/>
        <v>90.000000000000014</v>
      </c>
      <c r="Q1013" s="3">
        <v>0.4</v>
      </c>
    </row>
    <row r="1014" spans="1:17" ht="15.75" customHeight="1" x14ac:dyDescent="0.2">
      <c r="A1014" s="1" t="s">
        <v>108</v>
      </c>
      <c r="B1014" s="1">
        <v>1185732</v>
      </c>
      <c r="C1014" s="17">
        <v>44572</v>
      </c>
      <c r="D1014" s="17" t="str">
        <f t="shared" si="53"/>
        <v>enero</v>
      </c>
      <c r="E1014" s="17" t="str">
        <f t="shared" si="54"/>
        <v>T1</v>
      </c>
      <c r="F1014" s="17" t="str">
        <f t="shared" si="55"/>
        <v>S1</v>
      </c>
      <c r="G1014" s="1" t="s">
        <v>15</v>
      </c>
      <c r="H1014" s="1" t="s">
        <v>36</v>
      </c>
      <c r="I1014" s="1" t="s">
        <v>37</v>
      </c>
      <c r="J1014" s="1" t="s">
        <v>6</v>
      </c>
      <c r="K1014" s="1">
        <v>26</v>
      </c>
      <c r="L1014" s="1" t="s">
        <v>114</v>
      </c>
      <c r="M1014" s="14">
        <v>0.44999999999999996</v>
      </c>
      <c r="N1014" s="2">
        <v>1250</v>
      </c>
      <c r="O1014" s="14">
        <f t="shared" si="42"/>
        <v>562.5</v>
      </c>
      <c r="P1014" s="14">
        <f t="shared" si="43"/>
        <v>196.875</v>
      </c>
      <c r="Q1014" s="3">
        <v>0.35</v>
      </c>
    </row>
    <row r="1015" spans="1:17" ht="15.75" customHeight="1" x14ac:dyDescent="0.2">
      <c r="A1015" s="1" t="s">
        <v>108</v>
      </c>
      <c r="B1015" s="1">
        <v>1185732</v>
      </c>
      <c r="C1015" s="17">
        <v>44572</v>
      </c>
      <c r="D1015" s="17" t="str">
        <f t="shared" si="53"/>
        <v>enero</v>
      </c>
      <c r="E1015" s="17" t="str">
        <f t="shared" si="54"/>
        <v>T1</v>
      </c>
      <c r="F1015" s="17" t="str">
        <f t="shared" si="55"/>
        <v>S1</v>
      </c>
      <c r="G1015" s="1" t="s">
        <v>15</v>
      </c>
      <c r="H1015" s="1" t="s">
        <v>36</v>
      </c>
      <c r="I1015" s="1" t="s">
        <v>37</v>
      </c>
      <c r="J1015" s="1" t="s">
        <v>7</v>
      </c>
      <c r="K1015" s="1">
        <v>43</v>
      </c>
      <c r="L1015" s="1" t="s">
        <v>112</v>
      </c>
      <c r="M1015" s="14">
        <v>0.35</v>
      </c>
      <c r="N1015" s="2">
        <v>2250</v>
      </c>
      <c r="O1015" s="14">
        <f t="shared" si="42"/>
        <v>787.5</v>
      </c>
      <c r="P1015" s="14">
        <f t="shared" si="43"/>
        <v>393.75</v>
      </c>
      <c r="Q1015" s="3">
        <v>0.5</v>
      </c>
    </row>
    <row r="1016" spans="1:17" ht="15.75" customHeight="1" x14ac:dyDescent="0.2">
      <c r="A1016" s="1" t="s">
        <v>108</v>
      </c>
      <c r="B1016" s="1">
        <v>1185732</v>
      </c>
      <c r="C1016" s="17">
        <v>44603</v>
      </c>
      <c r="D1016" s="17" t="str">
        <f t="shared" si="53"/>
        <v>febrero</v>
      </c>
      <c r="E1016" s="17" t="str">
        <f t="shared" si="54"/>
        <v>T1</v>
      </c>
      <c r="F1016" s="17" t="str">
        <f t="shared" si="55"/>
        <v>S1</v>
      </c>
      <c r="G1016" s="1" t="s">
        <v>15</v>
      </c>
      <c r="H1016" s="1" t="s">
        <v>36</v>
      </c>
      <c r="I1016" s="1" t="s">
        <v>37</v>
      </c>
      <c r="J1016" s="1" t="s">
        <v>2</v>
      </c>
      <c r="K1016" s="1">
        <v>44</v>
      </c>
      <c r="L1016" s="1" t="s">
        <v>115</v>
      </c>
      <c r="M1016" s="14">
        <v>0.35</v>
      </c>
      <c r="N1016" s="2">
        <v>4750</v>
      </c>
      <c r="O1016" s="14">
        <f t="shared" si="42"/>
        <v>1662.5</v>
      </c>
      <c r="P1016" s="14">
        <f t="shared" si="43"/>
        <v>665</v>
      </c>
      <c r="Q1016" s="3">
        <v>0.4</v>
      </c>
    </row>
    <row r="1017" spans="1:17" ht="15.75" customHeight="1" x14ac:dyDescent="0.2">
      <c r="A1017" s="1" t="s">
        <v>108</v>
      </c>
      <c r="B1017" s="1">
        <v>1185732</v>
      </c>
      <c r="C1017" s="17">
        <v>44603</v>
      </c>
      <c r="D1017" s="17" t="str">
        <f t="shared" si="53"/>
        <v>febrero</v>
      </c>
      <c r="E1017" s="17" t="str">
        <f t="shared" si="54"/>
        <v>T1</v>
      </c>
      <c r="F1017" s="17" t="str">
        <f t="shared" si="55"/>
        <v>S1</v>
      </c>
      <c r="G1017" s="1" t="s">
        <v>15</v>
      </c>
      <c r="H1017" s="1" t="s">
        <v>36</v>
      </c>
      <c r="I1017" s="1" t="s">
        <v>37</v>
      </c>
      <c r="J1017" s="1" t="s">
        <v>3</v>
      </c>
      <c r="K1017" s="1">
        <v>22</v>
      </c>
      <c r="L1017" s="1" t="s">
        <v>115</v>
      </c>
      <c r="M1017" s="14">
        <v>0.35</v>
      </c>
      <c r="N1017" s="2">
        <v>1250</v>
      </c>
      <c r="O1017" s="14">
        <f t="shared" si="42"/>
        <v>437.5</v>
      </c>
      <c r="P1017" s="14">
        <f t="shared" si="43"/>
        <v>153.125</v>
      </c>
      <c r="Q1017" s="3">
        <v>0.35</v>
      </c>
    </row>
    <row r="1018" spans="1:17" ht="15.75" customHeight="1" x14ac:dyDescent="0.2">
      <c r="A1018" s="1" t="s">
        <v>108</v>
      </c>
      <c r="B1018" s="1">
        <v>1185732</v>
      </c>
      <c r="C1018" s="17">
        <v>44603</v>
      </c>
      <c r="D1018" s="17" t="str">
        <f t="shared" si="53"/>
        <v>febrero</v>
      </c>
      <c r="E1018" s="17" t="str">
        <f t="shared" si="54"/>
        <v>T1</v>
      </c>
      <c r="F1018" s="17" t="str">
        <f t="shared" si="55"/>
        <v>S1</v>
      </c>
      <c r="G1018" s="1" t="s">
        <v>15</v>
      </c>
      <c r="H1018" s="1" t="s">
        <v>36</v>
      </c>
      <c r="I1018" s="1" t="s">
        <v>37</v>
      </c>
      <c r="J1018" s="1" t="s">
        <v>4</v>
      </c>
      <c r="K1018" s="1">
        <v>32</v>
      </c>
      <c r="L1018" s="1" t="s">
        <v>112</v>
      </c>
      <c r="M1018" s="14">
        <v>0.25</v>
      </c>
      <c r="N1018" s="2">
        <v>1750</v>
      </c>
      <c r="O1018" s="14">
        <f t="shared" si="42"/>
        <v>437.5</v>
      </c>
      <c r="P1018" s="14">
        <f t="shared" si="43"/>
        <v>153.125</v>
      </c>
      <c r="Q1018" s="3">
        <v>0.35</v>
      </c>
    </row>
    <row r="1019" spans="1:17" ht="15.75" customHeight="1" x14ac:dyDescent="0.2">
      <c r="A1019" s="1" t="s">
        <v>108</v>
      </c>
      <c r="B1019" s="1">
        <v>1185732</v>
      </c>
      <c r="C1019" s="17">
        <v>44603</v>
      </c>
      <c r="D1019" s="17" t="str">
        <f t="shared" si="53"/>
        <v>febrero</v>
      </c>
      <c r="E1019" s="17" t="str">
        <f t="shared" si="54"/>
        <v>T1</v>
      </c>
      <c r="F1019" s="17" t="str">
        <f t="shared" si="55"/>
        <v>S1</v>
      </c>
      <c r="G1019" s="1" t="s">
        <v>15</v>
      </c>
      <c r="H1019" s="1" t="s">
        <v>36</v>
      </c>
      <c r="I1019" s="1" t="s">
        <v>37</v>
      </c>
      <c r="J1019" s="1" t="s">
        <v>5</v>
      </c>
      <c r="K1019" s="1">
        <v>37</v>
      </c>
      <c r="L1019" s="1" t="s">
        <v>113</v>
      </c>
      <c r="M1019" s="14">
        <v>0.30000000000000004</v>
      </c>
      <c r="N1019" s="2">
        <v>500</v>
      </c>
      <c r="O1019" s="14">
        <f t="shared" si="42"/>
        <v>150.00000000000003</v>
      </c>
      <c r="P1019" s="14">
        <f t="shared" si="43"/>
        <v>60.000000000000014</v>
      </c>
      <c r="Q1019" s="3">
        <v>0.4</v>
      </c>
    </row>
    <row r="1020" spans="1:17" ht="15.75" customHeight="1" x14ac:dyDescent="0.2">
      <c r="A1020" s="1" t="s">
        <v>108</v>
      </c>
      <c r="B1020" s="1">
        <v>1185732</v>
      </c>
      <c r="C1020" s="17">
        <v>44603</v>
      </c>
      <c r="D1020" s="17" t="str">
        <f t="shared" si="53"/>
        <v>febrero</v>
      </c>
      <c r="E1020" s="17" t="str">
        <f t="shared" si="54"/>
        <v>T1</v>
      </c>
      <c r="F1020" s="17" t="str">
        <f t="shared" si="55"/>
        <v>S1</v>
      </c>
      <c r="G1020" s="1" t="s">
        <v>15</v>
      </c>
      <c r="H1020" s="1" t="s">
        <v>36</v>
      </c>
      <c r="I1020" s="1" t="s">
        <v>37</v>
      </c>
      <c r="J1020" s="1" t="s">
        <v>6</v>
      </c>
      <c r="K1020" s="1">
        <v>20</v>
      </c>
      <c r="L1020" s="1" t="s">
        <v>114</v>
      </c>
      <c r="M1020" s="14">
        <v>0.44999999999999996</v>
      </c>
      <c r="N1020" s="2">
        <v>1250</v>
      </c>
      <c r="O1020" s="14">
        <f t="shared" si="42"/>
        <v>562.5</v>
      </c>
      <c r="P1020" s="14">
        <f t="shared" si="43"/>
        <v>196.875</v>
      </c>
      <c r="Q1020" s="3">
        <v>0.35</v>
      </c>
    </row>
    <row r="1021" spans="1:17" ht="15.75" customHeight="1" x14ac:dyDescent="0.2">
      <c r="A1021" s="1" t="s">
        <v>108</v>
      </c>
      <c r="B1021" s="1">
        <v>1185732</v>
      </c>
      <c r="C1021" s="17">
        <v>44603</v>
      </c>
      <c r="D1021" s="17" t="str">
        <f t="shared" si="53"/>
        <v>febrero</v>
      </c>
      <c r="E1021" s="17" t="str">
        <f t="shared" si="54"/>
        <v>T1</v>
      </c>
      <c r="F1021" s="17" t="str">
        <f t="shared" si="55"/>
        <v>S1</v>
      </c>
      <c r="G1021" s="1" t="s">
        <v>15</v>
      </c>
      <c r="H1021" s="1" t="s">
        <v>36</v>
      </c>
      <c r="I1021" s="1" t="s">
        <v>37</v>
      </c>
      <c r="J1021" s="1" t="s">
        <v>7</v>
      </c>
      <c r="K1021" s="1">
        <v>40</v>
      </c>
      <c r="L1021" s="1" t="s">
        <v>115</v>
      </c>
      <c r="M1021" s="14">
        <v>0.35</v>
      </c>
      <c r="N1021" s="2">
        <v>2000</v>
      </c>
      <c r="O1021" s="14">
        <f t="shared" si="42"/>
        <v>700</v>
      </c>
      <c r="P1021" s="14">
        <f t="shared" si="43"/>
        <v>350</v>
      </c>
      <c r="Q1021" s="3">
        <v>0.5</v>
      </c>
    </row>
    <row r="1022" spans="1:17" ht="15.75" customHeight="1" x14ac:dyDescent="0.2">
      <c r="A1022" s="1" t="s">
        <v>108</v>
      </c>
      <c r="B1022" s="1">
        <v>1185732</v>
      </c>
      <c r="C1022" s="17">
        <v>44630</v>
      </c>
      <c r="D1022" s="17" t="str">
        <f t="shared" si="53"/>
        <v>marzo</v>
      </c>
      <c r="E1022" s="17" t="str">
        <f t="shared" si="54"/>
        <v>T1</v>
      </c>
      <c r="F1022" s="17" t="str">
        <f t="shared" si="55"/>
        <v>S1</v>
      </c>
      <c r="G1022" s="1" t="s">
        <v>15</v>
      </c>
      <c r="H1022" s="1" t="s">
        <v>36</v>
      </c>
      <c r="I1022" s="1" t="s">
        <v>37</v>
      </c>
      <c r="J1022" s="1" t="s">
        <v>2</v>
      </c>
      <c r="K1022" s="1">
        <v>42</v>
      </c>
      <c r="L1022" s="1" t="s">
        <v>113</v>
      </c>
      <c r="M1022" s="14">
        <v>0.4</v>
      </c>
      <c r="N1022" s="2">
        <v>4200</v>
      </c>
      <c r="O1022" s="14">
        <f t="shared" ref="O1022:O1225" si="56">M1022*N1022</f>
        <v>1680</v>
      </c>
      <c r="P1022" s="14">
        <f t="shared" ref="P1022:P1225" si="57">O1022*Q1022</f>
        <v>672</v>
      </c>
      <c r="Q1022" s="3">
        <v>0.4</v>
      </c>
    </row>
    <row r="1023" spans="1:17" ht="15.75" customHeight="1" x14ac:dyDescent="0.2">
      <c r="A1023" s="1" t="s">
        <v>108</v>
      </c>
      <c r="B1023" s="1">
        <v>1185732</v>
      </c>
      <c r="C1023" s="17">
        <v>44630</v>
      </c>
      <c r="D1023" s="17" t="str">
        <f t="shared" si="53"/>
        <v>marzo</v>
      </c>
      <c r="E1023" s="17" t="str">
        <f t="shared" si="54"/>
        <v>T1</v>
      </c>
      <c r="F1023" s="17" t="str">
        <f t="shared" si="55"/>
        <v>S1</v>
      </c>
      <c r="G1023" s="1" t="s">
        <v>15</v>
      </c>
      <c r="H1023" s="1" t="s">
        <v>36</v>
      </c>
      <c r="I1023" s="1" t="s">
        <v>37</v>
      </c>
      <c r="J1023" s="1" t="s">
        <v>3</v>
      </c>
      <c r="K1023" s="1">
        <v>36</v>
      </c>
      <c r="L1023" s="1" t="s">
        <v>112</v>
      </c>
      <c r="M1023" s="14">
        <v>0.4</v>
      </c>
      <c r="N1023" s="2">
        <v>1000</v>
      </c>
      <c r="O1023" s="14">
        <f t="shared" si="56"/>
        <v>400</v>
      </c>
      <c r="P1023" s="14">
        <f t="shared" si="57"/>
        <v>140</v>
      </c>
      <c r="Q1023" s="3">
        <v>0.35</v>
      </c>
    </row>
    <row r="1024" spans="1:17" ht="15.75" customHeight="1" x14ac:dyDescent="0.2">
      <c r="A1024" s="1" t="s">
        <v>108</v>
      </c>
      <c r="B1024" s="1">
        <v>1185732</v>
      </c>
      <c r="C1024" s="17">
        <v>44630</v>
      </c>
      <c r="D1024" s="17" t="str">
        <f t="shared" si="53"/>
        <v>marzo</v>
      </c>
      <c r="E1024" s="17" t="str">
        <f t="shared" si="54"/>
        <v>T1</v>
      </c>
      <c r="F1024" s="17" t="str">
        <f t="shared" si="55"/>
        <v>S1</v>
      </c>
      <c r="G1024" s="1" t="s">
        <v>15</v>
      </c>
      <c r="H1024" s="1" t="s">
        <v>36</v>
      </c>
      <c r="I1024" s="1" t="s">
        <v>37</v>
      </c>
      <c r="J1024" s="1" t="s">
        <v>4</v>
      </c>
      <c r="K1024" s="1">
        <v>17</v>
      </c>
      <c r="L1024" s="1" t="s">
        <v>115</v>
      </c>
      <c r="M1024" s="14">
        <v>0.30000000000000004</v>
      </c>
      <c r="N1024" s="2">
        <v>1500</v>
      </c>
      <c r="O1024" s="14">
        <f t="shared" si="56"/>
        <v>450.00000000000006</v>
      </c>
      <c r="P1024" s="14">
        <f t="shared" si="57"/>
        <v>157.5</v>
      </c>
      <c r="Q1024" s="3">
        <v>0.35</v>
      </c>
    </row>
    <row r="1025" spans="1:17" ht="15.75" customHeight="1" x14ac:dyDescent="0.2">
      <c r="A1025" s="1" t="s">
        <v>108</v>
      </c>
      <c r="B1025" s="1">
        <v>1185732</v>
      </c>
      <c r="C1025" s="17">
        <v>44630</v>
      </c>
      <c r="D1025" s="17" t="str">
        <f t="shared" si="53"/>
        <v>marzo</v>
      </c>
      <c r="E1025" s="17" t="str">
        <f t="shared" si="54"/>
        <v>T1</v>
      </c>
      <c r="F1025" s="17" t="str">
        <f t="shared" si="55"/>
        <v>S1</v>
      </c>
      <c r="G1025" s="1" t="s">
        <v>15</v>
      </c>
      <c r="H1025" s="1" t="s">
        <v>36</v>
      </c>
      <c r="I1025" s="1" t="s">
        <v>37</v>
      </c>
      <c r="J1025" s="1" t="s">
        <v>5</v>
      </c>
      <c r="K1025" s="1">
        <v>40</v>
      </c>
      <c r="L1025" s="1" t="s">
        <v>115</v>
      </c>
      <c r="M1025" s="14">
        <v>0.35</v>
      </c>
      <c r="N1025" s="2">
        <v>0</v>
      </c>
      <c r="O1025" s="14">
        <f t="shared" si="56"/>
        <v>0</v>
      </c>
      <c r="P1025" s="14">
        <f t="shared" si="57"/>
        <v>0</v>
      </c>
      <c r="Q1025" s="3">
        <v>0.4</v>
      </c>
    </row>
    <row r="1026" spans="1:17" ht="15.75" customHeight="1" x14ac:dyDescent="0.2">
      <c r="A1026" s="1" t="s">
        <v>108</v>
      </c>
      <c r="B1026" s="1">
        <v>1185732</v>
      </c>
      <c r="C1026" s="17">
        <v>44630</v>
      </c>
      <c r="D1026" s="17" t="str">
        <f t="shared" ref="D1026:D1089" si="58">TEXT(C1026,"mmmm")</f>
        <v>marzo</v>
      </c>
      <c r="E1026" s="17" t="str">
        <f t="shared" ref="E1026:E1089" si="59">"T" &amp; TRUNC((MONTH(C1026)-1)/3)+1</f>
        <v>T1</v>
      </c>
      <c r="F1026" s="17" t="str">
        <f t="shared" ref="F1026:F1089" si="60">"S" &amp; IF(MONTH(C1026)&lt;=6,1,2)</f>
        <v>S1</v>
      </c>
      <c r="G1026" s="1" t="s">
        <v>15</v>
      </c>
      <c r="H1026" s="1" t="s">
        <v>36</v>
      </c>
      <c r="I1026" s="1" t="s">
        <v>37</v>
      </c>
      <c r="J1026" s="1" t="s">
        <v>6</v>
      </c>
      <c r="K1026" s="1">
        <v>57</v>
      </c>
      <c r="L1026" s="1" t="s">
        <v>112</v>
      </c>
      <c r="M1026" s="14">
        <v>0.5</v>
      </c>
      <c r="N1026" s="2">
        <v>500</v>
      </c>
      <c r="O1026" s="14">
        <f t="shared" si="56"/>
        <v>250</v>
      </c>
      <c r="P1026" s="14">
        <f t="shared" si="57"/>
        <v>87.5</v>
      </c>
      <c r="Q1026" s="3">
        <v>0.35</v>
      </c>
    </row>
    <row r="1027" spans="1:17" ht="15.75" customHeight="1" x14ac:dyDescent="0.2">
      <c r="A1027" s="1" t="s">
        <v>108</v>
      </c>
      <c r="B1027" s="1">
        <v>1185732</v>
      </c>
      <c r="C1027" s="17">
        <v>44630</v>
      </c>
      <c r="D1027" s="17" t="str">
        <f t="shared" si="58"/>
        <v>marzo</v>
      </c>
      <c r="E1027" s="17" t="str">
        <f t="shared" si="59"/>
        <v>T1</v>
      </c>
      <c r="F1027" s="17" t="str">
        <f t="shared" si="60"/>
        <v>S1</v>
      </c>
      <c r="G1027" s="1" t="s">
        <v>15</v>
      </c>
      <c r="H1027" s="1" t="s">
        <v>36</v>
      </c>
      <c r="I1027" s="1" t="s">
        <v>37</v>
      </c>
      <c r="J1027" s="1" t="s">
        <v>7</v>
      </c>
      <c r="K1027" s="1">
        <v>36</v>
      </c>
      <c r="L1027" s="1" t="s">
        <v>113</v>
      </c>
      <c r="M1027" s="14">
        <v>0.4</v>
      </c>
      <c r="N1027" s="2">
        <v>1500</v>
      </c>
      <c r="O1027" s="14">
        <f t="shared" si="56"/>
        <v>600</v>
      </c>
      <c r="P1027" s="14">
        <f t="shared" si="57"/>
        <v>300</v>
      </c>
      <c r="Q1027" s="3">
        <v>0.5</v>
      </c>
    </row>
    <row r="1028" spans="1:17" ht="15.75" customHeight="1" x14ac:dyDescent="0.2">
      <c r="A1028" s="1" t="s">
        <v>108</v>
      </c>
      <c r="B1028" s="1">
        <v>1185732</v>
      </c>
      <c r="C1028" s="17">
        <v>44662</v>
      </c>
      <c r="D1028" s="17" t="str">
        <f t="shared" si="58"/>
        <v>abril</v>
      </c>
      <c r="E1028" s="17" t="str">
        <f t="shared" si="59"/>
        <v>T2</v>
      </c>
      <c r="F1028" s="17" t="str">
        <f t="shared" si="60"/>
        <v>S1</v>
      </c>
      <c r="G1028" s="1" t="s">
        <v>15</v>
      </c>
      <c r="H1028" s="1" t="s">
        <v>36</v>
      </c>
      <c r="I1028" s="1" t="s">
        <v>37</v>
      </c>
      <c r="J1028" s="1" t="s">
        <v>2</v>
      </c>
      <c r="K1028" s="1">
        <v>33</v>
      </c>
      <c r="L1028" s="1" t="s">
        <v>113</v>
      </c>
      <c r="M1028" s="14">
        <v>0.4</v>
      </c>
      <c r="N1028" s="2">
        <v>3750</v>
      </c>
      <c r="O1028" s="14">
        <f t="shared" si="56"/>
        <v>1500</v>
      </c>
      <c r="P1028" s="14">
        <f t="shared" si="57"/>
        <v>600</v>
      </c>
      <c r="Q1028" s="3">
        <v>0.4</v>
      </c>
    </row>
    <row r="1029" spans="1:17" ht="15.75" customHeight="1" x14ac:dyDescent="0.2">
      <c r="A1029" s="1" t="s">
        <v>108</v>
      </c>
      <c r="B1029" s="1">
        <v>1185732</v>
      </c>
      <c r="C1029" s="17">
        <v>44662</v>
      </c>
      <c r="D1029" s="17" t="str">
        <f t="shared" si="58"/>
        <v>abril</v>
      </c>
      <c r="E1029" s="17" t="str">
        <f t="shared" si="59"/>
        <v>T2</v>
      </c>
      <c r="F1029" s="17" t="str">
        <f t="shared" si="60"/>
        <v>S1</v>
      </c>
      <c r="G1029" s="1" t="s">
        <v>15</v>
      </c>
      <c r="H1029" s="1" t="s">
        <v>36</v>
      </c>
      <c r="I1029" s="1" t="s">
        <v>37</v>
      </c>
      <c r="J1029" s="1" t="s">
        <v>3</v>
      </c>
      <c r="K1029" s="1">
        <v>53</v>
      </c>
      <c r="L1029" s="1" t="s">
        <v>114</v>
      </c>
      <c r="M1029" s="14">
        <v>0.35000000000000003</v>
      </c>
      <c r="N1029" s="2">
        <v>750</v>
      </c>
      <c r="O1029" s="14">
        <f t="shared" si="56"/>
        <v>262.5</v>
      </c>
      <c r="P1029" s="14">
        <f t="shared" si="57"/>
        <v>91.875</v>
      </c>
      <c r="Q1029" s="3">
        <v>0.35</v>
      </c>
    </row>
    <row r="1030" spans="1:17" ht="15.75" customHeight="1" x14ac:dyDescent="0.2">
      <c r="A1030" s="1" t="s">
        <v>108</v>
      </c>
      <c r="B1030" s="1">
        <v>1185732</v>
      </c>
      <c r="C1030" s="17">
        <v>44662</v>
      </c>
      <c r="D1030" s="17" t="str">
        <f t="shared" si="58"/>
        <v>abril</v>
      </c>
      <c r="E1030" s="17" t="str">
        <f t="shared" si="59"/>
        <v>T2</v>
      </c>
      <c r="F1030" s="17" t="str">
        <f t="shared" si="60"/>
        <v>S1</v>
      </c>
      <c r="G1030" s="1" t="s">
        <v>15</v>
      </c>
      <c r="H1030" s="1" t="s">
        <v>36</v>
      </c>
      <c r="I1030" s="1" t="s">
        <v>37</v>
      </c>
      <c r="J1030" s="1" t="s">
        <v>4</v>
      </c>
      <c r="K1030" s="1">
        <v>39</v>
      </c>
      <c r="L1030" s="1" t="s">
        <v>114</v>
      </c>
      <c r="M1030" s="14">
        <v>0.25000000000000006</v>
      </c>
      <c r="N1030" s="2">
        <v>750</v>
      </c>
      <c r="O1030" s="14">
        <f t="shared" si="56"/>
        <v>187.50000000000003</v>
      </c>
      <c r="P1030" s="14">
        <f t="shared" si="57"/>
        <v>65.625</v>
      </c>
      <c r="Q1030" s="3">
        <v>0.35</v>
      </c>
    </row>
    <row r="1031" spans="1:17" ht="15.75" customHeight="1" x14ac:dyDescent="0.2">
      <c r="A1031" s="1" t="s">
        <v>108</v>
      </c>
      <c r="B1031" s="1">
        <v>1185732</v>
      </c>
      <c r="C1031" s="17">
        <v>44662</v>
      </c>
      <c r="D1031" s="17" t="str">
        <f t="shared" si="58"/>
        <v>abril</v>
      </c>
      <c r="E1031" s="17" t="str">
        <f t="shared" si="59"/>
        <v>T2</v>
      </c>
      <c r="F1031" s="17" t="str">
        <f t="shared" si="60"/>
        <v>S1</v>
      </c>
      <c r="G1031" s="1" t="s">
        <v>15</v>
      </c>
      <c r="H1031" s="1" t="s">
        <v>36</v>
      </c>
      <c r="I1031" s="1" t="s">
        <v>37</v>
      </c>
      <c r="J1031" s="1" t="s">
        <v>5</v>
      </c>
      <c r="K1031" s="1">
        <v>41</v>
      </c>
      <c r="L1031" s="1" t="s">
        <v>114</v>
      </c>
      <c r="M1031" s="14">
        <v>0.3</v>
      </c>
      <c r="N1031" s="2">
        <v>0</v>
      </c>
      <c r="O1031" s="14">
        <f t="shared" si="56"/>
        <v>0</v>
      </c>
      <c r="P1031" s="14">
        <f t="shared" si="57"/>
        <v>0</v>
      </c>
      <c r="Q1031" s="3">
        <v>0.4</v>
      </c>
    </row>
    <row r="1032" spans="1:17" ht="15.75" customHeight="1" x14ac:dyDescent="0.2">
      <c r="A1032" s="1" t="s">
        <v>108</v>
      </c>
      <c r="B1032" s="1">
        <v>1185732</v>
      </c>
      <c r="C1032" s="17">
        <v>44662</v>
      </c>
      <c r="D1032" s="17" t="str">
        <f t="shared" si="58"/>
        <v>abril</v>
      </c>
      <c r="E1032" s="17" t="str">
        <f t="shared" si="59"/>
        <v>T2</v>
      </c>
      <c r="F1032" s="17" t="str">
        <f t="shared" si="60"/>
        <v>S1</v>
      </c>
      <c r="G1032" s="1" t="s">
        <v>15</v>
      </c>
      <c r="H1032" s="1" t="s">
        <v>36</v>
      </c>
      <c r="I1032" s="1" t="s">
        <v>37</v>
      </c>
      <c r="J1032" s="1" t="s">
        <v>6</v>
      </c>
      <c r="K1032" s="1">
        <v>25</v>
      </c>
      <c r="L1032" s="1" t="s">
        <v>112</v>
      </c>
      <c r="M1032" s="14">
        <v>0.45</v>
      </c>
      <c r="N1032" s="2">
        <v>250</v>
      </c>
      <c r="O1032" s="14">
        <f t="shared" si="56"/>
        <v>112.5</v>
      </c>
      <c r="P1032" s="14">
        <f t="shared" si="57"/>
        <v>39.375</v>
      </c>
      <c r="Q1032" s="3">
        <v>0.35</v>
      </c>
    </row>
    <row r="1033" spans="1:17" ht="15.75" customHeight="1" x14ac:dyDescent="0.2">
      <c r="A1033" s="1" t="s">
        <v>108</v>
      </c>
      <c r="B1033" s="1">
        <v>1185732</v>
      </c>
      <c r="C1033" s="17">
        <v>44662</v>
      </c>
      <c r="D1033" s="17" t="str">
        <f t="shared" si="58"/>
        <v>abril</v>
      </c>
      <c r="E1033" s="17" t="str">
        <f t="shared" si="59"/>
        <v>T2</v>
      </c>
      <c r="F1033" s="17" t="str">
        <f t="shared" si="60"/>
        <v>S1</v>
      </c>
      <c r="G1033" s="1" t="s">
        <v>15</v>
      </c>
      <c r="H1033" s="1" t="s">
        <v>36</v>
      </c>
      <c r="I1033" s="1" t="s">
        <v>37</v>
      </c>
      <c r="J1033" s="1" t="s">
        <v>7</v>
      </c>
      <c r="K1033" s="1">
        <v>37</v>
      </c>
      <c r="L1033" s="1" t="s">
        <v>115</v>
      </c>
      <c r="M1033" s="14">
        <v>0.35000000000000003</v>
      </c>
      <c r="N1033" s="2">
        <v>1500</v>
      </c>
      <c r="O1033" s="14">
        <f t="shared" si="56"/>
        <v>525</v>
      </c>
      <c r="P1033" s="14">
        <f t="shared" si="57"/>
        <v>262.5</v>
      </c>
      <c r="Q1033" s="3">
        <v>0.5</v>
      </c>
    </row>
    <row r="1034" spans="1:17" ht="15.75" customHeight="1" x14ac:dyDescent="0.2">
      <c r="A1034" s="1" t="s">
        <v>108</v>
      </c>
      <c r="B1034" s="1">
        <v>1185732</v>
      </c>
      <c r="C1034" s="17">
        <v>44693</v>
      </c>
      <c r="D1034" s="17" t="str">
        <f t="shared" si="58"/>
        <v>mayo</v>
      </c>
      <c r="E1034" s="17" t="str">
        <f t="shared" si="59"/>
        <v>T2</v>
      </c>
      <c r="F1034" s="17" t="str">
        <f t="shared" si="60"/>
        <v>S1</v>
      </c>
      <c r="G1034" s="1" t="s">
        <v>15</v>
      </c>
      <c r="H1034" s="1" t="s">
        <v>36</v>
      </c>
      <c r="I1034" s="1" t="s">
        <v>37</v>
      </c>
      <c r="J1034" s="1" t="s">
        <v>2</v>
      </c>
      <c r="K1034" s="1">
        <v>26</v>
      </c>
      <c r="L1034" s="1" t="s">
        <v>115</v>
      </c>
      <c r="M1034" s="14">
        <v>0.45</v>
      </c>
      <c r="N1034" s="2">
        <v>4200</v>
      </c>
      <c r="O1034" s="14">
        <f t="shared" si="56"/>
        <v>1890</v>
      </c>
      <c r="P1034" s="14">
        <f t="shared" si="57"/>
        <v>756</v>
      </c>
      <c r="Q1034" s="3">
        <v>0.4</v>
      </c>
    </row>
    <row r="1035" spans="1:17" ht="15.75" customHeight="1" x14ac:dyDescent="0.2">
      <c r="A1035" s="1" t="s">
        <v>108</v>
      </c>
      <c r="B1035" s="1">
        <v>1185732</v>
      </c>
      <c r="C1035" s="17">
        <v>44693</v>
      </c>
      <c r="D1035" s="17" t="str">
        <f t="shared" si="58"/>
        <v>mayo</v>
      </c>
      <c r="E1035" s="17" t="str">
        <f t="shared" si="59"/>
        <v>T2</v>
      </c>
      <c r="F1035" s="17" t="str">
        <f t="shared" si="60"/>
        <v>S1</v>
      </c>
      <c r="G1035" s="1" t="s">
        <v>15</v>
      </c>
      <c r="H1035" s="1" t="s">
        <v>36</v>
      </c>
      <c r="I1035" s="1" t="s">
        <v>37</v>
      </c>
      <c r="J1035" s="1" t="s">
        <v>3</v>
      </c>
      <c r="K1035" s="1">
        <v>53</v>
      </c>
      <c r="L1035" s="1" t="s">
        <v>113</v>
      </c>
      <c r="M1035" s="14">
        <v>0.40000000000000008</v>
      </c>
      <c r="N1035" s="2">
        <v>1250</v>
      </c>
      <c r="O1035" s="14">
        <f t="shared" si="56"/>
        <v>500.00000000000011</v>
      </c>
      <c r="P1035" s="14">
        <f t="shared" si="57"/>
        <v>175.00000000000003</v>
      </c>
      <c r="Q1035" s="3">
        <v>0.35</v>
      </c>
    </row>
    <row r="1036" spans="1:17" ht="15.75" customHeight="1" x14ac:dyDescent="0.2">
      <c r="A1036" s="1" t="s">
        <v>108</v>
      </c>
      <c r="B1036" s="1">
        <v>1185732</v>
      </c>
      <c r="C1036" s="17">
        <v>44693</v>
      </c>
      <c r="D1036" s="17" t="str">
        <f t="shared" si="58"/>
        <v>mayo</v>
      </c>
      <c r="E1036" s="17" t="str">
        <f t="shared" si="59"/>
        <v>T2</v>
      </c>
      <c r="F1036" s="17" t="str">
        <f t="shared" si="60"/>
        <v>S1</v>
      </c>
      <c r="G1036" s="1" t="s">
        <v>15</v>
      </c>
      <c r="H1036" s="1" t="s">
        <v>36</v>
      </c>
      <c r="I1036" s="1" t="s">
        <v>37</v>
      </c>
      <c r="J1036" s="1" t="s">
        <v>4</v>
      </c>
      <c r="K1036" s="1">
        <v>40</v>
      </c>
      <c r="L1036" s="1" t="s">
        <v>115</v>
      </c>
      <c r="M1036" s="14">
        <v>0.35000000000000003</v>
      </c>
      <c r="N1036" s="2">
        <v>1000</v>
      </c>
      <c r="O1036" s="14">
        <f t="shared" si="56"/>
        <v>350.00000000000006</v>
      </c>
      <c r="P1036" s="14">
        <f t="shared" si="57"/>
        <v>122.50000000000001</v>
      </c>
      <c r="Q1036" s="3">
        <v>0.35</v>
      </c>
    </row>
    <row r="1037" spans="1:17" ht="15.75" customHeight="1" x14ac:dyDescent="0.2">
      <c r="A1037" s="1" t="s">
        <v>108</v>
      </c>
      <c r="B1037" s="1">
        <v>1185732</v>
      </c>
      <c r="C1037" s="17">
        <v>44693</v>
      </c>
      <c r="D1037" s="17" t="str">
        <f t="shared" si="58"/>
        <v>mayo</v>
      </c>
      <c r="E1037" s="17" t="str">
        <f t="shared" si="59"/>
        <v>T2</v>
      </c>
      <c r="F1037" s="17" t="str">
        <f t="shared" si="60"/>
        <v>S1</v>
      </c>
      <c r="G1037" s="1" t="s">
        <v>15</v>
      </c>
      <c r="H1037" s="1" t="s">
        <v>36</v>
      </c>
      <c r="I1037" s="1" t="s">
        <v>37</v>
      </c>
      <c r="J1037" s="1" t="s">
        <v>5</v>
      </c>
      <c r="K1037" s="1">
        <v>54</v>
      </c>
      <c r="L1037" s="1" t="s">
        <v>112</v>
      </c>
      <c r="M1037" s="14">
        <v>0.35000000000000003</v>
      </c>
      <c r="N1037" s="2">
        <v>250</v>
      </c>
      <c r="O1037" s="14">
        <f t="shared" si="56"/>
        <v>87.500000000000014</v>
      </c>
      <c r="P1037" s="14">
        <f t="shared" si="57"/>
        <v>35.000000000000007</v>
      </c>
      <c r="Q1037" s="3">
        <v>0.4</v>
      </c>
    </row>
    <row r="1038" spans="1:17" ht="15.75" customHeight="1" x14ac:dyDescent="0.2">
      <c r="A1038" s="1" t="s">
        <v>108</v>
      </c>
      <c r="B1038" s="1">
        <v>1185732</v>
      </c>
      <c r="C1038" s="17">
        <v>44693</v>
      </c>
      <c r="D1038" s="17" t="str">
        <f t="shared" si="58"/>
        <v>mayo</v>
      </c>
      <c r="E1038" s="17" t="str">
        <f t="shared" si="59"/>
        <v>T2</v>
      </c>
      <c r="F1038" s="17" t="str">
        <f t="shared" si="60"/>
        <v>S1</v>
      </c>
      <c r="G1038" s="1" t="s">
        <v>15</v>
      </c>
      <c r="H1038" s="1" t="s">
        <v>36</v>
      </c>
      <c r="I1038" s="1" t="s">
        <v>37</v>
      </c>
      <c r="J1038" s="1" t="s">
        <v>6</v>
      </c>
      <c r="K1038" s="1">
        <v>15</v>
      </c>
      <c r="L1038" s="1" t="s">
        <v>114</v>
      </c>
      <c r="M1038" s="14">
        <v>0.49999999999999994</v>
      </c>
      <c r="N1038" s="2">
        <v>500</v>
      </c>
      <c r="O1038" s="14">
        <f t="shared" si="56"/>
        <v>249.99999999999997</v>
      </c>
      <c r="P1038" s="14">
        <f t="shared" si="57"/>
        <v>87.499999999999986</v>
      </c>
      <c r="Q1038" s="3">
        <v>0.35</v>
      </c>
    </row>
    <row r="1039" spans="1:17" ht="15.75" customHeight="1" x14ac:dyDescent="0.2">
      <c r="A1039" s="1" t="s">
        <v>108</v>
      </c>
      <c r="B1039" s="1">
        <v>1185732</v>
      </c>
      <c r="C1039" s="17">
        <v>44693</v>
      </c>
      <c r="D1039" s="17" t="str">
        <f t="shared" si="58"/>
        <v>mayo</v>
      </c>
      <c r="E1039" s="17" t="str">
        <f t="shared" si="59"/>
        <v>T2</v>
      </c>
      <c r="F1039" s="17" t="str">
        <f t="shared" si="60"/>
        <v>S1</v>
      </c>
      <c r="G1039" s="1" t="s">
        <v>15</v>
      </c>
      <c r="H1039" s="1" t="s">
        <v>36</v>
      </c>
      <c r="I1039" s="1" t="s">
        <v>37</v>
      </c>
      <c r="J1039" s="1" t="s">
        <v>7</v>
      </c>
      <c r="K1039" s="1">
        <v>15</v>
      </c>
      <c r="L1039" s="1" t="s">
        <v>114</v>
      </c>
      <c r="M1039" s="14">
        <v>0.54999999999999993</v>
      </c>
      <c r="N1039" s="2">
        <v>1500</v>
      </c>
      <c r="O1039" s="14">
        <f t="shared" si="56"/>
        <v>824.99999999999989</v>
      </c>
      <c r="P1039" s="14">
        <f t="shared" si="57"/>
        <v>412.49999999999994</v>
      </c>
      <c r="Q1039" s="3">
        <v>0.5</v>
      </c>
    </row>
    <row r="1040" spans="1:17" ht="15.75" customHeight="1" x14ac:dyDescent="0.2">
      <c r="A1040" s="1" t="s">
        <v>108</v>
      </c>
      <c r="B1040" s="1">
        <v>1185732</v>
      </c>
      <c r="C1040" s="17">
        <v>44723</v>
      </c>
      <c r="D1040" s="17" t="str">
        <f t="shared" si="58"/>
        <v>junio</v>
      </c>
      <c r="E1040" s="17" t="str">
        <f t="shared" si="59"/>
        <v>T2</v>
      </c>
      <c r="F1040" s="17" t="str">
        <f t="shared" si="60"/>
        <v>S1</v>
      </c>
      <c r="G1040" s="1" t="s">
        <v>15</v>
      </c>
      <c r="H1040" s="1" t="s">
        <v>36</v>
      </c>
      <c r="I1040" s="1" t="s">
        <v>37</v>
      </c>
      <c r="J1040" s="1" t="s">
        <v>2</v>
      </c>
      <c r="K1040" s="1">
        <v>39</v>
      </c>
      <c r="L1040" s="1" t="s">
        <v>114</v>
      </c>
      <c r="M1040" s="14">
        <v>0.4</v>
      </c>
      <c r="N1040" s="2">
        <v>4000</v>
      </c>
      <c r="O1040" s="14">
        <f t="shared" si="56"/>
        <v>1600</v>
      </c>
      <c r="P1040" s="14">
        <f t="shared" si="57"/>
        <v>640</v>
      </c>
      <c r="Q1040" s="3">
        <v>0.4</v>
      </c>
    </row>
    <row r="1041" spans="1:17" ht="15.75" customHeight="1" x14ac:dyDescent="0.2">
      <c r="A1041" s="1" t="s">
        <v>108</v>
      </c>
      <c r="B1041" s="1">
        <v>1185732</v>
      </c>
      <c r="C1041" s="17">
        <v>44723</v>
      </c>
      <c r="D1041" s="17" t="str">
        <f t="shared" si="58"/>
        <v>junio</v>
      </c>
      <c r="E1041" s="17" t="str">
        <f t="shared" si="59"/>
        <v>T2</v>
      </c>
      <c r="F1041" s="17" t="str">
        <f t="shared" si="60"/>
        <v>S1</v>
      </c>
      <c r="G1041" s="1" t="s">
        <v>15</v>
      </c>
      <c r="H1041" s="1" t="s">
        <v>36</v>
      </c>
      <c r="I1041" s="1" t="s">
        <v>37</v>
      </c>
      <c r="J1041" s="1" t="s">
        <v>3</v>
      </c>
      <c r="K1041" s="1">
        <v>34</v>
      </c>
      <c r="L1041" s="1" t="s">
        <v>113</v>
      </c>
      <c r="M1041" s="14">
        <v>0.35000000000000009</v>
      </c>
      <c r="N1041" s="2">
        <v>1500</v>
      </c>
      <c r="O1041" s="14">
        <f t="shared" si="56"/>
        <v>525.00000000000011</v>
      </c>
      <c r="P1041" s="14">
        <f t="shared" si="57"/>
        <v>183.75000000000003</v>
      </c>
      <c r="Q1041" s="3">
        <v>0.35</v>
      </c>
    </row>
    <row r="1042" spans="1:17" ht="15.75" customHeight="1" x14ac:dyDescent="0.2">
      <c r="A1042" s="1" t="s">
        <v>108</v>
      </c>
      <c r="B1042" s="1">
        <v>1185732</v>
      </c>
      <c r="C1042" s="17">
        <v>44723</v>
      </c>
      <c r="D1042" s="17" t="str">
        <f t="shared" si="58"/>
        <v>junio</v>
      </c>
      <c r="E1042" s="17" t="str">
        <f t="shared" si="59"/>
        <v>T2</v>
      </c>
      <c r="F1042" s="17" t="str">
        <f t="shared" si="60"/>
        <v>S1</v>
      </c>
      <c r="G1042" s="1" t="s">
        <v>15</v>
      </c>
      <c r="H1042" s="1" t="s">
        <v>36</v>
      </c>
      <c r="I1042" s="1" t="s">
        <v>37</v>
      </c>
      <c r="J1042" s="1" t="s">
        <v>4</v>
      </c>
      <c r="K1042" s="1">
        <v>50</v>
      </c>
      <c r="L1042" s="1" t="s">
        <v>115</v>
      </c>
      <c r="M1042" s="14">
        <v>0.30000000000000004</v>
      </c>
      <c r="N1042" s="2">
        <v>1750</v>
      </c>
      <c r="O1042" s="14">
        <f t="shared" si="56"/>
        <v>525.00000000000011</v>
      </c>
      <c r="P1042" s="14">
        <f t="shared" si="57"/>
        <v>183.75000000000003</v>
      </c>
      <c r="Q1042" s="3">
        <v>0.35</v>
      </c>
    </row>
    <row r="1043" spans="1:17" ht="15.75" customHeight="1" x14ac:dyDescent="0.2">
      <c r="A1043" s="1" t="s">
        <v>108</v>
      </c>
      <c r="B1043" s="1">
        <v>1185732</v>
      </c>
      <c r="C1043" s="17">
        <v>44723</v>
      </c>
      <c r="D1043" s="17" t="str">
        <f t="shared" si="58"/>
        <v>junio</v>
      </c>
      <c r="E1043" s="17" t="str">
        <f t="shared" si="59"/>
        <v>T2</v>
      </c>
      <c r="F1043" s="17" t="str">
        <f t="shared" si="60"/>
        <v>S1</v>
      </c>
      <c r="G1043" s="1" t="s">
        <v>15</v>
      </c>
      <c r="H1043" s="1" t="s">
        <v>36</v>
      </c>
      <c r="I1043" s="1" t="s">
        <v>37</v>
      </c>
      <c r="J1043" s="1" t="s">
        <v>5</v>
      </c>
      <c r="K1043" s="1">
        <v>47</v>
      </c>
      <c r="L1043" s="1" t="s">
        <v>115</v>
      </c>
      <c r="M1043" s="14">
        <v>0.30000000000000004</v>
      </c>
      <c r="N1043" s="2">
        <v>1500</v>
      </c>
      <c r="O1043" s="14">
        <f t="shared" si="56"/>
        <v>450.00000000000006</v>
      </c>
      <c r="P1043" s="14">
        <f t="shared" si="57"/>
        <v>180.00000000000003</v>
      </c>
      <c r="Q1043" s="3">
        <v>0.4</v>
      </c>
    </row>
    <row r="1044" spans="1:17" ht="15.75" customHeight="1" x14ac:dyDescent="0.2">
      <c r="A1044" s="1" t="s">
        <v>108</v>
      </c>
      <c r="B1044" s="1">
        <v>1185732</v>
      </c>
      <c r="C1044" s="17">
        <v>44723</v>
      </c>
      <c r="D1044" s="17" t="str">
        <f t="shared" si="58"/>
        <v>junio</v>
      </c>
      <c r="E1044" s="17" t="str">
        <f t="shared" si="59"/>
        <v>T2</v>
      </c>
      <c r="F1044" s="17" t="str">
        <f t="shared" si="60"/>
        <v>S1</v>
      </c>
      <c r="G1044" s="1" t="s">
        <v>15</v>
      </c>
      <c r="H1044" s="1" t="s">
        <v>36</v>
      </c>
      <c r="I1044" s="1" t="s">
        <v>37</v>
      </c>
      <c r="J1044" s="1" t="s">
        <v>6</v>
      </c>
      <c r="K1044" s="1">
        <v>51</v>
      </c>
      <c r="L1044" s="1" t="s">
        <v>114</v>
      </c>
      <c r="M1044" s="14">
        <v>0.45</v>
      </c>
      <c r="N1044" s="2">
        <v>1500</v>
      </c>
      <c r="O1044" s="14">
        <f t="shared" si="56"/>
        <v>675</v>
      </c>
      <c r="P1044" s="14">
        <f t="shared" si="57"/>
        <v>236.24999999999997</v>
      </c>
      <c r="Q1044" s="3">
        <v>0.35</v>
      </c>
    </row>
    <row r="1045" spans="1:17" ht="15.75" customHeight="1" x14ac:dyDescent="0.2">
      <c r="A1045" s="1" t="s">
        <v>108</v>
      </c>
      <c r="B1045" s="1">
        <v>1185732</v>
      </c>
      <c r="C1045" s="17">
        <v>44723</v>
      </c>
      <c r="D1045" s="17" t="str">
        <f t="shared" si="58"/>
        <v>junio</v>
      </c>
      <c r="E1045" s="17" t="str">
        <f t="shared" si="59"/>
        <v>T2</v>
      </c>
      <c r="F1045" s="17" t="str">
        <f t="shared" si="60"/>
        <v>S1</v>
      </c>
      <c r="G1045" s="1" t="s">
        <v>15</v>
      </c>
      <c r="H1045" s="1" t="s">
        <v>36</v>
      </c>
      <c r="I1045" s="1" t="s">
        <v>37</v>
      </c>
      <c r="J1045" s="1" t="s">
        <v>7</v>
      </c>
      <c r="K1045" s="1">
        <v>33</v>
      </c>
      <c r="L1045" s="1" t="s">
        <v>114</v>
      </c>
      <c r="M1045" s="14">
        <v>0.5</v>
      </c>
      <c r="N1045" s="2">
        <v>3250</v>
      </c>
      <c r="O1045" s="14">
        <f t="shared" si="56"/>
        <v>1625</v>
      </c>
      <c r="P1045" s="14">
        <f t="shared" si="57"/>
        <v>812.5</v>
      </c>
      <c r="Q1045" s="3">
        <v>0.5</v>
      </c>
    </row>
    <row r="1046" spans="1:17" ht="15.75" customHeight="1" x14ac:dyDescent="0.2">
      <c r="A1046" s="1" t="s">
        <v>108</v>
      </c>
      <c r="B1046" s="1">
        <v>1185732</v>
      </c>
      <c r="C1046" s="17">
        <v>44752</v>
      </c>
      <c r="D1046" s="17" t="str">
        <f t="shared" si="58"/>
        <v>julio</v>
      </c>
      <c r="E1046" s="17" t="str">
        <f t="shared" si="59"/>
        <v>T3</v>
      </c>
      <c r="F1046" s="17" t="str">
        <f t="shared" si="60"/>
        <v>S2</v>
      </c>
      <c r="G1046" s="1" t="s">
        <v>15</v>
      </c>
      <c r="H1046" s="1" t="s">
        <v>36</v>
      </c>
      <c r="I1046" s="1" t="s">
        <v>37</v>
      </c>
      <c r="J1046" s="1" t="s">
        <v>2</v>
      </c>
      <c r="K1046" s="1">
        <v>23</v>
      </c>
      <c r="L1046" s="1" t="s">
        <v>115</v>
      </c>
      <c r="M1046" s="14">
        <v>0.45</v>
      </c>
      <c r="N1046" s="2">
        <v>5500</v>
      </c>
      <c r="O1046" s="14">
        <f t="shared" si="56"/>
        <v>2475</v>
      </c>
      <c r="P1046" s="14">
        <f t="shared" si="57"/>
        <v>990</v>
      </c>
      <c r="Q1046" s="3">
        <v>0.4</v>
      </c>
    </row>
    <row r="1047" spans="1:17" ht="15.75" customHeight="1" x14ac:dyDescent="0.2">
      <c r="A1047" s="1" t="s">
        <v>108</v>
      </c>
      <c r="B1047" s="1">
        <v>1185732</v>
      </c>
      <c r="C1047" s="17">
        <v>44752</v>
      </c>
      <c r="D1047" s="17" t="str">
        <f t="shared" si="58"/>
        <v>julio</v>
      </c>
      <c r="E1047" s="17" t="str">
        <f t="shared" si="59"/>
        <v>T3</v>
      </c>
      <c r="F1047" s="17" t="str">
        <f t="shared" si="60"/>
        <v>S2</v>
      </c>
      <c r="G1047" s="1" t="s">
        <v>15</v>
      </c>
      <c r="H1047" s="1" t="s">
        <v>36</v>
      </c>
      <c r="I1047" s="1" t="s">
        <v>37</v>
      </c>
      <c r="J1047" s="1" t="s">
        <v>3</v>
      </c>
      <c r="K1047" s="1">
        <v>33</v>
      </c>
      <c r="L1047" s="1" t="s">
        <v>112</v>
      </c>
      <c r="M1047" s="14">
        <v>0.40000000000000008</v>
      </c>
      <c r="N1047" s="2">
        <v>3000</v>
      </c>
      <c r="O1047" s="14">
        <f t="shared" si="56"/>
        <v>1200.0000000000002</v>
      </c>
      <c r="P1047" s="14">
        <f t="shared" si="57"/>
        <v>420.00000000000006</v>
      </c>
      <c r="Q1047" s="3">
        <v>0.35</v>
      </c>
    </row>
    <row r="1048" spans="1:17" ht="15.75" customHeight="1" x14ac:dyDescent="0.2">
      <c r="A1048" s="1" t="s">
        <v>108</v>
      </c>
      <c r="B1048" s="1">
        <v>1185732</v>
      </c>
      <c r="C1048" s="17">
        <v>44752</v>
      </c>
      <c r="D1048" s="17" t="str">
        <f t="shared" si="58"/>
        <v>julio</v>
      </c>
      <c r="E1048" s="17" t="str">
        <f t="shared" si="59"/>
        <v>T3</v>
      </c>
      <c r="F1048" s="17" t="str">
        <f t="shared" si="60"/>
        <v>S2</v>
      </c>
      <c r="G1048" s="1" t="s">
        <v>15</v>
      </c>
      <c r="H1048" s="1" t="s">
        <v>36</v>
      </c>
      <c r="I1048" s="1" t="s">
        <v>37</v>
      </c>
      <c r="J1048" s="1" t="s">
        <v>4</v>
      </c>
      <c r="K1048" s="1">
        <v>54</v>
      </c>
      <c r="L1048" s="1" t="s">
        <v>115</v>
      </c>
      <c r="M1048" s="14">
        <v>0.35000000000000003</v>
      </c>
      <c r="N1048" s="2">
        <v>2250</v>
      </c>
      <c r="O1048" s="14">
        <f t="shared" si="56"/>
        <v>787.50000000000011</v>
      </c>
      <c r="P1048" s="14">
        <f t="shared" si="57"/>
        <v>275.625</v>
      </c>
      <c r="Q1048" s="3">
        <v>0.35</v>
      </c>
    </row>
    <row r="1049" spans="1:17" ht="15.75" customHeight="1" x14ac:dyDescent="0.2">
      <c r="A1049" s="1" t="s">
        <v>108</v>
      </c>
      <c r="B1049" s="1">
        <v>1185732</v>
      </c>
      <c r="C1049" s="17">
        <v>44752</v>
      </c>
      <c r="D1049" s="17" t="str">
        <f t="shared" si="58"/>
        <v>julio</v>
      </c>
      <c r="E1049" s="17" t="str">
        <f t="shared" si="59"/>
        <v>T3</v>
      </c>
      <c r="F1049" s="17" t="str">
        <f t="shared" si="60"/>
        <v>S2</v>
      </c>
      <c r="G1049" s="1" t="s">
        <v>15</v>
      </c>
      <c r="H1049" s="1" t="s">
        <v>36</v>
      </c>
      <c r="I1049" s="1" t="s">
        <v>37</v>
      </c>
      <c r="J1049" s="1" t="s">
        <v>5</v>
      </c>
      <c r="K1049" s="1">
        <v>47</v>
      </c>
      <c r="L1049" s="1" t="s">
        <v>113</v>
      </c>
      <c r="M1049" s="14">
        <v>0.35000000000000003</v>
      </c>
      <c r="N1049" s="2">
        <v>1750</v>
      </c>
      <c r="O1049" s="14">
        <f t="shared" si="56"/>
        <v>612.50000000000011</v>
      </c>
      <c r="P1049" s="14">
        <f t="shared" si="57"/>
        <v>245.00000000000006</v>
      </c>
      <c r="Q1049" s="3">
        <v>0.4</v>
      </c>
    </row>
    <row r="1050" spans="1:17" ht="15.75" customHeight="1" x14ac:dyDescent="0.2">
      <c r="A1050" s="1" t="s">
        <v>108</v>
      </c>
      <c r="B1050" s="1">
        <v>1185732</v>
      </c>
      <c r="C1050" s="17">
        <v>44752</v>
      </c>
      <c r="D1050" s="17" t="str">
        <f t="shared" si="58"/>
        <v>julio</v>
      </c>
      <c r="E1050" s="17" t="str">
        <f t="shared" si="59"/>
        <v>T3</v>
      </c>
      <c r="F1050" s="17" t="str">
        <f t="shared" si="60"/>
        <v>S2</v>
      </c>
      <c r="G1050" s="1" t="s">
        <v>15</v>
      </c>
      <c r="H1050" s="1" t="s">
        <v>36</v>
      </c>
      <c r="I1050" s="1" t="s">
        <v>37</v>
      </c>
      <c r="J1050" s="1" t="s">
        <v>6</v>
      </c>
      <c r="K1050" s="1">
        <v>37</v>
      </c>
      <c r="L1050" s="1" t="s">
        <v>115</v>
      </c>
      <c r="M1050" s="14">
        <v>0.45</v>
      </c>
      <c r="N1050" s="2">
        <v>1750</v>
      </c>
      <c r="O1050" s="14">
        <f t="shared" si="56"/>
        <v>787.5</v>
      </c>
      <c r="P1050" s="14">
        <f t="shared" si="57"/>
        <v>275.625</v>
      </c>
      <c r="Q1050" s="3">
        <v>0.35</v>
      </c>
    </row>
    <row r="1051" spans="1:17" ht="15.75" customHeight="1" x14ac:dyDescent="0.2">
      <c r="A1051" s="1" t="s">
        <v>108</v>
      </c>
      <c r="B1051" s="1">
        <v>1185732</v>
      </c>
      <c r="C1051" s="17">
        <v>44752</v>
      </c>
      <c r="D1051" s="17" t="str">
        <f t="shared" si="58"/>
        <v>julio</v>
      </c>
      <c r="E1051" s="17" t="str">
        <f t="shared" si="59"/>
        <v>T3</v>
      </c>
      <c r="F1051" s="17" t="str">
        <f t="shared" si="60"/>
        <v>S2</v>
      </c>
      <c r="G1051" s="1" t="s">
        <v>15</v>
      </c>
      <c r="H1051" s="1" t="s">
        <v>36</v>
      </c>
      <c r="I1051" s="1" t="s">
        <v>37</v>
      </c>
      <c r="J1051" s="1" t="s">
        <v>7</v>
      </c>
      <c r="K1051" s="1">
        <v>30</v>
      </c>
      <c r="L1051" s="1" t="s">
        <v>113</v>
      </c>
      <c r="M1051" s="14">
        <v>0.5</v>
      </c>
      <c r="N1051" s="2">
        <v>3500</v>
      </c>
      <c r="O1051" s="14">
        <f t="shared" si="56"/>
        <v>1750</v>
      </c>
      <c r="P1051" s="14">
        <f t="shared" si="57"/>
        <v>875</v>
      </c>
      <c r="Q1051" s="3">
        <v>0.5</v>
      </c>
    </row>
    <row r="1052" spans="1:17" ht="15.75" customHeight="1" x14ac:dyDescent="0.2">
      <c r="A1052" s="1" t="s">
        <v>108</v>
      </c>
      <c r="B1052" s="1">
        <v>1185732</v>
      </c>
      <c r="C1052" s="17">
        <v>44784</v>
      </c>
      <c r="D1052" s="17" t="str">
        <f t="shared" si="58"/>
        <v>agosto</v>
      </c>
      <c r="E1052" s="17" t="str">
        <f t="shared" si="59"/>
        <v>T3</v>
      </c>
      <c r="F1052" s="17" t="str">
        <f t="shared" si="60"/>
        <v>S2</v>
      </c>
      <c r="G1052" s="1" t="s">
        <v>15</v>
      </c>
      <c r="H1052" s="1" t="s">
        <v>36</v>
      </c>
      <c r="I1052" s="1" t="s">
        <v>37</v>
      </c>
      <c r="J1052" s="1" t="s">
        <v>2</v>
      </c>
      <c r="K1052" s="1">
        <v>42</v>
      </c>
      <c r="L1052" s="1" t="s">
        <v>112</v>
      </c>
      <c r="M1052" s="14">
        <v>0.45</v>
      </c>
      <c r="N1052" s="2">
        <v>5000</v>
      </c>
      <c r="O1052" s="14">
        <f t="shared" si="56"/>
        <v>2250</v>
      </c>
      <c r="P1052" s="14">
        <f t="shared" si="57"/>
        <v>900</v>
      </c>
      <c r="Q1052" s="3">
        <v>0.4</v>
      </c>
    </row>
    <row r="1053" spans="1:17" ht="15.75" customHeight="1" x14ac:dyDescent="0.2">
      <c r="A1053" s="1" t="s">
        <v>108</v>
      </c>
      <c r="B1053" s="1">
        <v>1185732</v>
      </c>
      <c r="C1053" s="17">
        <v>44784</v>
      </c>
      <c r="D1053" s="17" t="str">
        <f t="shared" si="58"/>
        <v>agosto</v>
      </c>
      <c r="E1053" s="17" t="str">
        <f t="shared" si="59"/>
        <v>T3</v>
      </c>
      <c r="F1053" s="17" t="str">
        <f t="shared" si="60"/>
        <v>S2</v>
      </c>
      <c r="G1053" s="1" t="s">
        <v>15</v>
      </c>
      <c r="H1053" s="1" t="s">
        <v>36</v>
      </c>
      <c r="I1053" s="1" t="s">
        <v>37</v>
      </c>
      <c r="J1053" s="1" t="s">
        <v>3</v>
      </c>
      <c r="K1053" s="1">
        <v>21</v>
      </c>
      <c r="L1053" s="1" t="s">
        <v>114</v>
      </c>
      <c r="M1053" s="14">
        <v>0.45000000000000007</v>
      </c>
      <c r="N1053" s="2">
        <v>2750</v>
      </c>
      <c r="O1053" s="14">
        <f t="shared" si="56"/>
        <v>1237.5000000000002</v>
      </c>
      <c r="P1053" s="14">
        <f t="shared" si="57"/>
        <v>433.12500000000006</v>
      </c>
      <c r="Q1053" s="3">
        <v>0.35</v>
      </c>
    </row>
    <row r="1054" spans="1:17" ht="15.75" customHeight="1" x14ac:dyDescent="0.2">
      <c r="A1054" s="1" t="s">
        <v>108</v>
      </c>
      <c r="B1054" s="1">
        <v>1185732</v>
      </c>
      <c r="C1054" s="17">
        <v>44784</v>
      </c>
      <c r="D1054" s="17" t="str">
        <f t="shared" si="58"/>
        <v>agosto</v>
      </c>
      <c r="E1054" s="17" t="str">
        <f t="shared" si="59"/>
        <v>T3</v>
      </c>
      <c r="F1054" s="17" t="str">
        <f t="shared" si="60"/>
        <v>S2</v>
      </c>
      <c r="G1054" s="1" t="s">
        <v>15</v>
      </c>
      <c r="H1054" s="1" t="s">
        <v>36</v>
      </c>
      <c r="I1054" s="1" t="s">
        <v>37</v>
      </c>
      <c r="J1054" s="1" t="s">
        <v>4</v>
      </c>
      <c r="K1054" s="1">
        <v>41</v>
      </c>
      <c r="L1054" s="1" t="s">
        <v>115</v>
      </c>
      <c r="M1054" s="14">
        <v>0.4</v>
      </c>
      <c r="N1054" s="2">
        <v>2000</v>
      </c>
      <c r="O1054" s="14">
        <f t="shared" si="56"/>
        <v>800</v>
      </c>
      <c r="P1054" s="14">
        <f t="shared" si="57"/>
        <v>280</v>
      </c>
      <c r="Q1054" s="3">
        <v>0.35</v>
      </c>
    </row>
    <row r="1055" spans="1:17" ht="15.75" customHeight="1" x14ac:dyDescent="0.2">
      <c r="A1055" s="1" t="s">
        <v>108</v>
      </c>
      <c r="B1055" s="1">
        <v>1185732</v>
      </c>
      <c r="C1055" s="17">
        <v>44784</v>
      </c>
      <c r="D1055" s="17" t="str">
        <f t="shared" si="58"/>
        <v>agosto</v>
      </c>
      <c r="E1055" s="17" t="str">
        <f t="shared" si="59"/>
        <v>T3</v>
      </c>
      <c r="F1055" s="17" t="str">
        <f t="shared" si="60"/>
        <v>S2</v>
      </c>
      <c r="G1055" s="1" t="s">
        <v>15</v>
      </c>
      <c r="H1055" s="1" t="s">
        <v>36</v>
      </c>
      <c r="I1055" s="1" t="s">
        <v>37</v>
      </c>
      <c r="J1055" s="1" t="s">
        <v>5</v>
      </c>
      <c r="K1055" s="1">
        <v>34</v>
      </c>
      <c r="L1055" s="1" t="s">
        <v>112</v>
      </c>
      <c r="M1055" s="14">
        <v>0.30000000000000004</v>
      </c>
      <c r="N1055" s="2">
        <v>1250</v>
      </c>
      <c r="O1055" s="14">
        <f t="shared" si="56"/>
        <v>375.00000000000006</v>
      </c>
      <c r="P1055" s="14">
        <f t="shared" si="57"/>
        <v>150.00000000000003</v>
      </c>
      <c r="Q1055" s="3">
        <v>0.4</v>
      </c>
    </row>
    <row r="1056" spans="1:17" ht="15.75" customHeight="1" x14ac:dyDescent="0.2">
      <c r="A1056" s="1" t="s">
        <v>108</v>
      </c>
      <c r="B1056" s="1">
        <v>1185732</v>
      </c>
      <c r="C1056" s="17">
        <v>44784</v>
      </c>
      <c r="D1056" s="17" t="str">
        <f t="shared" si="58"/>
        <v>agosto</v>
      </c>
      <c r="E1056" s="17" t="str">
        <f t="shared" si="59"/>
        <v>T3</v>
      </c>
      <c r="F1056" s="17" t="str">
        <f t="shared" si="60"/>
        <v>S2</v>
      </c>
      <c r="G1056" s="1" t="s">
        <v>15</v>
      </c>
      <c r="H1056" s="1" t="s">
        <v>36</v>
      </c>
      <c r="I1056" s="1" t="s">
        <v>37</v>
      </c>
      <c r="J1056" s="1" t="s">
        <v>6</v>
      </c>
      <c r="K1056" s="1">
        <v>18</v>
      </c>
      <c r="L1056" s="1" t="s">
        <v>114</v>
      </c>
      <c r="M1056" s="14">
        <v>0.4</v>
      </c>
      <c r="N1056" s="2">
        <v>1000</v>
      </c>
      <c r="O1056" s="14">
        <f t="shared" si="56"/>
        <v>400</v>
      </c>
      <c r="P1056" s="14">
        <f t="shared" si="57"/>
        <v>140</v>
      </c>
      <c r="Q1056" s="3">
        <v>0.35</v>
      </c>
    </row>
    <row r="1057" spans="1:17" ht="15.75" customHeight="1" x14ac:dyDescent="0.2">
      <c r="A1057" s="1" t="s">
        <v>108</v>
      </c>
      <c r="B1057" s="1">
        <v>1185732</v>
      </c>
      <c r="C1057" s="17">
        <v>44784</v>
      </c>
      <c r="D1057" s="17" t="str">
        <f t="shared" si="58"/>
        <v>agosto</v>
      </c>
      <c r="E1057" s="17" t="str">
        <f t="shared" si="59"/>
        <v>T3</v>
      </c>
      <c r="F1057" s="17" t="str">
        <f t="shared" si="60"/>
        <v>S2</v>
      </c>
      <c r="G1057" s="1" t="s">
        <v>15</v>
      </c>
      <c r="H1057" s="1" t="s">
        <v>36</v>
      </c>
      <c r="I1057" s="1" t="s">
        <v>37</v>
      </c>
      <c r="J1057" s="1" t="s">
        <v>7</v>
      </c>
      <c r="K1057" s="1">
        <v>47</v>
      </c>
      <c r="L1057" s="1" t="s">
        <v>113</v>
      </c>
      <c r="M1057" s="14">
        <v>0.45</v>
      </c>
      <c r="N1057" s="2">
        <v>2750</v>
      </c>
      <c r="O1057" s="14">
        <f t="shared" si="56"/>
        <v>1237.5</v>
      </c>
      <c r="P1057" s="14">
        <f t="shared" si="57"/>
        <v>618.75</v>
      </c>
      <c r="Q1057" s="3">
        <v>0.5</v>
      </c>
    </row>
    <row r="1058" spans="1:17" ht="15.75" customHeight="1" x14ac:dyDescent="0.2">
      <c r="A1058" s="1" t="s">
        <v>108</v>
      </c>
      <c r="B1058" s="1">
        <v>1185732</v>
      </c>
      <c r="C1058" s="17">
        <v>44816</v>
      </c>
      <c r="D1058" s="17" t="str">
        <f t="shared" si="58"/>
        <v>septiembre</v>
      </c>
      <c r="E1058" s="17" t="str">
        <f t="shared" si="59"/>
        <v>T3</v>
      </c>
      <c r="F1058" s="17" t="str">
        <f t="shared" si="60"/>
        <v>S2</v>
      </c>
      <c r="G1058" s="1" t="s">
        <v>15</v>
      </c>
      <c r="H1058" s="1" t="s">
        <v>36</v>
      </c>
      <c r="I1058" s="1" t="s">
        <v>37</v>
      </c>
      <c r="J1058" s="1" t="s">
        <v>2</v>
      </c>
      <c r="K1058" s="1">
        <v>39</v>
      </c>
      <c r="L1058" s="1" t="s">
        <v>114</v>
      </c>
      <c r="M1058" s="14">
        <v>0.4</v>
      </c>
      <c r="N1058" s="2">
        <v>4000</v>
      </c>
      <c r="O1058" s="14">
        <f t="shared" si="56"/>
        <v>1600</v>
      </c>
      <c r="P1058" s="14">
        <f t="shared" si="57"/>
        <v>640</v>
      </c>
      <c r="Q1058" s="3">
        <v>0.4</v>
      </c>
    </row>
    <row r="1059" spans="1:17" ht="15.75" customHeight="1" x14ac:dyDescent="0.2">
      <c r="A1059" s="1" t="s">
        <v>108</v>
      </c>
      <c r="B1059" s="1">
        <v>1185732</v>
      </c>
      <c r="C1059" s="17">
        <v>44816</v>
      </c>
      <c r="D1059" s="17" t="str">
        <f t="shared" si="58"/>
        <v>septiembre</v>
      </c>
      <c r="E1059" s="17" t="str">
        <f t="shared" si="59"/>
        <v>T3</v>
      </c>
      <c r="F1059" s="17" t="str">
        <f t="shared" si="60"/>
        <v>S2</v>
      </c>
      <c r="G1059" s="1" t="s">
        <v>15</v>
      </c>
      <c r="H1059" s="1" t="s">
        <v>36</v>
      </c>
      <c r="I1059" s="1" t="s">
        <v>37</v>
      </c>
      <c r="J1059" s="1" t="s">
        <v>3</v>
      </c>
      <c r="K1059" s="1">
        <v>39</v>
      </c>
      <c r="L1059" s="1" t="s">
        <v>112</v>
      </c>
      <c r="M1059" s="14">
        <v>0.35000000000000009</v>
      </c>
      <c r="N1059" s="2">
        <v>2000</v>
      </c>
      <c r="O1059" s="14">
        <f t="shared" si="56"/>
        <v>700.00000000000023</v>
      </c>
      <c r="P1059" s="14">
        <f t="shared" si="57"/>
        <v>245.00000000000006</v>
      </c>
      <c r="Q1059" s="3">
        <v>0.35</v>
      </c>
    </row>
    <row r="1060" spans="1:17" ht="15.75" customHeight="1" x14ac:dyDescent="0.2">
      <c r="A1060" s="1" t="s">
        <v>108</v>
      </c>
      <c r="B1060" s="1">
        <v>1185732</v>
      </c>
      <c r="C1060" s="17">
        <v>44816</v>
      </c>
      <c r="D1060" s="17" t="str">
        <f t="shared" si="58"/>
        <v>septiembre</v>
      </c>
      <c r="E1060" s="17" t="str">
        <f t="shared" si="59"/>
        <v>T3</v>
      </c>
      <c r="F1060" s="17" t="str">
        <f t="shared" si="60"/>
        <v>S2</v>
      </c>
      <c r="G1060" s="1" t="s">
        <v>15</v>
      </c>
      <c r="H1060" s="1" t="s">
        <v>36</v>
      </c>
      <c r="I1060" s="1" t="s">
        <v>37</v>
      </c>
      <c r="J1060" s="1" t="s">
        <v>4</v>
      </c>
      <c r="K1060" s="1">
        <v>45</v>
      </c>
      <c r="L1060" s="1" t="s">
        <v>115</v>
      </c>
      <c r="M1060" s="14">
        <v>0.2</v>
      </c>
      <c r="N1060" s="2">
        <v>1000</v>
      </c>
      <c r="O1060" s="14">
        <f t="shared" si="56"/>
        <v>200</v>
      </c>
      <c r="P1060" s="14">
        <f t="shared" si="57"/>
        <v>70</v>
      </c>
      <c r="Q1060" s="3">
        <v>0.35</v>
      </c>
    </row>
    <row r="1061" spans="1:17" ht="15.75" customHeight="1" x14ac:dyDescent="0.2">
      <c r="A1061" s="1" t="s">
        <v>108</v>
      </c>
      <c r="B1061" s="1">
        <v>1185732</v>
      </c>
      <c r="C1061" s="17">
        <v>44816</v>
      </c>
      <c r="D1061" s="17" t="str">
        <f t="shared" si="58"/>
        <v>septiembre</v>
      </c>
      <c r="E1061" s="17" t="str">
        <f t="shared" si="59"/>
        <v>T3</v>
      </c>
      <c r="F1061" s="17" t="str">
        <f t="shared" si="60"/>
        <v>S2</v>
      </c>
      <c r="G1061" s="1" t="s">
        <v>15</v>
      </c>
      <c r="H1061" s="1" t="s">
        <v>36</v>
      </c>
      <c r="I1061" s="1" t="s">
        <v>37</v>
      </c>
      <c r="J1061" s="1" t="s">
        <v>5</v>
      </c>
      <c r="K1061" s="1">
        <v>27</v>
      </c>
      <c r="L1061" s="1" t="s">
        <v>112</v>
      </c>
      <c r="M1061" s="14">
        <v>0.2</v>
      </c>
      <c r="N1061" s="2">
        <v>750</v>
      </c>
      <c r="O1061" s="14">
        <f t="shared" si="56"/>
        <v>150</v>
      </c>
      <c r="P1061" s="14">
        <f t="shared" si="57"/>
        <v>60</v>
      </c>
      <c r="Q1061" s="3">
        <v>0.4</v>
      </c>
    </row>
    <row r="1062" spans="1:17" ht="15.75" customHeight="1" x14ac:dyDescent="0.2">
      <c r="A1062" s="1" t="s">
        <v>108</v>
      </c>
      <c r="B1062" s="1">
        <v>1185732</v>
      </c>
      <c r="C1062" s="17">
        <v>44816</v>
      </c>
      <c r="D1062" s="17" t="str">
        <f t="shared" si="58"/>
        <v>septiembre</v>
      </c>
      <c r="E1062" s="17" t="str">
        <f t="shared" si="59"/>
        <v>T3</v>
      </c>
      <c r="F1062" s="17" t="str">
        <f t="shared" si="60"/>
        <v>S2</v>
      </c>
      <c r="G1062" s="1" t="s">
        <v>15</v>
      </c>
      <c r="H1062" s="1" t="s">
        <v>36</v>
      </c>
      <c r="I1062" s="1" t="s">
        <v>37</v>
      </c>
      <c r="J1062" s="1" t="s">
        <v>6</v>
      </c>
      <c r="K1062" s="1">
        <v>32</v>
      </c>
      <c r="L1062" s="1" t="s">
        <v>114</v>
      </c>
      <c r="M1062" s="14">
        <v>0.3</v>
      </c>
      <c r="N1062" s="2">
        <v>750</v>
      </c>
      <c r="O1062" s="14">
        <f t="shared" si="56"/>
        <v>225</v>
      </c>
      <c r="P1062" s="14">
        <f t="shared" si="57"/>
        <v>78.75</v>
      </c>
      <c r="Q1062" s="3">
        <v>0.35</v>
      </c>
    </row>
    <row r="1063" spans="1:17" ht="15.75" customHeight="1" x14ac:dyDescent="0.2">
      <c r="A1063" s="1" t="s">
        <v>108</v>
      </c>
      <c r="B1063" s="1">
        <v>1185732</v>
      </c>
      <c r="C1063" s="17">
        <v>44816</v>
      </c>
      <c r="D1063" s="17" t="str">
        <f t="shared" si="58"/>
        <v>septiembre</v>
      </c>
      <c r="E1063" s="17" t="str">
        <f t="shared" si="59"/>
        <v>T3</v>
      </c>
      <c r="F1063" s="17" t="str">
        <f t="shared" si="60"/>
        <v>S2</v>
      </c>
      <c r="G1063" s="1" t="s">
        <v>15</v>
      </c>
      <c r="H1063" s="1" t="s">
        <v>36</v>
      </c>
      <c r="I1063" s="1" t="s">
        <v>37</v>
      </c>
      <c r="J1063" s="1" t="s">
        <v>7</v>
      </c>
      <c r="K1063" s="1">
        <v>36</v>
      </c>
      <c r="L1063" s="1" t="s">
        <v>114</v>
      </c>
      <c r="M1063" s="14">
        <v>0.35000000000000003</v>
      </c>
      <c r="N1063" s="2">
        <v>1500</v>
      </c>
      <c r="O1063" s="14">
        <f t="shared" si="56"/>
        <v>525</v>
      </c>
      <c r="P1063" s="14">
        <f t="shared" si="57"/>
        <v>262.5</v>
      </c>
      <c r="Q1063" s="3">
        <v>0.5</v>
      </c>
    </row>
    <row r="1064" spans="1:17" ht="15.75" customHeight="1" x14ac:dyDescent="0.2">
      <c r="A1064" s="1" t="s">
        <v>108</v>
      </c>
      <c r="B1064" s="1">
        <v>1185732</v>
      </c>
      <c r="C1064" s="17">
        <v>44845</v>
      </c>
      <c r="D1064" s="17" t="str">
        <f t="shared" si="58"/>
        <v>octubre</v>
      </c>
      <c r="E1064" s="17" t="str">
        <f t="shared" si="59"/>
        <v>T4</v>
      </c>
      <c r="F1064" s="17" t="str">
        <f t="shared" si="60"/>
        <v>S2</v>
      </c>
      <c r="G1064" s="1" t="s">
        <v>15</v>
      </c>
      <c r="H1064" s="1" t="s">
        <v>36</v>
      </c>
      <c r="I1064" s="1" t="s">
        <v>37</v>
      </c>
      <c r="J1064" s="1" t="s">
        <v>2</v>
      </c>
      <c r="K1064" s="1">
        <v>45</v>
      </c>
      <c r="L1064" s="1" t="s">
        <v>114</v>
      </c>
      <c r="M1064" s="14">
        <v>0.39999999999999997</v>
      </c>
      <c r="N1064" s="2">
        <v>3250</v>
      </c>
      <c r="O1064" s="14">
        <f t="shared" si="56"/>
        <v>1300</v>
      </c>
      <c r="P1064" s="14">
        <f t="shared" si="57"/>
        <v>520</v>
      </c>
      <c r="Q1064" s="3">
        <v>0.4</v>
      </c>
    </row>
    <row r="1065" spans="1:17" ht="15.75" customHeight="1" x14ac:dyDescent="0.2">
      <c r="A1065" s="1" t="s">
        <v>108</v>
      </c>
      <c r="B1065" s="1">
        <v>1185732</v>
      </c>
      <c r="C1065" s="17">
        <v>44845</v>
      </c>
      <c r="D1065" s="17" t="str">
        <f t="shared" si="58"/>
        <v>octubre</v>
      </c>
      <c r="E1065" s="17" t="str">
        <f t="shared" si="59"/>
        <v>T4</v>
      </c>
      <c r="F1065" s="17" t="str">
        <f t="shared" si="60"/>
        <v>S2</v>
      </c>
      <c r="G1065" s="1" t="s">
        <v>15</v>
      </c>
      <c r="H1065" s="1" t="s">
        <v>36</v>
      </c>
      <c r="I1065" s="1" t="s">
        <v>37</v>
      </c>
      <c r="J1065" s="1" t="s">
        <v>3</v>
      </c>
      <c r="K1065" s="1">
        <v>31</v>
      </c>
      <c r="L1065" s="1" t="s">
        <v>112</v>
      </c>
      <c r="M1065" s="14">
        <v>0.3</v>
      </c>
      <c r="N1065" s="2">
        <v>1500</v>
      </c>
      <c r="O1065" s="14">
        <f t="shared" si="56"/>
        <v>450</v>
      </c>
      <c r="P1065" s="14">
        <f t="shared" si="57"/>
        <v>157.5</v>
      </c>
      <c r="Q1065" s="3">
        <v>0.35</v>
      </c>
    </row>
    <row r="1066" spans="1:17" ht="15.75" customHeight="1" x14ac:dyDescent="0.2">
      <c r="A1066" s="1" t="s">
        <v>108</v>
      </c>
      <c r="B1066" s="1">
        <v>1185732</v>
      </c>
      <c r="C1066" s="17">
        <v>44845</v>
      </c>
      <c r="D1066" s="17" t="str">
        <f t="shared" si="58"/>
        <v>octubre</v>
      </c>
      <c r="E1066" s="17" t="str">
        <f t="shared" si="59"/>
        <v>T4</v>
      </c>
      <c r="F1066" s="17" t="str">
        <f t="shared" si="60"/>
        <v>S2</v>
      </c>
      <c r="G1066" s="1" t="s">
        <v>15</v>
      </c>
      <c r="H1066" s="1" t="s">
        <v>36</v>
      </c>
      <c r="I1066" s="1" t="s">
        <v>37</v>
      </c>
      <c r="J1066" s="1" t="s">
        <v>4</v>
      </c>
      <c r="K1066" s="1">
        <v>60</v>
      </c>
      <c r="L1066" s="1" t="s">
        <v>114</v>
      </c>
      <c r="M1066" s="14">
        <v>0.3</v>
      </c>
      <c r="N1066" s="2">
        <v>500</v>
      </c>
      <c r="O1066" s="14">
        <f t="shared" si="56"/>
        <v>150</v>
      </c>
      <c r="P1066" s="14">
        <f t="shared" si="57"/>
        <v>52.5</v>
      </c>
      <c r="Q1066" s="3">
        <v>0.35</v>
      </c>
    </row>
    <row r="1067" spans="1:17" ht="15.75" customHeight="1" x14ac:dyDescent="0.2">
      <c r="A1067" s="1" t="s">
        <v>108</v>
      </c>
      <c r="B1067" s="1">
        <v>1185732</v>
      </c>
      <c r="C1067" s="17">
        <v>44845</v>
      </c>
      <c r="D1067" s="17" t="str">
        <f t="shared" si="58"/>
        <v>octubre</v>
      </c>
      <c r="E1067" s="17" t="str">
        <f t="shared" si="59"/>
        <v>T4</v>
      </c>
      <c r="F1067" s="17" t="str">
        <f t="shared" si="60"/>
        <v>S2</v>
      </c>
      <c r="G1067" s="1" t="s">
        <v>15</v>
      </c>
      <c r="H1067" s="1" t="s">
        <v>36</v>
      </c>
      <c r="I1067" s="1" t="s">
        <v>37</v>
      </c>
      <c r="J1067" s="1" t="s">
        <v>5</v>
      </c>
      <c r="K1067" s="1">
        <v>49</v>
      </c>
      <c r="L1067" s="1" t="s">
        <v>115</v>
      </c>
      <c r="M1067" s="14">
        <v>0.3</v>
      </c>
      <c r="N1067" s="2">
        <v>250</v>
      </c>
      <c r="O1067" s="14">
        <f t="shared" si="56"/>
        <v>75</v>
      </c>
      <c r="P1067" s="14">
        <f t="shared" si="57"/>
        <v>30</v>
      </c>
      <c r="Q1067" s="3">
        <v>0.4</v>
      </c>
    </row>
    <row r="1068" spans="1:17" ht="15.75" customHeight="1" x14ac:dyDescent="0.2">
      <c r="A1068" s="1" t="s">
        <v>108</v>
      </c>
      <c r="B1068" s="1">
        <v>1185732</v>
      </c>
      <c r="C1068" s="17">
        <v>44845</v>
      </c>
      <c r="D1068" s="17" t="str">
        <f t="shared" si="58"/>
        <v>octubre</v>
      </c>
      <c r="E1068" s="17" t="str">
        <f t="shared" si="59"/>
        <v>T4</v>
      </c>
      <c r="F1068" s="17" t="str">
        <f t="shared" si="60"/>
        <v>S2</v>
      </c>
      <c r="G1068" s="1" t="s">
        <v>15</v>
      </c>
      <c r="H1068" s="1" t="s">
        <v>36</v>
      </c>
      <c r="I1068" s="1" t="s">
        <v>37</v>
      </c>
      <c r="J1068" s="1" t="s">
        <v>6</v>
      </c>
      <c r="K1068" s="1">
        <v>41</v>
      </c>
      <c r="L1068" s="1" t="s">
        <v>114</v>
      </c>
      <c r="M1068" s="14">
        <v>0.39999999999999997</v>
      </c>
      <c r="N1068" s="2">
        <v>250</v>
      </c>
      <c r="O1068" s="14">
        <f t="shared" si="56"/>
        <v>99.999999999999986</v>
      </c>
      <c r="P1068" s="14">
        <f t="shared" si="57"/>
        <v>34.999999999999993</v>
      </c>
      <c r="Q1068" s="3">
        <v>0.35</v>
      </c>
    </row>
    <row r="1069" spans="1:17" ht="15.75" customHeight="1" x14ac:dyDescent="0.2">
      <c r="A1069" s="1" t="s">
        <v>108</v>
      </c>
      <c r="B1069" s="1">
        <v>1185732</v>
      </c>
      <c r="C1069" s="17">
        <v>44845</v>
      </c>
      <c r="D1069" s="17" t="str">
        <f t="shared" si="58"/>
        <v>octubre</v>
      </c>
      <c r="E1069" s="17" t="str">
        <f t="shared" si="59"/>
        <v>T4</v>
      </c>
      <c r="F1069" s="17" t="str">
        <f t="shared" si="60"/>
        <v>S2</v>
      </c>
      <c r="G1069" s="1" t="s">
        <v>15</v>
      </c>
      <c r="H1069" s="1" t="s">
        <v>36</v>
      </c>
      <c r="I1069" s="1" t="s">
        <v>37</v>
      </c>
      <c r="J1069" s="1" t="s">
        <v>7</v>
      </c>
      <c r="K1069" s="1">
        <v>58</v>
      </c>
      <c r="L1069" s="1" t="s">
        <v>114</v>
      </c>
      <c r="M1069" s="14">
        <v>0.4499999999999999</v>
      </c>
      <c r="N1069" s="2">
        <v>1500</v>
      </c>
      <c r="O1069" s="14">
        <f t="shared" si="56"/>
        <v>674.99999999999989</v>
      </c>
      <c r="P1069" s="14">
        <f t="shared" si="57"/>
        <v>337.49999999999994</v>
      </c>
      <c r="Q1069" s="3">
        <v>0.5</v>
      </c>
    </row>
    <row r="1070" spans="1:17" ht="15.75" customHeight="1" x14ac:dyDescent="0.2">
      <c r="A1070" s="1" t="s">
        <v>108</v>
      </c>
      <c r="B1070" s="1">
        <v>1185732</v>
      </c>
      <c r="C1070" s="17">
        <v>44876</v>
      </c>
      <c r="D1070" s="17" t="str">
        <f t="shared" si="58"/>
        <v>noviembre</v>
      </c>
      <c r="E1070" s="17" t="str">
        <f t="shared" si="59"/>
        <v>T4</v>
      </c>
      <c r="F1070" s="17" t="str">
        <f t="shared" si="60"/>
        <v>S2</v>
      </c>
      <c r="G1070" s="1" t="s">
        <v>15</v>
      </c>
      <c r="H1070" s="1" t="s">
        <v>36</v>
      </c>
      <c r="I1070" s="1" t="s">
        <v>37</v>
      </c>
      <c r="J1070" s="1" t="s">
        <v>2</v>
      </c>
      <c r="K1070" s="1">
        <v>28</v>
      </c>
      <c r="L1070" s="1" t="s">
        <v>114</v>
      </c>
      <c r="M1070" s="14">
        <v>0.4</v>
      </c>
      <c r="N1070" s="2">
        <v>3000</v>
      </c>
      <c r="O1070" s="14">
        <f t="shared" si="56"/>
        <v>1200</v>
      </c>
      <c r="P1070" s="14">
        <f t="shared" si="57"/>
        <v>480</v>
      </c>
      <c r="Q1070" s="3">
        <v>0.4</v>
      </c>
    </row>
    <row r="1071" spans="1:17" ht="15.75" customHeight="1" x14ac:dyDescent="0.2">
      <c r="A1071" s="1" t="s">
        <v>108</v>
      </c>
      <c r="B1071" s="1">
        <v>1185732</v>
      </c>
      <c r="C1071" s="17">
        <v>44876</v>
      </c>
      <c r="D1071" s="17" t="str">
        <f t="shared" si="58"/>
        <v>noviembre</v>
      </c>
      <c r="E1071" s="17" t="str">
        <f t="shared" si="59"/>
        <v>T4</v>
      </c>
      <c r="F1071" s="17" t="str">
        <f t="shared" si="60"/>
        <v>S2</v>
      </c>
      <c r="G1071" s="1" t="s">
        <v>15</v>
      </c>
      <c r="H1071" s="1" t="s">
        <v>36</v>
      </c>
      <c r="I1071" s="1" t="s">
        <v>37</v>
      </c>
      <c r="J1071" s="1" t="s">
        <v>3</v>
      </c>
      <c r="K1071" s="1">
        <v>50</v>
      </c>
      <c r="L1071" s="1" t="s">
        <v>112</v>
      </c>
      <c r="M1071" s="14">
        <v>0.30000000000000004</v>
      </c>
      <c r="N1071" s="2">
        <v>1500</v>
      </c>
      <c r="O1071" s="14">
        <f t="shared" si="56"/>
        <v>450.00000000000006</v>
      </c>
      <c r="P1071" s="14">
        <f t="shared" si="57"/>
        <v>157.5</v>
      </c>
      <c r="Q1071" s="3">
        <v>0.35</v>
      </c>
    </row>
    <row r="1072" spans="1:17" ht="15.75" customHeight="1" x14ac:dyDescent="0.2">
      <c r="A1072" s="1" t="s">
        <v>108</v>
      </c>
      <c r="B1072" s="1">
        <v>1185732</v>
      </c>
      <c r="C1072" s="17">
        <v>44876</v>
      </c>
      <c r="D1072" s="17" t="str">
        <f t="shared" si="58"/>
        <v>noviembre</v>
      </c>
      <c r="E1072" s="17" t="str">
        <f t="shared" si="59"/>
        <v>T4</v>
      </c>
      <c r="F1072" s="17" t="str">
        <f t="shared" si="60"/>
        <v>S2</v>
      </c>
      <c r="G1072" s="1" t="s">
        <v>15</v>
      </c>
      <c r="H1072" s="1" t="s">
        <v>36</v>
      </c>
      <c r="I1072" s="1" t="s">
        <v>37</v>
      </c>
      <c r="J1072" s="1" t="s">
        <v>4</v>
      </c>
      <c r="K1072" s="1">
        <v>24</v>
      </c>
      <c r="L1072" s="1" t="s">
        <v>112</v>
      </c>
      <c r="M1072" s="14">
        <v>0.30000000000000004</v>
      </c>
      <c r="N1072" s="2">
        <v>950</v>
      </c>
      <c r="O1072" s="14">
        <f t="shared" si="56"/>
        <v>285.00000000000006</v>
      </c>
      <c r="P1072" s="14">
        <f t="shared" si="57"/>
        <v>99.750000000000014</v>
      </c>
      <c r="Q1072" s="3">
        <v>0.35</v>
      </c>
    </row>
    <row r="1073" spans="1:17" ht="15.75" customHeight="1" x14ac:dyDescent="0.2">
      <c r="A1073" s="1" t="s">
        <v>108</v>
      </c>
      <c r="B1073" s="1">
        <v>1185732</v>
      </c>
      <c r="C1073" s="17">
        <v>44876</v>
      </c>
      <c r="D1073" s="17" t="str">
        <f t="shared" si="58"/>
        <v>noviembre</v>
      </c>
      <c r="E1073" s="17" t="str">
        <f t="shared" si="59"/>
        <v>T4</v>
      </c>
      <c r="F1073" s="17" t="str">
        <f t="shared" si="60"/>
        <v>S2</v>
      </c>
      <c r="G1073" s="1" t="s">
        <v>15</v>
      </c>
      <c r="H1073" s="1" t="s">
        <v>36</v>
      </c>
      <c r="I1073" s="1" t="s">
        <v>37</v>
      </c>
      <c r="J1073" s="1" t="s">
        <v>5</v>
      </c>
      <c r="K1073" s="1">
        <v>49</v>
      </c>
      <c r="L1073" s="1" t="s">
        <v>112</v>
      </c>
      <c r="M1073" s="14">
        <v>0.30000000000000004</v>
      </c>
      <c r="N1073" s="2">
        <v>1250</v>
      </c>
      <c r="O1073" s="14">
        <f t="shared" si="56"/>
        <v>375.00000000000006</v>
      </c>
      <c r="P1073" s="14">
        <f t="shared" si="57"/>
        <v>150.00000000000003</v>
      </c>
      <c r="Q1073" s="3">
        <v>0.4</v>
      </c>
    </row>
    <row r="1074" spans="1:17" ht="15.75" customHeight="1" x14ac:dyDescent="0.2">
      <c r="A1074" s="1" t="s">
        <v>108</v>
      </c>
      <c r="B1074" s="1">
        <v>1185732</v>
      </c>
      <c r="C1074" s="17">
        <v>44876</v>
      </c>
      <c r="D1074" s="17" t="str">
        <f t="shared" si="58"/>
        <v>noviembre</v>
      </c>
      <c r="E1074" s="17" t="str">
        <f t="shared" si="59"/>
        <v>T4</v>
      </c>
      <c r="F1074" s="17" t="str">
        <f t="shared" si="60"/>
        <v>S2</v>
      </c>
      <c r="G1074" s="1" t="s">
        <v>15</v>
      </c>
      <c r="H1074" s="1" t="s">
        <v>36</v>
      </c>
      <c r="I1074" s="1" t="s">
        <v>37</v>
      </c>
      <c r="J1074" s="1" t="s">
        <v>6</v>
      </c>
      <c r="K1074" s="1">
        <v>59</v>
      </c>
      <c r="L1074" s="1" t="s">
        <v>115</v>
      </c>
      <c r="M1074" s="14">
        <v>0.49999999999999994</v>
      </c>
      <c r="N1074" s="2">
        <v>1000</v>
      </c>
      <c r="O1074" s="14">
        <f t="shared" si="56"/>
        <v>499.99999999999994</v>
      </c>
      <c r="P1074" s="14">
        <f t="shared" si="57"/>
        <v>174.99999999999997</v>
      </c>
      <c r="Q1074" s="3">
        <v>0.35</v>
      </c>
    </row>
    <row r="1075" spans="1:17" ht="15.75" customHeight="1" x14ac:dyDescent="0.2">
      <c r="A1075" s="1" t="s">
        <v>108</v>
      </c>
      <c r="B1075" s="1">
        <v>1185732</v>
      </c>
      <c r="C1075" s="17">
        <v>44876</v>
      </c>
      <c r="D1075" s="17" t="str">
        <f t="shared" si="58"/>
        <v>noviembre</v>
      </c>
      <c r="E1075" s="17" t="str">
        <f t="shared" si="59"/>
        <v>T4</v>
      </c>
      <c r="F1075" s="17" t="str">
        <f t="shared" si="60"/>
        <v>S2</v>
      </c>
      <c r="G1075" s="1" t="s">
        <v>15</v>
      </c>
      <c r="H1075" s="1" t="s">
        <v>36</v>
      </c>
      <c r="I1075" s="1" t="s">
        <v>37</v>
      </c>
      <c r="J1075" s="1" t="s">
        <v>7</v>
      </c>
      <c r="K1075" s="1">
        <v>35</v>
      </c>
      <c r="L1075" s="1" t="s">
        <v>112</v>
      </c>
      <c r="M1075" s="14">
        <v>0.54999999999999982</v>
      </c>
      <c r="N1075" s="2">
        <v>2000</v>
      </c>
      <c r="O1075" s="14">
        <f t="shared" si="56"/>
        <v>1099.9999999999995</v>
      </c>
      <c r="P1075" s="14">
        <f t="shared" si="57"/>
        <v>549.99999999999977</v>
      </c>
      <c r="Q1075" s="3">
        <v>0.5</v>
      </c>
    </row>
    <row r="1076" spans="1:17" ht="15.75" customHeight="1" x14ac:dyDescent="0.2">
      <c r="A1076" s="1" t="s">
        <v>108</v>
      </c>
      <c r="B1076" s="1">
        <v>1185732</v>
      </c>
      <c r="C1076" s="17">
        <v>44905</v>
      </c>
      <c r="D1076" s="17" t="str">
        <f t="shared" si="58"/>
        <v>diciembre</v>
      </c>
      <c r="E1076" s="17" t="str">
        <f t="shared" si="59"/>
        <v>T4</v>
      </c>
      <c r="F1076" s="17" t="str">
        <f t="shared" si="60"/>
        <v>S2</v>
      </c>
      <c r="G1076" s="1" t="s">
        <v>15</v>
      </c>
      <c r="H1076" s="1" t="s">
        <v>36</v>
      </c>
      <c r="I1076" s="1" t="s">
        <v>37</v>
      </c>
      <c r="J1076" s="1" t="s">
        <v>2</v>
      </c>
      <c r="K1076" s="1">
        <v>45</v>
      </c>
      <c r="L1076" s="1" t="s">
        <v>114</v>
      </c>
      <c r="M1076" s="14">
        <v>0.49999999999999994</v>
      </c>
      <c r="N1076" s="2">
        <v>4500</v>
      </c>
      <c r="O1076" s="14">
        <f t="shared" si="56"/>
        <v>2249.9999999999995</v>
      </c>
      <c r="P1076" s="14">
        <f t="shared" si="57"/>
        <v>899.99999999999989</v>
      </c>
      <c r="Q1076" s="3">
        <v>0.4</v>
      </c>
    </row>
    <row r="1077" spans="1:17" ht="15.75" customHeight="1" x14ac:dyDescent="0.2">
      <c r="A1077" s="1" t="s">
        <v>108</v>
      </c>
      <c r="B1077" s="1">
        <v>1185732</v>
      </c>
      <c r="C1077" s="17">
        <v>44905</v>
      </c>
      <c r="D1077" s="17" t="str">
        <f t="shared" si="58"/>
        <v>diciembre</v>
      </c>
      <c r="E1077" s="17" t="str">
        <f t="shared" si="59"/>
        <v>T4</v>
      </c>
      <c r="F1077" s="17" t="str">
        <f t="shared" si="60"/>
        <v>S2</v>
      </c>
      <c r="G1077" s="1" t="s">
        <v>15</v>
      </c>
      <c r="H1077" s="1" t="s">
        <v>36</v>
      </c>
      <c r="I1077" s="1" t="s">
        <v>37</v>
      </c>
      <c r="J1077" s="1" t="s">
        <v>3</v>
      </c>
      <c r="K1077" s="1">
        <v>34</v>
      </c>
      <c r="L1077" s="1" t="s">
        <v>112</v>
      </c>
      <c r="M1077" s="14">
        <v>0.4</v>
      </c>
      <c r="N1077" s="2">
        <v>2500</v>
      </c>
      <c r="O1077" s="14">
        <f t="shared" si="56"/>
        <v>1000</v>
      </c>
      <c r="P1077" s="14">
        <f t="shared" si="57"/>
        <v>350</v>
      </c>
      <c r="Q1077" s="3">
        <v>0.35</v>
      </c>
    </row>
    <row r="1078" spans="1:17" ht="15.75" customHeight="1" x14ac:dyDescent="0.2">
      <c r="A1078" s="1" t="s">
        <v>108</v>
      </c>
      <c r="B1078" s="1">
        <v>1185732</v>
      </c>
      <c r="C1078" s="17">
        <v>44905</v>
      </c>
      <c r="D1078" s="17" t="str">
        <f t="shared" si="58"/>
        <v>diciembre</v>
      </c>
      <c r="E1078" s="17" t="str">
        <f t="shared" si="59"/>
        <v>T4</v>
      </c>
      <c r="F1078" s="17" t="str">
        <f t="shared" si="60"/>
        <v>S2</v>
      </c>
      <c r="G1078" s="1" t="s">
        <v>15</v>
      </c>
      <c r="H1078" s="1" t="s">
        <v>36</v>
      </c>
      <c r="I1078" s="1" t="s">
        <v>37</v>
      </c>
      <c r="J1078" s="1" t="s">
        <v>4</v>
      </c>
      <c r="K1078" s="1">
        <v>20</v>
      </c>
      <c r="L1078" s="1" t="s">
        <v>115</v>
      </c>
      <c r="M1078" s="14">
        <v>0.4</v>
      </c>
      <c r="N1078" s="2">
        <v>2000</v>
      </c>
      <c r="O1078" s="14">
        <f t="shared" si="56"/>
        <v>800</v>
      </c>
      <c r="P1078" s="14">
        <f t="shared" si="57"/>
        <v>280</v>
      </c>
      <c r="Q1078" s="3">
        <v>0.35</v>
      </c>
    </row>
    <row r="1079" spans="1:17" ht="15.75" customHeight="1" x14ac:dyDescent="0.2">
      <c r="A1079" s="1" t="s">
        <v>108</v>
      </c>
      <c r="B1079" s="1">
        <v>1185732</v>
      </c>
      <c r="C1079" s="17">
        <v>44905</v>
      </c>
      <c r="D1079" s="17" t="str">
        <f t="shared" si="58"/>
        <v>diciembre</v>
      </c>
      <c r="E1079" s="17" t="str">
        <f t="shared" si="59"/>
        <v>T4</v>
      </c>
      <c r="F1079" s="17" t="str">
        <f t="shared" si="60"/>
        <v>S2</v>
      </c>
      <c r="G1079" s="1" t="s">
        <v>15</v>
      </c>
      <c r="H1079" s="1" t="s">
        <v>36</v>
      </c>
      <c r="I1079" s="1" t="s">
        <v>37</v>
      </c>
      <c r="J1079" s="1" t="s">
        <v>5</v>
      </c>
      <c r="K1079" s="1">
        <v>29</v>
      </c>
      <c r="L1079" s="1" t="s">
        <v>115</v>
      </c>
      <c r="M1079" s="14">
        <v>0.4</v>
      </c>
      <c r="N1079" s="2">
        <v>1500</v>
      </c>
      <c r="O1079" s="14">
        <f t="shared" si="56"/>
        <v>600</v>
      </c>
      <c r="P1079" s="14">
        <f t="shared" si="57"/>
        <v>240</v>
      </c>
      <c r="Q1079" s="3">
        <v>0.4</v>
      </c>
    </row>
    <row r="1080" spans="1:17" ht="15.75" customHeight="1" x14ac:dyDescent="0.2">
      <c r="A1080" s="1" t="s">
        <v>108</v>
      </c>
      <c r="B1080" s="1">
        <v>1185732</v>
      </c>
      <c r="C1080" s="17">
        <v>44905</v>
      </c>
      <c r="D1080" s="17" t="str">
        <f t="shared" si="58"/>
        <v>diciembre</v>
      </c>
      <c r="E1080" s="17" t="str">
        <f t="shared" si="59"/>
        <v>T4</v>
      </c>
      <c r="F1080" s="17" t="str">
        <f t="shared" si="60"/>
        <v>S2</v>
      </c>
      <c r="G1080" s="1" t="s">
        <v>15</v>
      </c>
      <c r="H1080" s="1" t="s">
        <v>36</v>
      </c>
      <c r="I1080" s="1" t="s">
        <v>37</v>
      </c>
      <c r="J1080" s="1" t="s">
        <v>6</v>
      </c>
      <c r="K1080" s="1">
        <v>28</v>
      </c>
      <c r="L1080" s="1" t="s">
        <v>112</v>
      </c>
      <c r="M1080" s="14">
        <v>0.49999999999999994</v>
      </c>
      <c r="N1080" s="2">
        <v>1500</v>
      </c>
      <c r="O1080" s="14">
        <f t="shared" si="56"/>
        <v>749.99999999999989</v>
      </c>
      <c r="P1080" s="14">
        <f t="shared" si="57"/>
        <v>262.49999999999994</v>
      </c>
      <c r="Q1080" s="3">
        <v>0.35</v>
      </c>
    </row>
    <row r="1081" spans="1:17" ht="15.75" customHeight="1" x14ac:dyDescent="0.2">
      <c r="A1081" s="1" t="s">
        <v>108</v>
      </c>
      <c r="B1081" s="1">
        <v>1185732</v>
      </c>
      <c r="C1081" s="17">
        <v>44905</v>
      </c>
      <c r="D1081" s="17" t="str">
        <f t="shared" si="58"/>
        <v>diciembre</v>
      </c>
      <c r="E1081" s="17" t="str">
        <f t="shared" si="59"/>
        <v>T4</v>
      </c>
      <c r="F1081" s="17" t="str">
        <f t="shared" si="60"/>
        <v>S2</v>
      </c>
      <c r="G1081" s="1" t="s">
        <v>15</v>
      </c>
      <c r="H1081" s="1" t="s">
        <v>36</v>
      </c>
      <c r="I1081" s="1" t="s">
        <v>37</v>
      </c>
      <c r="J1081" s="1" t="s">
        <v>7</v>
      </c>
      <c r="K1081" s="1">
        <v>15</v>
      </c>
      <c r="L1081" s="1" t="s">
        <v>114</v>
      </c>
      <c r="M1081" s="14">
        <v>0.54999999999999982</v>
      </c>
      <c r="N1081" s="2">
        <v>2500</v>
      </c>
      <c r="O1081" s="14">
        <f t="shared" si="56"/>
        <v>1374.9999999999995</v>
      </c>
      <c r="P1081" s="14">
        <f t="shared" si="57"/>
        <v>687.49999999999977</v>
      </c>
      <c r="Q1081" s="3">
        <v>0.5</v>
      </c>
    </row>
    <row r="1082" spans="1:17" ht="15.75" customHeight="1" x14ac:dyDescent="0.2">
      <c r="A1082" s="1" t="s">
        <v>109</v>
      </c>
      <c r="B1082" s="1">
        <v>1197831</v>
      </c>
      <c r="C1082" s="17">
        <v>44563</v>
      </c>
      <c r="D1082" s="17" t="str">
        <f t="shared" si="58"/>
        <v>enero</v>
      </c>
      <c r="E1082" s="17" t="str">
        <f t="shared" si="59"/>
        <v>T1</v>
      </c>
      <c r="F1082" s="17" t="str">
        <f t="shared" si="60"/>
        <v>S1</v>
      </c>
      <c r="G1082" s="1" t="s">
        <v>8</v>
      </c>
      <c r="H1082" s="1" t="s">
        <v>38</v>
      </c>
      <c r="I1082" s="1" t="s">
        <v>39</v>
      </c>
      <c r="J1082" s="1" t="s">
        <v>2</v>
      </c>
      <c r="K1082" s="1">
        <v>60</v>
      </c>
      <c r="L1082" s="1" t="s">
        <v>114</v>
      </c>
      <c r="M1082" s="14">
        <v>0.2</v>
      </c>
      <c r="N1082" s="2">
        <v>6750</v>
      </c>
      <c r="O1082" s="14">
        <f t="shared" si="56"/>
        <v>1350</v>
      </c>
      <c r="P1082" s="14">
        <f t="shared" si="57"/>
        <v>540</v>
      </c>
      <c r="Q1082" s="3">
        <v>0.39999999999999997</v>
      </c>
    </row>
    <row r="1083" spans="1:17" ht="15.75" customHeight="1" x14ac:dyDescent="0.2">
      <c r="A1083" s="1" t="s">
        <v>109</v>
      </c>
      <c r="B1083" s="1">
        <v>1197831</v>
      </c>
      <c r="C1083" s="17">
        <v>44563</v>
      </c>
      <c r="D1083" s="17" t="str">
        <f t="shared" si="58"/>
        <v>enero</v>
      </c>
      <c r="E1083" s="17" t="str">
        <f t="shared" si="59"/>
        <v>T1</v>
      </c>
      <c r="F1083" s="17" t="str">
        <f t="shared" si="60"/>
        <v>S1</v>
      </c>
      <c r="G1083" s="1" t="s">
        <v>8</v>
      </c>
      <c r="H1083" s="1" t="s">
        <v>38</v>
      </c>
      <c r="I1083" s="1" t="s">
        <v>39</v>
      </c>
      <c r="J1083" s="1" t="s">
        <v>3</v>
      </c>
      <c r="K1083" s="1">
        <v>57</v>
      </c>
      <c r="L1083" s="1" t="s">
        <v>113</v>
      </c>
      <c r="M1083" s="14">
        <v>0.3</v>
      </c>
      <c r="N1083" s="2">
        <v>6750</v>
      </c>
      <c r="O1083" s="14">
        <f t="shared" si="56"/>
        <v>2025</v>
      </c>
      <c r="P1083" s="14">
        <f t="shared" si="57"/>
        <v>809.99999999999989</v>
      </c>
      <c r="Q1083" s="3">
        <v>0.39999999999999997</v>
      </c>
    </row>
    <row r="1084" spans="1:17" ht="15.75" customHeight="1" x14ac:dyDescent="0.2">
      <c r="A1084" s="1" t="s">
        <v>109</v>
      </c>
      <c r="B1084" s="1">
        <v>1197831</v>
      </c>
      <c r="C1084" s="17">
        <v>44563</v>
      </c>
      <c r="D1084" s="17" t="str">
        <f t="shared" si="58"/>
        <v>enero</v>
      </c>
      <c r="E1084" s="17" t="str">
        <f t="shared" si="59"/>
        <v>T1</v>
      </c>
      <c r="F1084" s="17" t="str">
        <f t="shared" si="60"/>
        <v>S1</v>
      </c>
      <c r="G1084" s="1" t="s">
        <v>8</v>
      </c>
      <c r="H1084" s="1" t="s">
        <v>38</v>
      </c>
      <c r="I1084" s="1" t="s">
        <v>39</v>
      </c>
      <c r="J1084" s="1" t="s">
        <v>4</v>
      </c>
      <c r="K1084" s="1">
        <v>60</v>
      </c>
      <c r="L1084" s="1" t="s">
        <v>112</v>
      </c>
      <c r="M1084" s="14">
        <v>0.3</v>
      </c>
      <c r="N1084" s="2">
        <v>4750</v>
      </c>
      <c r="O1084" s="14">
        <f t="shared" si="56"/>
        <v>1425</v>
      </c>
      <c r="P1084" s="14">
        <f t="shared" si="57"/>
        <v>570</v>
      </c>
      <c r="Q1084" s="3">
        <v>0.39999999999999997</v>
      </c>
    </row>
    <row r="1085" spans="1:17" ht="15.75" customHeight="1" x14ac:dyDescent="0.2">
      <c r="A1085" s="1" t="s">
        <v>109</v>
      </c>
      <c r="B1085" s="1">
        <v>1197831</v>
      </c>
      <c r="C1085" s="17">
        <v>44563</v>
      </c>
      <c r="D1085" s="17" t="str">
        <f t="shared" si="58"/>
        <v>enero</v>
      </c>
      <c r="E1085" s="17" t="str">
        <f t="shared" si="59"/>
        <v>T1</v>
      </c>
      <c r="F1085" s="17" t="str">
        <f t="shared" si="60"/>
        <v>S1</v>
      </c>
      <c r="G1085" s="1" t="s">
        <v>8</v>
      </c>
      <c r="H1085" s="1" t="s">
        <v>38</v>
      </c>
      <c r="I1085" s="1" t="s">
        <v>39</v>
      </c>
      <c r="J1085" s="1" t="s">
        <v>5</v>
      </c>
      <c r="K1085" s="1">
        <v>16</v>
      </c>
      <c r="L1085" s="1" t="s">
        <v>114</v>
      </c>
      <c r="M1085" s="14">
        <v>0.35</v>
      </c>
      <c r="N1085" s="2">
        <v>4750</v>
      </c>
      <c r="O1085" s="14">
        <f t="shared" si="56"/>
        <v>1662.5</v>
      </c>
      <c r="P1085" s="14">
        <f t="shared" si="57"/>
        <v>831.25</v>
      </c>
      <c r="Q1085" s="3">
        <v>0.5</v>
      </c>
    </row>
    <row r="1086" spans="1:17" ht="15.75" customHeight="1" x14ac:dyDescent="0.2">
      <c r="A1086" s="1" t="s">
        <v>109</v>
      </c>
      <c r="B1086" s="1">
        <v>1197831</v>
      </c>
      <c r="C1086" s="17">
        <v>44563</v>
      </c>
      <c r="D1086" s="17" t="str">
        <f t="shared" si="58"/>
        <v>enero</v>
      </c>
      <c r="E1086" s="17" t="str">
        <f t="shared" si="59"/>
        <v>T1</v>
      </c>
      <c r="F1086" s="17" t="str">
        <f t="shared" si="60"/>
        <v>S1</v>
      </c>
      <c r="G1086" s="1" t="s">
        <v>8</v>
      </c>
      <c r="H1086" s="1" t="s">
        <v>38</v>
      </c>
      <c r="I1086" s="1" t="s">
        <v>39</v>
      </c>
      <c r="J1086" s="1" t="s">
        <v>6</v>
      </c>
      <c r="K1086" s="1">
        <v>49</v>
      </c>
      <c r="L1086" s="1" t="s">
        <v>115</v>
      </c>
      <c r="M1086" s="14">
        <v>0.4</v>
      </c>
      <c r="N1086" s="2">
        <v>3250</v>
      </c>
      <c r="O1086" s="14">
        <f t="shared" si="56"/>
        <v>1300</v>
      </c>
      <c r="P1086" s="14">
        <f t="shared" si="57"/>
        <v>454.99999999999994</v>
      </c>
      <c r="Q1086" s="3">
        <v>0.35</v>
      </c>
    </row>
    <row r="1087" spans="1:17" ht="15.75" customHeight="1" x14ac:dyDescent="0.2">
      <c r="A1087" s="1" t="s">
        <v>109</v>
      </c>
      <c r="B1087" s="1">
        <v>1197831</v>
      </c>
      <c r="C1087" s="17">
        <v>44563</v>
      </c>
      <c r="D1087" s="17" t="str">
        <f t="shared" si="58"/>
        <v>enero</v>
      </c>
      <c r="E1087" s="17" t="str">
        <f t="shared" si="59"/>
        <v>T1</v>
      </c>
      <c r="F1087" s="17" t="str">
        <f t="shared" si="60"/>
        <v>S1</v>
      </c>
      <c r="G1087" s="1" t="s">
        <v>8</v>
      </c>
      <c r="H1087" s="1" t="s">
        <v>38</v>
      </c>
      <c r="I1087" s="1" t="s">
        <v>39</v>
      </c>
      <c r="J1087" s="1" t="s">
        <v>7</v>
      </c>
      <c r="K1087" s="1">
        <v>23</v>
      </c>
      <c r="L1087" s="1" t="s">
        <v>114</v>
      </c>
      <c r="M1087" s="14">
        <v>0.35</v>
      </c>
      <c r="N1087" s="2">
        <v>4750</v>
      </c>
      <c r="O1087" s="14">
        <f t="shared" si="56"/>
        <v>1662.5</v>
      </c>
      <c r="P1087" s="14">
        <f t="shared" si="57"/>
        <v>914.37500000000011</v>
      </c>
      <c r="Q1087" s="3">
        <v>0.55000000000000004</v>
      </c>
    </row>
    <row r="1088" spans="1:17" ht="15.75" customHeight="1" x14ac:dyDescent="0.2">
      <c r="A1088" s="1" t="s">
        <v>109</v>
      </c>
      <c r="B1088" s="1">
        <v>1197831</v>
      </c>
      <c r="C1088" s="17">
        <v>44593</v>
      </c>
      <c r="D1088" s="17" t="str">
        <f t="shared" si="58"/>
        <v>febrero</v>
      </c>
      <c r="E1088" s="17" t="str">
        <f t="shared" si="59"/>
        <v>T1</v>
      </c>
      <c r="F1088" s="17" t="str">
        <f t="shared" si="60"/>
        <v>S1</v>
      </c>
      <c r="G1088" s="1" t="s">
        <v>8</v>
      </c>
      <c r="H1088" s="1" t="s">
        <v>38</v>
      </c>
      <c r="I1088" s="1" t="s">
        <v>39</v>
      </c>
      <c r="J1088" s="1" t="s">
        <v>2</v>
      </c>
      <c r="K1088" s="1">
        <v>49</v>
      </c>
      <c r="L1088" s="1" t="s">
        <v>115</v>
      </c>
      <c r="M1088" s="14">
        <v>0.25</v>
      </c>
      <c r="N1088" s="2">
        <v>6250</v>
      </c>
      <c r="O1088" s="14">
        <f t="shared" si="56"/>
        <v>1562.5</v>
      </c>
      <c r="P1088" s="14">
        <f t="shared" si="57"/>
        <v>625</v>
      </c>
      <c r="Q1088" s="3">
        <v>0.39999999999999997</v>
      </c>
    </row>
    <row r="1089" spans="1:17" ht="15.75" customHeight="1" x14ac:dyDescent="0.2">
      <c r="A1089" s="1" t="s">
        <v>109</v>
      </c>
      <c r="B1089" s="1">
        <v>1197831</v>
      </c>
      <c r="C1089" s="17">
        <v>44593</v>
      </c>
      <c r="D1089" s="17" t="str">
        <f t="shared" si="58"/>
        <v>febrero</v>
      </c>
      <c r="E1089" s="17" t="str">
        <f t="shared" si="59"/>
        <v>T1</v>
      </c>
      <c r="F1089" s="17" t="str">
        <f t="shared" si="60"/>
        <v>S1</v>
      </c>
      <c r="G1089" s="1" t="s">
        <v>8</v>
      </c>
      <c r="H1089" s="1" t="s">
        <v>38</v>
      </c>
      <c r="I1089" s="1" t="s">
        <v>39</v>
      </c>
      <c r="J1089" s="1" t="s">
        <v>3</v>
      </c>
      <c r="K1089" s="1">
        <v>21</v>
      </c>
      <c r="L1089" s="1" t="s">
        <v>114</v>
      </c>
      <c r="M1089" s="14">
        <v>0.35</v>
      </c>
      <c r="N1089" s="2">
        <v>6000</v>
      </c>
      <c r="O1089" s="14">
        <f t="shared" si="56"/>
        <v>2100</v>
      </c>
      <c r="P1089" s="14">
        <f t="shared" si="57"/>
        <v>839.99999999999989</v>
      </c>
      <c r="Q1089" s="3">
        <v>0.39999999999999997</v>
      </c>
    </row>
    <row r="1090" spans="1:17" ht="15.75" customHeight="1" x14ac:dyDescent="0.2">
      <c r="A1090" s="1" t="s">
        <v>109</v>
      </c>
      <c r="B1090" s="1">
        <v>1197831</v>
      </c>
      <c r="C1090" s="17">
        <v>44593</v>
      </c>
      <c r="D1090" s="17" t="str">
        <f t="shared" ref="D1090:D1153" si="61">TEXT(C1090,"mmmm")</f>
        <v>febrero</v>
      </c>
      <c r="E1090" s="17" t="str">
        <f t="shared" ref="E1090:E1153" si="62">"T" &amp; TRUNC((MONTH(C1090)-1)/3)+1</f>
        <v>T1</v>
      </c>
      <c r="F1090" s="17" t="str">
        <f t="shared" ref="F1090:F1153" si="63">"S" &amp; IF(MONTH(C1090)&lt;=6,1,2)</f>
        <v>S1</v>
      </c>
      <c r="G1090" s="1" t="s">
        <v>8</v>
      </c>
      <c r="H1090" s="1" t="s">
        <v>38</v>
      </c>
      <c r="I1090" s="1" t="s">
        <v>39</v>
      </c>
      <c r="J1090" s="1" t="s">
        <v>4</v>
      </c>
      <c r="K1090" s="1">
        <v>48</v>
      </c>
      <c r="L1090" s="1" t="s">
        <v>114</v>
      </c>
      <c r="M1090" s="14">
        <v>0.35</v>
      </c>
      <c r="N1090" s="2">
        <v>4250</v>
      </c>
      <c r="O1090" s="14">
        <f t="shared" si="56"/>
        <v>1487.5</v>
      </c>
      <c r="P1090" s="14">
        <f t="shared" si="57"/>
        <v>595</v>
      </c>
      <c r="Q1090" s="3">
        <v>0.39999999999999997</v>
      </c>
    </row>
    <row r="1091" spans="1:17" ht="15.75" customHeight="1" x14ac:dyDescent="0.2">
      <c r="A1091" s="1" t="s">
        <v>109</v>
      </c>
      <c r="B1091" s="1">
        <v>1197831</v>
      </c>
      <c r="C1091" s="17">
        <v>44593</v>
      </c>
      <c r="D1091" s="17" t="str">
        <f t="shared" si="61"/>
        <v>febrero</v>
      </c>
      <c r="E1091" s="17" t="str">
        <f t="shared" si="62"/>
        <v>T1</v>
      </c>
      <c r="F1091" s="17" t="str">
        <f t="shared" si="63"/>
        <v>S1</v>
      </c>
      <c r="G1091" s="1" t="s">
        <v>8</v>
      </c>
      <c r="H1091" s="1" t="s">
        <v>38</v>
      </c>
      <c r="I1091" s="1" t="s">
        <v>39</v>
      </c>
      <c r="J1091" s="1" t="s">
        <v>5</v>
      </c>
      <c r="K1091" s="1">
        <v>36</v>
      </c>
      <c r="L1091" s="1" t="s">
        <v>114</v>
      </c>
      <c r="M1091" s="14">
        <v>0.35</v>
      </c>
      <c r="N1091" s="2">
        <v>3750</v>
      </c>
      <c r="O1091" s="14">
        <f t="shared" si="56"/>
        <v>1312.5</v>
      </c>
      <c r="P1091" s="14">
        <f t="shared" si="57"/>
        <v>656.25</v>
      </c>
      <c r="Q1091" s="3">
        <v>0.5</v>
      </c>
    </row>
    <row r="1092" spans="1:17" ht="15.75" customHeight="1" x14ac:dyDescent="0.2">
      <c r="A1092" s="1" t="s">
        <v>109</v>
      </c>
      <c r="B1092" s="1">
        <v>1197831</v>
      </c>
      <c r="C1092" s="17">
        <v>44593</v>
      </c>
      <c r="D1092" s="17" t="str">
        <f t="shared" si="61"/>
        <v>febrero</v>
      </c>
      <c r="E1092" s="17" t="str">
        <f t="shared" si="62"/>
        <v>T1</v>
      </c>
      <c r="F1092" s="17" t="str">
        <f t="shared" si="63"/>
        <v>S1</v>
      </c>
      <c r="G1092" s="1" t="s">
        <v>8</v>
      </c>
      <c r="H1092" s="1" t="s">
        <v>38</v>
      </c>
      <c r="I1092" s="1" t="s">
        <v>39</v>
      </c>
      <c r="J1092" s="1" t="s">
        <v>6</v>
      </c>
      <c r="K1092" s="1">
        <v>16</v>
      </c>
      <c r="L1092" s="1" t="s">
        <v>114</v>
      </c>
      <c r="M1092" s="14">
        <v>0.4</v>
      </c>
      <c r="N1092" s="2">
        <v>2500</v>
      </c>
      <c r="O1092" s="14">
        <f t="shared" si="56"/>
        <v>1000</v>
      </c>
      <c r="P1092" s="14">
        <f t="shared" si="57"/>
        <v>350</v>
      </c>
      <c r="Q1092" s="3">
        <v>0.35</v>
      </c>
    </row>
    <row r="1093" spans="1:17" ht="15.75" customHeight="1" x14ac:dyDescent="0.2">
      <c r="A1093" s="1" t="s">
        <v>109</v>
      </c>
      <c r="B1093" s="1">
        <v>1197831</v>
      </c>
      <c r="C1093" s="17">
        <v>44593</v>
      </c>
      <c r="D1093" s="17" t="str">
        <f t="shared" si="61"/>
        <v>febrero</v>
      </c>
      <c r="E1093" s="17" t="str">
        <f t="shared" si="62"/>
        <v>T1</v>
      </c>
      <c r="F1093" s="17" t="str">
        <f t="shared" si="63"/>
        <v>S1</v>
      </c>
      <c r="G1093" s="1" t="s">
        <v>8</v>
      </c>
      <c r="H1093" s="1" t="s">
        <v>38</v>
      </c>
      <c r="I1093" s="1" t="s">
        <v>39</v>
      </c>
      <c r="J1093" s="1" t="s">
        <v>7</v>
      </c>
      <c r="K1093" s="1">
        <v>56</v>
      </c>
      <c r="L1093" s="1" t="s">
        <v>115</v>
      </c>
      <c r="M1093" s="14">
        <v>0.35</v>
      </c>
      <c r="N1093" s="2">
        <v>4500</v>
      </c>
      <c r="O1093" s="14">
        <f t="shared" si="56"/>
        <v>1575</v>
      </c>
      <c r="P1093" s="14">
        <f t="shared" si="57"/>
        <v>866.25000000000011</v>
      </c>
      <c r="Q1093" s="3">
        <v>0.55000000000000004</v>
      </c>
    </row>
    <row r="1094" spans="1:17" ht="15.75" customHeight="1" x14ac:dyDescent="0.2">
      <c r="A1094" s="1" t="s">
        <v>109</v>
      </c>
      <c r="B1094" s="1">
        <v>1197831</v>
      </c>
      <c r="C1094" s="17">
        <v>44623</v>
      </c>
      <c r="D1094" s="17" t="str">
        <f t="shared" si="61"/>
        <v>marzo</v>
      </c>
      <c r="E1094" s="17" t="str">
        <f t="shared" si="62"/>
        <v>T1</v>
      </c>
      <c r="F1094" s="17" t="str">
        <f t="shared" si="63"/>
        <v>S1</v>
      </c>
      <c r="G1094" s="1" t="s">
        <v>8</v>
      </c>
      <c r="H1094" s="1" t="s">
        <v>38</v>
      </c>
      <c r="I1094" s="1" t="s">
        <v>39</v>
      </c>
      <c r="J1094" s="1" t="s">
        <v>2</v>
      </c>
      <c r="K1094" s="1">
        <v>19</v>
      </c>
      <c r="L1094" s="1" t="s">
        <v>113</v>
      </c>
      <c r="M1094" s="14">
        <v>0.3</v>
      </c>
      <c r="N1094" s="2">
        <v>6250</v>
      </c>
      <c r="O1094" s="14">
        <f t="shared" si="56"/>
        <v>1875</v>
      </c>
      <c r="P1094" s="14">
        <f t="shared" si="57"/>
        <v>843.74999999999989</v>
      </c>
      <c r="Q1094" s="3">
        <v>0.44999999999999996</v>
      </c>
    </row>
    <row r="1095" spans="1:17" ht="15.75" customHeight="1" x14ac:dyDescent="0.2">
      <c r="A1095" s="1" t="s">
        <v>109</v>
      </c>
      <c r="B1095" s="1">
        <v>1197831</v>
      </c>
      <c r="C1095" s="17">
        <v>44623</v>
      </c>
      <c r="D1095" s="17" t="str">
        <f t="shared" si="61"/>
        <v>marzo</v>
      </c>
      <c r="E1095" s="17" t="str">
        <f t="shared" si="62"/>
        <v>T1</v>
      </c>
      <c r="F1095" s="17" t="str">
        <f t="shared" si="63"/>
        <v>S1</v>
      </c>
      <c r="G1095" s="1" t="s">
        <v>8</v>
      </c>
      <c r="H1095" s="1" t="s">
        <v>38</v>
      </c>
      <c r="I1095" s="1" t="s">
        <v>39</v>
      </c>
      <c r="J1095" s="1" t="s">
        <v>3</v>
      </c>
      <c r="K1095" s="1">
        <v>51</v>
      </c>
      <c r="L1095" s="1" t="s">
        <v>113</v>
      </c>
      <c r="M1095" s="14">
        <v>0.4</v>
      </c>
      <c r="N1095" s="2">
        <v>6250</v>
      </c>
      <c r="O1095" s="14">
        <f t="shared" si="56"/>
        <v>2500</v>
      </c>
      <c r="P1095" s="14">
        <f t="shared" si="57"/>
        <v>1125</v>
      </c>
      <c r="Q1095" s="3">
        <v>0.44999999999999996</v>
      </c>
    </row>
    <row r="1096" spans="1:17" ht="15.75" customHeight="1" x14ac:dyDescent="0.2">
      <c r="A1096" s="1" t="s">
        <v>109</v>
      </c>
      <c r="B1096" s="1">
        <v>1197831</v>
      </c>
      <c r="C1096" s="17">
        <v>44623</v>
      </c>
      <c r="D1096" s="17" t="str">
        <f t="shared" si="61"/>
        <v>marzo</v>
      </c>
      <c r="E1096" s="17" t="str">
        <f t="shared" si="62"/>
        <v>T1</v>
      </c>
      <c r="F1096" s="17" t="str">
        <f t="shared" si="63"/>
        <v>S1</v>
      </c>
      <c r="G1096" s="1" t="s">
        <v>8</v>
      </c>
      <c r="H1096" s="1" t="s">
        <v>38</v>
      </c>
      <c r="I1096" s="1" t="s">
        <v>39</v>
      </c>
      <c r="J1096" s="1" t="s">
        <v>4</v>
      </c>
      <c r="K1096" s="1">
        <v>32</v>
      </c>
      <c r="L1096" s="1" t="s">
        <v>114</v>
      </c>
      <c r="M1096" s="14">
        <v>0.3</v>
      </c>
      <c r="N1096" s="2">
        <v>4500</v>
      </c>
      <c r="O1096" s="14">
        <f t="shared" si="56"/>
        <v>1350</v>
      </c>
      <c r="P1096" s="14">
        <f t="shared" si="57"/>
        <v>607.49999999999989</v>
      </c>
      <c r="Q1096" s="3">
        <v>0.44999999999999996</v>
      </c>
    </row>
    <row r="1097" spans="1:17" ht="15.75" customHeight="1" x14ac:dyDescent="0.2">
      <c r="A1097" s="1" t="s">
        <v>109</v>
      </c>
      <c r="B1097" s="1">
        <v>1197831</v>
      </c>
      <c r="C1097" s="17">
        <v>44623</v>
      </c>
      <c r="D1097" s="17" t="str">
        <f t="shared" si="61"/>
        <v>marzo</v>
      </c>
      <c r="E1097" s="17" t="str">
        <f t="shared" si="62"/>
        <v>T1</v>
      </c>
      <c r="F1097" s="17" t="str">
        <f t="shared" si="63"/>
        <v>S1</v>
      </c>
      <c r="G1097" s="1" t="s">
        <v>8</v>
      </c>
      <c r="H1097" s="1" t="s">
        <v>38</v>
      </c>
      <c r="I1097" s="1" t="s">
        <v>39</v>
      </c>
      <c r="J1097" s="1" t="s">
        <v>5</v>
      </c>
      <c r="K1097" s="1">
        <v>47</v>
      </c>
      <c r="L1097" s="1" t="s">
        <v>114</v>
      </c>
      <c r="M1097" s="14">
        <v>0.35000000000000003</v>
      </c>
      <c r="N1097" s="2">
        <v>3500</v>
      </c>
      <c r="O1097" s="14">
        <f t="shared" si="56"/>
        <v>1225.0000000000002</v>
      </c>
      <c r="P1097" s="14">
        <f t="shared" si="57"/>
        <v>673.75000000000023</v>
      </c>
      <c r="Q1097" s="3">
        <v>0.55000000000000004</v>
      </c>
    </row>
    <row r="1098" spans="1:17" ht="15.75" customHeight="1" x14ac:dyDescent="0.2">
      <c r="A1098" s="1" t="s">
        <v>109</v>
      </c>
      <c r="B1098" s="1">
        <v>1197831</v>
      </c>
      <c r="C1098" s="17">
        <v>44623</v>
      </c>
      <c r="D1098" s="17" t="str">
        <f t="shared" si="61"/>
        <v>marzo</v>
      </c>
      <c r="E1098" s="17" t="str">
        <f t="shared" si="62"/>
        <v>T1</v>
      </c>
      <c r="F1098" s="17" t="str">
        <f t="shared" si="63"/>
        <v>S1</v>
      </c>
      <c r="G1098" s="1" t="s">
        <v>8</v>
      </c>
      <c r="H1098" s="1" t="s">
        <v>38</v>
      </c>
      <c r="I1098" s="1" t="s">
        <v>39</v>
      </c>
      <c r="J1098" s="1" t="s">
        <v>6</v>
      </c>
      <c r="K1098" s="1">
        <v>45</v>
      </c>
      <c r="L1098" s="1" t="s">
        <v>114</v>
      </c>
      <c r="M1098" s="14">
        <v>0.4</v>
      </c>
      <c r="N1098" s="2">
        <v>2500</v>
      </c>
      <c r="O1098" s="14">
        <f t="shared" si="56"/>
        <v>1000</v>
      </c>
      <c r="P1098" s="14">
        <f t="shared" si="57"/>
        <v>399.99999999999994</v>
      </c>
      <c r="Q1098" s="3">
        <v>0.39999999999999997</v>
      </c>
    </row>
    <row r="1099" spans="1:17" ht="15.75" customHeight="1" x14ac:dyDescent="0.2">
      <c r="A1099" s="1" t="s">
        <v>109</v>
      </c>
      <c r="B1099" s="1">
        <v>1197831</v>
      </c>
      <c r="C1099" s="17">
        <v>44623</v>
      </c>
      <c r="D1099" s="17" t="str">
        <f t="shared" si="61"/>
        <v>marzo</v>
      </c>
      <c r="E1099" s="17" t="str">
        <f t="shared" si="62"/>
        <v>T1</v>
      </c>
      <c r="F1099" s="17" t="str">
        <f t="shared" si="63"/>
        <v>S1</v>
      </c>
      <c r="G1099" s="1" t="s">
        <v>8</v>
      </c>
      <c r="H1099" s="1" t="s">
        <v>38</v>
      </c>
      <c r="I1099" s="1" t="s">
        <v>39</v>
      </c>
      <c r="J1099" s="1" t="s">
        <v>7</v>
      </c>
      <c r="K1099" s="1">
        <v>25</v>
      </c>
      <c r="L1099" s="1" t="s">
        <v>112</v>
      </c>
      <c r="M1099" s="14">
        <v>0.35000000000000003</v>
      </c>
      <c r="N1099" s="2">
        <v>4000</v>
      </c>
      <c r="O1099" s="14">
        <f t="shared" si="56"/>
        <v>1400.0000000000002</v>
      </c>
      <c r="P1099" s="14">
        <f t="shared" si="57"/>
        <v>840.00000000000023</v>
      </c>
      <c r="Q1099" s="3">
        <v>0.60000000000000009</v>
      </c>
    </row>
    <row r="1100" spans="1:17" ht="15.75" customHeight="1" x14ac:dyDescent="0.2">
      <c r="A1100" s="1" t="s">
        <v>109</v>
      </c>
      <c r="B1100" s="1">
        <v>1197831</v>
      </c>
      <c r="C1100" s="17">
        <v>44653</v>
      </c>
      <c r="D1100" s="17" t="str">
        <f t="shared" si="61"/>
        <v>abril</v>
      </c>
      <c r="E1100" s="17" t="str">
        <f t="shared" si="62"/>
        <v>T2</v>
      </c>
      <c r="F1100" s="17" t="str">
        <f t="shared" si="63"/>
        <v>S1</v>
      </c>
      <c r="G1100" s="1" t="s">
        <v>8</v>
      </c>
      <c r="H1100" s="1" t="s">
        <v>38</v>
      </c>
      <c r="I1100" s="1" t="s">
        <v>39</v>
      </c>
      <c r="J1100" s="1" t="s">
        <v>2</v>
      </c>
      <c r="K1100" s="1">
        <v>55</v>
      </c>
      <c r="L1100" s="1" t="s">
        <v>112</v>
      </c>
      <c r="M1100" s="14">
        <v>0.19999999999999998</v>
      </c>
      <c r="N1100" s="2">
        <v>6500</v>
      </c>
      <c r="O1100" s="14">
        <f t="shared" si="56"/>
        <v>1300</v>
      </c>
      <c r="P1100" s="14">
        <f t="shared" si="57"/>
        <v>584.99999999999989</v>
      </c>
      <c r="Q1100" s="3">
        <v>0.44999999999999996</v>
      </c>
    </row>
    <row r="1101" spans="1:17" ht="15.75" customHeight="1" x14ac:dyDescent="0.2">
      <c r="A1101" s="1" t="s">
        <v>109</v>
      </c>
      <c r="B1101" s="1">
        <v>1197831</v>
      </c>
      <c r="C1101" s="17">
        <v>44653</v>
      </c>
      <c r="D1101" s="17" t="str">
        <f t="shared" si="61"/>
        <v>abril</v>
      </c>
      <c r="E1101" s="17" t="str">
        <f t="shared" si="62"/>
        <v>T2</v>
      </c>
      <c r="F1101" s="17" t="str">
        <f t="shared" si="63"/>
        <v>S1</v>
      </c>
      <c r="G1101" s="1" t="s">
        <v>8</v>
      </c>
      <c r="H1101" s="1" t="s">
        <v>38</v>
      </c>
      <c r="I1101" s="1" t="s">
        <v>39</v>
      </c>
      <c r="J1101" s="1" t="s">
        <v>3</v>
      </c>
      <c r="K1101" s="1">
        <v>39</v>
      </c>
      <c r="L1101" s="1" t="s">
        <v>115</v>
      </c>
      <c r="M1101" s="14">
        <v>0.20000000000000007</v>
      </c>
      <c r="N1101" s="2">
        <v>6500</v>
      </c>
      <c r="O1101" s="14">
        <f t="shared" si="56"/>
        <v>1300.0000000000005</v>
      </c>
      <c r="P1101" s="14">
        <f t="shared" si="57"/>
        <v>585.00000000000011</v>
      </c>
      <c r="Q1101" s="3">
        <v>0.44999999999999996</v>
      </c>
    </row>
    <row r="1102" spans="1:17" ht="15.75" customHeight="1" x14ac:dyDescent="0.2">
      <c r="A1102" s="1" t="s">
        <v>109</v>
      </c>
      <c r="B1102" s="1">
        <v>1197831</v>
      </c>
      <c r="C1102" s="17">
        <v>44653</v>
      </c>
      <c r="D1102" s="17" t="str">
        <f t="shared" si="61"/>
        <v>abril</v>
      </c>
      <c r="E1102" s="17" t="str">
        <f t="shared" si="62"/>
        <v>T2</v>
      </c>
      <c r="F1102" s="17" t="str">
        <f t="shared" si="63"/>
        <v>S1</v>
      </c>
      <c r="G1102" s="1" t="s">
        <v>8</v>
      </c>
      <c r="H1102" s="1" t="s">
        <v>38</v>
      </c>
      <c r="I1102" s="1" t="s">
        <v>39</v>
      </c>
      <c r="J1102" s="1" t="s">
        <v>4</v>
      </c>
      <c r="K1102" s="1">
        <v>36</v>
      </c>
      <c r="L1102" s="1" t="s">
        <v>114</v>
      </c>
      <c r="M1102" s="14">
        <v>0.14999999999999997</v>
      </c>
      <c r="N1102" s="2">
        <v>4750</v>
      </c>
      <c r="O1102" s="14">
        <f t="shared" si="56"/>
        <v>712.49999999999989</v>
      </c>
      <c r="P1102" s="14">
        <f t="shared" si="57"/>
        <v>320.62499999999994</v>
      </c>
      <c r="Q1102" s="3">
        <v>0.44999999999999996</v>
      </c>
    </row>
    <row r="1103" spans="1:17" ht="15.75" customHeight="1" x14ac:dyDescent="0.2">
      <c r="A1103" s="1" t="s">
        <v>109</v>
      </c>
      <c r="B1103" s="1">
        <v>1197831</v>
      </c>
      <c r="C1103" s="17">
        <v>44653</v>
      </c>
      <c r="D1103" s="17" t="str">
        <f t="shared" si="61"/>
        <v>abril</v>
      </c>
      <c r="E1103" s="17" t="str">
        <f t="shared" si="62"/>
        <v>T2</v>
      </c>
      <c r="F1103" s="17" t="str">
        <f t="shared" si="63"/>
        <v>S1</v>
      </c>
      <c r="G1103" s="1" t="s">
        <v>8</v>
      </c>
      <c r="H1103" s="1" t="s">
        <v>38</v>
      </c>
      <c r="I1103" s="1" t="s">
        <v>39</v>
      </c>
      <c r="J1103" s="1" t="s">
        <v>5</v>
      </c>
      <c r="K1103" s="1">
        <v>41</v>
      </c>
      <c r="L1103" s="1" t="s">
        <v>112</v>
      </c>
      <c r="M1103" s="14">
        <v>0.20000000000000007</v>
      </c>
      <c r="N1103" s="2">
        <v>3750</v>
      </c>
      <c r="O1103" s="14">
        <f t="shared" si="56"/>
        <v>750.00000000000023</v>
      </c>
      <c r="P1103" s="14">
        <f t="shared" si="57"/>
        <v>412.50000000000017</v>
      </c>
      <c r="Q1103" s="3">
        <v>0.55000000000000004</v>
      </c>
    </row>
    <row r="1104" spans="1:17" ht="15.75" customHeight="1" x14ac:dyDescent="0.2">
      <c r="A1104" s="1" t="s">
        <v>109</v>
      </c>
      <c r="B1104" s="1">
        <v>1197831</v>
      </c>
      <c r="C1104" s="17">
        <v>44653</v>
      </c>
      <c r="D1104" s="17" t="str">
        <f t="shared" si="61"/>
        <v>abril</v>
      </c>
      <c r="E1104" s="17" t="str">
        <f t="shared" si="62"/>
        <v>T2</v>
      </c>
      <c r="F1104" s="17" t="str">
        <f t="shared" si="63"/>
        <v>S1</v>
      </c>
      <c r="G1104" s="1" t="s">
        <v>8</v>
      </c>
      <c r="H1104" s="1" t="s">
        <v>38</v>
      </c>
      <c r="I1104" s="1" t="s">
        <v>39</v>
      </c>
      <c r="J1104" s="1" t="s">
        <v>6</v>
      </c>
      <c r="K1104" s="1">
        <v>54</v>
      </c>
      <c r="L1104" s="1" t="s">
        <v>113</v>
      </c>
      <c r="M1104" s="14">
        <v>0.25</v>
      </c>
      <c r="N1104" s="2">
        <v>2750</v>
      </c>
      <c r="O1104" s="14">
        <f t="shared" si="56"/>
        <v>687.5</v>
      </c>
      <c r="P1104" s="14">
        <f t="shared" si="57"/>
        <v>275</v>
      </c>
      <c r="Q1104" s="3">
        <v>0.39999999999999997</v>
      </c>
    </row>
    <row r="1105" spans="1:17" ht="15.75" customHeight="1" x14ac:dyDescent="0.2">
      <c r="A1105" s="1" t="s">
        <v>109</v>
      </c>
      <c r="B1105" s="1">
        <v>1197831</v>
      </c>
      <c r="C1105" s="17">
        <v>44653</v>
      </c>
      <c r="D1105" s="17" t="str">
        <f t="shared" si="61"/>
        <v>abril</v>
      </c>
      <c r="E1105" s="17" t="str">
        <f t="shared" si="62"/>
        <v>T2</v>
      </c>
      <c r="F1105" s="17" t="str">
        <f t="shared" si="63"/>
        <v>S1</v>
      </c>
      <c r="G1105" s="1" t="s">
        <v>8</v>
      </c>
      <c r="H1105" s="1" t="s">
        <v>38</v>
      </c>
      <c r="I1105" s="1" t="s">
        <v>39</v>
      </c>
      <c r="J1105" s="1" t="s">
        <v>7</v>
      </c>
      <c r="K1105" s="1">
        <v>46</v>
      </c>
      <c r="L1105" s="1" t="s">
        <v>113</v>
      </c>
      <c r="M1105" s="14">
        <v>0.20000000000000007</v>
      </c>
      <c r="N1105" s="2">
        <v>5500</v>
      </c>
      <c r="O1105" s="14">
        <f t="shared" si="56"/>
        <v>1100.0000000000005</v>
      </c>
      <c r="P1105" s="14">
        <f t="shared" si="57"/>
        <v>660.00000000000034</v>
      </c>
      <c r="Q1105" s="3">
        <v>0.60000000000000009</v>
      </c>
    </row>
    <row r="1106" spans="1:17" ht="15.75" customHeight="1" x14ac:dyDescent="0.2">
      <c r="A1106" s="1" t="s">
        <v>109</v>
      </c>
      <c r="B1106" s="1">
        <v>1197831</v>
      </c>
      <c r="C1106" s="17">
        <v>44683</v>
      </c>
      <c r="D1106" s="17" t="str">
        <f t="shared" si="61"/>
        <v>mayo</v>
      </c>
      <c r="E1106" s="17" t="str">
        <f t="shared" si="62"/>
        <v>T2</v>
      </c>
      <c r="F1106" s="17" t="str">
        <f t="shared" si="63"/>
        <v>S1</v>
      </c>
      <c r="G1106" s="1" t="s">
        <v>8</v>
      </c>
      <c r="H1106" s="1" t="s">
        <v>38</v>
      </c>
      <c r="I1106" s="1" t="s">
        <v>39</v>
      </c>
      <c r="J1106" s="1" t="s">
        <v>2</v>
      </c>
      <c r="K1106" s="1">
        <v>40</v>
      </c>
      <c r="L1106" s="1" t="s">
        <v>113</v>
      </c>
      <c r="M1106" s="14">
        <v>9.9999999999999964E-2</v>
      </c>
      <c r="N1106" s="2">
        <v>7000</v>
      </c>
      <c r="O1106" s="14">
        <f t="shared" si="56"/>
        <v>699.99999999999977</v>
      </c>
      <c r="P1106" s="14">
        <f t="shared" si="57"/>
        <v>314.99999999999989</v>
      </c>
      <c r="Q1106" s="3">
        <v>0.44999999999999996</v>
      </c>
    </row>
    <row r="1107" spans="1:17" ht="15.75" customHeight="1" x14ac:dyDescent="0.2">
      <c r="A1107" s="1" t="s">
        <v>109</v>
      </c>
      <c r="B1107" s="1">
        <v>1197831</v>
      </c>
      <c r="C1107" s="17">
        <v>44683</v>
      </c>
      <c r="D1107" s="17" t="str">
        <f t="shared" si="61"/>
        <v>mayo</v>
      </c>
      <c r="E1107" s="17" t="str">
        <f t="shared" si="62"/>
        <v>T2</v>
      </c>
      <c r="F1107" s="17" t="str">
        <f t="shared" si="63"/>
        <v>S1</v>
      </c>
      <c r="G1107" s="1" t="s">
        <v>8</v>
      </c>
      <c r="H1107" s="1" t="s">
        <v>38</v>
      </c>
      <c r="I1107" s="1" t="s">
        <v>39</v>
      </c>
      <c r="J1107" s="1" t="s">
        <v>3</v>
      </c>
      <c r="K1107" s="1">
        <v>58</v>
      </c>
      <c r="L1107" s="1" t="s">
        <v>113</v>
      </c>
      <c r="M1107" s="14">
        <v>0.20000000000000007</v>
      </c>
      <c r="N1107" s="2">
        <v>7250</v>
      </c>
      <c r="O1107" s="14">
        <f t="shared" si="56"/>
        <v>1450.0000000000005</v>
      </c>
      <c r="P1107" s="14">
        <f t="shared" si="57"/>
        <v>652.50000000000011</v>
      </c>
      <c r="Q1107" s="3">
        <v>0.44999999999999996</v>
      </c>
    </row>
    <row r="1108" spans="1:17" ht="15.75" customHeight="1" x14ac:dyDescent="0.2">
      <c r="A1108" s="1" t="s">
        <v>109</v>
      </c>
      <c r="B1108" s="1">
        <v>1197831</v>
      </c>
      <c r="C1108" s="17">
        <v>44683</v>
      </c>
      <c r="D1108" s="17" t="str">
        <f t="shared" si="61"/>
        <v>mayo</v>
      </c>
      <c r="E1108" s="17" t="str">
        <f t="shared" si="62"/>
        <v>T2</v>
      </c>
      <c r="F1108" s="17" t="str">
        <f t="shared" si="63"/>
        <v>S1</v>
      </c>
      <c r="G1108" s="1" t="s">
        <v>8</v>
      </c>
      <c r="H1108" s="1" t="s">
        <v>38</v>
      </c>
      <c r="I1108" s="1" t="s">
        <v>39</v>
      </c>
      <c r="J1108" s="1" t="s">
        <v>4</v>
      </c>
      <c r="K1108" s="1">
        <v>43</v>
      </c>
      <c r="L1108" s="1" t="s">
        <v>114</v>
      </c>
      <c r="M1108" s="14">
        <v>0.14999999999999997</v>
      </c>
      <c r="N1108" s="2">
        <v>5750</v>
      </c>
      <c r="O1108" s="14">
        <f t="shared" si="56"/>
        <v>862.49999999999977</v>
      </c>
      <c r="P1108" s="14">
        <f t="shared" si="57"/>
        <v>388.12499999999989</v>
      </c>
      <c r="Q1108" s="3">
        <v>0.44999999999999996</v>
      </c>
    </row>
    <row r="1109" spans="1:17" ht="15.75" customHeight="1" x14ac:dyDescent="0.2">
      <c r="A1109" s="1" t="s">
        <v>109</v>
      </c>
      <c r="B1109" s="1">
        <v>1197831</v>
      </c>
      <c r="C1109" s="17">
        <v>44683</v>
      </c>
      <c r="D1109" s="17" t="str">
        <f t="shared" si="61"/>
        <v>mayo</v>
      </c>
      <c r="E1109" s="17" t="str">
        <f t="shared" si="62"/>
        <v>T2</v>
      </c>
      <c r="F1109" s="17" t="str">
        <f t="shared" si="63"/>
        <v>S1</v>
      </c>
      <c r="G1109" s="1" t="s">
        <v>8</v>
      </c>
      <c r="H1109" s="1" t="s">
        <v>38</v>
      </c>
      <c r="I1109" s="1" t="s">
        <v>39</v>
      </c>
      <c r="J1109" s="1" t="s">
        <v>5</v>
      </c>
      <c r="K1109" s="1">
        <v>17</v>
      </c>
      <c r="L1109" s="1" t="s">
        <v>114</v>
      </c>
      <c r="M1109" s="14">
        <v>0.35000000000000003</v>
      </c>
      <c r="N1109" s="2">
        <v>5000</v>
      </c>
      <c r="O1109" s="14">
        <f t="shared" si="56"/>
        <v>1750.0000000000002</v>
      </c>
      <c r="P1109" s="14">
        <f t="shared" si="57"/>
        <v>962.50000000000023</v>
      </c>
      <c r="Q1109" s="3">
        <v>0.55000000000000004</v>
      </c>
    </row>
    <row r="1110" spans="1:17" ht="15.75" customHeight="1" x14ac:dyDescent="0.2">
      <c r="A1110" s="1" t="s">
        <v>109</v>
      </c>
      <c r="B1110" s="1">
        <v>1197831</v>
      </c>
      <c r="C1110" s="17">
        <v>44683</v>
      </c>
      <c r="D1110" s="17" t="str">
        <f t="shared" si="61"/>
        <v>mayo</v>
      </c>
      <c r="E1110" s="17" t="str">
        <f t="shared" si="62"/>
        <v>T2</v>
      </c>
      <c r="F1110" s="17" t="str">
        <f t="shared" si="63"/>
        <v>S1</v>
      </c>
      <c r="G1110" s="1" t="s">
        <v>8</v>
      </c>
      <c r="H1110" s="1" t="s">
        <v>38</v>
      </c>
      <c r="I1110" s="1" t="s">
        <v>39</v>
      </c>
      <c r="J1110" s="1" t="s">
        <v>6</v>
      </c>
      <c r="K1110" s="1">
        <v>18</v>
      </c>
      <c r="L1110" s="1" t="s">
        <v>113</v>
      </c>
      <c r="M1110" s="14">
        <v>0.5</v>
      </c>
      <c r="N1110" s="2">
        <v>4000</v>
      </c>
      <c r="O1110" s="14">
        <f t="shared" si="56"/>
        <v>2000</v>
      </c>
      <c r="P1110" s="14">
        <f t="shared" si="57"/>
        <v>799.99999999999989</v>
      </c>
      <c r="Q1110" s="3">
        <v>0.39999999999999997</v>
      </c>
    </row>
    <row r="1111" spans="1:17" ht="15.75" customHeight="1" x14ac:dyDescent="0.2">
      <c r="A1111" s="1" t="s">
        <v>109</v>
      </c>
      <c r="B1111" s="1">
        <v>1197831</v>
      </c>
      <c r="C1111" s="17">
        <v>44683</v>
      </c>
      <c r="D1111" s="17" t="str">
        <f t="shared" si="61"/>
        <v>mayo</v>
      </c>
      <c r="E1111" s="17" t="str">
        <f t="shared" si="62"/>
        <v>T2</v>
      </c>
      <c r="F1111" s="17" t="str">
        <f t="shared" si="63"/>
        <v>S1</v>
      </c>
      <c r="G1111" s="1" t="s">
        <v>8</v>
      </c>
      <c r="H1111" s="1" t="s">
        <v>38</v>
      </c>
      <c r="I1111" s="1" t="s">
        <v>39</v>
      </c>
      <c r="J1111" s="1" t="s">
        <v>7</v>
      </c>
      <c r="K1111" s="1">
        <v>30</v>
      </c>
      <c r="L1111" s="1" t="s">
        <v>114</v>
      </c>
      <c r="M1111" s="14">
        <v>0.45</v>
      </c>
      <c r="N1111" s="2">
        <v>7500</v>
      </c>
      <c r="O1111" s="14">
        <f t="shared" si="56"/>
        <v>3375</v>
      </c>
      <c r="P1111" s="14">
        <f t="shared" si="57"/>
        <v>2025.0000000000002</v>
      </c>
      <c r="Q1111" s="3">
        <v>0.60000000000000009</v>
      </c>
    </row>
    <row r="1112" spans="1:17" ht="15.75" customHeight="1" x14ac:dyDescent="0.2">
      <c r="A1112" s="1" t="s">
        <v>109</v>
      </c>
      <c r="B1112" s="1">
        <v>1197831</v>
      </c>
      <c r="C1112" s="17">
        <v>44713</v>
      </c>
      <c r="D1112" s="17" t="str">
        <f t="shared" si="61"/>
        <v>junio</v>
      </c>
      <c r="E1112" s="17" t="str">
        <f t="shared" si="62"/>
        <v>T2</v>
      </c>
      <c r="F1112" s="17" t="str">
        <f t="shared" si="63"/>
        <v>S1</v>
      </c>
      <c r="G1112" s="1" t="s">
        <v>8</v>
      </c>
      <c r="H1112" s="1" t="s">
        <v>38</v>
      </c>
      <c r="I1112" s="1" t="s">
        <v>39</v>
      </c>
      <c r="J1112" s="1" t="s">
        <v>2</v>
      </c>
      <c r="K1112" s="1">
        <v>43</v>
      </c>
      <c r="L1112" s="1" t="s">
        <v>112</v>
      </c>
      <c r="M1112" s="14">
        <v>0.45</v>
      </c>
      <c r="N1112" s="2">
        <v>7500</v>
      </c>
      <c r="O1112" s="14">
        <f t="shared" si="56"/>
        <v>3375</v>
      </c>
      <c r="P1112" s="14">
        <f t="shared" si="57"/>
        <v>1518.7499999999998</v>
      </c>
      <c r="Q1112" s="3">
        <v>0.44999999999999996</v>
      </c>
    </row>
    <row r="1113" spans="1:17" ht="15.75" customHeight="1" x14ac:dyDescent="0.2">
      <c r="A1113" s="1" t="s">
        <v>109</v>
      </c>
      <c r="B1113" s="1">
        <v>1197831</v>
      </c>
      <c r="C1113" s="17">
        <v>44713</v>
      </c>
      <c r="D1113" s="17" t="str">
        <f t="shared" si="61"/>
        <v>junio</v>
      </c>
      <c r="E1113" s="17" t="str">
        <f t="shared" si="62"/>
        <v>T2</v>
      </c>
      <c r="F1113" s="17" t="str">
        <f t="shared" si="63"/>
        <v>S1</v>
      </c>
      <c r="G1113" s="1" t="s">
        <v>8</v>
      </c>
      <c r="H1113" s="1" t="s">
        <v>38</v>
      </c>
      <c r="I1113" s="1" t="s">
        <v>39</v>
      </c>
      <c r="J1113" s="1" t="s">
        <v>3</v>
      </c>
      <c r="K1113" s="1">
        <v>36</v>
      </c>
      <c r="L1113" s="1" t="s">
        <v>114</v>
      </c>
      <c r="M1113" s="14">
        <v>0.5</v>
      </c>
      <c r="N1113" s="2">
        <v>7500</v>
      </c>
      <c r="O1113" s="14">
        <f t="shared" si="56"/>
        <v>3750</v>
      </c>
      <c r="P1113" s="14">
        <f t="shared" si="57"/>
        <v>1687.4999999999998</v>
      </c>
      <c r="Q1113" s="3">
        <v>0.44999999999999996</v>
      </c>
    </row>
    <row r="1114" spans="1:17" ht="15.75" customHeight="1" x14ac:dyDescent="0.2">
      <c r="A1114" s="1" t="s">
        <v>109</v>
      </c>
      <c r="B1114" s="1">
        <v>1197831</v>
      </c>
      <c r="C1114" s="17">
        <v>44713</v>
      </c>
      <c r="D1114" s="17" t="str">
        <f t="shared" si="61"/>
        <v>junio</v>
      </c>
      <c r="E1114" s="17" t="str">
        <f t="shared" si="62"/>
        <v>T2</v>
      </c>
      <c r="F1114" s="17" t="str">
        <f t="shared" si="63"/>
        <v>S1</v>
      </c>
      <c r="G1114" s="1" t="s">
        <v>8</v>
      </c>
      <c r="H1114" s="1" t="s">
        <v>38</v>
      </c>
      <c r="I1114" s="1" t="s">
        <v>39</v>
      </c>
      <c r="J1114" s="1" t="s">
        <v>4</v>
      </c>
      <c r="K1114" s="1">
        <v>26</v>
      </c>
      <c r="L1114" s="1" t="s">
        <v>113</v>
      </c>
      <c r="M1114" s="14">
        <v>0.45</v>
      </c>
      <c r="N1114" s="2">
        <v>6500</v>
      </c>
      <c r="O1114" s="14">
        <f t="shared" si="56"/>
        <v>2925</v>
      </c>
      <c r="P1114" s="14">
        <f t="shared" si="57"/>
        <v>1316.2499999999998</v>
      </c>
      <c r="Q1114" s="3">
        <v>0.44999999999999996</v>
      </c>
    </row>
    <row r="1115" spans="1:17" ht="15.75" customHeight="1" x14ac:dyDescent="0.2">
      <c r="A1115" s="1" t="s">
        <v>109</v>
      </c>
      <c r="B1115" s="1">
        <v>1197831</v>
      </c>
      <c r="C1115" s="17">
        <v>44713</v>
      </c>
      <c r="D1115" s="17" t="str">
        <f t="shared" si="61"/>
        <v>junio</v>
      </c>
      <c r="E1115" s="17" t="str">
        <f t="shared" si="62"/>
        <v>T2</v>
      </c>
      <c r="F1115" s="17" t="str">
        <f t="shared" si="63"/>
        <v>S1</v>
      </c>
      <c r="G1115" s="1" t="s">
        <v>8</v>
      </c>
      <c r="H1115" s="1" t="s">
        <v>38</v>
      </c>
      <c r="I1115" s="1" t="s">
        <v>39</v>
      </c>
      <c r="J1115" s="1" t="s">
        <v>5</v>
      </c>
      <c r="K1115" s="1">
        <v>58</v>
      </c>
      <c r="L1115" s="1" t="s">
        <v>113</v>
      </c>
      <c r="M1115" s="14">
        <v>0.45</v>
      </c>
      <c r="N1115" s="2">
        <v>6000</v>
      </c>
      <c r="O1115" s="14">
        <f t="shared" si="56"/>
        <v>2700</v>
      </c>
      <c r="P1115" s="14">
        <f t="shared" si="57"/>
        <v>1485.0000000000002</v>
      </c>
      <c r="Q1115" s="3">
        <v>0.55000000000000004</v>
      </c>
    </row>
    <row r="1116" spans="1:17" ht="15.75" customHeight="1" x14ac:dyDescent="0.2">
      <c r="A1116" s="1" t="s">
        <v>109</v>
      </c>
      <c r="B1116" s="1">
        <v>1197831</v>
      </c>
      <c r="C1116" s="17">
        <v>44713</v>
      </c>
      <c r="D1116" s="17" t="str">
        <f t="shared" si="61"/>
        <v>junio</v>
      </c>
      <c r="E1116" s="17" t="str">
        <f t="shared" si="62"/>
        <v>T2</v>
      </c>
      <c r="F1116" s="17" t="str">
        <f t="shared" si="63"/>
        <v>S1</v>
      </c>
      <c r="G1116" s="1" t="s">
        <v>8</v>
      </c>
      <c r="H1116" s="1" t="s">
        <v>38</v>
      </c>
      <c r="I1116" s="1" t="s">
        <v>39</v>
      </c>
      <c r="J1116" s="1" t="s">
        <v>6</v>
      </c>
      <c r="K1116" s="1">
        <v>57</v>
      </c>
      <c r="L1116" s="1" t="s">
        <v>114</v>
      </c>
      <c r="M1116" s="14">
        <v>0.5</v>
      </c>
      <c r="N1116" s="2">
        <v>5000</v>
      </c>
      <c r="O1116" s="14">
        <f t="shared" si="56"/>
        <v>2500</v>
      </c>
      <c r="P1116" s="14">
        <f t="shared" si="57"/>
        <v>999.99999999999989</v>
      </c>
      <c r="Q1116" s="3">
        <v>0.39999999999999997</v>
      </c>
    </row>
    <row r="1117" spans="1:17" ht="15.75" customHeight="1" x14ac:dyDescent="0.2">
      <c r="A1117" s="1" t="s">
        <v>109</v>
      </c>
      <c r="B1117" s="1">
        <v>1197831</v>
      </c>
      <c r="C1117" s="17">
        <v>44713</v>
      </c>
      <c r="D1117" s="17" t="str">
        <f t="shared" si="61"/>
        <v>junio</v>
      </c>
      <c r="E1117" s="17" t="str">
        <f t="shared" si="62"/>
        <v>T2</v>
      </c>
      <c r="F1117" s="17" t="str">
        <f t="shared" si="63"/>
        <v>S1</v>
      </c>
      <c r="G1117" s="1" t="s">
        <v>8</v>
      </c>
      <c r="H1117" s="1" t="s">
        <v>38</v>
      </c>
      <c r="I1117" s="1" t="s">
        <v>39</v>
      </c>
      <c r="J1117" s="1" t="s">
        <v>7</v>
      </c>
      <c r="K1117" s="1">
        <v>16</v>
      </c>
      <c r="L1117" s="1" t="s">
        <v>115</v>
      </c>
      <c r="M1117" s="14">
        <v>0.55000000000000004</v>
      </c>
      <c r="N1117" s="2">
        <v>8750</v>
      </c>
      <c r="O1117" s="14">
        <f t="shared" si="56"/>
        <v>4812.5</v>
      </c>
      <c r="P1117" s="14">
        <f t="shared" si="57"/>
        <v>2887.5000000000005</v>
      </c>
      <c r="Q1117" s="3">
        <v>0.60000000000000009</v>
      </c>
    </row>
    <row r="1118" spans="1:17" ht="15.75" customHeight="1" x14ac:dyDescent="0.2">
      <c r="A1118" s="1" t="s">
        <v>109</v>
      </c>
      <c r="B1118" s="1">
        <v>1197831</v>
      </c>
      <c r="C1118" s="17">
        <v>44745</v>
      </c>
      <c r="D1118" s="17" t="str">
        <f t="shared" si="61"/>
        <v>julio</v>
      </c>
      <c r="E1118" s="17" t="str">
        <f t="shared" si="62"/>
        <v>T3</v>
      </c>
      <c r="F1118" s="17" t="str">
        <f t="shared" si="63"/>
        <v>S2</v>
      </c>
      <c r="G1118" s="1" t="s">
        <v>8</v>
      </c>
      <c r="H1118" s="1" t="s">
        <v>38</v>
      </c>
      <c r="I1118" s="1" t="s">
        <v>39</v>
      </c>
      <c r="J1118" s="1" t="s">
        <v>2</v>
      </c>
      <c r="K1118" s="1">
        <v>41</v>
      </c>
      <c r="L1118" s="1" t="s">
        <v>113</v>
      </c>
      <c r="M1118" s="14">
        <v>0.45</v>
      </c>
      <c r="N1118" s="2">
        <v>8250</v>
      </c>
      <c r="O1118" s="14">
        <f t="shared" si="56"/>
        <v>3712.5</v>
      </c>
      <c r="P1118" s="14">
        <f t="shared" si="57"/>
        <v>1856.2499999999998</v>
      </c>
      <c r="Q1118" s="3">
        <v>0.49999999999999994</v>
      </c>
    </row>
    <row r="1119" spans="1:17" ht="15.75" customHeight="1" x14ac:dyDescent="0.2">
      <c r="A1119" s="1" t="s">
        <v>109</v>
      </c>
      <c r="B1119" s="1">
        <v>1197831</v>
      </c>
      <c r="C1119" s="17">
        <v>44745</v>
      </c>
      <c r="D1119" s="17" t="str">
        <f t="shared" si="61"/>
        <v>julio</v>
      </c>
      <c r="E1119" s="17" t="str">
        <f t="shared" si="62"/>
        <v>T3</v>
      </c>
      <c r="F1119" s="17" t="str">
        <f t="shared" si="63"/>
        <v>S2</v>
      </c>
      <c r="G1119" s="1" t="s">
        <v>8</v>
      </c>
      <c r="H1119" s="1" t="s">
        <v>38</v>
      </c>
      <c r="I1119" s="1" t="s">
        <v>39</v>
      </c>
      <c r="J1119" s="1" t="s">
        <v>3</v>
      </c>
      <c r="K1119" s="1">
        <v>29</v>
      </c>
      <c r="L1119" s="1" t="s">
        <v>114</v>
      </c>
      <c r="M1119" s="14">
        <v>0.5</v>
      </c>
      <c r="N1119" s="2">
        <v>8250</v>
      </c>
      <c r="O1119" s="14">
        <f t="shared" si="56"/>
        <v>4125</v>
      </c>
      <c r="P1119" s="14">
        <f t="shared" si="57"/>
        <v>2062.4999999999995</v>
      </c>
      <c r="Q1119" s="3">
        <v>0.49999999999999994</v>
      </c>
    </row>
    <row r="1120" spans="1:17" ht="15.75" customHeight="1" x14ac:dyDescent="0.2">
      <c r="A1120" s="1" t="s">
        <v>109</v>
      </c>
      <c r="B1120" s="1">
        <v>1197831</v>
      </c>
      <c r="C1120" s="17">
        <v>44745</v>
      </c>
      <c r="D1120" s="17" t="str">
        <f t="shared" si="61"/>
        <v>julio</v>
      </c>
      <c r="E1120" s="17" t="str">
        <f t="shared" si="62"/>
        <v>T3</v>
      </c>
      <c r="F1120" s="17" t="str">
        <f t="shared" si="63"/>
        <v>S2</v>
      </c>
      <c r="G1120" s="1" t="s">
        <v>8</v>
      </c>
      <c r="H1120" s="1" t="s">
        <v>38</v>
      </c>
      <c r="I1120" s="1" t="s">
        <v>39</v>
      </c>
      <c r="J1120" s="1" t="s">
        <v>4</v>
      </c>
      <c r="K1120" s="1">
        <v>38</v>
      </c>
      <c r="L1120" s="1" t="s">
        <v>113</v>
      </c>
      <c r="M1120" s="14">
        <v>0.45</v>
      </c>
      <c r="N1120" s="2">
        <v>9750</v>
      </c>
      <c r="O1120" s="14">
        <f t="shared" si="56"/>
        <v>4387.5</v>
      </c>
      <c r="P1120" s="14">
        <f t="shared" si="57"/>
        <v>2193.7499999999995</v>
      </c>
      <c r="Q1120" s="3">
        <v>0.49999999999999994</v>
      </c>
    </row>
    <row r="1121" spans="1:17" ht="15.75" customHeight="1" x14ac:dyDescent="0.2">
      <c r="A1121" s="1" t="s">
        <v>109</v>
      </c>
      <c r="B1121" s="1">
        <v>1197831</v>
      </c>
      <c r="C1121" s="17">
        <v>44745</v>
      </c>
      <c r="D1121" s="17" t="str">
        <f t="shared" si="61"/>
        <v>julio</v>
      </c>
      <c r="E1121" s="17" t="str">
        <f t="shared" si="62"/>
        <v>T3</v>
      </c>
      <c r="F1121" s="17" t="str">
        <f t="shared" si="63"/>
        <v>S2</v>
      </c>
      <c r="G1121" s="1" t="s">
        <v>8</v>
      </c>
      <c r="H1121" s="1" t="s">
        <v>38</v>
      </c>
      <c r="I1121" s="1" t="s">
        <v>39</v>
      </c>
      <c r="J1121" s="1" t="s">
        <v>5</v>
      </c>
      <c r="K1121" s="1">
        <v>54</v>
      </c>
      <c r="L1121" s="1" t="s">
        <v>114</v>
      </c>
      <c r="M1121" s="14">
        <v>0.45</v>
      </c>
      <c r="N1121" s="2">
        <v>5750</v>
      </c>
      <c r="O1121" s="14">
        <f t="shared" si="56"/>
        <v>2587.5</v>
      </c>
      <c r="P1121" s="14">
        <f t="shared" si="57"/>
        <v>1552.5000000000002</v>
      </c>
      <c r="Q1121" s="3">
        <v>0.60000000000000009</v>
      </c>
    </row>
    <row r="1122" spans="1:17" ht="15.75" customHeight="1" x14ac:dyDescent="0.2">
      <c r="A1122" s="1" t="s">
        <v>109</v>
      </c>
      <c r="B1122" s="1">
        <v>1197831</v>
      </c>
      <c r="C1122" s="17">
        <v>44745</v>
      </c>
      <c r="D1122" s="17" t="str">
        <f t="shared" si="61"/>
        <v>julio</v>
      </c>
      <c r="E1122" s="17" t="str">
        <f t="shared" si="62"/>
        <v>T3</v>
      </c>
      <c r="F1122" s="17" t="str">
        <f t="shared" si="63"/>
        <v>S2</v>
      </c>
      <c r="G1122" s="1" t="s">
        <v>8</v>
      </c>
      <c r="H1122" s="1" t="s">
        <v>38</v>
      </c>
      <c r="I1122" s="1" t="s">
        <v>39</v>
      </c>
      <c r="J1122" s="1" t="s">
        <v>6</v>
      </c>
      <c r="K1122" s="1">
        <v>17</v>
      </c>
      <c r="L1122" s="1" t="s">
        <v>112</v>
      </c>
      <c r="M1122" s="14">
        <v>0.5</v>
      </c>
      <c r="N1122" s="2">
        <v>5250</v>
      </c>
      <c r="O1122" s="14">
        <f t="shared" si="56"/>
        <v>2625</v>
      </c>
      <c r="P1122" s="14">
        <f t="shared" si="57"/>
        <v>1181.2499999999998</v>
      </c>
      <c r="Q1122" s="3">
        <v>0.44999999999999996</v>
      </c>
    </row>
    <row r="1123" spans="1:17" ht="15.75" customHeight="1" x14ac:dyDescent="0.2">
      <c r="A1123" s="1" t="s">
        <v>109</v>
      </c>
      <c r="B1123" s="1">
        <v>1197831</v>
      </c>
      <c r="C1123" s="17">
        <v>44745</v>
      </c>
      <c r="D1123" s="17" t="str">
        <f t="shared" si="61"/>
        <v>julio</v>
      </c>
      <c r="E1123" s="17" t="str">
        <f t="shared" si="62"/>
        <v>T3</v>
      </c>
      <c r="F1123" s="17" t="str">
        <f t="shared" si="63"/>
        <v>S2</v>
      </c>
      <c r="G1123" s="1" t="s">
        <v>8</v>
      </c>
      <c r="H1123" s="1" t="s">
        <v>38</v>
      </c>
      <c r="I1123" s="1" t="s">
        <v>39</v>
      </c>
      <c r="J1123" s="1" t="s">
        <v>7</v>
      </c>
      <c r="K1123" s="1">
        <v>18</v>
      </c>
      <c r="L1123" s="1" t="s">
        <v>115</v>
      </c>
      <c r="M1123" s="14">
        <v>0.6</v>
      </c>
      <c r="N1123" s="2">
        <v>8000</v>
      </c>
      <c r="O1123" s="14">
        <f t="shared" si="56"/>
        <v>4800</v>
      </c>
      <c r="P1123" s="14">
        <f t="shared" si="57"/>
        <v>3120.0000000000005</v>
      </c>
      <c r="Q1123" s="3">
        <v>0.65000000000000013</v>
      </c>
    </row>
    <row r="1124" spans="1:17" ht="15.75" customHeight="1" x14ac:dyDescent="0.2">
      <c r="A1124" s="1" t="s">
        <v>109</v>
      </c>
      <c r="B1124" s="1">
        <v>1197831</v>
      </c>
      <c r="C1124" s="17">
        <v>44778</v>
      </c>
      <c r="D1124" s="17" t="str">
        <f t="shared" si="61"/>
        <v>agosto</v>
      </c>
      <c r="E1124" s="17" t="str">
        <f t="shared" si="62"/>
        <v>T3</v>
      </c>
      <c r="F1124" s="17" t="str">
        <f t="shared" si="63"/>
        <v>S2</v>
      </c>
      <c r="G1124" s="1" t="s">
        <v>8</v>
      </c>
      <c r="H1124" s="1" t="s">
        <v>38</v>
      </c>
      <c r="I1124" s="1" t="s">
        <v>39</v>
      </c>
      <c r="J1124" s="1" t="s">
        <v>2</v>
      </c>
      <c r="K1124" s="1">
        <v>47</v>
      </c>
      <c r="L1124" s="1" t="s">
        <v>112</v>
      </c>
      <c r="M1124" s="14">
        <v>0.4</v>
      </c>
      <c r="N1124" s="2">
        <v>7500</v>
      </c>
      <c r="O1124" s="14">
        <f t="shared" si="56"/>
        <v>3000</v>
      </c>
      <c r="P1124" s="14">
        <f t="shared" si="57"/>
        <v>1499.9999999999998</v>
      </c>
      <c r="Q1124" s="3">
        <v>0.49999999999999994</v>
      </c>
    </row>
    <row r="1125" spans="1:17" ht="15.75" customHeight="1" x14ac:dyDescent="0.2">
      <c r="A1125" s="1" t="s">
        <v>109</v>
      </c>
      <c r="B1125" s="1">
        <v>1197831</v>
      </c>
      <c r="C1125" s="17">
        <v>44778</v>
      </c>
      <c r="D1125" s="17" t="str">
        <f t="shared" si="61"/>
        <v>agosto</v>
      </c>
      <c r="E1125" s="17" t="str">
        <f t="shared" si="62"/>
        <v>T3</v>
      </c>
      <c r="F1125" s="17" t="str">
        <f t="shared" si="63"/>
        <v>S2</v>
      </c>
      <c r="G1125" s="1" t="s">
        <v>8</v>
      </c>
      <c r="H1125" s="1" t="s">
        <v>38</v>
      </c>
      <c r="I1125" s="1" t="s">
        <v>39</v>
      </c>
      <c r="J1125" s="1" t="s">
        <v>3</v>
      </c>
      <c r="K1125" s="1">
        <v>24</v>
      </c>
      <c r="L1125" s="1" t="s">
        <v>112</v>
      </c>
      <c r="M1125" s="14">
        <v>0.55000000000000004</v>
      </c>
      <c r="N1125" s="2">
        <v>7500</v>
      </c>
      <c r="O1125" s="14">
        <f t="shared" si="56"/>
        <v>4125</v>
      </c>
      <c r="P1125" s="14">
        <f t="shared" si="57"/>
        <v>2062.4999999999995</v>
      </c>
      <c r="Q1125" s="3">
        <v>0.49999999999999994</v>
      </c>
    </row>
    <row r="1126" spans="1:17" ht="15.75" customHeight="1" x14ac:dyDescent="0.2">
      <c r="A1126" s="1" t="s">
        <v>109</v>
      </c>
      <c r="B1126" s="1">
        <v>1197831</v>
      </c>
      <c r="C1126" s="17">
        <v>44778</v>
      </c>
      <c r="D1126" s="17" t="str">
        <f t="shared" si="61"/>
        <v>agosto</v>
      </c>
      <c r="E1126" s="17" t="str">
        <f t="shared" si="62"/>
        <v>T3</v>
      </c>
      <c r="F1126" s="17" t="str">
        <f t="shared" si="63"/>
        <v>S2</v>
      </c>
      <c r="G1126" s="1" t="s">
        <v>8</v>
      </c>
      <c r="H1126" s="1" t="s">
        <v>38</v>
      </c>
      <c r="I1126" s="1" t="s">
        <v>39</v>
      </c>
      <c r="J1126" s="1" t="s">
        <v>4</v>
      </c>
      <c r="K1126" s="1">
        <v>48</v>
      </c>
      <c r="L1126" s="1" t="s">
        <v>113</v>
      </c>
      <c r="M1126" s="14">
        <v>0.55000000000000004</v>
      </c>
      <c r="N1126" s="2">
        <v>9250</v>
      </c>
      <c r="O1126" s="14">
        <f t="shared" si="56"/>
        <v>5087.5</v>
      </c>
      <c r="P1126" s="14">
        <f t="shared" si="57"/>
        <v>2543.7499999999995</v>
      </c>
      <c r="Q1126" s="3">
        <v>0.49999999999999994</v>
      </c>
    </row>
    <row r="1127" spans="1:17" ht="15.75" customHeight="1" x14ac:dyDescent="0.2">
      <c r="A1127" s="1" t="s">
        <v>109</v>
      </c>
      <c r="B1127" s="1">
        <v>1197831</v>
      </c>
      <c r="C1127" s="17">
        <v>44778</v>
      </c>
      <c r="D1127" s="17" t="str">
        <f t="shared" si="61"/>
        <v>agosto</v>
      </c>
      <c r="E1127" s="17" t="str">
        <f t="shared" si="62"/>
        <v>T3</v>
      </c>
      <c r="F1127" s="17" t="str">
        <f t="shared" si="63"/>
        <v>S2</v>
      </c>
      <c r="G1127" s="1" t="s">
        <v>8</v>
      </c>
      <c r="H1127" s="1" t="s">
        <v>38</v>
      </c>
      <c r="I1127" s="1" t="s">
        <v>39</v>
      </c>
      <c r="J1127" s="1" t="s">
        <v>5</v>
      </c>
      <c r="K1127" s="1">
        <v>35</v>
      </c>
      <c r="L1127" s="1" t="s">
        <v>113</v>
      </c>
      <c r="M1127" s="14">
        <v>0.5</v>
      </c>
      <c r="N1127" s="2">
        <v>4250</v>
      </c>
      <c r="O1127" s="14">
        <f t="shared" si="56"/>
        <v>2125</v>
      </c>
      <c r="P1127" s="14">
        <f t="shared" si="57"/>
        <v>1275.0000000000002</v>
      </c>
      <c r="Q1127" s="3">
        <v>0.60000000000000009</v>
      </c>
    </row>
    <row r="1128" spans="1:17" ht="15.75" customHeight="1" x14ac:dyDescent="0.2">
      <c r="A1128" s="1" t="s">
        <v>109</v>
      </c>
      <c r="B1128" s="1">
        <v>1197831</v>
      </c>
      <c r="C1128" s="17">
        <v>44778</v>
      </c>
      <c r="D1128" s="17" t="str">
        <f t="shared" si="61"/>
        <v>agosto</v>
      </c>
      <c r="E1128" s="17" t="str">
        <f t="shared" si="62"/>
        <v>T3</v>
      </c>
      <c r="F1128" s="17" t="str">
        <f t="shared" si="63"/>
        <v>S2</v>
      </c>
      <c r="G1128" s="1" t="s">
        <v>8</v>
      </c>
      <c r="H1128" s="1" t="s">
        <v>38</v>
      </c>
      <c r="I1128" s="1" t="s">
        <v>39</v>
      </c>
      <c r="J1128" s="1" t="s">
        <v>6</v>
      </c>
      <c r="K1128" s="1">
        <v>32</v>
      </c>
      <c r="L1128" s="1" t="s">
        <v>113</v>
      </c>
      <c r="M1128" s="14">
        <v>0.55000000000000004</v>
      </c>
      <c r="N1128" s="2">
        <v>4250</v>
      </c>
      <c r="O1128" s="14">
        <f t="shared" si="56"/>
        <v>2337.5</v>
      </c>
      <c r="P1128" s="14">
        <f t="shared" si="57"/>
        <v>1051.875</v>
      </c>
      <c r="Q1128" s="3">
        <v>0.44999999999999996</v>
      </c>
    </row>
    <row r="1129" spans="1:17" ht="15.75" customHeight="1" x14ac:dyDescent="0.2">
      <c r="A1129" s="1" t="s">
        <v>109</v>
      </c>
      <c r="B1129" s="1">
        <v>1197831</v>
      </c>
      <c r="C1129" s="17">
        <v>44778</v>
      </c>
      <c r="D1129" s="17" t="str">
        <f t="shared" si="61"/>
        <v>agosto</v>
      </c>
      <c r="E1129" s="17" t="str">
        <f t="shared" si="62"/>
        <v>T3</v>
      </c>
      <c r="F1129" s="17" t="str">
        <f t="shared" si="63"/>
        <v>S2</v>
      </c>
      <c r="G1129" s="1" t="s">
        <v>8</v>
      </c>
      <c r="H1129" s="1" t="s">
        <v>38</v>
      </c>
      <c r="I1129" s="1" t="s">
        <v>39</v>
      </c>
      <c r="J1129" s="1" t="s">
        <v>7</v>
      </c>
      <c r="K1129" s="1">
        <v>50</v>
      </c>
      <c r="L1129" s="1" t="s">
        <v>113</v>
      </c>
      <c r="M1129" s="14">
        <v>0.6</v>
      </c>
      <c r="N1129" s="2">
        <v>6750</v>
      </c>
      <c r="O1129" s="14">
        <f t="shared" si="56"/>
        <v>4050</v>
      </c>
      <c r="P1129" s="14">
        <f t="shared" si="57"/>
        <v>2632.5000000000005</v>
      </c>
      <c r="Q1129" s="3">
        <v>0.65000000000000013</v>
      </c>
    </row>
    <row r="1130" spans="1:17" ht="15.75" customHeight="1" x14ac:dyDescent="0.2">
      <c r="A1130" s="1" t="s">
        <v>109</v>
      </c>
      <c r="B1130" s="1">
        <v>1197831</v>
      </c>
      <c r="C1130" s="17">
        <v>44806</v>
      </c>
      <c r="D1130" s="17" t="str">
        <f t="shared" si="61"/>
        <v>septiembre</v>
      </c>
      <c r="E1130" s="17" t="str">
        <f t="shared" si="62"/>
        <v>T3</v>
      </c>
      <c r="F1130" s="17" t="str">
        <f t="shared" si="63"/>
        <v>S2</v>
      </c>
      <c r="G1130" s="1" t="s">
        <v>8</v>
      </c>
      <c r="H1130" s="1" t="s">
        <v>38</v>
      </c>
      <c r="I1130" s="1" t="s">
        <v>39</v>
      </c>
      <c r="J1130" s="1" t="s">
        <v>2</v>
      </c>
      <c r="K1130" s="1">
        <v>53</v>
      </c>
      <c r="L1130" s="1" t="s">
        <v>112</v>
      </c>
      <c r="M1130" s="14">
        <v>0.55000000000000004</v>
      </c>
      <c r="N1130" s="2">
        <v>6250</v>
      </c>
      <c r="O1130" s="14">
        <f t="shared" si="56"/>
        <v>3437.5000000000005</v>
      </c>
      <c r="P1130" s="14">
        <f t="shared" si="57"/>
        <v>1718.75</v>
      </c>
      <c r="Q1130" s="3">
        <v>0.49999999999999994</v>
      </c>
    </row>
    <row r="1131" spans="1:17" ht="15.75" customHeight="1" x14ac:dyDescent="0.2">
      <c r="A1131" s="1" t="s">
        <v>109</v>
      </c>
      <c r="B1131" s="1">
        <v>1197831</v>
      </c>
      <c r="C1131" s="17">
        <v>44806</v>
      </c>
      <c r="D1131" s="17" t="str">
        <f t="shared" si="61"/>
        <v>septiembre</v>
      </c>
      <c r="E1131" s="17" t="str">
        <f t="shared" si="62"/>
        <v>T3</v>
      </c>
      <c r="F1131" s="17" t="str">
        <f t="shared" si="63"/>
        <v>S2</v>
      </c>
      <c r="G1131" s="1" t="s">
        <v>8</v>
      </c>
      <c r="H1131" s="1" t="s">
        <v>38</v>
      </c>
      <c r="I1131" s="1" t="s">
        <v>39</v>
      </c>
      <c r="J1131" s="1" t="s">
        <v>3</v>
      </c>
      <c r="K1131" s="1">
        <v>39</v>
      </c>
      <c r="L1131" s="1" t="s">
        <v>114</v>
      </c>
      <c r="M1131" s="14">
        <v>0.55000000000000004</v>
      </c>
      <c r="N1131" s="2">
        <v>5750</v>
      </c>
      <c r="O1131" s="14">
        <f t="shared" si="56"/>
        <v>3162.5000000000005</v>
      </c>
      <c r="P1131" s="14">
        <f t="shared" si="57"/>
        <v>1581.25</v>
      </c>
      <c r="Q1131" s="3">
        <v>0.49999999999999994</v>
      </c>
    </row>
    <row r="1132" spans="1:17" ht="15.75" customHeight="1" x14ac:dyDescent="0.2">
      <c r="A1132" s="1" t="s">
        <v>109</v>
      </c>
      <c r="B1132" s="1">
        <v>1197831</v>
      </c>
      <c r="C1132" s="17">
        <v>44806</v>
      </c>
      <c r="D1132" s="17" t="str">
        <f t="shared" si="61"/>
        <v>septiembre</v>
      </c>
      <c r="E1132" s="17" t="str">
        <f t="shared" si="62"/>
        <v>T3</v>
      </c>
      <c r="F1132" s="17" t="str">
        <f t="shared" si="63"/>
        <v>S2</v>
      </c>
      <c r="G1132" s="1" t="s">
        <v>8</v>
      </c>
      <c r="H1132" s="1" t="s">
        <v>38</v>
      </c>
      <c r="I1132" s="1" t="s">
        <v>39</v>
      </c>
      <c r="J1132" s="1" t="s">
        <v>4</v>
      </c>
      <c r="K1132" s="1">
        <v>46</v>
      </c>
      <c r="L1132" s="1" t="s">
        <v>114</v>
      </c>
      <c r="M1132" s="14">
        <v>0.6</v>
      </c>
      <c r="N1132" s="2">
        <v>6250</v>
      </c>
      <c r="O1132" s="14">
        <f t="shared" si="56"/>
        <v>3750</v>
      </c>
      <c r="P1132" s="14">
        <f t="shared" si="57"/>
        <v>1874.9999999999998</v>
      </c>
      <c r="Q1132" s="3">
        <v>0.49999999999999994</v>
      </c>
    </row>
    <row r="1133" spans="1:17" ht="15.75" customHeight="1" x14ac:dyDescent="0.2">
      <c r="A1133" s="1" t="s">
        <v>109</v>
      </c>
      <c r="B1133" s="1">
        <v>1197831</v>
      </c>
      <c r="C1133" s="17">
        <v>44806</v>
      </c>
      <c r="D1133" s="17" t="str">
        <f t="shared" si="61"/>
        <v>septiembre</v>
      </c>
      <c r="E1133" s="17" t="str">
        <f t="shared" si="62"/>
        <v>T3</v>
      </c>
      <c r="F1133" s="17" t="str">
        <f t="shared" si="63"/>
        <v>S2</v>
      </c>
      <c r="G1133" s="1" t="s">
        <v>8</v>
      </c>
      <c r="H1133" s="1" t="s">
        <v>38</v>
      </c>
      <c r="I1133" s="1" t="s">
        <v>39</v>
      </c>
      <c r="J1133" s="1" t="s">
        <v>5</v>
      </c>
      <c r="K1133" s="1">
        <v>58</v>
      </c>
      <c r="L1133" s="1" t="s">
        <v>112</v>
      </c>
      <c r="M1133" s="14">
        <v>0.6</v>
      </c>
      <c r="N1133" s="2">
        <v>3500</v>
      </c>
      <c r="O1133" s="14">
        <f t="shared" si="56"/>
        <v>2100</v>
      </c>
      <c r="P1133" s="14">
        <f t="shared" si="57"/>
        <v>1260.0000000000002</v>
      </c>
      <c r="Q1133" s="3">
        <v>0.60000000000000009</v>
      </c>
    </row>
    <row r="1134" spans="1:17" ht="15.75" customHeight="1" x14ac:dyDescent="0.2">
      <c r="A1134" s="1" t="s">
        <v>109</v>
      </c>
      <c r="B1134" s="1">
        <v>1197831</v>
      </c>
      <c r="C1134" s="17">
        <v>44806</v>
      </c>
      <c r="D1134" s="17" t="str">
        <f t="shared" si="61"/>
        <v>septiembre</v>
      </c>
      <c r="E1134" s="17" t="str">
        <f t="shared" si="62"/>
        <v>T3</v>
      </c>
      <c r="F1134" s="17" t="str">
        <f t="shared" si="63"/>
        <v>S2</v>
      </c>
      <c r="G1134" s="1" t="s">
        <v>8</v>
      </c>
      <c r="H1134" s="1" t="s">
        <v>38</v>
      </c>
      <c r="I1134" s="1" t="s">
        <v>39</v>
      </c>
      <c r="J1134" s="1" t="s">
        <v>6</v>
      </c>
      <c r="K1134" s="1">
        <v>38</v>
      </c>
      <c r="L1134" s="1" t="s">
        <v>115</v>
      </c>
      <c r="M1134" s="14">
        <v>0.45</v>
      </c>
      <c r="N1134" s="2">
        <v>3500</v>
      </c>
      <c r="O1134" s="14">
        <f t="shared" si="56"/>
        <v>1575</v>
      </c>
      <c r="P1134" s="14">
        <f t="shared" si="57"/>
        <v>708.74999999999989</v>
      </c>
      <c r="Q1134" s="3">
        <v>0.44999999999999996</v>
      </c>
    </row>
    <row r="1135" spans="1:17" ht="15.75" customHeight="1" x14ac:dyDescent="0.2">
      <c r="A1135" s="1" t="s">
        <v>109</v>
      </c>
      <c r="B1135" s="1">
        <v>1197831</v>
      </c>
      <c r="C1135" s="17">
        <v>44806</v>
      </c>
      <c r="D1135" s="17" t="str">
        <f t="shared" si="61"/>
        <v>septiembre</v>
      </c>
      <c r="E1135" s="17" t="str">
        <f t="shared" si="62"/>
        <v>T3</v>
      </c>
      <c r="F1135" s="17" t="str">
        <f t="shared" si="63"/>
        <v>S2</v>
      </c>
      <c r="G1135" s="1" t="s">
        <v>8</v>
      </c>
      <c r="H1135" s="1" t="s">
        <v>38</v>
      </c>
      <c r="I1135" s="1" t="s">
        <v>39</v>
      </c>
      <c r="J1135" s="1" t="s">
        <v>7</v>
      </c>
      <c r="K1135" s="1">
        <v>21</v>
      </c>
      <c r="L1135" s="1" t="s">
        <v>115</v>
      </c>
      <c r="M1135" s="14">
        <v>0.4</v>
      </c>
      <c r="N1135" s="2">
        <v>5750</v>
      </c>
      <c r="O1135" s="14">
        <f t="shared" si="56"/>
        <v>2300</v>
      </c>
      <c r="P1135" s="14">
        <f t="shared" si="57"/>
        <v>1495.0000000000002</v>
      </c>
      <c r="Q1135" s="3">
        <v>0.65000000000000013</v>
      </c>
    </row>
    <row r="1136" spans="1:17" ht="15.75" customHeight="1" x14ac:dyDescent="0.2">
      <c r="A1136" s="1" t="s">
        <v>109</v>
      </c>
      <c r="B1136" s="1">
        <v>1197831</v>
      </c>
      <c r="C1136" s="17">
        <v>44835</v>
      </c>
      <c r="D1136" s="17" t="str">
        <f t="shared" si="61"/>
        <v>octubre</v>
      </c>
      <c r="E1136" s="17" t="str">
        <f t="shared" si="62"/>
        <v>T4</v>
      </c>
      <c r="F1136" s="17" t="str">
        <f t="shared" si="63"/>
        <v>S2</v>
      </c>
      <c r="G1136" s="1" t="s">
        <v>8</v>
      </c>
      <c r="H1136" s="1" t="s">
        <v>38</v>
      </c>
      <c r="I1136" s="1" t="s">
        <v>39</v>
      </c>
      <c r="J1136" s="1" t="s">
        <v>2</v>
      </c>
      <c r="K1136" s="1">
        <v>50</v>
      </c>
      <c r="L1136" s="1" t="s">
        <v>113</v>
      </c>
      <c r="M1136" s="14">
        <v>0.30000000000000004</v>
      </c>
      <c r="N1136" s="2">
        <v>5250</v>
      </c>
      <c r="O1136" s="14">
        <f t="shared" si="56"/>
        <v>1575.0000000000002</v>
      </c>
      <c r="P1136" s="14">
        <f t="shared" si="57"/>
        <v>787.5</v>
      </c>
      <c r="Q1136" s="3">
        <v>0.49999999999999994</v>
      </c>
    </row>
    <row r="1137" spans="1:17" ht="15.75" customHeight="1" x14ac:dyDescent="0.2">
      <c r="A1137" s="1" t="s">
        <v>109</v>
      </c>
      <c r="B1137" s="1">
        <v>1197831</v>
      </c>
      <c r="C1137" s="17">
        <v>44835</v>
      </c>
      <c r="D1137" s="17" t="str">
        <f t="shared" si="61"/>
        <v>octubre</v>
      </c>
      <c r="E1137" s="17" t="str">
        <f t="shared" si="62"/>
        <v>T4</v>
      </c>
      <c r="F1137" s="17" t="str">
        <f t="shared" si="63"/>
        <v>S2</v>
      </c>
      <c r="G1137" s="1" t="s">
        <v>8</v>
      </c>
      <c r="H1137" s="1" t="s">
        <v>38</v>
      </c>
      <c r="I1137" s="1" t="s">
        <v>39</v>
      </c>
      <c r="J1137" s="1" t="s">
        <v>3</v>
      </c>
      <c r="K1137" s="1">
        <v>18</v>
      </c>
      <c r="L1137" s="1" t="s">
        <v>113</v>
      </c>
      <c r="M1137" s="14">
        <v>0.30000000000000004</v>
      </c>
      <c r="N1137" s="2">
        <v>5250</v>
      </c>
      <c r="O1137" s="14">
        <f t="shared" si="56"/>
        <v>1575.0000000000002</v>
      </c>
      <c r="P1137" s="14">
        <f t="shared" si="57"/>
        <v>787.5</v>
      </c>
      <c r="Q1137" s="3">
        <v>0.49999999999999994</v>
      </c>
    </row>
    <row r="1138" spans="1:17" ht="15.75" customHeight="1" x14ac:dyDescent="0.2">
      <c r="A1138" s="1" t="s">
        <v>109</v>
      </c>
      <c r="B1138" s="1">
        <v>1197831</v>
      </c>
      <c r="C1138" s="17">
        <v>44835</v>
      </c>
      <c r="D1138" s="17" t="str">
        <f t="shared" si="61"/>
        <v>octubre</v>
      </c>
      <c r="E1138" s="17" t="str">
        <f t="shared" si="62"/>
        <v>T4</v>
      </c>
      <c r="F1138" s="17" t="str">
        <f t="shared" si="63"/>
        <v>S2</v>
      </c>
      <c r="G1138" s="1" t="s">
        <v>8</v>
      </c>
      <c r="H1138" s="1" t="s">
        <v>38</v>
      </c>
      <c r="I1138" s="1" t="s">
        <v>39</v>
      </c>
      <c r="J1138" s="1" t="s">
        <v>4</v>
      </c>
      <c r="K1138" s="1">
        <v>59</v>
      </c>
      <c r="L1138" s="1" t="s">
        <v>115</v>
      </c>
      <c r="M1138" s="14">
        <v>0.35000000000000003</v>
      </c>
      <c r="N1138" s="2">
        <v>4750</v>
      </c>
      <c r="O1138" s="14">
        <f t="shared" si="56"/>
        <v>1662.5000000000002</v>
      </c>
      <c r="P1138" s="14">
        <f t="shared" si="57"/>
        <v>831.25</v>
      </c>
      <c r="Q1138" s="3">
        <v>0.49999999999999994</v>
      </c>
    </row>
    <row r="1139" spans="1:17" ht="15.75" customHeight="1" x14ac:dyDescent="0.2">
      <c r="A1139" s="1" t="s">
        <v>109</v>
      </c>
      <c r="B1139" s="1">
        <v>1197831</v>
      </c>
      <c r="C1139" s="17">
        <v>44835</v>
      </c>
      <c r="D1139" s="17" t="str">
        <f t="shared" si="61"/>
        <v>octubre</v>
      </c>
      <c r="E1139" s="17" t="str">
        <f t="shared" si="62"/>
        <v>T4</v>
      </c>
      <c r="F1139" s="17" t="str">
        <f t="shared" si="63"/>
        <v>S2</v>
      </c>
      <c r="G1139" s="1" t="s">
        <v>8</v>
      </c>
      <c r="H1139" s="1" t="s">
        <v>38</v>
      </c>
      <c r="I1139" s="1" t="s">
        <v>39</v>
      </c>
      <c r="J1139" s="1" t="s">
        <v>5</v>
      </c>
      <c r="K1139" s="1">
        <v>45</v>
      </c>
      <c r="L1139" s="1" t="s">
        <v>113</v>
      </c>
      <c r="M1139" s="14">
        <v>0.35000000000000003</v>
      </c>
      <c r="N1139" s="2">
        <v>3250</v>
      </c>
      <c r="O1139" s="14">
        <f t="shared" si="56"/>
        <v>1137.5</v>
      </c>
      <c r="P1139" s="14">
        <f t="shared" si="57"/>
        <v>682.50000000000011</v>
      </c>
      <c r="Q1139" s="3">
        <v>0.60000000000000009</v>
      </c>
    </row>
    <row r="1140" spans="1:17" ht="15.75" customHeight="1" x14ac:dyDescent="0.2">
      <c r="A1140" s="1" t="s">
        <v>109</v>
      </c>
      <c r="B1140" s="1">
        <v>1197831</v>
      </c>
      <c r="C1140" s="17">
        <v>44835</v>
      </c>
      <c r="D1140" s="17" t="str">
        <f t="shared" si="61"/>
        <v>octubre</v>
      </c>
      <c r="E1140" s="17" t="str">
        <f t="shared" si="62"/>
        <v>T4</v>
      </c>
      <c r="F1140" s="17" t="str">
        <f t="shared" si="63"/>
        <v>S2</v>
      </c>
      <c r="G1140" s="1" t="s">
        <v>8</v>
      </c>
      <c r="H1140" s="1" t="s">
        <v>38</v>
      </c>
      <c r="I1140" s="1" t="s">
        <v>39</v>
      </c>
      <c r="J1140" s="1" t="s">
        <v>6</v>
      </c>
      <c r="K1140" s="1">
        <v>50</v>
      </c>
      <c r="L1140" s="1" t="s">
        <v>112</v>
      </c>
      <c r="M1140" s="14">
        <v>0.30000000000000004</v>
      </c>
      <c r="N1140" s="2">
        <v>3000</v>
      </c>
      <c r="O1140" s="14">
        <f t="shared" si="56"/>
        <v>900.00000000000011</v>
      </c>
      <c r="P1140" s="14">
        <f t="shared" si="57"/>
        <v>405</v>
      </c>
      <c r="Q1140" s="3">
        <v>0.44999999999999996</v>
      </c>
    </row>
    <row r="1141" spans="1:17" ht="15.75" customHeight="1" x14ac:dyDescent="0.2">
      <c r="A1141" s="1" t="s">
        <v>109</v>
      </c>
      <c r="B1141" s="1">
        <v>1197831</v>
      </c>
      <c r="C1141" s="17">
        <v>44835</v>
      </c>
      <c r="D1141" s="17" t="str">
        <f t="shared" si="61"/>
        <v>octubre</v>
      </c>
      <c r="E1141" s="17" t="str">
        <f t="shared" si="62"/>
        <v>T4</v>
      </c>
      <c r="F1141" s="17" t="str">
        <f t="shared" si="63"/>
        <v>S2</v>
      </c>
      <c r="G1141" s="1" t="s">
        <v>8</v>
      </c>
      <c r="H1141" s="1" t="s">
        <v>38</v>
      </c>
      <c r="I1141" s="1" t="s">
        <v>39</v>
      </c>
      <c r="J1141" s="1" t="s">
        <v>7</v>
      </c>
      <c r="K1141" s="1">
        <v>29</v>
      </c>
      <c r="L1141" s="1" t="s">
        <v>112</v>
      </c>
      <c r="M1141" s="14">
        <v>0.4</v>
      </c>
      <c r="N1141" s="2">
        <v>4750</v>
      </c>
      <c r="O1141" s="14">
        <f t="shared" si="56"/>
        <v>1900</v>
      </c>
      <c r="P1141" s="14">
        <f t="shared" si="57"/>
        <v>1235.0000000000002</v>
      </c>
      <c r="Q1141" s="3">
        <v>0.65000000000000013</v>
      </c>
    </row>
    <row r="1142" spans="1:17" ht="15.75" customHeight="1" x14ac:dyDescent="0.2">
      <c r="A1142" s="1" t="s">
        <v>109</v>
      </c>
      <c r="B1142" s="1">
        <v>1197831</v>
      </c>
      <c r="C1142" s="17">
        <v>44867</v>
      </c>
      <c r="D1142" s="17" t="str">
        <f t="shared" si="61"/>
        <v>noviembre</v>
      </c>
      <c r="E1142" s="17" t="str">
        <f t="shared" si="62"/>
        <v>T4</v>
      </c>
      <c r="F1142" s="17" t="str">
        <f t="shared" si="63"/>
        <v>S2</v>
      </c>
      <c r="G1142" s="1" t="s">
        <v>8</v>
      </c>
      <c r="H1142" s="1" t="s">
        <v>38</v>
      </c>
      <c r="I1142" s="1" t="s">
        <v>39</v>
      </c>
      <c r="J1142" s="1" t="s">
        <v>2</v>
      </c>
      <c r="K1142" s="1">
        <v>54</v>
      </c>
      <c r="L1142" s="1" t="s">
        <v>114</v>
      </c>
      <c r="M1142" s="14">
        <v>0.20000000000000004</v>
      </c>
      <c r="N1142" s="2">
        <v>6250</v>
      </c>
      <c r="O1142" s="14">
        <f t="shared" si="56"/>
        <v>1250.0000000000002</v>
      </c>
      <c r="P1142" s="14">
        <f t="shared" si="57"/>
        <v>625</v>
      </c>
      <c r="Q1142" s="3">
        <v>0.49999999999999994</v>
      </c>
    </row>
    <row r="1143" spans="1:17" ht="15.75" customHeight="1" x14ac:dyDescent="0.2">
      <c r="A1143" s="1" t="s">
        <v>109</v>
      </c>
      <c r="B1143" s="1">
        <v>1197831</v>
      </c>
      <c r="C1143" s="17">
        <v>44867</v>
      </c>
      <c r="D1143" s="17" t="str">
        <f t="shared" si="61"/>
        <v>noviembre</v>
      </c>
      <c r="E1143" s="17" t="str">
        <f t="shared" si="62"/>
        <v>T4</v>
      </c>
      <c r="F1143" s="17" t="str">
        <f t="shared" si="63"/>
        <v>S2</v>
      </c>
      <c r="G1143" s="1" t="s">
        <v>8</v>
      </c>
      <c r="H1143" s="1" t="s">
        <v>38</v>
      </c>
      <c r="I1143" s="1" t="s">
        <v>39</v>
      </c>
      <c r="J1143" s="1" t="s">
        <v>3</v>
      </c>
      <c r="K1143" s="1">
        <v>30</v>
      </c>
      <c r="L1143" s="1" t="s">
        <v>115</v>
      </c>
      <c r="M1143" s="14">
        <v>0.20000000000000004</v>
      </c>
      <c r="N1143" s="2">
        <v>6250</v>
      </c>
      <c r="O1143" s="14">
        <f t="shared" si="56"/>
        <v>1250.0000000000002</v>
      </c>
      <c r="P1143" s="14">
        <f t="shared" si="57"/>
        <v>625</v>
      </c>
      <c r="Q1143" s="3">
        <v>0.49999999999999994</v>
      </c>
    </row>
    <row r="1144" spans="1:17" ht="15.75" customHeight="1" x14ac:dyDescent="0.2">
      <c r="A1144" s="1" t="s">
        <v>109</v>
      </c>
      <c r="B1144" s="1">
        <v>1197831</v>
      </c>
      <c r="C1144" s="17">
        <v>44867</v>
      </c>
      <c r="D1144" s="17" t="str">
        <f t="shared" si="61"/>
        <v>noviembre</v>
      </c>
      <c r="E1144" s="17" t="str">
        <f t="shared" si="62"/>
        <v>T4</v>
      </c>
      <c r="F1144" s="17" t="str">
        <f t="shared" si="63"/>
        <v>S2</v>
      </c>
      <c r="G1144" s="1" t="s">
        <v>8</v>
      </c>
      <c r="H1144" s="1" t="s">
        <v>38</v>
      </c>
      <c r="I1144" s="1" t="s">
        <v>39</v>
      </c>
      <c r="J1144" s="1" t="s">
        <v>4</v>
      </c>
      <c r="K1144" s="1">
        <v>29</v>
      </c>
      <c r="L1144" s="1" t="s">
        <v>115</v>
      </c>
      <c r="M1144" s="14">
        <v>0.45000000000000007</v>
      </c>
      <c r="N1144" s="2">
        <v>5750</v>
      </c>
      <c r="O1144" s="14">
        <f t="shared" si="56"/>
        <v>2587.5000000000005</v>
      </c>
      <c r="P1144" s="14">
        <f t="shared" si="57"/>
        <v>1293.75</v>
      </c>
      <c r="Q1144" s="3">
        <v>0.49999999999999994</v>
      </c>
    </row>
    <row r="1145" spans="1:17" ht="15.75" customHeight="1" x14ac:dyDescent="0.2">
      <c r="A1145" s="1" t="s">
        <v>109</v>
      </c>
      <c r="B1145" s="1">
        <v>1197831</v>
      </c>
      <c r="C1145" s="17">
        <v>44867</v>
      </c>
      <c r="D1145" s="17" t="str">
        <f t="shared" si="61"/>
        <v>noviembre</v>
      </c>
      <c r="E1145" s="17" t="str">
        <f t="shared" si="62"/>
        <v>T4</v>
      </c>
      <c r="F1145" s="17" t="str">
        <f t="shared" si="63"/>
        <v>S2</v>
      </c>
      <c r="G1145" s="1" t="s">
        <v>8</v>
      </c>
      <c r="H1145" s="1" t="s">
        <v>38</v>
      </c>
      <c r="I1145" s="1" t="s">
        <v>39</v>
      </c>
      <c r="J1145" s="1" t="s">
        <v>5</v>
      </c>
      <c r="K1145" s="1">
        <v>49</v>
      </c>
      <c r="L1145" s="1" t="s">
        <v>113</v>
      </c>
      <c r="M1145" s="14">
        <v>0.45000000000000007</v>
      </c>
      <c r="N1145" s="2">
        <v>4500</v>
      </c>
      <c r="O1145" s="14">
        <f t="shared" si="56"/>
        <v>2025.0000000000002</v>
      </c>
      <c r="P1145" s="14">
        <f t="shared" si="57"/>
        <v>1215.0000000000002</v>
      </c>
      <c r="Q1145" s="3">
        <v>0.60000000000000009</v>
      </c>
    </row>
    <row r="1146" spans="1:17" ht="15.75" customHeight="1" x14ac:dyDescent="0.2">
      <c r="A1146" s="1" t="s">
        <v>109</v>
      </c>
      <c r="B1146" s="1">
        <v>1197831</v>
      </c>
      <c r="C1146" s="17">
        <v>44867</v>
      </c>
      <c r="D1146" s="17" t="str">
        <f t="shared" si="61"/>
        <v>noviembre</v>
      </c>
      <c r="E1146" s="17" t="str">
        <f t="shared" si="62"/>
        <v>T4</v>
      </c>
      <c r="F1146" s="17" t="str">
        <f t="shared" si="63"/>
        <v>S2</v>
      </c>
      <c r="G1146" s="1" t="s">
        <v>8</v>
      </c>
      <c r="H1146" s="1" t="s">
        <v>38</v>
      </c>
      <c r="I1146" s="1" t="s">
        <v>39</v>
      </c>
      <c r="J1146" s="1" t="s">
        <v>6</v>
      </c>
      <c r="K1146" s="1">
        <v>44</v>
      </c>
      <c r="L1146" s="1" t="s">
        <v>112</v>
      </c>
      <c r="M1146" s="14">
        <v>0.49999999999999994</v>
      </c>
      <c r="N1146" s="2">
        <v>4250</v>
      </c>
      <c r="O1146" s="14">
        <f t="shared" si="56"/>
        <v>2124.9999999999995</v>
      </c>
      <c r="P1146" s="14">
        <f t="shared" si="57"/>
        <v>956.24999999999966</v>
      </c>
      <c r="Q1146" s="3">
        <v>0.44999999999999996</v>
      </c>
    </row>
    <row r="1147" spans="1:17" ht="15.75" customHeight="1" x14ac:dyDescent="0.2">
      <c r="A1147" s="1" t="s">
        <v>109</v>
      </c>
      <c r="B1147" s="1">
        <v>1197831</v>
      </c>
      <c r="C1147" s="17">
        <v>44867</v>
      </c>
      <c r="D1147" s="17" t="str">
        <f t="shared" si="61"/>
        <v>noviembre</v>
      </c>
      <c r="E1147" s="17" t="str">
        <f t="shared" si="62"/>
        <v>T4</v>
      </c>
      <c r="F1147" s="17" t="str">
        <f t="shared" si="63"/>
        <v>S2</v>
      </c>
      <c r="G1147" s="1" t="s">
        <v>8</v>
      </c>
      <c r="H1147" s="1" t="s">
        <v>38</v>
      </c>
      <c r="I1147" s="1" t="s">
        <v>39</v>
      </c>
      <c r="J1147" s="1" t="s">
        <v>7</v>
      </c>
      <c r="K1147" s="1">
        <v>46</v>
      </c>
      <c r="L1147" s="1" t="s">
        <v>115</v>
      </c>
      <c r="M1147" s="14">
        <v>0.6</v>
      </c>
      <c r="N1147" s="2">
        <v>6250</v>
      </c>
      <c r="O1147" s="14">
        <f t="shared" si="56"/>
        <v>3750</v>
      </c>
      <c r="P1147" s="14">
        <f t="shared" si="57"/>
        <v>2437.5000000000005</v>
      </c>
      <c r="Q1147" s="3">
        <v>0.65000000000000013</v>
      </c>
    </row>
    <row r="1148" spans="1:17" ht="15.75" customHeight="1" x14ac:dyDescent="0.2">
      <c r="A1148" s="1" t="s">
        <v>109</v>
      </c>
      <c r="B1148" s="1">
        <v>1197831</v>
      </c>
      <c r="C1148" s="17">
        <v>44896</v>
      </c>
      <c r="D1148" s="17" t="str">
        <f t="shared" si="61"/>
        <v>diciembre</v>
      </c>
      <c r="E1148" s="17" t="str">
        <f t="shared" si="62"/>
        <v>T4</v>
      </c>
      <c r="F1148" s="17" t="str">
        <f t="shared" si="63"/>
        <v>S2</v>
      </c>
      <c r="G1148" s="1" t="s">
        <v>8</v>
      </c>
      <c r="H1148" s="1" t="s">
        <v>38</v>
      </c>
      <c r="I1148" s="1" t="s">
        <v>39</v>
      </c>
      <c r="J1148" s="1" t="s">
        <v>2</v>
      </c>
      <c r="K1148" s="1">
        <v>22</v>
      </c>
      <c r="L1148" s="1" t="s">
        <v>114</v>
      </c>
      <c r="M1148" s="14">
        <v>0.6</v>
      </c>
      <c r="N1148" s="2">
        <v>7750</v>
      </c>
      <c r="O1148" s="14">
        <f t="shared" si="56"/>
        <v>4650</v>
      </c>
      <c r="P1148" s="14">
        <f t="shared" si="57"/>
        <v>2324.9999999999995</v>
      </c>
      <c r="Q1148" s="3">
        <v>0.49999999999999994</v>
      </c>
    </row>
    <row r="1149" spans="1:17" ht="15.75" customHeight="1" x14ac:dyDescent="0.2">
      <c r="A1149" s="1" t="s">
        <v>109</v>
      </c>
      <c r="B1149" s="1">
        <v>1197831</v>
      </c>
      <c r="C1149" s="17">
        <v>44896</v>
      </c>
      <c r="D1149" s="17" t="str">
        <f t="shared" si="61"/>
        <v>diciembre</v>
      </c>
      <c r="E1149" s="17" t="str">
        <f t="shared" si="62"/>
        <v>T4</v>
      </c>
      <c r="F1149" s="17" t="str">
        <f t="shared" si="63"/>
        <v>S2</v>
      </c>
      <c r="G1149" s="1" t="s">
        <v>8</v>
      </c>
      <c r="H1149" s="1" t="s">
        <v>38</v>
      </c>
      <c r="I1149" s="1" t="s">
        <v>39</v>
      </c>
      <c r="J1149" s="1" t="s">
        <v>3</v>
      </c>
      <c r="K1149" s="1">
        <v>36</v>
      </c>
      <c r="L1149" s="1" t="s">
        <v>113</v>
      </c>
      <c r="M1149" s="14">
        <v>0.6</v>
      </c>
      <c r="N1149" s="2">
        <v>7750</v>
      </c>
      <c r="O1149" s="14">
        <f t="shared" si="56"/>
        <v>4650</v>
      </c>
      <c r="P1149" s="14">
        <f t="shared" si="57"/>
        <v>2324.9999999999995</v>
      </c>
      <c r="Q1149" s="3">
        <v>0.49999999999999994</v>
      </c>
    </row>
    <row r="1150" spans="1:17" ht="15.75" customHeight="1" x14ac:dyDescent="0.2">
      <c r="A1150" s="1" t="s">
        <v>109</v>
      </c>
      <c r="B1150" s="1">
        <v>1197831</v>
      </c>
      <c r="C1150" s="17">
        <v>44896</v>
      </c>
      <c r="D1150" s="17" t="str">
        <f t="shared" si="61"/>
        <v>diciembre</v>
      </c>
      <c r="E1150" s="17" t="str">
        <f t="shared" si="62"/>
        <v>T4</v>
      </c>
      <c r="F1150" s="17" t="str">
        <f t="shared" si="63"/>
        <v>S2</v>
      </c>
      <c r="G1150" s="1" t="s">
        <v>8</v>
      </c>
      <c r="H1150" s="1" t="s">
        <v>38</v>
      </c>
      <c r="I1150" s="1" t="s">
        <v>39</v>
      </c>
      <c r="J1150" s="1" t="s">
        <v>4</v>
      </c>
      <c r="K1150" s="1">
        <v>58</v>
      </c>
      <c r="L1150" s="1" t="s">
        <v>113</v>
      </c>
      <c r="M1150" s="14">
        <v>0.65</v>
      </c>
      <c r="N1150" s="2">
        <v>7000</v>
      </c>
      <c r="O1150" s="14">
        <f t="shared" si="56"/>
        <v>4550</v>
      </c>
      <c r="P1150" s="14">
        <f t="shared" si="57"/>
        <v>2274.9999999999995</v>
      </c>
      <c r="Q1150" s="3">
        <v>0.49999999999999994</v>
      </c>
    </row>
    <row r="1151" spans="1:17" ht="15.75" customHeight="1" x14ac:dyDescent="0.2">
      <c r="A1151" s="1" t="s">
        <v>109</v>
      </c>
      <c r="B1151" s="1">
        <v>1197831</v>
      </c>
      <c r="C1151" s="17">
        <v>44896</v>
      </c>
      <c r="D1151" s="17" t="str">
        <f t="shared" si="61"/>
        <v>diciembre</v>
      </c>
      <c r="E1151" s="17" t="str">
        <f t="shared" si="62"/>
        <v>T4</v>
      </c>
      <c r="F1151" s="17" t="str">
        <f t="shared" si="63"/>
        <v>S2</v>
      </c>
      <c r="G1151" s="1" t="s">
        <v>8</v>
      </c>
      <c r="H1151" s="1" t="s">
        <v>38</v>
      </c>
      <c r="I1151" s="1" t="s">
        <v>39</v>
      </c>
      <c r="J1151" s="1" t="s">
        <v>5</v>
      </c>
      <c r="K1151" s="1">
        <v>26</v>
      </c>
      <c r="L1151" s="1" t="s">
        <v>113</v>
      </c>
      <c r="M1151" s="14">
        <v>0.65</v>
      </c>
      <c r="N1151" s="2">
        <v>5500</v>
      </c>
      <c r="O1151" s="14">
        <f t="shared" si="56"/>
        <v>3575</v>
      </c>
      <c r="P1151" s="14">
        <f t="shared" si="57"/>
        <v>2145.0000000000005</v>
      </c>
      <c r="Q1151" s="3">
        <v>0.60000000000000009</v>
      </c>
    </row>
    <row r="1152" spans="1:17" ht="15.75" customHeight="1" x14ac:dyDescent="0.2">
      <c r="A1152" s="1" t="s">
        <v>109</v>
      </c>
      <c r="B1152" s="1">
        <v>1197831</v>
      </c>
      <c r="C1152" s="17">
        <v>44896</v>
      </c>
      <c r="D1152" s="17" t="str">
        <f t="shared" si="61"/>
        <v>diciembre</v>
      </c>
      <c r="E1152" s="17" t="str">
        <f t="shared" si="62"/>
        <v>T4</v>
      </c>
      <c r="F1152" s="17" t="str">
        <f t="shared" si="63"/>
        <v>S2</v>
      </c>
      <c r="G1152" s="1" t="s">
        <v>8</v>
      </c>
      <c r="H1152" s="1" t="s">
        <v>38</v>
      </c>
      <c r="I1152" s="1" t="s">
        <v>39</v>
      </c>
      <c r="J1152" s="1" t="s">
        <v>6</v>
      </c>
      <c r="K1152" s="1">
        <v>18</v>
      </c>
      <c r="L1152" s="1" t="s">
        <v>112</v>
      </c>
      <c r="M1152" s="14">
        <v>0.6</v>
      </c>
      <c r="N1152" s="2">
        <v>5000</v>
      </c>
      <c r="O1152" s="14">
        <f t="shared" si="56"/>
        <v>3000</v>
      </c>
      <c r="P1152" s="14">
        <f t="shared" si="57"/>
        <v>1349.9999999999998</v>
      </c>
      <c r="Q1152" s="3">
        <v>0.44999999999999996</v>
      </c>
    </row>
    <row r="1153" spans="1:17" ht="15.75" customHeight="1" x14ac:dyDescent="0.2">
      <c r="A1153" s="1" t="s">
        <v>109</v>
      </c>
      <c r="B1153" s="1">
        <v>1197831</v>
      </c>
      <c r="C1153" s="17">
        <v>44896</v>
      </c>
      <c r="D1153" s="17" t="str">
        <f t="shared" si="61"/>
        <v>diciembre</v>
      </c>
      <c r="E1153" s="17" t="str">
        <f t="shared" si="62"/>
        <v>T4</v>
      </c>
      <c r="F1153" s="17" t="str">
        <f t="shared" si="63"/>
        <v>S2</v>
      </c>
      <c r="G1153" s="1" t="s">
        <v>8</v>
      </c>
      <c r="H1153" s="1" t="s">
        <v>38</v>
      </c>
      <c r="I1153" s="1" t="s">
        <v>39</v>
      </c>
      <c r="J1153" s="1" t="s">
        <v>7</v>
      </c>
      <c r="K1153" s="1">
        <v>35</v>
      </c>
      <c r="L1153" s="1" t="s">
        <v>112</v>
      </c>
      <c r="M1153" s="14">
        <v>0.70000000000000007</v>
      </c>
      <c r="N1153" s="2">
        <v>7500</v>
      </c>
      <c r="O1153" s="14">
        <f t="shared" si="56"/>
        <v>5250.0000000000009</v>
      </c>
      <c r="P1153" s="14">
        <f t="shared" si="57"/>
        <v>3412.5000000000014</v>
      </c>
      <c r="Q1153" s="3">
        <v>0.65000000000000013</v>
      </c>
    </row>
    <row r="1154" spans="1:17" ht="15.75" customHeight="1" x14ac:dyDescent="0.2">
      <c r="A1154" s="1" t="s">
        <v>108</v>
      </c>
      <c r="B1154" s="1">
        <v>1185732</v>
      </c>
      <c r="C1154" s="17">
        <v>44582</v>
      </c>
      <c r="D1154" s="17" t="str">
        <f t="shared" ref="D1154:D1217" si="64">TEXT(C1154,"mmmm")</f>
        <v>enero</v>
      </c>
      <c r="E1154" s="17" t="str">
        <f t="shared" ref="E1154:E1217" si="65">"T" &amp; TRUNC((MONTH(C1154)-1)/3)+1</f>
        <v>T1</v>
      </c>
      <c r="F1154" s="17" t="str">
        <f t="shared" ref="F1154:F1217" si="66">"S" &amp; IF(MONTH(C1154)&lt;=6,1,2)</f>
        <v>S1</v>
      </c>
      <c r="G1154" s="1" t="s">
        <v>0</v>
      </c>
      <c r="H1154" s="1" t="s">
        <v>40</v>
      </c>
      <c r="I1154" s="1" t="s">
        <v>41</v>
      </c>
      <c r="J1154" s="1" t="s">
        <v>2</v>
      </c>
      <c r="K1154" s="1">
        <v>18</v>
      </c>
      <c r="L1154" s="1" t="s">
        <v>113</v>
      </c>
      <c r="M1154" s="14">
        <v>0.4</v>
      </c>
      <c r="N1154" s="2">
        <v>4500</v>
      </c>
      <c r="O1154" s="14">
        <f t="shared" si="56"/>
        <v>1800</v>
      </c>
      <c r="P1154" s="14">
        <f t="shared" si="57"/>
        <v>630</v>
      </c>
      <c r="Q1154" s="3">
        <v>0.35</v>
      </c>
    </row>
    <row r="1155" spans="1:17" ht="15.75" customHeight="1" x14ac:dyDescent="0.2">
      <c r="A1155" s="1" t="s">
        <v>108</v>
      </c>
      <c r="B1155" s="1">
        <v>1185732</v>
      </c>
      <c r="C1155" s="17">
        <v>44582</v>
      </c>
      <c r="D1155" s="17" t="str">
        <f t="shared" si="64"/>
        <v>enero</v>
      </c>
      <c r="E1155" s="17" t="str">
        <f t="shared" si="65"/>
        <v>T1</v>
      </c>
      <c r="F1155" s="17" t="str">
        <f t="shared" si="66"/>
        <v>S1</v>
      </c>
      <c r="G1155" s="1" t="s">
        <v>0</v>
      </c>
      <c r="H1155" s="1" t="s">
        <v>40</v>
      </c>
      <c r="I1155" s="1" t="s">
        <v>41</v>
      </c>
      <c r="J1155" s="1" t="s">
        <v>3</v>
      </c>
      <c r="K1155" s="1">
        <v>30</v>
      </c>
      <c r="L1155" s="1" t="s">
        <v>112</v>
      </c>
      <c r="M1155" s="14">
        <v>0.4</v>
      </c>
      <c r="N1155" s="2">
        <v>2500</v>
      </c>
      <c r="O1155" s="14">
        <f t="shared" si="56"/>
        <v>1000</v>
      </c>
      <c r="P1155" s="14">
        <f t="shared" si="57"/>
        <v>350</v>
      </c>
      <c r="Q1155" s="3">
        <v>0.35</v>
      </c>
    </row>
    <row r="1156" spans="1:17" ht="15.75" customHeight="1" x14ac:dyDescent="0.2">
      <c r="A1156" s="1" t="s">
        <v>108</v>
      </c>
      <c r="B1156" s="1">
        <v>1185732</v>
      </c>
      <c r="C1156" s="17">
        <v>44582</v>
      </c>
      <c r="D1156" s="17" t="str">
        <f t="shared" si="64"/>
        <v>enero</v>
      </c>
      <c r="E1156" s="17" t="str">
        <f t="shared" si="65"/>
        <v>T1</v>
      </c>
      <c r="F1156" s="17" t="str">
        <f t="shared" si="66"/>
        <v>S1</v>
      </c>
      <c r="G1156" s="1" t="s">
        <v>0</v>
      </c>
      <c r="H1156" s="1" t="s">
        <v>40</v>
      </c>
      <c r="I1156" s="1" t="s">
        <v>41</v>
      </c>
      <c r="J1156" s="1" t="s">
        <v>4</v>
      </c>
      <c r="K1156" s="1">
        <v>15</v>
      </c>
      <c r="L1156" s="1" t="s">
        <v>112</v>
      </c>
      <c r="M1156" s="14">
        <v>0.30000000000000004</v>
      </c>
      <c r="N1156" s="2">
        <v>2500</v>
      </c>
      <c r="O1156" s="14">
        <f t="shared" si="56"/>
        <v>750.00000000000011</v>
      </c>
      <c r="P1156" s="14">
        <f t="shared" si="57"/>
        <v>300</v>
      </c>
      <c r="Q1156" s="3">
        <v>0.39999999999999997</v>
      </c>
    </row>
    <row r="1157" spans="1:17" ht="15.75" customHeight="1" x14ac:dyDescent="0.2">
      <c r="A1157" s="1" t="s">
        <v>108</v>
      </c>
      <c r="B1157" s="1">
        <v>1185732</v>
      </c>
      <c r="C1157" s="17">
        <v>44582</v>
      </c>
      <c r="D1157" s="17" t="str">
        <f t="shared" si="64"/>
        <v>enero</v>
      </c>
      <c r="E1157" s="17" t="str">
        <f t="shared" si="65"/>
        <v>T1</v>
      </c>
      <c r="F1157" s="17" t="str">
        <f t="shared" si="66"/>
        <v>S1</v>
      </c>
      <c r="G1157" s="1" t="s">
        <v>0</v>
      </c>
      <c r="H1157" s="1" t="s">
        <v>40</v>
      </c>
      <c r="I1157" s="1" t="s">
        <v>41</v>
      </c>
      <c r="J1157" s="1" t="s">
        <v>5</v>
      </c>
      <c r="K1157" s="1">
        <v>53</v>
      </c>
      <c r="L1157" s="1" t="s">
        <v>112</v>
      </c>
      <c r="M1157" s="14">
        <v>0.35</v>
      </c>
      <c r="N1157" s="2">
        <v>1000</v>
      </c>
      <c r="O1157" s="14">
        <f t="shared" si="56"/>
        <v>350</v>
      </c>
      <c r="P1157" s="14">
        <f t="shared" si="57"/>
        <v>105</v>
      </c>
      <c r="Q1157" s="3">
        <v>0.3</v>
      </c>
    </row>
    <row r="1158" spans="1:17" ht="15.75" customHeight="1" x14ac:dyDescent="0.2">
      <c r="A1158" s="1" t="s">
        <v>108</v>
      </c>
      <c r="B1158" s="1">
        <v>1185732</v>
      </c>
      <c r="C1158" s="17">
        <v>44582</v>
      </c>
      <c r="D1158" s="17" t="str">
        <f t="shared" si="64"/>
        <v>enero</v>
      </c>
      <c r="E1158" s="17" t="str">
        <f t="shared" si="65"/>
        <v>T1</v>
      </c>
      <c r="F1158" s="17" t="str">
        <f t="shared" si="66"/>
        <v>S1</v>
      </c>
      <c r="G1158" s="1" t="s">
        <v>0</v>
      </c>
      <c r="H1158" s="1" t="s">
        <v>40</v>
      </c>
      <c r="I1158" s="1" t="s">
        <v>41</v>
      </c>
      <c r="J1158" s="1" t="s">
        <v>6</v>
      </c>
      <c r="K1158" s="1">
        <v>19</v>
      </c>
      <c r="L1158" s="1" t="s">
        <v>115</v>
      </c>
      <c r="M1158" s="14">
        <v>0.5</v>
      </c>
      <c r="N1158" s="2">
        <v>1500</v>
      </c>
      <c r="O1158" s="14">
        <f t="shared" si="56"/>
        <v>750</v>
      </c>
      <c r="P1158" s="14">
        <f t="shared" si="57"/>
        <v>187.5</v>
      </c>
      <c r="Q1158" s="3">
        <v>0.25</v>
      </c>
    </row>
    <row r="1159" spans="1:17" ht="15.75" customHeight="1" x14ac:dyDescent="0.2">
      <c r="A1159" s="1" t="s">
        <v>108</v>
      </c>
      <c r="B1159" s="1">
        <v>1185732</v>
      </c>
      <c r="C1159" s="17">
        <v>44582</v>
      </c>
      <c r="D1159" s="17" t="str">
        <f t="shared" si="64"/>
        <v>enero</v>
      </c>
      <c r="E1159" s="17" t="str">
        <f t="shared" si="65"/>
        <v>T1</v>
      </c>
      <c r="F1159" s="17" t="str">
        <f t="shared" si="66"/>
        <v>S1</v>
      </c>
      <c r="G1159" s="1" t="s">
        <v>0</v>
      </c>
      <c r="H1159" s="1" t="s">
        <v>40</v>
      </c>
      <c r="I1159" s="1" t="s">
        <v>41</v>
      </c>
      <c r="J1159" s="1" t="s">
        <v>7</v>
      </c>
      <c r="K1159" s="1">
        <v>29</v>
      </c>
      <c r="L1159" s="1" t="s">
        <v>114</v>
      </c>
      <c r="M1159" s="14">
        <v>0.4</v>
      </c>
      <c r="N1159" s="2">
        <v>2500</v>
      </c>
      <c r="O1159" s="14">
        <f t="shared" si="56"/>
        <v>1000</v>
      </c>
      <c r="P1159" s="14">
        <f t="shared" si="57"/>
        <v>400</v>
      </c>
      <c r="Q1159" s="3">
        <v>0.4</v>
      </c>
    </row>
    <row r="1160" spans="1:17" ht="15.75" customHeight="1" x14ac:dyDescent="0.2">
      <c r="A1160" s="1" t="s">
        <v>108</v>
      </c>
      <c r="B1160" s="1">
        <v>1185732</v>
      </c>
      <c r="C1160" s="17">
        <v>44611</v>
      </c>
      <c r="D1160" s="17" t="str">
        <f t="shared" si="64"/>
        <v>febrero</v>
      </c>
      <c r="E1160" s="17" t="str">
        <f t="shared" si="65"/>
        <v>T1</v>
      </c>
      <c r="F1160" s="17" t="str">
        <f t="shared" si="66"/>
        <v>S1</v>
      </c>
      <c r="G1160" s="1" t="s">
        <v>0</v>
      </c>
      <c r="H1160" s="1" t="s">
        <v>40</v>
      </c>
      <c r="I1160" s="1" t="s">
        <v>41</v>
      </c>
      <c r="J1160" s="1" t="s">
        <v>2</v>
      </c>
      <c r="K1160" s="1">
        <v>17</v>
      </c>
      <c r="L1160" s="1" t="s">
        <v>115</v>
      </c>
      <c r="M1160" s="14">
        <v>0.4</v>
      </c>
      <c r="N1160" s="2">
        <v>5000</v>
      </c>
      <c r="O1160" s="14">
        <f t="shared" si="56"/>
        <v>2000</v>
      </c>
      <c r="P1160" s="14">
        <f t="shared" si="57"/>
        <v>700</v>
      </c>
      <c r="Q1160" s="3">
        <v>0.35</v>
      </c>
    </row>
    <row r="1161" spans="1:17" ht="15.75" customHeight="1" x14ac:dyDescent="0.2">
      <c r="A1161" s="1" t="s">
        <v>108</v>
      </c>
      <c r="B1161" s="1">
        <v>1185732</v>
      </c>
      <c r="C1161" s="17">
        <v>44611</v>
      </c>
      <c r="D1161" s="17" t="str">
        <f t="shared" si="64"/>
        <v>febrero</v>
      </c>
      <c r="E1161" s="17" t="str">
        <f t="shared" si="65"/>
        <v>T1</v>
      </c>
      <c r="F1161" s="17" t="str">
        <f t="shared" si="66"/>
        <v>S1</v>
      </c>
      <c r="G1161" s="1" t="s">
        <v>0</v>
      </c>
      <c r="H1161" s="1" t="s">
        <v>40</v>
      </c>
      <c r="I1161" s="1" t="s">
        <v>41</v>
      </c>
      <c r="J1161" s="1" t="s">
        <v>3</v>
      </c>
      <c r="K1161" s="1">
        <v>51</v>
      </c>
      <c r="L1161" s="1" t="s">
        <v>115</v>
      </c>
      <c r="M1161" s="14">
        <v>0.4</v>
      </c>
      <c r="N1161" s="2">
        <v>1500</v>
      </c>
      <c r="O1161" s="14">
        <f t="shared" si="56"/>
        <v>600</v>
      </c>
      <c r="P1161" s="14">
        <f t="shared" si="57"/>
        <v>210</v>
      </c>
      <c r="Q1161" s="3">
        <v>0.35</v>
      </c>
    </row>
    <row r="1162" spans="1:17" ht="15.75" customHeight="1" x14ac:dyDescent="0.2">
      <c r="A1162" s="1" t="s">
        <v>108</v>
      </c>
      <c r="B1162" s="1">
        <v>1185732</v>
      </c>
      <c r="C1162" s="17">
        <v>44611</v>
      </c>
      <c r="D1162" s="17" t="str">
        <f t="shared" si="64"/>
        <v>febrero</v>
      </c>
      <c r="E1162" s="17" t="str">
        <f t="shared" si="65"/>
        <v>T1</v>
      </c>
      <c r="F1162" s="17" t="str">
        <f t="shared" si="66"/>
        <v>S1</v>
      </c>
      <c r="G1162" s="1" t="s">
        <v>0</v>
      </c>
      <c r="H1162" s="1" t="s">
        <v>40</v>
      </c>
      <c r="I1162" s="1" t="s">
        <v>41</v>
      </c>
      <c r="J1162" s="1" t="s">
        <v>4</v>
      </c>
      <c r="K1162" s="1">
        <v>29</v>
      </c>
      <c r="L1162" s="1" t="s">
        <v>112</v>
      </c>
      <c r="M1162" s="14">
        <v>0.30000000000000004</v>
      </c>
      <c r="N1162" s="2">
        <v>2000</v>
      </c>
      <c r="O1162" s="14">
        <f t="shared" si="56"/>
        <v>600.00000000000011</v>
      </c>
      <c r="P1162" s="14">
        <f t="shared" si="57"/>
        <v>240.00000000000003</v>
      </c>
      <c r="Q1162" s="3">
        <v>0.39999999999999997</v>
      </c>
    </row>
    <row r="1163" spans="1:17" ht="15.75" customHeight="1" x14ac:dyDescent="0.2">
      <c r="A1163" s="1" t="s">
        <v>108</v>
      </c>
      <c r="B1163" s="1">
        <v>1185732</v>
      </c>
      <c r="C1163" s="17">
        <v>44611</v>
      </c>
      <c r="D1163" s="17" t="str">
        <f t="shared" si="64"/>
        <v>febrero</v>
      </c>
      <c r="E1163" s="17" t="str">
        <f t="shared" si="65"/>
        <v>T1</v>
      </c>
      <c r="F1163" s="17" t="str">
        <f t="shared" si="66"/>
        <v>S1</v>
      </c>
      <c r="G1163" s="1" t="s">
        <v>0</v>
      </c>
      <c r="H1163" s="1" t="s">
        <v>40</v>
      </c>
      <c r="I1163" s="1" t="s">
        <v>41</v>
      </c>
      <c r="J1163" s="1" t="s">
        <v>5</v>
      </c>
      <c r="K1163" s="1">
        <v>21</v>
      </c>
      <c r="L1163" s="1" t="s">
        <v>115</v>
      </c>
      <c r="M1163" s="14">
        <v>0.35</v>
      </c>
      <c r="N1163" s="2">
        <v>750</v>
      </c>
      <c r="O1163" s="14">
        <f t="shared" si="56"/>
        <v>262.5</v>
      </c>
      <c r="P1163" s="14">
        <f t="shared" si="57"/>
        <v>78.75</v>
      </c>
      <c r="Q1163" s="3">
        <v>0.3</v>
      </c>
    </row>
    <row r="1164" spans="1:17" ht="15.75" customHeight="1" x14ac:dyDescent="0.2">
      <c r="A1164" s="1" t="s">
        <v>108</v>
      </c>
      <c r="B1164" s="1">
        <v>1185732</v>
      </c>
      <c r="C1164" s="17">
        <v>44611</v>
      </c>
      <c r="D1164" s="17" t="str">
        <f t="shared" si="64"/>
        <v>febrero</v>
      </c>
      <c r="E1164" s="17" t="str">
        <f t="shared" si="65"/>
        <v>T1</v>
      </c>
      <c r="F1164" s="17" t="str">
        <f t="shared" si="66"/>
        <v>S1</v>
      </c>
      <c r="G1164" s="1" t="s">
        <v>0</v>
      </c>
      <c r="H1164" s="1" t="s">
        <v>40</v>
      </c>
      <c r="I1164" s="1" t="s">
        <v>41</v>
      </c>
      <c r="J1164" s="1" t="s">
        <v>6</v>
      </c>
      <c r="K1164" s="1">
        <v>59</v>
      </c>
      <c r="L1164" s="1" t="s">
        <v>112</v>
      </c>
      <c r="M1164" s="14">
        <v>0.5</v>
      </c>
      <c r="N1164" s="2">
        <v>1500</v>
      </c>
      <c r="O1164" s="14">
        <f t="shared" si="56"/>
        <v>750</v>
      </c>
      <c r="P1164" s="14">
        <f t="shared" si="57"/>
        <v>187.5</v>
      </c>
      <c r="Q1164" s="3">
        <v>0.25</v>
      </c>
    </row>
    <row r="1165" spans="1:17" ht="15.75" customHeight="1" x14ac:dyDescent="0.2">
      <c r="A1165" s="1" t="s">
        <v>108</v>
      </c>
      <c r="B1165" s="1">
        <v>1185732</v>
      </c>
      <c r="C1165" s="17">
        <v>44611</v>
      </c>
      <c r="D1165" s="17" t="str">
        <f t="shared" si="64"/>
        <v>febrero</v>
      </c>
      <c r="E1165" s="17" t="str">
        <f t="shared" si="65"/>
        <v>T1</v>
      </c>
      <c r="F1165" s="17" t="str">
        <f t="shared" si="66"/>
        <v>S1</v>
      </c>
      <c r="G1165" s="1" t="s">
        <v>0</v>
      </c>
      <c r="H1165" s="1" t="s">
        <v>40</v>
      </c>
      <c r="I1165" s="1" t="s">
        <v>41</v>
      </c>
      <c r="J1165" s="1" t="s">
        <v>7</v>
      </c>
      <c r="K1165" s="1">
        <v>42</v>
      </c>
      <c r="L1165" s="1" t="s">
        <v>112</v>
      </c>
      <c r="M1165" s="14">
        <v>0.4</v>
      </c>
      <c r="N1165" s="2">
        <v>2500</v>
      </c>
      <c r="O1165" s="14">
        <f t="shared" si="56"/>
        <v>1000</v>
      </c>
      <c r="P1165" s="14">
        <f t="shared" si="57"/>
        <v>400</v>
      </c>
      <c r="Q1165" s="3">
        <v>0.4</v>
      </c>
    </row>
    <row r="1166" spans="1:17" ht="15.75" customHeight="1" x14ac:dyDescent="0.2">
      <c r="A1166" s="1" t="s">
        <v>108</v>
      </c>
      <c r="B1166" s="1">
        <v>1185732</v>
      </c>
      <c r="C1166" s="17">
        <v>44637</v>
      </c>
      <c r="D1166" s="17" t="str">
        <f t="shared" si="64"/>
        <v>marzo</v>
      </c>
      <c r="E1166" s="17" t="str">
        <f t="shared" si="65"/>
        <v>T1</v>
      </c>
      <c r="F1166" s="17" t="str">
        <f t="shared" si="66"/>
        <v>S1</v>
      </c>
      <c r="G1166" s="1" t="s">
        <v>0</v>
      </c>
      <c r="H1166" s="1" t="s">
        <v>40</v>
      </c>
      <c r="I1166" s="1" t="s">
        <v>41</v>
      </c>
      <c r="J1166" s="1" t="s">
        <v>2</v>
      </c>
      <c r="K1166" s="1">
        <v>48</v>
      </c>
      <c r="L1166" s="1" t="s">
        <v>115</v>
      </c>
      <c r="M1166" s="14">
        <v>0.4</v>
      </c>
      <c r="N1166" s="2">
        <v>4700</v>
      </c>
      <c r="O1166" s="14">
        <f t="shared" si="56"/>
        <v>1880</v>
      </c>
      <c r="P1166" s="14">
        <f t="shared" si="57"/>
        <v>658</v>
      </c>
      <c r="Q1166" s="3">
        <v>0.35</v>
      </c>
    </row>
    <row r="1167" spans="1:17" ht="15.75" customHeight="1" x14ac:dyDescent="0.2">
      <c r="A1167" s="1" t="s">
        <v>108</v>
      </c>
      <c r="B1167" s="1">
        <v>1185732</v>
      </c>
      <c r="C1167" s="17">
        <v>44637</v>
      </c>
      <c r="D1167" s="17" t="str">
        <f t="shared" si="64"/>
        <v>marzo</v>
      </c>
      <c r="E1167" s="17" t="str">
        <f t="shared" si="65"/>
        <v>T1</v>
      </c>
      <c r="F1167" s="17" t="str">
        <f t="shared" si="66"/>
        <v>S1</v>
      </c>
      <c r="G1167" s="1" t="s">
        <v>0</v>
      </c>
      <c r="H1167" s="1" t="s">
        <v>40</v>
      </c>
      <c r="I1167" s="1" t="s">
        <v>41</v>
      </c>
      <c r="J1167" s="1" t="s">
        <v>3</v>
      </c>
      <c r="K1167" s="1">
        <v>54</v>
      </c>
      <c r="L1167" s="1" t="s">
        <v>115</v>
      </c>
      <c r="M1167" s="14">
        <v>0.4</v>
      </c>
      <c r="N1167" s="2">
        <v>1750</v>
      </c>
      <c r="O1167" s="14">
        <f t="shared" si="56"/>
        <v>700</v>
      </c>
      <c r="P1167" s="14">
        <f t="shared" si="57"/>
        <v>244.99999999999997</v>
      </c>
      <c r="Q1167" s="3">
        <v>0.35</v>
      </c>
    </row>
    <row r="1168" spans="1:17" ht="15.75" customHeight="1" x14ac:dyDescent="0.2">
      <c r="A1168" s="1" t="s">
        <v>108</v>
      </c>
      <c r="B1168" s="1">
        <v>1185732</v>
      </c>
      <c r="C1168" s="17">
        <v>44637</v>
      </c>
      <c r="D1168" s="17" t="str">
        <f t="shared" si="64"/>
        <v>marzo</v>
      </c>
      <c r="E1168" s="17" t="str">
        <f t="shared" si="65"/>
        <v>T1</v>
      </c>
      <c r="F1168" s="17" t="str">
        <f t="shared" si="66"/>
        <v>S1</v>
      </c>
      <c r="G1168" s="1" t="s">
        <v>0</v>
      </c>
      <c r="H1168" s="1" t="s">
        <v>40</v>
      </c>
      <c r="I1168" s="1" t="s">
        <v>41</v>
      </c>
      <c r="J1168" s="1" t="s">
        <v>4</v>
      </c>
      <c r="K1168" s="1">
        <v>58</v>
      </c>
      <c r="L1168" s="1" t="s">
        <v>115</v>
      </c>
      <c r="M1168" s="14">
        <v>0.30000000000000004</v>
      </c>
      <c r="N1168" s="2">
        <v>2000</v>
      </c>
      <c r="O1168" s="14">
        <f t="shared" si="56"/>
        <v>600.00000000000011</v>
      </c>
      <c r="P1168" s="14">
        <f t="shared" si="57"/>
        <v>240.00000000000003</v>
      </c>
      <c r="Q1168" s="3">
        <v>0.39999999999999997</v>
      </c>
    </row>
    <row r="1169" spans="1:17" ht="15.75" customHeight="1" x14ac:dyDescent="0.2">
      <c r="A1169" s="1" t="s">
        <v>108</v>
      </c>
      <c r="B1169" s="1">
        <v>1185732</v>
      </c>
      <c r="C1169" s="17">
        <v>44637</v>
      </c>
      <c r="D1169" s="17" t="str">
        <f t="shared" si="64"/>
        <v>marzo</v>
      </c>
      <c r="E1169" s="17" t="str">
        <f t="shared" si="65"/>
        <v>T1</v>
      </c>
      <c r="F1169" s="17" t="str">
        <f t="shared" si="66"/>
        <v>S1</v>
      </c>
      <c r="G1169" s="1" t="s">
        <v>0</v>
      </c>
      <c r="H1169" s="1" t="s">
        <v>40</v>
      </c>
      <c r="I1169" s="1" t="s">
        <v>41</v>
      </c>
      <c r="J1169" s="1" t="s">
        <v>5</v>
      </c>
      <c r="K1169" s="1">
        <v>24</v>
      </c>
      <c r="L1169" s="1" t="s">
        <v>113</v>
      </c>
      <c r="M1169" s="14">
        <v>0.35</v>
      </c>
      <c r="N1169" s="2">
        <v>500</v>
      </c>
      <c r="O1169" s="14">
        <f t="shared" si="56"/>
        <v>175</v>
      </c>
      <c r="P1169" s="14">
        <f t="shared" si="57"/>
        <v>52.5</v>
      </c>
      <c r="Q1169" s="3">
        <v>0.3</v>
      </c>
    </row>
    <row r="1170" spans="1:17" ht="15.75" customHeight="1" x14ac:dyDescent="0.2">
      <c r="A1170" s="1" t="s">
        <v>108</v>
      </c>
      <c r="B1170" s="1">
        <v>1185732</v>
      </c>
      <c r="C1170" s="17">
        <v>44637</v>
      </c>
      <c r="D1170" s="17" t="str">
        <f t="shared" si="64"/>
        <v>marzo</v>
      </c>
      <c r="E1170" s="17" t="str">
        <f t="shared" si="65"/>
        <v>T1</v>
      </c>
      <c r="F1170" s="17" t="str">
        <f t="shared" si="66"/>
        <v>S1</v>
      </c>
      <c r="G1170" s="1" t="s">
        <v>0</v>
      </c>
      <c r="H1170" s="1" t="s">
        <v>40</v>
      </c>
      <c r="I1170" s="1" t="s">
        <v>41</v>
      </c>
      <c r="J1170" s="1" t="s">
        <v>6</v>
      </c>
      <c r="K1170" s="1">
        <v>38</v>
      </c>
      <c r="L1170" s="1" t="s">
        <v>113</v>
      </c>
      <c r="M1170" s="14">
        <v>0.5</v>
      </c>
      <c r="N1170" s="2">
        <v>1000</v>
      </c>
      <c r="O1170" s="14">
        <f t="shared" si="56"/>
        <v>500</v>
      </c>
      <c r="P1170" s="14">
        <f t="shared" si="57"/>
        <v>125</v>
      </c>
      <c r="Q1170" s="3">
        <v>0.25</v>
      </c>
    </row>
    <row r="1171" spans="1:17" ht="15.75" customHeight="1" x14ac:dyDescent="0.2">
      <c r="A1171" s="1" t="s">
        <v>108</v>
      </c>
      <c r="B1171" s="1">
        <v>1185732</v>
      </c>
      <c r="C1171" s="17">
        <v>44637</v>
      </c>
      <c r="D1171" s="17" t="str">
        <f t="shared" si="64"/>
        <v>marzo</v>
      </c>
      <c r="E1171" s="17" t="str">
        <f t="shared" si="65"/>
        <v>T1</v>
      </c>
      <c r="F1171" s="17" t="str">
        <f t="shared" si="66"/>
        <v>S1</v>
      </c>
      <c r="G1171" s="1" t="s">
        <v>0</v>
      </c>
      <c r="H1171" s="1" t="s">
        <v>40</v>
      </c>
      <c r="I1171" s="1" t="s">
        <v>41</v>
      </c>
      <c r="J1171" s="1" t="s">
        <v>7</v>
      </c>
      <c r="K1171" s="1">
        <v>18</v>
      </c>
      <c r="L1171" s="1" t="s">
        <v>114</v>
      </c>
      <c r="M1171" s="14">
        <v>0.4</v>
      </c>
      <c r="N1171" s="2">
        <v>2000</v>
      </c>
      <c r="O1171" s="14">
        <f t="shared" si="56"/>
        <v>800</v>
      </c>
      <c r="P1171" s="14">
        <f t="shared" si="57"/>
        <v>320</v>
      </c>
      <c r="Q1171" s="3">
        <v>0.4</v>
      </c>
    </row>
    <row r="1172" spans="1:17" ht="15.75" customHeight="1" x14ac:dyDescent="0.2">
      <c r="A1172" s="1" t="s">
        <v>108</v>
      </c>
      <c r="B1172" s="1">
        <v>1185732</v>
      </c>
      <c r="C1172" s="17">
        <v>44669</v>
      </c>
      <c r="D1172" s="17" t="str">
        <f t="shared" si="64"/>
        <v>abril</v>
      </c>
      <c r="E1172" s="17" t="str">
        <f t="shared" si="65"/>
        <v>T2</v>
      </c>
      <c r="F1172" s="17" t="str">
        <f t="shared" si="66"/>
        <v>S1</v>
      </c>
      <c r="G1172" s="1" t="s">
        <v>0</v>
      </c>
      <c r="H1172" s="1" t="s">
        <v>40</v>
      </c>
      <c r="I1172" s="1" t="s">
        <v>41</v>
      </c>
      <c r="J1172" s="1" t="s">
        <v>2</v>
      </c>
      <c r="K1172" s="1">
        <v>49</v>
      </c>
      <c r="L1172" s="1" t="s">
        <v>112</v>
      </c>
      <c r="M1172" s="14">
        <v>0.4</v>
      </c>
      <c r="N1172" s="2">
        <v>4500</v>
      </c>
      <c r="O1172" s="14">
        <f t="shared" si="56"/>
        <v>1800</v>
      </c>
      <c r="P1172" s="14">
        <f t="shared" si="57"/>
        <v>630</v>
      </c>
      <c r="Q1172" s="3">
        <v>0.35</v>
      </c>
    </row>
    <row r="1173" spans="1:17" ht="15.75" customHeight="1" x14ac:dyDescent="0.2">
      <c r="A1173" s="1" t="s">
        <v>108</v>
      </c>
      <c r="B1173" s="1">
        <v>1185732</v>
      </c>
      <c r="C1173" s="17">
        <v>44669</v>
      </c>
      <c r="D1173" s="17" t="str">
        <f t="shared" si="64"/>
        <v>abril</v>
      </c>
      <c r="E1173" s="17" t="str">
        <f t="shared" si="65"/>
        <v>T2</v>
      </c>
      <c r="F1173" s="17" t="str">
        <f t="shared" si="66"/>
        <v>S1</v>
      </c>
      <c r="G1173" s="1" t="s">
        <v>0</v>
      </c>
      <c r="H1173" s="1" t="s">
        <v>40</v>
      </c>
      <c r="I1173" s="1" t="s">
        <v>41</v>
      </c>
      <c r="J1173" s="1" t="s">
        <v>3</v>
      </c>
      <c r="K1173" s="1">
        <v>17</v>
      </c>
      <c r="L1173" s="1" t="s">
        <v>112</v>
      </c>
      <c r="M1173" s="14">
        <v>0.4</v>
      </c>
      <c r="N1173" s="2">
        <v>1500</v>
      </c>
      <c r="O1173" s="14">
        <f t="shared" si="56"/>
        <v>600</v>
      </c>
      <c r="P1173" s="14">
        <f t="shared" si="57"/>
        <v>210</v>
      </c>
      <c r="Q1173" s="3">
        <v>0.35</v>
      </c>
    </row>
    <row r="1174" spans="1:17" ht="15.75" customHeight="1" x14ac:dyDescent="0.2">
      <c r="A1174" s="1" t="s">
        <v>108</v>
      </c>
      <c r="B1174" s="1">
        <v>1185732</v>
      </c>
      <c r="C1174" s="17">
        <v>44669</v>
      </c>
      <c r="D1174" s="17" t="str">
        <f t="shared" si="64"/>
        <v>abril</v>
      </c>
      <c r="E1174" s="17" t="str">
        <f t="shared" si="65"/>
        <v>T2</v>
      </c>
      <c r="F1174" s="17" t="str">
        <f t="shared" si="66"/>
        <v>S1</v>
      </c>
      <c r="G1174" s="1" t="s">
        <v>0</v>
      </c>
      <c r="H1174" s="1" t="s">
        <v>40</v>
      </c>
      <c r="I1174" s="1" t="s">
        <v>41</v>
      </c>
      <c r="J1174" s="1" t="s">
        <v>4</v>
      </c>
      <c r="K1174" s="1">
        <v>39</v>
      </c>
      <c r="L1174" s="1" t="s">
        <v>115</v>
      </c>
      <c r="M1174" s="14">
        <v>0.30000000000000004</v>
      </c>
      <c r="N1174" s="2">
        <v>1500</v>
      </c>
      <c r="O1174" s="14">
        <f t="shared" si="56"/>
        <v>450.00000000000006</v>
      </c>
      <c r="P1174" s="14">
        <f t="shared" si="57"/>
        <v>180</v>
      </c>
      <c r="Q1174" s="3">
        <v>0.39999999999999997</v>
      </c>
    </row>
    <row r="1175" spans="1:17" ht="15.75" customHeight="1" x14ac:dyDescent="0.2">
      <c r="A1175" s="1" t="s">
        <v>108</v>
      </c>
      <c r="B1175" s="1">
        <v>1185732</v>
      </c>
      <c r="C1175" s="17">
        <v>44669</v>
      </c>
      <c r="D1175" s="17" t="str">
        <f t="shared" si="64"/>
        <v>abril</v>
      </c>
      <c r="E1175" s="17" t="str">
        <f t="shared" si="65"/>
        <v>T2</v>
      </c>
      <c r="F1175" s="17" t="str">
        <f t="shared" si="66"/>
        <v>S1</v>
      </c>
      <c r="G1175" s="1" t="s">
        <v>0</v>
      </c>
      <c r="H1175" s="1" t="s">
        <v>40</v>
      </c>
      <c r="I1175" s="1" t="s">
        <v>41</v>
      </c>
      <c r="J1175" s="1" t="s">
        <v>5</v>
      </c>
      <c r="K1175" s="1">
        <v>51</v>
      </c>
      <c r="L1175" s="1" t="s">
        <v>115</v>
      </c>
      <c r="M1175" s="14">
        <v>0.35</v>
      </c>
      <c r="N1175" s="2">
        <v>750</v>
      </c>
      <c r="O1175" s="14">
        <f t="shared" si="56"/>
        <v>262.5</v>
      </c>
      <c r="P1175" s="14">
        <f t="shared" si="57"/>
        <v>78.75</v>
      </c>
      <c r="Q1175" s="3">
        <v>0.3</v>
      </c>
    </row>
    <row r="1176" spans="1:17" ht="15.75" customHeight="1" x14ac:dyDescent="0.2">
      <c r="A1176" s="1" t="s">
        <v>108</v>
      </c>
      <c r="B1176" s="1">
        <v>1185732</v>
      </c>
      <c r="C1176" s="17">
        <v>44669</v>
      </c>
      <c r="D1176" s="17" t="str">
        <f t="shared" si="64"/>
        <v>abril</v>
      </c>
      <c r="E1176" s="17" t="str">
        <f t="shared" si="65"/>
        <v>T2</v>
      </c>
      <c r="F1176" s="17" t="str">
        <f t="shared" si="66"/>
        <v>S1</v>
      </c>
      <c r="G1176" s="1" t="s">
        <v>0</v>
      </c>
      <c r="H1176" s="1" t="s">
        <v>40</v>
      </c>
      <c r="I1176" s="1" t="s">
        <v>41</v>
      </c>
      <c r="J1176" s="1" t="s">
        <v>6</v>
      </c>
      <c r="K1176" s="1">
        <v>16</v>
      </c>
      <c r="L1176" s="1" t="s">
        <v>112</v>
      </c>
      <c r="M1176" s="14">
        <v>0.5</v>
      </c>
      <c r="N1176" s="2">
        <v>750</v>
      </c>
      <c r="O1176" s="14">
        <f t="shared" si="56"/>
        <v>375</v>
      </c>
      <c r="P1176" s="14">
        <f t="shared" si="57"/>
        <v>93.75</v>
      </c>
      <c r="Q1176" s="3">
        <v>0.25</v>
      </c>
    </row>
    <row r="1177" spans="1:17" ht="15.75" customHeight="1" x14ac:dyDescent="0.2">
      <c r="A1177" s="1" t="s">
        <v>108</v>
      </c>
      <c r="B1177" s="1">
        <v>1185732</v>
      </c>
      <c r="C1177" s="17">
        <v>44669</v>
      </c>
      <c r="D1177" s="17" t="str">
        <f t="shared" si="64"/>
        <v>abril</v>
      </c>
      <c r="E1177" s="17" t="str">
        <f t="shared" si="65"/>
        <v>T2</v>
      </c>
      <c r="F1177" s="17" t="str">
        <f t="shared" si="66"/>
        <v>S1</v>
      </c>
      <c r="G1177" s="1" t="s">
        <v>0</v>
      </c>
      <c r="H1177" s="1" t="s">
        <v>40</v>
      </c>
      <c r="I1177" s="1" t="s">
        <v>41</v>
      </c>
      <c r="J1177" s="1" t="s">
        <v>7</v>
      </c>
      <c r="K1177" s="1">
        <v>25</v>
      </c>
      <c r="L1177" s="1" t="s">
        <v>114</v>
      </c>
      <c r="M1177" s="14">
        <v>0.4</v>
      </c>
      <c r="N1177" s="2">
        <v>2250</v>
      </c>
      <c r="O1177" s="14">
        <f t="shared" si="56"/>
        <v>900</v>
      </c>
      <c r="P1177" s="14">
        <f t="shared" si="57"/>
        <v>360</v>
      </c>
      <c r="Q1177" s="3">
        <v>0.4</v>
      </c>
    </row>
    <row r="1178" spans="1:17" ht="15.75" customHeight="1" x14ac:dyDescent="0.2">
      <c r="A1178" s="1" t="s">
        <v>108</v>
      </c>
      <c r="B1178" s="1">
        <v>1185732</v>
      </c>
      <c r="C1178" s="17">
        <v>44698</v>
      </c>
      <c r="D1178" s="17" t="str">
        <f t="shared" si="64"/>
        <v>mayo</v>
      </c>
      <c r="E1178" s="17" t="str">
        <f t="shared" si="65"/>
        <v>T2</v>
      </c>
      <c r="F1178" s="17" t="str">
        <f t="shared" si="66"/>
        <v>S1</v>
      </c>
      <c r="G1178" s="1" t="s">
        <v>0</v>
      </c>
      <c r="H1178" s="1" t="s">
        <v>40</v>
      </c>
      <c r="I1178" s="1" t="s">
        <v>41</v>
      </c>
      <c r="J1178" s="1" t="s">
        <v>2</v>
      </c>
      <c r="K1178" s="1">
        <v>41</v>
      </c>
      <c r="L1178" s="1" t="s">
        <v>113</v>
      </c>
      <c r="M1178" s="14">
        <v>0.54999999999999993</v>
      </c>
      <c r="N1178" s="2">
        <v>4950</v>
      </c>
      <c r="O1178" s="14">
        <f t="shared" si="56"/>
        <v>2722.4999999999995</v>
      </c>
      <c r="P1178" s="14">
        <f t="shared" si="57"/>
        <v>952.87499999999977</v>
      </c>
      <c r="Q1178" s="3">
        <v>0.35</v>
      </c>
    </row>
    <row r="1179" spans="1:17" ht="15.75" customHeight="1" x14ac:dyDescent="0.2">
      <c r="A1179" s="1" t="s">
        <v>108</v>
      </c>
      <c r="B1179" s="1">
        <v>1185732</v>
      </c>
      <c r="C1179" s="17">
        <v>44698</v>
      </c>
      <c r="D1179" s="17" t="str">
        <f t="shared" si="64"/>
        <v>mayo</v>
      </c>
      <c r="E1179" s="17" t="str">
        <f t="shared" si="65"/>
        <v>T2</v>
      </c>
      <c r="F1179" s="17" t="str">
        <f t="shared" si="66"/>
        <v>S1</v>
      </c>
      <c r="G1179" s="1" t="s">
        <v>0</v>
      </c>
      <c r="H1179" s="1" t="s">
        <v>40</v>
      </c>
      <c r="I1179" s="1" t="s">
        <v>41</v>
      </c>
      <c r="J1179" s="1" t="s">
        <v>3</v>
      </c>
      <c r="K1179" s="1">
        <v>36</v>
      </c>
      <c r="L1179" s="1" t="s">
        <v>115</v>
      </c>
      <c r="M1179" s="14">
        <v>0.5</v>
      </c>
      <c r="N1179" s="2">
        <v>2000</v>
      </c>
      <c r="O1179" s="14">
        <f t="shared" si="56"/>
        <v>1000</v>
      </c>
      <c r="P1179" s="14">
        <f t="shared" si="57"/>
        <v>350</v>
      </c>
      <c r="Q1179" s="3">
        <v>0.35</v>
      </c>
    </row>
    <row r="1180" spans="1:17" ht="15.75" customHeight="1" x14ac:dyDescent="0.2">
      <c r="A1180" s="1" t="s">
        <v>108</v>
      </c>
      <c r="B1180" s="1">
        <v>1185732</v>
      </c>
      <c r="C1180" s="17">
        <v>44698</v>
      </c>
      <c r="D1180" s="17" t="str">
        <f t="shared" si="64"/>
        <v>mayo</v>
      </c>
      <c r="E1180" s="17" t="str">
        <f t="shared" si="65"/>
        <v>T2</v>
      </c>
      <c r="F1180" s="17" t="str">
        <f t="shared" si="66"/>
        <v>S1</v>
      </c>
      <c r="G1180" s="1" t="s">
        <v>0</v>
      </c>
      <c r="H1180" s="1" t="s">
        <v>40</v>
      </c>
      <c r="I1180" s="1" t="s">
        <v>41</v>
      </c>
      <c r="J1180" s="1" t="s">
        <v>4</v>
      </c>
      <c r="K1180" s="1">
        <v>17</v>
      </c>
      <c r="L1180" s="1" t="s">
        <v>115</v>
      </c>
      <c r="M1180" s="14">
        <v>0.45</v>
      </c>
      <c r="N1180" s="2">
        <v>1750</v>
      </c>
      <c r="O1180" s="14">
        <f t="shared" si="56"/>
        <v>787.5</v>
      </c>
      <c r="P1180" s="14">
        <f t="shared" si="57"/>
        <v>315</v>
      </c>
      <c r="Q1180" s="3">
        <v>0.39999999999999997</v>
      </c>
    </row>
    <row r="1181" spans="1:17" ht="15.75" customHeight="1" x14ac:dyDescent="0.2">
      <c r="A1181" s="1" t="s">
        <v>108</v>
      </c>
      <c r="B1181" s="1">
        <v>1185732</v>
      </c>
      <c r="C1181" s="17">
        <v>44698</v>
      </c>
      <c r="D1181" s="17" t="str">
        <f t="shared" si="64"/>
        <v>mayo</v>
      </c>
      <c r="E1181" s="17" t="str">
        <f t="shared" si="65"/>
        <v>T2</v>
      </c>
      <c r="F1181" s="17" t="str">
        <f t="shared" si="66"/>
        <v>S1</v>
      </c>
      <c r="G1181" s="1" t="s">
        <v>0</v>
      </c>
      <c r="H1181" s="1" t="s">
        <v>40</v>
      </c>
      <c r="I1181" s="1" t="s">
        <v>41</v>
      </c>
      <c r="J1181" s="1" t="s">
        <v>5</v>
      </c>
      <c r="K1181" s="1">
        <v>44</v>
      </c>
      <c r="L1181" s="1" t="s">
        <v>114</v>
      </c>
      <c r="M1181" s="14">
        <v>0.45</v>
      </c>
      <c r="N1181" s="2">
        <v>1250</v>
      </c>
      <c r="O1181" s="14">
        <f t="shared" si="56"/>
        <v>562.5</v>
      </c>
      <c r="P1181" s="14">
        <f t="shared" si="57"/>
        <v>168.75</v>
      </c>
      <c r="Q1181" s="3">
        <v>0.3</v>
      </c>
    </row>
    <row r="1182" spans="1:17" ht="15.75" customHeight="1" x14ac:dyDescent="0.2">
      <c r="A1182" s="1" t="s">
        <v>108</v>
      </c>
      <c r="B1182" s="1">
        <v>1185732</v>
      </c>
      <c r="C1182" s="17">
        <v>44698</v>
      </c>
      <c r="D1182" s="17" t="str">
        <f t="shared" si="64"/>
        <v>mayo</v>
      </c>
      <c r="E1182" s="17" t="str">
        <f t="shared" si="65"/>
        <v>T2</v>
      </c>
      <c r="F1182" s="17" t="str">
        <f t="shared" si="66"/>
        <v>S1</v>
      </c>
      <c r="G1182" s="1" t="s">
        <v>0</v>
      </c>
      <c r="H1182" s="1" t="s">
        <v>40</v>
      </c>
      <c r="I1182" s="1" t="s">
        <v>41</v>
      </c>
      <c r="J1182" s="1" t="s">
        <v>6</v>
      </c>
      <c r="K1182" s="1">
        <v>55</v>
      </c>
      <c r="L1182" s="1" t="s">
        <v>115</v>
      </c>
      <c r="M1182" s="14">
        <v>0.54999999999999993</v>
      </c>
      <c r="N1182" s="2">
        <v>1500</v>
      </c>
      <c r="O1182" s="14">
        <f t="shared" si="56"/>
        <v>824.99999999999989</v>
      </c>
      <c r="P1182" s="14">
        <f t="shared" si="57"/>
        <v>206.24999999999997</v>
      </c>
      <c r="Q1182" s="3">
        <v>0.25</v>
      </c>
    </row>
    <row r="1183" spans="1:17" ht="15.75" customHeight="1" x14ac:dyDescent="0.2">
      <c r="A1183" s="1" t="s">
        <v>108</v>
      </c>
      <c r="B1183" s="1">
        <v>1185732</v>
      </c>
      <c r="C1183" s="17">
        <v>44698</v>
      </c>
      <c r="D1183" s="17" t="str">
        <f t="shared" si="64"/>
        <v>mayo</v>
      </c>
      <c r="E1183" s="17" t="str">
        <f t="shared" si="65"/>
        <v>T2</v>
      </c>
      <c r="F1183" s="17" t="str">
        <f t="shared" si="66"/>
        <v>S1</v>
      </c>
      <c r="G1183" s="1" t="s">
        <v>0</v>
      </c>
      <c r="H1183" s="1" t="s">
        <v>40</v>
      </c>
      <c r="I1183" s="1" t="s">
        <v>41</v>
      </c>
      <c r="J1183" s="1" t="s">
        <v>7</v>
      </c>
      <c r="K1183" s="1">
        <v>49</v>
      </c>
      <c r="L1183" s="1" t="s">
        <v>115</v>
      </c>
      <c r="M1183" s="14">
        <v>0.6</v>
      </c>
      <c r="N1183" s="2">
        <v>2750</v>
      </c>
      <c r="O1183" s="14">
        <f t="shared" si="56"/>
        <v>1650</v>
      </c>
      <c r="P1183" s="14">
        <f t="shared" si="57"/>
        <v>660</v>
      </c>
      <c r="Q1183" s="3">
        <v>0.4</v>
      </c>
    </row>
    <row r="1184" spans="1:17" ht="15.75" customHeight="1" x14ac:dyDescent="0.2">
      <c r="A1184" s="1" t="s">
        <v>108</v>
      </c>
      <c r="B1184" s="1">
        <v>1185732</v>
      </c>
      <c r="C1184" s="17">
        <v>44731</v>
      </c>
      <c r="D1184" s="17" t="str">
        <f t="shared" si="64"/>
        <v>junio</v>
      </c>
      <c r="E1184" s="17" t="str">
        <f t="shared" si="65"/>
        <v>T2</v>
      </c>
      <c r="F1184" s="17" t="str">
        <f t="shared" si="66"/>
        <v>S1</v>
      </c>
      <c r="G1184" s="1" t="s">
        <v>0</v>
      </c>
      <c r="H1184" s="1" t="s">
        <v>40</v>
      </c>
      <c r="I1184" s="1" t="s">
        <v>41</v>
      </c>
      <c r="J1184" s="1" t="s">
        <v>2</v>
      </c>
      <c r="K1184" s="1">
        <v>45</v>
      </c>
      <c r="L1184" s="1" t="s">
        <v>113</v>
      </c>
      <c r="M1184" s="14">
        <v>0.54999999999999993</v>
      </c>
      <c r="N1184" s="2">
        <v>5250</v>
      </c>
      <c r="O1184" s="14">
        <f t="shared" si="56"/>
        <v>2887.4999999999995</v>
      </c>
      <c r="P1184" s="14">
        <f t="shared" si="57"/>
        <v>1010.6249999999998</v>
      </c>
      <c r="Q1184" s="3">
        <v>0.35</v>
      </c>
    </row>
    <row r="1185" spans="1:17" ht="15.75" customHeight="1" x14ac:dyDescent="0.2">
      <c r="A1185" s="1" t="s">
        <v>108</v>
      </c>
      <c r="B1185" s="1">
        <v>1185732</v>
      </c>
      <c r="C1185" s="17">
        <v>44731</v>
      </c>
      <c r="D1185" s="17" t="str">
        <f t="shared" si="64"/>
        <v>junio</v>
      </c>
      <c r="E1185" s="17" t="str">
        <f t="shared" si="65"/>
        <v>T2</v>
      </c>
      <c r="F1185" s="17" t="str">
        <f t="shared" si="66"/>
        <v>S1</v>
      </c>
      <c r="G1185" s="1" t="s">
        <v>0</v>
      </c>
      <c r="H1185" s="1" t="s">
        <v>40</v>
      </c>
      <c r="I1185" s="1" t="s">
        <v>41</v>
      </c>
      <c r="J1185" s="1" t="s">
        <v>3</v>
      </c>
      <c r="K1185" s="1">
        <v>20</v>
      </c>
      <c r="L1185" s="1" t="s">
        <v>112</v>
      </c>
      <c r="M1185" s="14">
        <v>0.5</v>
      </c>
      <c r="N1185" s="2">
        <v>2750</v>
      </c>
      <c r="O1185" s="14">
        <f t="shared" si="56"/>
        <v>1375</v>
      </c>
      <c r="P1185" s="14">
        <f t="shared" si="57"/>
        <v>481.24999999999994</v>
      </c>
      <c r="Q1185" s="3">
        <v>0.35</v>
      </c>
    </row>
    <row r="1186" spans="1:17" ht="15.75" customHeight="1" x14ac:dyDescent="0.2">
      <c r="A1186" s="1" t="s">
        <v>108</v>
      </c>
      <c r="B1186" s="1">
        <v>1185732</v>
      </c>
      <c r="C1186" s="17">
        <v>44731</v>
      </c>
      <c r="D1186" s="17" t="str">
        <f t="shared" si="64"/>
        <v>junio</v>
      </c>
      <c r="E1186" s="17" t="str">
        <f t="shared" si="65"/>
        <v>T2</v>
      </c>
      <c r="F1186" s="17" t="str">
        <f t="shared" si="66"/>
        <v>S1</v>
      </c>
      <c r="G1186" s="1" t="s">
        <v>0</v>
      </c>
      <c r="H1186" s="1" t="s">
        <v>40</v>
      </c>
      <c r="I1186" s="1" t="s">
        <v>41</v>
      </c>
      <c r="J1186" s="1" t="s">
        <v>4</v>
      </c>
      <c r="K1186" s="1">
        <v>24</v>
      </c>
      <c r="L1186" s="1" t="s">
        <v>115</v>
      </c>
      <c r="M1186" s="14">
        <v>0.45</v>
      </c>
      <c r="N1186" s="2">
        <v>2000</v>
      </c>
      <c r="O1186" s="14">
        <f t="shared" si="56"/>
        <v>900</v>
      </c>
      <c r="P1186" s="14">
        <f t="shared" si="57"/>
        <v>359.99999999999994</v>
      </c>
      <c r="Q1186" s="3">
        <v>0.39999999999999997</v>
      </c>
    </row>
    <row r="1187" spans="1:17" ht="15.75" customHeight="1" x14ac:dyDescent="0.2">
      <c r="A1187" s="1" t="s">
        <v>108</v>
      </c>
      <c r="B1187" s="1">
        <v>1185732</v>
      </c>
      <c r="C1187" s="17">
        <v>44731</v>
      </c>
      <c r="D1187" s="17" t="str">
        <f t="shared" si="64"/>
        <v>junio</v>
      </c>
      <c r="E1187" s="17" t="str">
        <f t="shared" si="65"/>
        <v>T2</v>
      </c>
      <c r="F1187" s="17" t="str">
        <f t="shared" si="66"/>
        <v>S1</v>
      </c>
      <c r="G1187" s="1" t="s">
        <v>0</v>
      </c>
      <c r="H1187" s="1" t="s">
        <v>40</v>
      </c>
      <c r="I1187" s="1" t="s">
        <v>41</v>
      </c>
      <c r="J1187" s="1" t="s">
        <v>5</v>
      </c>
      <c r="K1187" s="1">
        <v>36</v>
      </c>
      <c r="L1187" s="1" t="s">
        <v>113</v>
      </c>
      <c r="M1187" s="14">
        <v>0.45</v>
      </c>
      <c r="N1187" s="2">
        <v>1750</v>
      </c>
      <c r="O1187" s="14">
        <f t="shared" si="56"/>
        <v>787.5</v>
      </c>
      <c r="P1187" s="14">
        <f t="shared" si="57"/>
        <v>236.25</v>
      </c>
      <c r="Q1187" s="3">
        <v>0.3</v>
      </c>
    </row>
    <row r="1188" spans="1:17" ht="15.75" customHeight="1" x14ac:dyDescent="0.2">
      <c r="A1188" s="1" t="s">
        <v>108</v>
      </c>
      <c r="B1188" s="1">
        <v>1185732</v>
      </c>
      <c r="C1188" s="17">
        <v>44731</v>
      </c>
      <c r="D1188" s="17" t="str">
        <f t="shared" si="64"/>
        <v>junio</v>
      </c>
      <c r="E1188" s="17" t="str">
        <f t="shared" si="65"/>
        <v>T2</v>
      </c>
      <c r="F1188" s="17" t="str">
        <f t="shared" si="66"/>
        <v>S1</v>
      </c>
      <c r="G1188" s="1" t="s">
        <v>0</v>
      </c>
      <c r="H1188" s="1" t="s">
        <v>40</v>
      </c>
      <c r="I1188" s="1" t="s">
        <v>41</v>
      </c>
      <c r="J1188" s="1" t="s">
        <v>6</v>
      </c>
      <c r="K1188" s="1">
        <v>58</v>
      </c>
      <c r="L1188" s="1" t="s">
        <v>114</v>
      </c>
      <c r="M1188" s="14">
        <v>0.54999999999999993</v>
      </c>
      <c r="N1188" s="2">
        <v>1750</v>
      </c>
      <c r="O1188" s="14">
        <f t="shared" si="56"/>
        <v>962.49999999999989</v>
      </c>
      <c r="P1188" s="14">
        <f t="shared" si="57"/>
        <v>240.62499999999997</v>
      </c>
      <c r="Q1188" s="3">
        <v>0.25</v>
      </c>
    </row>
    <row r="1189" spans="1:17" ht="15.75" customHeight="1" x14ac:dyDescent="0.2">
      <c r="A1189" s="1" t="s">
        <v>108</v>
      </c>
      <c r="B1189" s="1">
        <v>1185732</v>
      </c>
      <c r="C1189" s="17">
        <v>44731</v>
      </c>
      <c r="D1189" s="17" t="str">
        <f t="shared" si="64"/>
        <v>junio</v>
      </c>
      <c r="E1189" s="17" t="str">
        <f t="shared" si="65"/>
        <v>T2</v>
      </c>
      <c r="F1189" s="17" t="str">
        <f t="shared" si="66"/>
        <v>S1</v>
      </c>
      <c r="G1189" s="1" t="s">
        <v>0</v>
      </c>
      <c r="H1189" s="1" t="s">
        <v>40</v>
      </c>
      <c r="I1189" s="1" t="s">
        <v>41</v>
      </c>
      <c r="J1189" s="1" t="s">
        <v>7</v>
      </c>
      <c r="K1189" s="1">
        <v>48</v>
      </c>
      <c r="L1189" s="1" t="s">
        <v>115</v>
      </c>
      <c r="M1189" s="14">
        <v>0.6</v>
      </c>
      <c r="N1189" s="2">
        <v>3250</v>
      </c>
      <c r="O1189" s="14">
        <f t="shared" si="56"/>
        <v>1950</v>
      </c>
      <c r="P1189" s="14">
        <f t="shared" si="57"/>
        <v>780</v>
      </c>
      <c r="Q1189" s="3">
        <v>0.4</v>
      </c>
    </row>
    <row r="1190" spans="1:17" ht="15.75" customHeight="1" x14ac:dyDescent="0.2">
      <c r="A1190" s="1" t="s">
        <v>108</v>
      </c>
      <c r="B1190" s="1">
        <v>1185732</v>
      </c>
      <c r="C1190" s="17">
        <v>44759</v>
      </c>
      <c r="D1190" s="17" t="str">
        <f t="shared" si="64"/>
        <v>julio</v>
      </c>
      <c r="E1190" s="17" t="str">
        <f t="shared" si="65"/>
        <v>T3</v>
      </c>
      <c r="F1190" s="17" t="str">
        <f t="shared" si="66"/>
        <v>S2</v>
      </c>
      <c r="G1190" s="1" t="s">
        <v>0</v>
      </c>
      <c r="H1190" s="1" t="s">
        <v>40</v>
      </c>
      <c r="I1190" s="1" t="s">
        <v>41</v>
      </c>
      <c r="J1190" s="1" t="s">
        <v>2</v>
      </c>
      <c r="K1190" s="1">
        <v>20</v>
      </c>
      <c r="L1190" s="1" t="s">
        <v>112</v>
      </c>
      <c r="M1190" s="14">
        <v>0.54999999999999993</v>
      </c>
      <c r="N1190" s="2">
        <v>5500</v>
      </c>
      <c r="O1190" s="14">
        <f t="shared" si="56"/>
        <v>3024.9999999999995</v>
      </c>
      <c r="P1190" s="14">
        <f t="shared" si="57"/>
        <v>1058.7499999999998</v>
      </c>
      <c r="Q1190" s="3">
        <v>0.35</v>
      </c>
    </row>
    <row r="1191" spans="1:17" ht="15.75" customHeight="1" x14ac:dyDescent="0.2">
      <c r="A1191" s="1" t="s">
        <v>108</v>
      </c>
      <c r="B1191" s="1">
        <v>1185732</v>
      </c>
      <c r="C1191" s="17">
        <v>44759</v>
      </c>
      <c r="D1191" s="17" t="str">
        <f t="shared" si="64"/>
        <v>julio</v>
      </c>
      <c r="E1191" s="17" t="str">
        <f t="shared" si="65"/>
        <v>T3</v>
      </c>
      <c r="F1191" s="17" t="str">
        <f t="shared" si="66"/>
        <v>S2</v>
      </c>
      <c r="G1191" s="1" t="s">
        <v>0</v>
      </c>
      <c r="H1191" s="1" t="s">
        <v>40</v>
      </c>
      <c r="I1191" s="1" t="s">
        <v>41</v>
      </c>
      <c r="J1191" s="1" t="s">
        <v>3</v>
      </c>
      <c r="K1191" s="1">
        <v>26</v>
      </c>
      <c r="L1191" s="1" t="s">
        <v>115</v>
      </c>
      <c r="M1191" s="14">
        <v>0.5</v>
      </c>
      <c r="N1191" s="2">
        <v>3000</v>
      </c>
      <c r="O1191" s="14">
        <f t="shared" si="56"/>
        <v>1500</v>
      </c>
      <c r="P1191" s="14">
        <f t="shared" si="57"/>
        <v>525</v>
      </c>
      <c r="Q1191" s="3">
        <v>0.35</v>
      </c>
    </row>
    <row r="1192" spans="1:17" ht="15.75" customHeight="1" x14ac:dyDescent="0.2">
      <c r="A1192" s="1" t="s">
        <v>108</v>
      </c>
      <c r="B1192" s="1">
        <v>1185732</v>
      </c>
      <c r="C1192" s="17">
        <v>44759</v>
      </c>
      <c r="D1192" s="17" t="str">
        <f t="shared" si="64"/>
        <v>julio</v>
      </c>
      <c r="E1192" s="17" t="str">
        <f t="shared" si="65"/>
        <v>T3</v>
      </c>
      <c r="F1192" s="17" t="str">
        <f t="shared" si="66"/>
        <v>S2</v>
      </c>
      <c r="G1192" s="1" t="s">
        <v>0</v>
      </c>
      <c r="H1192" s="1" t="s">
        <v>40</v>
      </c>
      <c r="I1192" s="1" t="s">
        <v>41</v>
      </c>
      <c r="J1192" s="1" t="s">
        <v>4</v>
      </c>
      <c r="K1192" s="1">
        <v>35</v>
      </c>
      <c r="L1192" s="1" t="s">
        <v>114</v>
      </c>
      <c r="M1192" s="14">
        <v>0.45</v>
      </c>
      <c r="N1192" s="2">
        <v>2250</v>
      </c>
      <c r="O1192" s="14">
        <f t="shared" si="56"/>
        <v>1012.5</v>
      </c>
      <c r="P1192" s="14">
        <f t="shared" si="57"/>
        <v>404.99999999999994</v>
      </c>
      <c r="Q1192" s="3">
        <v>0.39999999999999997</v>
      </c>
    </row>
    <row r="1193" spans="1:17" ht="15.75" customHeight="1" x14ac:dyDescent="0.2">
      <c r="A1193" s="1" t="s">
        <v>108</v>
      </c>
      <c r="B1193" s="1">
        <v>1185732</v>
      </c>
      <c r="C1193" s="17">
        <v>44759</v>
      </c>
      <c r="D1193" s="17" t="str">
        <f t="shared" si="64"/>
        <v>julio</v>
      </c>
      <c r="E1193" s="17" t="str">
        <f t="shared" si="65"/>
        <v>T3</v>
      </c>
      <c r="F1193" s="17" t="str">
        <f t="shared" si="66"/>
        <v>S2</v>
      </c>
      <c r="G1193" s="1" t="s">
        <v>0</v>
      </c>
      <c r="H1193" s="1" t="s">
        <v>40</v>
      </c>
      <c r="I1193" s="1" t="s">
        <v>41</v>
      </c>
      <c r="J1193" s="1" t="s">
        <v>5</v>
      </c>
      <c r="K1193" s="1">
        <v>16</v>
      </c>
      <c r="L1193" s="1" t="s">
        <v>115</v>
      </c>
      <c r="M1193" s="14">
        <v>0.45</v>
      </c>
      <c r="N1193" s="2">
        <v>1750</v>
      </c>
      <c r="O1193" s="14">
        <f t="shared" si="56"/>
        <v>787.5</v>
      </c>
      <c r="P1193" s="14">
        <f t="shared" si="57"/>
        <v>236.25</v>
      </c>
      <c r="Q1193" s="3">
        <v>0.3</v>
      </c>
    </row>
    <row r="1194" spans="1:17" ht="15.75" customHeight="1" x14ac:dyDescent="0.2">
      <c r="A1194" s="1" t="s">
        <v>108</v>
      </c>
      <c r="B1194" s="1">
        <v>1185732</v>
      </c>
      <c r="C1194" s="17">
        <v>44759</v>
      </c>
      <c r="D1194" s="17" t="str">
        <f t="shared" si="64"/>
        <v>julio</v>
      </c>
      <c r="E1194" s="17" t="str">
        <f t="shared" si="65"/>
        <v>T3</v>
      </c>
      <c r="F1194" s="17" t="str">
        <f t="shared" si="66"/>
        <v>S2</v>
      </c>
      <c r="G1194" s="1" t="s">
        <v>0</v>
      </c>
      <c r="H1194" s="1" t="s">
        <v>40</v>
      </c>
      <c r="I1194" s="1" t="s">
        <v>41</v>
      </c>
      <c r="J1194" s="1" t="s">
        <v>6</v>
      </c>
      <c r="K1194" s="1">
        <v>42</v>
      </c>
      <c r="L1194" s="1" t="s">
        <v>114</v>
      </c>
      <c r="M1194" s="14">
        <v>0.54999999999999993</v>
      </c>
      <c r="N1194" s="2">
        <v>2000</v>
      </c>
      <c r="O1194" s="14">
        <f t="shared" si="56"/>
        <v>1099.9999999999998</v>
      </c>
      <c r="P1194" s="14">
        <f t="shared" si="57"/>
        <v>274.99999999999994</v>
      </c>
      <c r="Q1194" s="3">
        <v>0.25</v>
      </c>
    </row>
    <row r="1195" spans="1:17" ht="15.75" customHeight="1" x14ac:dyDescent="0.2">
      <c r="A1195" s="1" t="s">
        <v>108</v>
      </c>
      <c r="B1195" s="1">
        <v>1185732</v>
      </c>
      <c r="C1195" s="17">
        <v>44759</v>
      </c>
      <c r="D1195" s="17" t="str">
        <f t="shared" si="64"/>
        <v>julio</v>
      </c>
      <c r="E1195" s="17" t="str">
        <f t="shared" si="65"/>
        <v>T3</v>
      </c>
      <c r="F1195" s="17" t="str">
        <f t="shared" si="66"/>
        <v>S2</v>
      </c>
      <c r="G1195" s="1" t="s">
        <v>0</v>
      </c>
      <c r="H1195" s="1" t="s">
        <v>40</v>
      </c>
      <c r="I1195" s="1" t="s">
        <v>41</v>
      </c>
      <c r="J1195" s="1" t="s">
        <v>7</v>
      </c>
      <c r="K1195" s="1">
        <v>17</v>
      </c>
      <c r="L1195" s="1" t="s">
        <v>114</v>
      </c>
      <c r="M1195" s="14">
        <v>0.6</v>
      </c>
      <c r="N1195" s="2">
        <v>3750</v>
      </c>
      <c r="O1195" s="14">
        <f t="shared" si="56"/>
        <v>2250</v>
      </c>
      <c r="P1195" s="14">
        <f t="shared" si="57"/>
        <v>900</v>
      </c>
      <c r="Q1195" s="3">
        <v>0.4</v>
      </c>
    </row>
    <row r="1196" spans="1:17" ht="15.75" customHeight="1" x14ac:dyDescent="0.2">
      <c r="A1196" s="1" t="s">
        <v>108</v>
      </c>
      <c r="B1196" s="1">
        <v>1185732</v>
      </c>
      <c r="C1196" s="17">
        <v>44791</v>
      </c>
      <c r="D1196" s="17" t="str">
        <f t="shared" si="64"/>
        <v>agosto</v>
      </c>
      <c r="E1196" s="17" t="str">
        <f t="shared" si="65"/>
        <v>T3</v>
      </c>
      <c r="F1196" s="17" t="str">
        <f t="shared" si="66"/>
        <v>S2</v>
      </c>
      <c r="G1196" s="1" t="s">
        <v>0</v>
      </c>
      <c r="H1196" s="1" t="s">
        <v>40</v>
      </c>
      <c r="I1196" s="1" t="s">
        <v>41</v>
      </c>
      <c r="J1196" s="1" t="s">
        <v>2</v>
      </c>
      <c r="K1196" s="1">
        <v>40</v>
      </c>
      <c r="L1196" s="1" t="s">
        <v>115</v>
      </c>
      <c r="M1196" s="14">
        <v>0.54999999999999993</v>
      </c>
      <c r="N1196" s="2">
        <v>5250</v>
      </c>
      <c r="O1196" s="14">
        <f t="shared" si="56"/>
        <v>2887.4999999999995</v>
      </c>
      <c r="P1196" s="14">
        <f t="shared" si="57"/>
        <v>1010.6249999999998</v>
      </c>
      <c r="Q1196" s="3">
        <v>0.35</v>
      </c>
    </row>
    <row r="1197" spans="1:17" ht="15.75" customHeight="1" x14ac:dyDescent="0.2">
      <c r="A1197" s="1" t="s">
        <v>108</v>
      </c>
      <c r="B1197" s="1">
        <v>1185732</v>
      </c>
      <c r="C1197" s="17">
        <v>44791</v>
      </c>
      <c r="D1197" s="17" t="str">
        <f t="shared" si="64"/>
        <v>agosto</v>
      </c>
      <c r="E1197" s="17" t="str">
        <f t="shared" si="65"/>
        <v>T3</v>
      </c>
      <c r="F1197" s="17" t="str">
        <f t="shared" si="66"/>
        <v>S2</v>
      </c>
      <c r="G1197" s="1" t="s">
        <v>0</v>
      </c>
      <c r="H1197" s="1" t="s">
        <v>40</v>
      </c>
      <c r="I1197" s="1" t="s">
        <v>41</v>
      </c>
      <c r="J1197" s="1" t="s">
        <v>3</v>
      </c>
      <c r="K1197" s="1">
        <v>25</v>
      </c>
      <c r="L1197" s="1" t="s">
        <v>113</v>
      </c>
      <c r="M1197" s="14">
        <v>0.5</v>
      </c>
      <c r="N1197" s="2">
        <v>3000</v>
      </c>
      <c r="O1197" s="14">
        <f t="shared" si="56"/>
        <v>1500</v>
      </c>
      <c r="P1197" s="14">
        <f t="shared" si="57"/>
        <v>525</v>
      </c>
      <c r="Q1197" s="3">
        <v>0.35</v>
      </c>
    </row>
    <row r="1198" spans="1:17" ht="15.75" customHeight="1" x14ac:dyDescent="0.2">
      <c r="A1198" s="1" t="s">
        <v>108</v>
      </c>
      <c r="B1198" s="1">
        <v>1185732</v>
      </c>
      <c r="C1198" s="17">
        <v>44791</v>
      </c>
      <c r="D1198" s="17" t="str">
        <f t="shared" si="64"/>
        <v>agosto</v>
      </c>
      <c r="E1198" s="17" t="str">
        <f t="shared" si="65"/>
        <v>T3</v>
      </c>
      <c r="F1198" s="17" t="str">
        <f t="shared" si="66"/>
        <v>S2</v>
      </c>
      <c r="G1198" s="1" t="s">
        <v>0</v>
      </c>
      <c r="H1198" s="1" t="s">
        <v>40</v>
      </c>
      <c r="I1198" s="1" t="s">
        <v>41</v>
      </c>
      <c r="J1198" s="1" t="s">
        <v>4</v>
      </c>
      <c r="K1198" s="1">
        <v>16</v>
      </c>
      <c r="L1198" s="1" t="s">
        <v>114</v>
      </c>
      <c r="M1198" s="14">
        <v>0.45</v>
      </c>
      <c r="N1198" s="2">
        <v>2250</v>
      </c>
      <c r="O1198" s="14">
        <f t="shared" si="56"/>
        <v>1012.5</v>
      </c>
      <c r="P1198" s="14">
        <f t="shared" si="57"/>
        <v>404.99999999999994</v>
      </c>
      <c r="Q1198" s="3">
        <v>0.39999999999999997</v>
      </c>
    </row>
    <row r="1199" spans="1:17" ht="15.75" customHeight="1" x14ac:dyDescent="0.2">
      <c r="A1199" s="1" t="s">
        <v>108</v>
      </c>
      <c r="B1199" s="1">
        <v>1185732</v>
      </c>
      <c r="C1199" s="17">
        <v>44791</v>
      </c>
      <c r="D1199" s="17" t="str">
        <f t="shared" si="64"/>
        <v>agosto</v>
      </c>
      <c r="E1199" s="17" t="str">
        <f t="shared" si="65"/>
        <v>T3</v>
      </c>
      <c r="F1199" s="17" t="str">
        <f t="shared" si="66"/>
        <v>S2</v>
      </c>
      <c r="G1199" s="1" t="s">
        <v>0</v>
      </c>
      <c r="H1199" s="1" t="s">
        <v>40</v>
      </c>
      <c r="I1199" s="1" t="s">
        <v>41</v>
      </c>
      <c r="J1199" s="1" t="s">
        <v>5</v>
      </c>
      <c r="K1199" s="1">
        <v>27</v>
      </c>
      <c r="L1199" s="1" t="s">
        <v>112</v>
      </c>
      <c r="M1199" s="14">
        <v>0.45</v>
      </c>
      <c r="N1199" s="2">
        <v>1750</v>
      </c>
      <c r="O1199" s="14">
        <f t="shared" si="56"/>
        <v>787.5</v>
      </c>
      <c r="P1199" s="14">
        <f t="shared" si="57"/>
        <v>236.25</v>
      </c>
      <c r="Q1199" s="3">
        <v>0.3</v>
      </c>
    </row>
    <row r="1200" spans="1:17" ht="15.75" customHeight="1" x14ac:dyDescent="0.2">
      <c r="A1200" s="1" t="s">
        <v>108</v>
      </c>
      <c r="B1200" s="1">
        <v>1185732</v>
      </c>
      <c r="C1200" s="17">
        <v>44791</v>
      </c>
      <c r="D1200" s="17" t="str">
        <f t="shared" si="64"/>
        <v>agosto</v>
      </c>
      <c r="E1200" s="17" t="str">
        <f t="shared" si="65"/>
        <v>T3</v>
      </c>
      <c r="F1200" s="17" t="str">
        <f t="shared" si="66"/>
        <v>S2</v>
      </c>
      <c r="G1200" s="1" t="s">
        <v>0</v>
      </c>
      <c r="H1200" s="1" t="s">
        <v>40</v>
      </c>
      <c r="I1200" s="1" t="s">
        <v>41</v>
      </c>
      <c r="J1200" s="1" t="s">
        <v>6</v>
      </c>
      <c r="K1200" s="1">
        <v>41</v>
      </c>
      <c r="L1200" s="1" t="s">
        <v>112</v>
      </c>
      <c r="M1200" s="14">
        <v>0.54999999999999993</v>
      </c>
      <c r="N1200" s="2">
        <v>1500</v>
      </c>
      <c r="O1200" s="14">
        <f t="shared" si="56"/>
        <v>824.99999999999989</v>
      </c>
      <c r="P1200" s="14">
        <f t="shared" si="57"/>
        <v>206.24999999999997</v>
      </c>
      <c r="Q1200" s="3">
        <v>0.25</v>
      </c>
    </row>
    <row r="1201" spans="1:17" ht="15.75" customHeight="1" x14ac:dyDescent="0.2">
      <c r="A1201" s="1" t="s">
        <v>108</v>
      </c>
      <c r="B1201" s="1">
        <v>1185732</v>
      </c>
      <c r="C1201" s="17">
        <v>44791</v>
      </c>
      <c r="D1201" s="17" t="str">
        <f t="shared" si="64"/>
        <v>agosto</v>
      </c>
      <c r="E1201" s="17" t="str">
        <f t="shared" si="65"/>
        <v>T3</v>
      </c>
      <c r="F1201" s="17" t="str">
        <f t="shared" si="66"/>
        <v>S2</v>
      </c>
      <c r="G1201" s="1" t="s">
        <v>0</v>
      </c>
      <c r="H1201" s="1" t="s">
        <v>40</v>
      </c>
      <c r="I1201" s="1" t="s">
        <v>41</v>
      </c>
      <c r="J1201" s="1" t="s">
        <v>7</v>
      </c>
      <c r="K1201" s="1">
        <v>27</v>
      </c>
      <c r="L1201" s="1" t="s">
        <v>112</v>
      </c>
      <c r="M1201" s="14">
        <v>0.6</v>
      </c>
      <c r="N1201" s="2">
        <v>3250</v>
      </c>
      <c r="O1201" s="14">
        <f t="shared" si="56"/>
        <v>1950</v>
      </c>
      <c r="P1201" s="14">
        <f t="shared" si="57"/>
        <v>780</v>
      </c>
      <c r="Q1201" s="3">
        <v>0.4</v>
      </c>
    </row>
    <row r="1202" spans="1:17" ht="15.75" customHeight="1" x14ac:dyDescent="0.2">
      <c r="A1202" s="1" t="s">
        <v>108</v>
      </c>
      <c r="B1202" s="1">
        <v>1185732</v>
      </c>
      <c r="C1202" s="17">
        <v>44821</v>
      </c>
      <c r="D1202" s="17" t="str">
        <f t="shared" si="64"/>
        <v>septiembre</v>
      </c>
      <c r="E1202" s="17" t="str">
        <f t="shared" si="65"/>
        <v>T3</v>
      </c>
      <c r="F1202" s="17" t="str">
        <f t="shared" si="66"/>
        <v>S2</v>
      </c>
      <c r="G1202" s="1" t="s">
        <v>0</v>
      </c>
      <c r="H1202" s="1" t="s">
        <v>40</v>
      </c>
      <c r="I1202" s="1" t="s">
        <v>41</v>
      </c>
      <c r="J1202" s="1" t="s">
        <v>2</v>
      </c>
      <c r="K1202" s="1">
        <v>42</v>
      </c>
      <c r="L1202" s="1" t="s">
        <v>113</v>
      </c>
      <c r="M1202" s="14">
        <v>0.54999999999999993</v>
      </c>
      <c r="N1202" s="2">
        <v>4500</v>
      </c>
      <c r="O1202" s="14">
        <f t="shared" si="56"/>
        <v>2474.9999999999995</v>
      </c>
      <c r="P1202" s="14">
        <f t="shared" si="57"/>
        <v>866.24999999999977</v>
      </c>
      <c r="Q1202" s="3">
        <v>0.35</v>
      </c>
    </row>
    <row r="1203" spans="1:17" ht="15.75" customHeight="1" x14ac:dyDescent="0.2">
      <c r="A1203" s="1" t="s">
        <v>108</v>
      </c>
      <c r="B1203" s="1">
        <v>1185732</v>
      </c>
      <c r="C1203" s="17">
        <v>44821</v>
      </c>
      <c r="D1203" s="17" t="str">
        <f t="shared" si="64"/>
        <v>septiembre</v>
      </c>
      <c r="E1203" s="17" t="str">
        <f t="shared" si="65"/>
        <v>T3</v>
      </c>
      <c r="F1203" s="17" t="str">
        <f t="shared" si="66"/>
        <v>S2</v>
      </c>
      <c r="G1203" s="1" t="s">
        <v>0</v>
      </c>
      <c r="H1203" s="1" t="s">
        <v>40</v>
      </c>
      <c r="I1203" s="1" t="s">
        <v>41</v>
      </c>
      <c r="J1203" s="1" t="s">
        <v>3</v>
      </c>
      <c r="K1203" s="1">
        <v>54</v>
      </c>
      <c r="L1203" s="1" t="s">
        <v>114</v>
      </c>
      <c r="M1203" s="14">
        <v>0.5</v>
      </c>
      <c r="N1203" s="2">
        <v>2500</v>
      </c>
      <c r="O1203" s="14">
        <f t="shared" si="56"/>
        <v>1250</v>
      </c>
      <c r="P1203" s="14">
        <f t="shared" si="57"/>
        <v>437.5</v>
      </c>
      <c r="Q1203" s="3">
        <v>0.35</v>
      </c>
    </row>
    <row r="1204" spans="1:17" ht="15.75" customHeight="1" x14ac:dyDescent="0.2">
      <c r="A1204" s="1" t="s">
        <v>108</v>
      </c>
      <c r="B1204" s="1">
        <v>1185732</v>
      </c>
      <c r="C1204" s="17">
        <v>44821</v>
      </c>
      <c r="D1204" s="17" t="str">
        <f t="shared" si="64"/>
        <v>septiembre</v>
      </c>
      <c r="E1204" s="17" t="str">
        <f t="shared" si="65"/>
        <v>T3</v>
      </c>
      <c r="F1204" s="17" t="str">
        <f t="shared" si="66"/>
        <v>S2</v>
      </c>
      <c r="G1204" s="1" t="s">
        <v>0</v>
      </c>
      <c r="H1204" s="1" t="s">
        <v>40</v>
      </c>
      <c r="I1204" s="1" t="s">
        <v>41</v>
      </c>
      <c r="J1204" s="1" t="s">
        <v>4</v>
      </c>
      <c r="K1204" s="1">
        <v>19</v>
      </c>
      <c r="L1204" s="1" t="s">
        <v>112</v>
      </c>
      <c r="M1204" s="14">
        <v>0.45</v>
      </c>
      <c r="N1204" s="2">
        <v>1500</v>
      </c>
      <c r="O1204" s="14">
        <f t="shared" si="56"/>
        <v>675</v>
      </c>
      <c r="P1204" s="14">
        <f t="shared" si="57"/>
        <v>270</v>
      </c>
      <c r="Q1204" s="3">
        <v>0.39999999999999997</v>
      </c>
    </row>
    <row r="1205" spans="1:17" ht="15.75" customHeight="1" x14ac:dyDescent="0.2">
      <c r="A1205" s="1" t="s">
        <v>108</v>
      </c>
      <c r="B1205" s="1">
        <v>1185732</v>
      </c>
      <c r="C1205" s="17">
        <v>44821</v>
      </c>
      <c r="D1205" s="17" t="str">
        <f t="shared" si="64"/>
        <v>septiembre</v>
      </c>
      <c r="E1205" s="17" t="str">
        <f t="shared" si="65"/>
        <v>T3</v>
      </c>
      <c r="F1205" s="17" t="str">
        <f t="shared" si="66"/>
        <v>S2</v>
      </c>
      <c r="G1205" s="1" t="s">
        <v>0</v>
      </c>
      <c r="H1205" s="1" t="s">
        <v>40</v>
      </c>
      <c r="I1205" s="1" t="s">
        <v>41</v>
      </c>
      <c r="J1205" s="1" t="s">
        <v>5</v>
      </c>
      <c r="K1205" s="1">
        <v>47</v>
      </c>
      <c r="L1205" s="1" t="s">
        <v>114</v>
      </c>
      <c r="M1205" s="14">
        <v>0.45</v>
      </c>
      <c r="N1205" s="2">
        <v>1250</v>
      </c>
      <c r="O1205" s="14">
        <f t="shared" si="56"/>
        <v>562.5</v>
      </c>
      <c r="P1205" s="14">
        <f t="shared" si="57"/>
        <v>168.75</v>
      </c>
      <c r="Q1205" s="3">
        <v>0.3</v>
      </c>
    </row>
    <row r="1206" spans="1:17" ht="15.75" customHeight="1" x14ac:dyDescent="0.2">
      <c r="A1206" s="1" t="s">
        <v>108</v>
      </c>
      <c r="B1206" s="1">
        <v>1185732</v>
      </c>
      <c r="C1206" s="17">
        <v>44821</v>
      </c>
      <c r="D1206" s="17" t="str">
        <f t="shared" si="64"/>
        <v>septiembre</v>
      </c>
      <c r="E1206" s="17" t="str">
        <f t="shared" si="65"/>
        <v>T3</v>
      </c>
      <c r="F1206" s="17" t="str">
        <f t="shared" si="66"/>
        <v>S2</v>
      </c>
      <c r="G1206" s="1" t="s">
        <v>0</v>
      </c>
      <c r="H1206" s="1" t="s">
        <v>40</v>
      </c>
      <c r="I1206" s="1" t="s">
        <v>41</v>
      </c>
      <c r="J1206" s="1" t="s">
        <v>6</v>
      </c>
      <c r="K1206" s="1">
        <v>33</v>
      </c>
      <c r="L1206" s="1" t="s">
        <v>113</v>
      </c>
      <c r="M1206" s="14">
        <v>0.54999999999999993</v>
      </c>
      <c r="N1206" s="2">
        <v>1250</v>
      </c>
      <c r="O1206" s="14">
        <f t="shared" si="56"/>
        <v>687.49999999999989</v>
      </c>
      <c r="P1206" s="14">
        <f t="shared" si="57"/>
        <v>171.87499999999997</v>
      </c>
      <c r="Q1206" s="3">
        <v>0.25</v>
      </c>
    </row>
    <row r="1207" spans="1:17" ht="15.75" customHeight="1" x14ac:dyDescent="0.2">
      <c r="A1207" s="1" t="s">
        <v>108</v>
      </c>
      <c r="B1207" s="1">
        <v>1185732</v>
      </c>
      <c r="C1207" s="17">
        <v>44821</v>
      </c>
      <c r="D1207" s="17" t="str">
        <f t="shared" si="64"/>
        <v>septiembre</v>
      </c>
      <c r="E1207" s="17" t="str">
        <f t="shared" si="65"/>
        <v>T3</v>
      </c>
      <c r="F1207" s="17" t="str">
        <f t="shared" si="66"/>
        <v>S2</v>
      </c>
      <c r="G1207" s="1" t="s">
        <v>0</v>
      </c>
      <c r="H1207" s="1" t="s">
        <v>40</v>
      </c>
      <c r="I1207" s="1" t="s">
        <v>41</v>
      </c>
      <c r="J1207" s="1" t="s">
        <v>7</v>
      </c>
      <c r="K1207" s="1">
        <v>38</v>
      </c>
      <c r="L1207" s="1" t="s">
        <v>114</v>
      </c>
      <c r="M1207" s="14">
        <v>0.6</v>
      </c>
      <c r="N1207" s="2">
        <v>2250</v>
      </c>
      <c r="O1207" s="14">
        <f t="shared" si="56"/>
        <v>1350</v>
      </c>
      <c r="P1207" s="14">
        <f t="shared" si="57"/>
        <v>540</v>
      </c>
      <c r="Q1207" s="3">
        <v>0.4</v>
      </c>
    </row>
    <row r="1208" spans="1:17" ht="15.75" customHeight="1" x14ac:dyDescent="0.2">
      <c r="A1208" s="1" t="s">
        <v>108</v>
      </c>
      <c r="B1208" s="1">
        <v>1185732</v>
      </c>
      <c r="C1208" s="17">
        <v>44853</v>
      </c>
      <c r="D1208" s="17" t="str">
        <f t="shared" si="64"/>
        <v>octubre</v>
      </c>
      <c r="E1208" s="17" t="str">
        <f t="shared" si="65"/>
        <v>T4</v>
      </c>
      <c r="F1208" s="17" t="str">
        <f t="shared" si="66"/>
        <v>S2</v>
      </c>
      <c r="G1208" s="1" t="s">
        <v>0</v>
      </c>
      <c r="H1208" s="1" t="s">
        <v>40</v>
      </c>
      <c r="I1208" s="1" t="s">
        <v>41</v>
      </c>
      <c r="J1208" s="1" t="s">
        <v>2</v>
      </c>
      <c r="K1208" s="1">
        <v>44</v>
      </c>
      <c r="L1208" s="1" t="s">
        <v>112</v>
      </c>
      <c r="M1208" s="14">
        <v>0.6</v>
      </c>
      <c r="N1208" s="2">
        <v>4000</v>
      </c>
      <c r="O1208" s="14">
        <f t="shared" si="56"/>
        <v>2400</v>
      </c>
      <c r="P1208" s="14">
        <f t="shared" si="57"/>
        <v>840</v>
      </c>
      <c r="Q1208" s="3">
        <v>0.35</v>
      </c>
    </row>
    <row r="1209" spans="1:17" ht="15.75" customHeight="1" x14ac:dyDescent="0.2">
      <c r="A1209" s="1" t="s">
        <v>108</v>
      </c>
      <c r="B1209" s="1">
        <v>1185732</v>
      </c>
      <c r="C1209" s="17">
        <v>44853</v>
      </c>
      <c r="D1209" s="17" t="str">
        <f t="shared" si="64"/>
        <v>octubre</v>
      </c>
      <c r="E1209" s="17" t="str">
        <f t="shared" si="65"/>
        <v>T4</v>
      </c>
      <c r="F1209" s="17" t="str">
        <f t="shared" si="66"/>
        <v>S2</v>
      </c>
      <c r="G1209" s="1" t="s">
        <v>0</v>
      </c>
      <c r="H1209" s="1" t="s">
        <v>40</v>
      </c>
      <c r="I1209" s="1" t="s">
        <v>41</v>
      </c>
      <c r="J1209" s="1" t="s">
        <v>3</v>
      </c>
      <c r="K1209" s="1">
        <v>44</v>
      </c>
      <c r="L1209" s="1" t="s">
        <v>113</v>
      </c>
      <c r="M1209" s="14">
        <v>0.55000000000000004</v>
      </c>
      <c r="N1209" s="2">
        <v>2250</v>
      </c>
      <c r="O1209" s="14">
        <f t="shared" si="56"/>
        <v>1237.5</v>
      </c>
      <c r="P1209" s="14">
        <f t="shared" si="57"/>
        <v>433.125</v>
      </c>
      <c r="Q1209" s="3">
        <v>0.35</v>
      </c>
    </row>
    <row r="1210" spans="1:17" ht="15.75" customHeight="1" x14ac:dyDescent="0.2">
      <c r="A1210" s="1" t="s">
        <v>108</v>
      </c>
      <c r="B1210" s="1">
        <v>1185732</v>
      </c>
      <c r="C1210" s="17">
        <v>44853</v>
      </c>
      <c r="D1210" s="17" t="str">
        <f t="shared" si="64"/>
        <v>octubre</v>
      </c>
      <c r="E1210" s="17" t="str">
        <f t="shared" si="65"/>
        <v>T4</v>
      </c>
      <c r="F1210" s="17" t="str">
        <f t="shared" si="66"/>
        <v>S2</v>
      </c>
      <c r="G1210" s="1" t="s">
        <v>0</v>
      </c>
      <c r="H1210" s="1" t="s">
        <v>40</v>
      </c>
      <c r="I1210" s="1" t="s">
        <v>41</v>
      </c>
      <c r="J1210" s="1" t="s">
        <v>4</v>
      </c>
      <c r="K1210" s="1">
        <v>18</v>
      </c>
      <c r="L1210" s="1" t="s">
        <v>114</v>
      </c>
      <c r="M1210" s="14">
        <v>0.55000000000000004</v>
      </c>
      <c r="N1210" s="2">
        <v>1250</v>
      </c>
      <c r="O1210" s="14">
        <f t="shared" si="56"/>
        <v>687.5</v>
      </c>
      <c r="P1210" s="14">
        <f t="shared" si="57"/>
        <v>275</v>
      </c>
      <c r="Q1210" s="3">
        <v>0.39999999999999997</v>
      </c>
    </row>
    <row r="1211" spans="1:17" ht="15.75" customHeight="1" x14ac:dyDescent="0.2">
      <c r="A1211" s="1" t="s">
        <v>108</v>
      </c>
      <c r="B1211" s="1">
        <v>1185732</v>
      </c>
      <c r="C1211" s="17">
        <v>44853</v>
      </c>
      <c r="D1211" s="17" t="str">
        <f t="shared" si="64"/>
        <v>octubre</v>
      </c>
      <c r="E1211" s="17" t="str">
        <f t="shared" si="65"/>
        <v>T4</v>
      </c>
      <c r="F1211" s="17" t="str">
        <f t="shared" si="66"/>
        <v>S2</v>
      </c>
      <c r="G1211" s="1" t="s">
        <v>0</v>
      </c>
      <c r="H1211" s="1" t="s">
        <v>40</v>
      </c>
      <c r="I1211" s="1" t="s">
        <v>41</v>
      </c>
      <c r="J1211" s="1" t="s">
        <v>5</v>
      </c>
      <c r="K1211" s="1">
        <v>56</v>
      </c>
      <c r="L1211" s="1" t="s">
        <v>115</v>
      </c>
      <c r="M1211" s="14">
        <v>0.55000000000000004</v>
      </c>
      <c r="N1211" s="2">
        <v>1000</v>
      </c>
      <c r="O1211" s="14">
        <f t="shared" si="56"/>
        <v>550</v>
      </c>
      <c r="P1211" s="14">
        <f t="shared" si="57"/>
        <v>165</v>
      </c>
      <c r="Q1211" s="3">
        <v>0.3</v>
      </c>
    </row>
    <row r="1212" spans="1:17" ht="15.75" customHeight="1" x14ac:dyDescent="0.2">
      <c r="A1212" s="1" t="s">
        <v>108</v>
      </c>
      <c r="B1212" s="1">
        <v>1185732</v>
      </c>
      <c r="C1212" s="17">
        <v>44853</v>
      </c>
      <c r="D1212" s="17" t="str">
        <f t="shared" si="64"/>
        <v>octubre</v>
      </c>
      <c r="E1212" s="17" t="str">
        <f t="shared" si="65"/>
        <v>T4</v>
      </c>
      <c r="F1212" s="17" t="str">
        <f t="shared" si="66"/>
        <v>S2</v>
      </c>
      <c r="G1212" s="1" t="s">
        <v>0</v>
      </c>
      <c r="H1212" s="1" t="s">
        <v>40</v>
      </c>
      <c r="I1212" s="1" t="s">
        <v>41</v>
      </c>
      <c r="J1212" s="1" t="s">
        <v>6</v>
      </c>
      <c r="K1212" s="1">
        <v>22</v>
      </c>
      <c r="L1212" s="1" t="s">
        <v>114</v>
      </c>
      <c r="M1212" s="14">
        <v>0.65</v>
      </c>
      <c r="N1212" s="2">
        <v>1000</v>
      </c>
      <c r="O1212" s="14">
        <f t="shared" si="56"/>
        <v>650</v>
      </c>
      <c r="P1212" s="14">
        <f t="shared" si="57"/>
        <v>162.5</v>
      </c>
      <c r="Q1212" s="3">
        <v>0.25</v>
      </c>
    </row>
    <row r="1213" spans="1:17" ht="15.75" customHeight="1" x14ac:dyDescent="0.2">
      <c r="A1213" s="1" t="s">
        <v>108</v>
      </c>
      <c r="B1213" s="1">
        <v>1185732</v>
      </c>
      <c r="C1213" s="17">
        <v>44853</v>
      </c>
      <c r="D1213" s="17" t="str">
        <f t="shared" si="64"/>
        <v>octubre</v>
      </c>
      <c r="E1213" s="17" t="str">
        <f t="shared" si="65"/>
        <v>T4</v>
      </c>
      <c r="F1213" s="17" t="str">
        <f t="shared" si="66"/>
        <v>S2</v>
      </c>
      <c r="G1213" s="1" t="s">
        <v>0</v>
      </c>
      <c r="H1213" s="1" t="s">
        <v>40</v>
      </c>
      <c r="I1213" s="1" t="s">
        <v>41</v>
      </c>
      <c r="J1213" s="1" t="s">
        <v>7</v>
      </c>
      <c r="K1213" s="1">
        <v>30</v>
      </c>
      <c r="L1213" s="1" t="s">
        <v>113</v>
      </c>
      <c r="M1213" s="14">
        <v>0.7</v>
      </c>
      <c r="N1213" s="2">
        <v>2250</v>
      </c>
      <c r="O1213" s="14">
        <f t="shared" si="56"/>
        <v>1575</v>
      </c>
      <c r="P1213" s="14">
        <f t="shared" si="57"/>
        <v>630</v>
      </c>
      <c r="Q1213" s="3">
        <v>0.4</v>
      </c>
    </row>
    <row r="1214" spans="1:17" ht="15.75" customHeight="1" x14ac:dyDescent="0.2">
      <c r="A1214" s="1" t="s">
        <v>108</v>
      </c>
      <c r="B1214" s="1">
        <v>1185732</v>
      </c>
      <c r="C1214" s="17">
        <v>44883</v>
      </c>
      <c r="D1214" s="17" t="str">
        <f t="shared" si="64"/>
        <v>noviembre</v>
      </c>
      <c r="E1214" s="17" t="str">
        <f t="shared" si="65"/>
        <v>T4</v>
      </c>
      <c r="F1214" s="17" t="str">
        <f t="shared" si="66"/>
        <v>S2</v>
      </c>
      <c r="G1214" s="1" t="s">
        <v>0</v>
      </c>
      <c r="H1214" s="1" t="s">
        <v>40</v>
      </c>
      <c r="I1214" s="1" t="s">
        <v>41</v>
      </c>
      <c r="J1214" s="1" t="s">
        <v>2</v>
      </c>
      <c r="K1214" s="1">
        <v>23</v>
      </c>
      <c r="L1214" s="1" t="s">
        <v>114</v>
      </c>
      <c r="M1214" s="14">
        <v>0.65</v>
      </c>
      <c r="N1214" s="2">
        <v>3750</v>
      </c>
      <c r="O1214" s="14">
        <f t="shared" si="56"/>
        <v>2437.5</v>
      </c>
      <c r="P1214" s="14">
        <f t="shared" si="57"/>
        <v>853.125</v>
      </c>
      <c r="Q1214" s="3">
        <v>0.35</v>
      </c>
    </row>
    <row r="1215" spans="1:17" ht="15.75" customHeight="1" x14ac:dyDescent="0.2">
      <c r="A1215" s="1" t="s">
        <v>108</v>
      </c>
      <c r="B1215" s="1">
        <v>1185732</v>
      </c>
      <c r="C1215" s="17">
        <v>44883</v>
      </c>
      <c r="D1215" s="17" t="str">
        <f t="shared" si="64"/>
        <v>noviembre</v>
      </c>
      <c r="E1215" s="17" t="str">
        <f t="shared" si="65"/>
        <v>T4</v>
      </c>
      <c r="F1215" s="17" t="str">
        <f t="shared" si="66"/>
        <v>S2</v>
      </c>
      <c r="G1215" s="1" t="s">
        <v>0</v>
      </c>
      <c r="H1215" s="1" t="s">
        <v>40</v>
      </c>
      <c r="I1215" s="1" t="s">
        <v>41</v>
      </c>
      <c r="J1215" s="1" t="s">
        <v>3</v>
      </c>
      <c r="K1215" s="1">
        <v>54</v>
      </c>
      <c r="L1215" s="1" t="s">
        <v>115</v>
      </c>
      <c r="M1215" s="14">
        <v>0.55000000000000004</v>
      </c>
      <c r="N1215" s="2">
        <v>2000</v>
      </c>
      <c r="O1215" s="14">
        <f t="shared" si="56"/>
        <v>1100</v>
      </c>
      <c r="P1215" s="14">
        <f t="shared" si="57"/>
        <v>385</v>
      </c>
      <c r="Q1215" s="3">
        <v>0.35</v>
      </c>
    </row>
    <row r="1216" spans="1:17" ht="15.75" customHeight="1" x14ac:dyDescent="0.2">
      <c r="A1216" s="1" t="s">
        <v>108</v>
      </c>
      <c r="B1216" s="1">
        <v>1185732</v>
      </c>
      <c r="C1216" s="17">
        <v>44883</v>
      </c>
      <c r="D1216" s="17" t="str">
        <f t="shared" si="64"/>
        <v>noviembre</v>
      </c>
      <c r="E1216" s="17" t="str">
        <f t="shared" si="65"/>
        <v>T4</v>
      </c>
      <c r="F1216" s="17" t="str">
        <f t="shared" si="66"/>
        <v>S2</v>
      </c>
      <c r="G1216" s="1" t="s">
        <v>0</v>
      </c>
      <c r="H1216" s="1" t="s">
        <v>40</v>
      </c>
      <c r="I1216" s="1" t="s">
        <v>41</v>
      </c>
      <c r="J1216" s="1" t="s">
        <v>4</v>
      </c>
      <c r="K1216" s="1">
        <v>39</v>
      </c>
      <c r="L1216" s="1" t="s">
        <v>112</v>
      </c>
      <c r="M1216" s="14">
        <v>0.55000000000000004</v>
      </c>
      <c r="N1216" s="2">
        <v>1950</v>
      </c>
      <c r="O1216" s="14">
        <f t="shared" si="56"/>
        <v>1072.5</v>
      </c>
      <c r="P1216" s="14">
        <f t="shared" si="57"/>
        <v>428.99999999999994</v>
      </c>
      <c r="Q1216" s="3">
        <v>0.39999999999999997</v>
      </c>
    </row>
    <row r="1217" spans="1:17" ht="15.75" customHeight="1" x14ac:dyDescent="0.2">
      <c r="A1217" s="1" t="s">
        <v>108</v>
      </c>
      <c r="B1217" s="1">
        <v>1185732</v>
      </c>
      <c r="C1217" s="17">
        <v>44883</v>
      </c>
      <c r="D1217" s="17" t="str">
        <f t="shared" si="64"/>
        <v>noviembre</v>
      </c>
      <c r="E1217" s="17" t="str">
        <f t="shared" si="65"/>
        <v>T4</v>
      </c>
      <c r="F1217" s="17" t="str">
        <f t="shared" si="66"/>
        <v>S2</v>
      </c>
      <c r="G1217" s="1" t="s">
        <v>0</v>
      </c>
      <c r="H1217" s="1" t="s">
        <v>40</v>
      </c>
      <c r="I1217" s="1" t="s">
        <v>41</v>
      </c>
      <c r="J1217" s="1" t="s">
        <v>5</v>
      </c>
      <c r="K1217" s="1">
        <v>53</v>
      </c>
      <c r="L1217" s="1" t="s">
        <v>114</v>
      </c>
      <c r="M1217" s="14">
        <v>0.55000000000000004</v>
      </c>
      <c r="N1217" s="2">
        <v>1750</v>
      </c>
      <c r="O1217" s="14">
        <f t="shared" si="56"/>
        <v>962.50000000000011</v>
      </c>
      <c r="P1217" s="14">
        <f t="shared" si="57"/>
        <v>288.75</v>
      </c>
      <c r="Q1217" s="3">
        <v>0.3</v>
      </c>
    </row>
    <row r="1218" spans="1:17" ht="15.75" customHeight="1" x14ac:dyDescent="0.2">
      <c r="A1218" s="1" t="s">
        <v>108</v>
      </c>
      <c r="B1218" s="1">
        <v>1185732</v>
      </c>
      <c r="C1218" s="17">
        <v>44883</v>
      </c>
      <c r="D1218" s="17" t="str">
        <f t="shared" ref="D1218:D1281" si="67">TEXT(C1218,"mmmm")</f>
        <v>noviembre</v>
      </c>
      <c r="E1218" s="17" t="str">
        <f t="shared" ref="E1218:E1281" si="68">"T" &amp; TRUNC((MONTH(C1218)-1)/3)+1</f>
        <v>T4</v>
      </c>
      <c r="F1218" s="17" t="str">
        <f t="shared" ref="F1218:F1281" si="69">"S" &amp; IF(MONTH(C1218)&lt;=6,1,2)</f>
        <v>S2</v>
      </c>
      <c r="G1218" s="1" t="s">
        <v>0</v>
      </c>
      <c r="H1218" s="1" t="s">
        <v>40</v>
      </c>
      <c r="I1218" s="1" t="s">
        <v>41</v>
      </c>
      <c r="J1218" s="1" t="s">
        <v>6</v>
      </c>
      <c r="K1218" s="1">
        <v>58</v>
      </c>
      <c r="L1218" s="1" t="s">
        <v>113</v>
      </c>
      <c r="M1218" s="14">
        <v>0.65</v>
      </c>
      <c r="N1218" s="2">
        <v>1500</v>
      </c>
      <c r="O1218" s="14">
        <f t="shared" si="56"/>
        <v>975</v>
      </c>
      <c r="P1218" s="14">
        <f t="shared" si="57"/>
        <v>243.75</v>
      </c>
      <c r="Q1218" s="3">
        <v>0.25</v>
      </c>
    </row>
    <row r="1219" spans="1:17" ht="15.75" customHeight="1" x14ac:dyDescent="0.2">
      <c r="A1219" s="1" t="s">
        <v>108</v>
      </c>
      <c r="B1219" s="1">
        <v>1185732</v>
      </c>
      <c r="C1219" s="17">
        <v>44883</v>
      </c>
      <c r="D1219" s="17" t="str">
        <f t="shared" si="67"/>
        <v>noviembre</v>
      </c>
      <c r="E1219" s="17" t="str">
        <f t="shared" si="68"/>
        <v>T4</v>
      </c>
      <c r="F1219" s="17" t="str">
        <f t="shared" si="69"/>
        <v>S2</v>
      </c>
      <c r="G1219" s="1" t="s">
        <v>0</v>
      </c>
      <c r="H1219" s="1" t="s">
        <v>40</v>
      </c>
      <c r="I1219" s="1" t="s">
        <v>41</v>
      </c>
      <c r="J1219" s="1" t="s">
        <v>7</v>
      </c>
      <c r="K1219" s="1">
        <v>38</v>
      </c>
      <c r="L1219" s="1" t="s">
        <v>113</v>
      </c>
      <c r="M1219" s="14">
        <v>0.7</v>
      </c>
      <c r="N1219" s="2">
        <v>2500</v>
      </c>
      <c r="O1219" s="14">
        <f t="shared" si="56"/>
        <v>1750</v>
      </c>
      <c r="P1219" s="14">
        <f t="shared" si="57"/>
        <v>700</v>
      </c>
      <c r="Q1219" s="3">
        <v>0.4</v>
      </c>
    </row>
    <row r="1220" spans="1:17" ht="15.75" customHeight="1" x14ac:dyDescent="0.2">
      <c r="A1220" s="1" t="s">
        <v>108</v>
      </c>
      <c r="B1220" s="1">
        <v>1185732</v>
      </c>
      <c r="C1220" s="17">
        <v>44912</v>
      </c>
      <c r="D1220" s="17" t="str">
        <f t="shared" si="67"/>
        <v>diciembre</v>
      </c>
      <c r="E1220" s="17" t="str">
        <f t="shared" si="68"/>
        <v>T4</v>
      </c>
      <c r="F1220" s="17" t="str">
        <f t="shared" si="69"/>
        <v>S2</v>
      </c>
      <c r="G1220" s="1" t="s">
        <v>0</v>
      </c>
      <c r="H1220" s="1" t="s">
        <v>40</v>
      </c>
      <c r="I1220" s="1" t="s">
        <v>41</v>
      </c>
      <c r="J1220" s="1" t="s">
        <v>2</v>
      </c>
      <c r="K1220" s="1">
        <v>55</v>
      </c>
      <c r="L1220" s="1" t="s">
        <v>112</v>
      </c>
      <c r="M1220" s="14">
        <v>0.65</v>
      </c>
      <c r="N1220" s="2">
        <v>4750</v>
      </c>
      <c r="O1220" s="14">
        <f t="shared" si="56"/>
        <v>3087.5</v>
      </c>
      <c r="P1220" s="14">
        <f t="shared" si="57"/>
        <v>1080.625</v>
      </c>
      <c r="Q1220" s="3">
        <v>0.35</v>
      </c>
    </row>
    <row r="1221" spans="1:17" ht="15.75" customHeight="1" x14ac:dyDescent="0.2">
      <c r="A1221" s="1" t="s">
        <v>108</v>
      </c>
      <c r="B1221" s="1">
        <v>1185732</v>
      </c>
      <c r="C1221" s="17">
        <v>44912</v>
      </c>
      <c r="D1221" s="17" t="str">
        <f t="shared" si="67"/>
        <v>diciembre</v>
      </c>
      <c r="E1221" s="17" t="str">
        <f t="shared" si="68"/>
        <v>T4</v>
      </c>
      <c r="F1221" s="17" t="str">
        <f t="shared" si="69"/>
        <v>S2</v>
      </c>
      <c r="G1221" s="1" t="s">
        <v>0</v>
      </c>
      <c r="H1221" s="1" t="s">
        <v>40</v>
      </c>
      <c r="I1221" s="1" t="s">
        <v>41</v>
      </c>
      <c r="J1221" s="1" t="s">
        <v>3</v>
      </c>
      <c r="K1221" s="1">
        <v>32</v>
      </c>
      <c r="L1221" s="1" t="s">
        <v>114</v>
      </c>
      <c r="M1221" s="14">
        <v>0.55000000000000004</v>
      </c>
      <c r="N1221" s="2">
        <v>2750</v>
      </c>
      <c r="O1221" s="14">
        <f t="shared" si="56"/>
        <v>1512.5000000000002</v>
      </c>
      <c r="P1221" s="14">
        <f t="shared" si="57"/>
        <v>529.375</v>
      </c>
      <c r="Q1221" s="3">
        <v>0.35</v>
      </c>
    </row>
    <row r="1222" spans="1:17" ht="15.75" customHeight="1" x14ac:dyDescent="0.2">
      <c r="A1222" s="1" t="s">
        <v>108</v>
      </c>
      <c r="B1222" s="1">
        <v>1185732</v>
      </c>
      <c r="C1222" s="17">
        <v>44912</v>
      </c>
      <c r="D1222" s="17" t="str">
        <f t="shared" si="67"/>
        <v>diciembre</v>
      </c>
      <c r="E1222" s="17" t="str">
        <f t="shared" si="68"/>
        <v>T4</v>
      </c>
      <c r="F1222" s="17" t="str">
        <f t="shared" si="69"/>
        <v>S2</v>
      </c>
      <c r="G1222" s="1" t="s">
        <v>0</v>
      </c>
      <c r="H1222" s="1" t="s">
        <v>40</v>
      </c>
      <c r="I1222" s="1" t="s">
        <v>41</v>
      </c>
      <c r="J1222" s="1" t="s">
        <v>4</v>
      </c>
      <c r="K1222" s="1">
        <v>34</v>
      </c>
      <c r="L1222" s="1" t="s">
        <v>113</v>
      </c>
      <c r="M1222" s="14">
        <v>0.55000000000000004</v>
      </c>
      <c r="N1222" s="2">
        <v>2500</v>
      </c>
      <c r="O1222" s="14">
        <f t="shared" si="56"/>
        <v>1375</v>
      </c>
      <c r="P1222" s="14">
        <f t="shared" si="57"/>
        <v>550</v>
      </c>
      <c r="Q1222" s="3">
        <v>0.39999999999999997</v>
      </c>
    </row>
    <row r="1223" spans="1:17" ht="15.75" customHeight="1" x14ac:dyDescent="0.2">
      <c r="A1223" s="1" t="s">
        <v>108</v>
      </c>
      <c r="B1223" s="1">
        <v>1185732</v>
      </c>
      <c r="C1223" s="17">
        <v>44912</v>
      </c>
      <c r="D1223" s="17" t="str">
        <f t="shared" si="67"/>
        <v>diciembre</v>
      </c>
      <c r="E1223" s="17" t="str">
        <f t="shared" si="68"/>
        <v>T4</v>
      </c>
      <c r="F1223" s="17" t="str">
        <f t="shared" si="69"/>
        <v>S2</v>
      </c>
      <c r="G1223" s="1" t="s">
        <v>0</v>
      </c>
      <c r="H1223" s="1" t="s">
        <v>40</v>
      </c>
      <c r="I1223" s="1" t="s">
        <v>41</v>
      </c>
      <c r="J1223" s="1" t="s">
        <v>5</v>
      </c>
      <c r="K1223" s="1">
        <v>41</v>
      </c>
      <c r="L1223" s="1" t="s">
        <v>114</v>
      </c>
      <c r="M1223" s="14">
        <v>0.55000000000000004</v>
      </c>
      <c r="N1223" s="2">
        <v>2000</v>
      </c>
      <c r="O1223" s="14">
        <f t="shared" si="56"/>
        <v>1100</v>
      </c>
      <c r="P1223" s="14">
        <f t="shared" si="57"/>
        <v>330</v>
      </c>
      <c r="Q1223" s="3">
        <v>0.3</v>
      </c>
    </row>
    <row r="1224" spans="1:17" ht="15.75" customHeight="1" x14ac:dyDescent="0.2">
      <c r="A1224" s="1" t="s">
        <v>108</v>
      </c>
      <c r="B1224" s="1">
        <v>1185732</v>
      </c>
      <c r="C1224" s="17">
        <v>44912</v>
      </c>
      <c r="D1224" s="17" t="str">
        <f t="shared" si="67"/>
        <v>diciembre</v>
      </c>
      <c r="E1224" s="17" t="str">
        <f t="shared" si="68"/>
        <v>T4</v>
      </c>
      <c r="F1224" s="17" t="str">
        <f t="shared" si="69"/>
        <v>S2</v>
      </c>
      <c r="G1224" s="1" t="s">
        <v>0</v>
      </c>
      <c r="H1224" s="1" t="s">
        <v>40</v>
      </c>
      <c r="I1224" s="1" t="s">
        <v>41</v>
      </c>
      <c r="J1224" s="1" t="s">
        <v>6</v>
      </c>
      <c r="K1224" s="1">
        <v>55</v>
      </c>
      <c r="L1224" s="1" t="s">
        <v>113</v>
      </c>
      <c r="M1224" s="14">
        <v>0.65</v>
      </c>
      <c r="N1224" s="2">
        <v>2000</v>
      </c>
      <c r="O1224" s="14">
        <f t="shared" si="56"/>
        <v>1300</v>
      </c>
      <c r="P1224" s="14">
        <f t="shared" si="57"/>
        <v>325</v>
      </c>
      <c r="Q1224" s="3">
        <v>0.25</v>
      </c>
    </row>
    <row r="1225" spans="1:17" ht="15.75" customHeight="1" x14ac:dyDescent="0.2">
      <c r="A1225" s="1" t="s">
        <v>108</v>
      </c>
      <c r="B1225" s="1">
        <v>1185732</v>
      </c>
      <c r="C1225" s="17">
        <v>44912</v>
      </c>
      <c r="D1225" s="17" t="str">
        <f t="shared" si="67"/>
        <v>diciembre</v>
      </c>
      <c r="E1225" s="17" t="str">
        <f t="shared" si="68"/>
        <v>T4</v>
      </c>
      <c r="F1225" s="17" t="str">
        <f t="shared" si="69"/>
        <v>S2</v>
      </c>
      <c r="G1225" s="1" t="s">
        <v>0</v>
      </c>
      <c r="H1225" s="1" t="s">
        <v>40</v>
      </c>
      <c r="I1225" s="1" t="s">
        <v>41</v>
      </c>
      <c r="J1225" s="1" t="s">
        <v>7</v>
      </c>
      <c r="K1225" s="1">
        <v>17</v>
      </c>
      <c r="L1225" s="1" t="s">
        <v>115</v>
      </c>
      <c r="M1225" s="14">
        <v>0.7</v>
      </c>
      <c r="N1225" s="2">
        <v>3000</v>
      </c>
      <c r="O1225" s="14">
        <f t="shared" si="56"/>
        <v>2100</v>
      </c>
      <c r="P1225" s="14">
        <f t="shared" si="57"/>
        <v>840</v>
      </c>
      <c r="Q1225" s="3">
        <v>0.4</v>
      </c>
    </row>
    <row r="1226" spans="1:17" ht="15.75" customHeight="1" x14ac:dyDescent="0.2">
      <c r="A1226" s="1" t="s">
        <v>108</v>
      </c>
      <c r="B1226" s="1">
        <v>1185732</v>
      </c>
      <c r="C1226" s="17">
        <v>44573</v>
      </c>
      <c r="D1226" s="17" t="str">
        <f t="shared" si="67"/>
        <v>enero</v>
      </c>
      <c r="E1226" s="17" t="str">
        <f t="shared" si="68"/>
        <v>T1</v>
      </c>
      <c r="F1226" s="17" t="str">
        <f t="shared" si="69"/>
        <v>S1</v>
      </c>
      <c r="G1226" s="1" t="s">
        <v>27</v>
      </c>
      <c r="H1226" s="1" t="s">
        <v>28</v>
      </c>
      <c r="I1226" s="1" t="s">
        <v>42</v>
      </c>
      <c r="J1226" s="1" t="s">
        <v>2</v>
      </c>
      <c r="K1226" s="1">
        <v>32</v>
      </c>
      <c r="L1226" s="1" t="s">
        <v>113</v>
      </c>
      <c r="M1226" s="14">
        <v>0.45</v>
      </c>
      <c r="N1226" s="2">
        <v>8500</v>
      </c>
      <c r="O1226" s="14">
        <f t="shared" ref="O1226:O1387" si="70">M1226*N1226</f>
        <v>3825</v>
      </c>
      <c r="P1226" s="14">
        <f t="shared" ref="P1226:P1387" si="71">O1226*Q1226</f>
        <v>1721.25</v>
      </c>
      <c r="Q1226" s="3">
        <v>0.45</v>
      </c>
    </row>
    <row r="1227" spans="1:17" ht="15.75" customHeight="1" x14ac:dyDescent="0.2">
      <c r="A1227" s="1" t="s">
        <v>108</v>
      </c>
      <c r="B1227" s="1">
        <v>1185732</v>
      </c>
      <c r="C1227" s="17">
        <v>44573</v>
      </c>
      <c r="D1227" s="17" t="str">
        <f t="shared" si="67"/>
        <v>enero</v>
      </c>
      <c r="E1227" s="17" t="str">
        <f t="shared" si="68"/>
        <v>T1</v>
      </c>
      <c r="F1227" s="17" t="str">
        <f t="shared" si="69"/>
        <v>S1</v>
      </c>
      <c r="G1227" s="1" t="s">
        <v>27</v>
      </c>
      <c r="H1227" s="1" t="s">
        <v>28</v>
      </c>
      <c r="I1227" s="1" t="s">
        <v>42</v>
      </c>
      <c r="J1227" s="1" t="s">
        <v>3</v>
      </c>
      <c r="K1227" s="1">
        <v>21</v>
      </c>
      <c r="L1227" s="1" t="s">
        <v>112</v>
      </c>
      <c r="M1227" s="14">
        <v>0.45</v>
      </c>
      <c r="N1227" s="2">
        <v>6500</v>
      </c>
      <c r="O1227" s="14">
        <f t="shared" si="70"/>
        <v>2925</v>
      </c>
      <c r="P1227" s="14">
        <f t="shared" si="71"/>
        <v>1023.7499999999999</v>
      </c>
      <c r="Q1227" s="3">
        <v>0.35</v>
      </c>
    </row>
    <row r="1228" spans="1:17" ht="15.75" customHeight="1" x14ac:dyDescent="0.2">
      <c r="A1228" s="1" t="s">
        <v>108</v>
      </c>
      <c r="B1228" s="1">
        <v>1185732</v>
      </c>
      <c r="C1228" s="17">
        <v>44573</v>
      </c>
      <c r="D1228" s="17" t="str">
        <f t="shared" si="67"/>
        <v>enero</v>
      </c>
      <c r="E1228" s="17" t="str">
        <f t="shared" si="68"/>
        <v>T1</v>
      </c>
      <c r="F1228" s="17" t="str">
        <f t="shared" si="69"/>
        <v>S1</v>
      </c>
      <c r="G1228" s="1" t="s">
        <v>27</v>
      </c>
      <c r="H1228" s="1" t="s">
        <v>28</v>
      </c>
      <c r="I1228" s="1" t="s">
        <v>42</v>
      </c>
      <c r="J1228" s="1" t="s">
        <v>4</v>
      </c>
      <c r="K1228" s="1">
        <v>37</v>
      </c>
      <c r="L1228" s="1" t="s">
        <v>113</v>
      </c>
      <c r="M1228" s="14">
        <v>0.35000000000000003</v>
      </c>
      <c r="N1228" s="2">
        <v>6500</v>
      </c>
      <c r="O1228" s="14">
        <f t="shared" si="70"/>
        <v>2275</v>
      </c>
      <c r="P1228" s="14">
        <f t="shared" si="71"/>
        <v>568.75</v>
      </c>
      <c r="Q1228" s="3">
        <v>0.25</v>
      </c>
    </row>
    <row r="1229" spans="1:17" ht="15.75" customHeight="1" x14ac:dyDescent="0.2">
      <c r="A1229" s="1" t="s">
        <v>108</v>
      </c>
      <c r="B1229" s="1">
        <v>1185732</v>
      </c>
      <c r="C1229" s="17">
        <v>44573</v>
      </c>
      <c r="D1229" s="17" t="str">
        <f t="shared" si="67"/>
        <v>enero</v>
      </c>
      <c r="E1229" s="17" t="str">
        <f t="shared" si="68"/>
        <v>T1</v>
      </c>
      <c r="F1229" s="17" t="str">
        <f t="shared" si="69"/>
        <v>S1</v>
      </c>
      <c r="G1229" s="1" t="s">
        <v>27</v>
      </c>
      <c r="H1229" s="1" t="s">
        <v>28</v>
      </c>
      <c r="I1229" s="1" t="s">
        <v>42</v>
      </c>
      <c r="J1229" s="1" t="s">
        <v>5</v>
      </c>
      <c r="K1229" s="1">
        <v>21</v>
      </c>
      <c r="L1229" s="1" t="s">
        <v>112</v>
      </c>
      <c r="M1229" s="14">
        <v>0.39999999999999997</v>
      </c>
      <c r="N1229" s="2">
        <v>5000</v>
      </c>
      <c r="O1229" s="14">
        <f t="shared" si="70"/>
        <v>1999.9999999999998</v>
      </c>
      <c r="P1229" s="14">
        <f t="shared" si="71"/>
        <v>599.99999999999989</v>
      </c>
      <c r="Q1229" s="3">
        <v>0.3</v>
      </c>
    </row>
    <row r="1230" spans="1:17" ht="15.75" customHeight="1" x14ac:dyDescent="0.2">
      <c r="A1230" s="1" t="s">
        <v>108</v>
      </c>
      <c r="B1230" s="1">
        <v>1185732</v>
      </c>
      <c r="C1230" s="17">
        <v>44573</v>
      </c>
      <c r="D1230" s="17" t="str">
        <f t="shared" si="67"/>
        <v>enero</v>
      </c>
      <c r="E1230" s="17" t="str">
        <f t="shared" si="68"/>
        <v>T1</v>
      </c>
      <c r="F1230" s="17" t="str">
        <f t="shared" si="69"/>
        <v>S1</v>
      </c>
      <c r="G1230" s="1" t="s">
        <v>27</v>
      </c>
      <c r="H1230" s="1" t="s">
        <v>28</v>
      </c>
      <c r="I1230" s="1" t="s">
        <v>42</v>
      </c>
      <c r="J1230" s="1" t="s">
        <v>6</v>
      </c>
      <c r="K1230" s="1">
        <v>21</v>
      </c>
      <c r="L1230" s="1" t="s">
        <v>112</v>
      </c>
      <c r="M1230" s="14">
        <v>0.55000000000000004</v>
      </c>
      <c r="N1230" s="2">
        <v>5500</v>
      </c>
      <c r="O1230" s="14">
        <f t="shared" si="70"/>
        <v>3025.0000000000005</v>
      </c>
      <c r="P1230" s="14">
        <f t="shared" si="71"/>
        <v>1058.75</v>
      </c>
      <c r="Q1230" s="3">
        <v>0.35</v>
      </c>
    </row>
    <row r="1231" spans="1:17" ht="15.75" customHeight="1" x14ac:dyDescent="0.2">
      <c r="A1231" s="1" t="s">
        <v>108</v>
      </c>
      <c r="B1231" s="1">
        <v>1185732</v>
      </c>
      <c r="C1231" s="17">
        <v>44573</v>
      </c>
      <c r="D1231" s="17" t="str">
        <f t="shared" si="67"/>
        <v>enero</v>
      </c>
      <c r="E1231" s="17" t="str">
        <f t="shared" si="68"/>
        <v>T1</v>
      </c>
      <c r="F1231" s="17" t="str">
        <f t="shared" si="69"/>
        <v>S1</v>
      </c>
      <c r="G1231" s="1" t="s">
        <v>27</v>
      </c>
      <c r="H1231" s="1" t="s">
        <v>28</v>
      </c>
      <c r="I1231" s="1" t="s">
        <v>42</v>
      </c>
      <c r="J1231" s="1" t="s">
        <v>7</v>
      </c>
      <c r="K1231" s="1">
        <v>26</v>
      </c>
      <c r="L1231" s="1" t="s">
        <v>115</v>
      </c>
      <c r="M1231" s="14">
        <v>0.45</v>
      </c>
      <c r="N1231" s="2">
        <v>6500</v>
      </c>
      <c r="O1231" s="14">
        <f t="shared" si="70"/>
        <v>2925</v>
      </c>
      <c r="P1231" s="14">
        <f t="shared" si="71"/>
        <v>1462.5</v>
      </c>
      <c r="Q1231" s="3">
        <v>0.5</v>
      </c>
    </row>
    <row r="1232" spans="1:17" ht="15.75" customHeight="1" x14ac:dyDescent="0.2">
      <c r="A1232" s="1" t="s">
        <v>108</v>
      </c>
      <c r="B1232" s="1">
        <v>1185732</v>
      </c>
      <c r="C1232" s="17">
        <v>44602</v>
      </c>
      <c r="D1232" s="17" t="str">
        <f t="shared" si="67"/>
        <v>febrero</v>
      </c>
      <c r="E1232" s="17" t="str">
        <f t="shared" si="68"/>
        <v>T1</v>
      </c>
      <c r="F1232" s="17" t="str">
        <f t="shared" si="69"/>
        <v>S1</v>
      </c>
      <c r="G1232" s="1" t="s">
        <v>27</v>
      </c>
      <c r="H1232" s="1" t="s">
        <v>28</v>
      </c>
      <c r="I1232" s="1" t="s">
        <v>42</v>
      </c>
      <c r="J1232" s="1" t="s">
        <v>2</v>
      </c>
      <c r="K1232" s="1">
        <v>24</v>
      </c>
      <c r="L1232" s="1" t="s">
        <v>115</v>
      </c>
      <c r="M1232" s="14">
        <v>0.45</v>
      </c>
      <c r="N1232" s="2">
        <v>9000</v>
      </c>
      <c r="O1232" s="14">
        <f t="shared" si="70"/>
        <v>4050</v>
      </c>
      <c r="P1232" s="14">
        <f t="shared" si="71"/>
        <v>1822.5</v>
      </c>
      <c r="Q1232" s="3">
        <v>0.45</v>
      </c>
    </row>
    <row r="1233" spans="1:17" ht="15.75" customHeight="1" x14ac:dyDescent="0.2">
      <c r="A1233" s="1" t="s">
        <v>108</v>
      </c>
      <c r="B1233" s="1">
        <v>1185732</v>
      </c>
      <c r="C1233" s="17">
        <v>44602</v>
      </c>
      <c r="D1233" s="17" t="str">
        <f t="shared" si="67"/>
        <v>febrero</v>
      </c>
      <c r="E1233" s="17" t="str">
        <f t="shared" si="68"/>
        <v>T1</v>
      </c>
      <c r="F1233" s="17" t="str">
        <f t="shared" si="69"/>
        <v>S1</v>
      </c>
      <c r="G1233" s="1" t="s">
        <v>27</v>
      </c>
      <c r="H1233" s="1" t="s">
        <v>28</v>
      </c>
      <c r="I1233" s="1" t="s">
        <v>42</v>
      </c>
      <c r="J1233" s="1" t="s">
        <v>3</v>
      </c>
      <c r="K1233" s="1">
        <v>54</v>
      </c>
      <c r="L1233" s="1" t="s">
        <v>114</v>
      </c>
      <c r="M1233" s="14">
        <v>0.45</v>
      </c>
      <c r="N1233" s="2">
        <v>5500</v>
      </c>
      <c r="O1233" s="14">
        <f t="shared" si="70"/>
        <v>2475</v>
      </c>
      <c r="P1233" s="14">
        <f t="shared" si="71"/>
        <v>866.25</v>
      </c>
      <c r="Q1233" s="3">
        <v>0.35</v>
      </c>
    </row>
    <row r="1234" spans="1:17" ht="15.75" customHeight="1" x14ac:dyDescent="0.2">
      <c r="A1234" s="1" t="s">
        <v>108</v>
      </c>
      <c r="B1234" s="1">
        <v>1185732</v>
      </c>
      <c r="C1234" s="17">
        <v>44602</v>
      </c>
      <c r="D1234" s="17" t="str">
        <f t="shared" si="67"/>
        <v>febrero</v>
      </c>
      <c r="E1234" s="17" t="str">
        <f t="shared" si="68"/>
        <v>T1</v>
      </c>
      <c r="F1234" s="17" t="str">
        <f t="shared" si="69"/>
        <v>S1</v>
      </c>
      <c r="G1234" s="1" t="s">
        <v>27</v>
      </c>
      <c r="H1234" s="1" t="s">
        <v>28</v>
      </c>
      <c r="I1234" s="1" t="s">
        <v>42</v>
      </c>
      <c r="J1234" s="1" t="s">
        <v>4</v>
      </c>
      <c r="K1234" s="1">
        <v>34</v>
      </c>
      <c r="L1234" s="1" t="s">
        <v>113</v>
      </c>
      <c r="M1234" s="14">
        <v>0.35000000000000003</v>
      </c>
      <c r="N1234" s="2">
        <v>6000</v>
      </c>
      <c r="O1234" s="14">
        <f t="shared" si="70"/>
        <v>2100</v>
      </c>
      <c r="P1234" s="14">
        <f t="shared" si="71"/>
        <v>525</v>
      </c>
      <c r="Q1234" s="3">
        <v>0.25</v>
      </c>
    </row>
    <row r="1235" spans="1:17" ht="15.75" customHeight="1" x14ac:dyDescent="0.2">
      <c r="A1235" s="1" t="s">
        <v>108</v>
      </c>
      <c r="B1235" s="1">
        <v>1185732</v>
      </c>
      <c r="C1235" s="17">
        <v>44602</v>
      </c>
      <c r="D1235" s="17" t="str">
        <f t="shared" si="67"/>
        <v>febrero</v>
      </c>
      <c r="E1235" s="17" t="str">
        <f t="shared" si="68"/>
        <v>T1</v>
      </c>
      <c r="F1235" s="17" t="str">
        <f t="shared" si="69"/>
        <v>S1</v>
      </c>
      <c r="G1235" s="1" t="s">
        <v>27</v>
      </c>
      <c r="H1235" s="1" t="s">
        <v>28</v>
      </c>
      <c r="I1235" s="1" t="s">
        <v>42</v>
      </c>
      <c r="J1235" s="1" t="s">
        <v>5</v>
      </c>
      <c r="K1235" s="1">
        <v>51</v>
      </c>
      <c r="L1235" s="1" t="s">
        <v>112</v>
      </c>
      <c r="M1235" s="14">
        <v>0.39999999999999997</v>
      </c>
      <c r="N1235" s="2">
        <v>4750</v>
      </c>
      <c r="O1235" s="14">
        <f t="shared" si="70"/>
        <v>1899.9999999999998</v>
      </c>
      <c r="P1235" s="14">
        <f t="shared" si="71"/>
        <v>569.99999999999989</v>
      </c>
      <c r="Q1235" s="3">
        <v>0.3</v>
      </c>
    </row>
    <row r="1236" spans="1:17" ht="15.75" customHeight="1" x14ac:dyDescent="0.2">
      <c r="A1236" s="1" t="s">
        <v>108</v>
      </c>
      <c r="B1236" s="1">
        <v>1185732</v>
      </c>
      <c r="C1236" s="17">
        <v>44602</v>
      </c>
      <c r="D1236" s="17" t="str">
        <f t="shared" si="67"/>
        <v>febrero</v>
      </c>
      <c r="E1236" s="17" t="str">
        <f t="shared" si="68"/>
        <v>T1</v>
      </c>
      <c r="F1236" s="17" t="str">
        <f t="shared" si="69"/>
        <v>S1</v>
      </c>
      <c r="G1236" s="1" t="s">
        <v>27</v>
      </c>
      <c r="H1236" s="1" t="s">
        <v>28</v>
      </c>
      <c r="I1236" s="1" t="s">
        <v>42</v>
      </c>
      <c r="J1236" s="1" t="s">
        <v>6</v>
      </c>
      <c r="K1236" s="1">
        <v>54</v>
      </c>
      <c r="L1236" s="1" t="s">
        <v>115</v>
      </c>
      <c r="M1236" s="14">
        <v>0.55000000000000004</v>
      </c>
      <c r="N1236" s="2">
        <v>5500</v>
      </c>
      <c r="O1236" s="14">
        <f t="shared" si="70"/>
        <v>3025.0000000000005</v>
      </c>
      <c r="P1236" s="14">
        <f t="shared" si="71"/>
        <v>1058.75</v>
      </c>
      <c r="Q1236" s="3">
        <v>0.35</v>
      </c>
    </row>
    <row r="1237" spans="1:17" ht="15.75" customHeight="1" x14ac:dyDescent="0.2">
      <c r="A1237" s="1" t="s">
        <v>108</v>
      </c>
      <c r="B1237" s="1">
        <v>1185732</v>
      </c>
      <c r="C1237" s="17">
        <v>44602</v>
      </c>
      <c r="D1237" s="17" t="str">
        <f t="shared" si="67"/>
        <v>febrero</v>
      </c>
      <c r="E1237" s="17" t="str">
        <f t="shared" si="68"/>
        <v>T1</v>
      </c>
      <c r="F1237" s="17" t="str">
        <f t="shared" si="69"/>
        <v>S1</v>
      </c>
      <c r="G1237" s="1" t="s">
        <v>27</v>
      </c>
      <c r="H1237" s="1" t="s">
        <v>28</v>
      </c>
      <c r="I1237" s="1" t="s">
        <v>42</v>
      </c>
      <c r="J1237" s="1" t="s">
        <v>7</v>
      </c>
      <c r="K1237" s="1">
        <v>36</v>
      </c>
      <c r="L1237" s="1" t="s">
        <v>115</v>
      </c>
      <c r="M1237" s="14">
        <v>0.45</v>
      </c>
      <c r="N1237" s="2">
        <v>6500</v>
      </c>
      <c r="O1237" s="14">
        <f t="shared" si="70"/>
        <v>2925</v>
      </c>
      <c r="P1237" s="14">
        <f t="shared" si="71"/>
        <v>1462.5</v>
      </c>
      <c r="Q1237" s="3">
        <v>0.5</v>
      </c>
    </row>
    <row r="1238" spans="1:17" ht="15.75" customHeight="1" x14ac:dyDescent="0.2">
      <c r="A1238" s="1" t="s">
        <v>108</v>
      </c>
      <c r="B1238" s="1">
        <v>1185732</v>
      </c>
      <c r="C1238" s="17">
        <v>44628</v>
      </c>
      <c r="D1238" s="17" t="str">
        <f t="shared" si="67"/>
        <v>marzo</v>
      </c>
      <c r="E1238" s="17" t="str">
        <f t="shared" si="68"/>
        <v>T1</v>
      </c>
      <c r="F1238" s="17" t="str">
        <f t="shared" si="69"/>
        <v>S1</v>
      </c>
      <c r="G1238" s="1" t="s">
        <v>27</v>
      </c>
      <c r="H1238" s="1" t="s">
        <v>28</v>
      </c>
      <c r="I1238" s="1" t="s">
        <v>42</v>
      </c>
      <c r="J1238" s="1" t="s">
        <v>2</v>
      </c>
      <c r="K1238" s="1">
        <v>28</v>
      </c>
      <c r="L1238" s="1" t="s">
        <v>115</v>
      </c>
      <c r="M1238" s="14">
        <v>0.45</v>
      </c>
      <c r="N1238" s="2">
        <v>8700</v>
      </c>
      <c r="O1238" s="14">
        <f t="shared" si="70"/>
        <v>3915</v>
      </c>
      <c r="P1238" s="14">
        <f t="shared" si="71"/>
        <v>1761.75</v>
      </c>
      <c r="Q1238" s="3">
        <v>0.45</v>
      </c>
    </row>
    <row r="1239" spans="1:17" ht="15.75" customHeight="1" x14ac:dyDescent="0.2">
      <c r="A1239" s="1" t="s">
        <v>108</v>
      </c>
      <c r="B1239" s="1">
        <v>1185732</v>
      </c>
      <c r="C1239" s="17">
        <v>44628</v>
      </c>
      <c r="D1239" s="17" t="str">
        <f t="shared" si="67"/>
        <v>marzo</v>
      </c>
      <c r="E1239" s="17" t="str">
        <f t="shared" si="68"/>
        <v>T1</v>
      </c>
      <c r="F1239" s="17" t="str">
        <f t="shared" si="69"/>
        <v>S1</v>
      </c>
      <c r="G1239" s="1" t="s">
        <v>27</v>
      </c>
      <c r="H1239" s="1" t="s">
        <v>28</v>
      </c>
      <c r="I1239" s="1" t="s">
        <v>42</v>
      </c>
      <c r="J1239" s="1" t="s">
        <v>3</v>
      </c>
      <c r="K1239" s="1">
        <v>45</v>
      </c>
      <c r="L1239" s="1" t="s">
        <v>113</v>
      </c>
      <c r="M1239" s="14">
        <v>0.45</v>
      </c>
      <c r="N1239" s="2">
        <v>5500</v>
      </c>
      <c r="O1239" s="14">
        <f t="shared" si="70"/>
        <v>2475</v>
      </c>
      <c r="P1239" s="14">
        <f t="shared" si="71"/>
        <v>866.25</v>
      </c>
      <c r="Q1239" s="3">
        <v>0.35</v>
      </c>
    </row>
    <row r="1240" spans="1:17" ht="15.75" customHeight="1" x14ac:dyDescent="0.2">
      <c r="A1240" s="1" t="s">
        <v>108</v>
      </c>
      <c r="B1240" s="1">
        <v>1185732</v>
      </c>
      <c r="C1240" s="17">
        <v>44628</v>
      </c>
      <c r="D1240" s="17" t="str">
        <f t="shared" si="67"/>
        <v>marzo</v>
      </c>
      <c r="E1240" s="17" t="str">
        <f t="shared" si="68"/>
        <v>T1</v>
      </c>
      <c r="F1240" s="17" t="str">
        <f t="shared" si="69"/>
        <v>S1</v>
      </c>
      <c r="G1240" s="1" t="s">
        <v>27</v>
      </c>
      <c r="H1240" s="1" t="s">
        <v>28</v>
      </c>
      <c r="I1240" s="1" t="s">
        <v>42</v>
      </c>
      <c r="J1240" s="1" t="s">
        <v>4</v>
      </c>
      <c r="K1240" s="1">
        <v>56</v>
      </c>
      <c r="L1240" s="1" t="s">
        <v>115</v>
      </c>
      <c r="M1240" s="14">
        <v>0.35000000000000003</v>
      </c>
      <c r="N1240" s="2">
        <v>5750</v>
      </c>
      <c r="O1240" s="14">
        <f t="shared" si="70"/>
        <v>2012.5000000000002</v>
      </c>
      <c r="P1240" s="14">
        <f t="shared" si="71"/>
        <v>503.12500000000006</v>
      </c>
      <c r="Q1240" s="3">
        <v>0.25</v>
      </c>
    </row>
    <row r="1241" spans="1:17" ht="15.75" customHeight="1" x14ac:dyDescent="0.2">
      <c r="A1241" s="1" t="s">
        <v>108</v>
      </c>
      <c r="B1241" s="1">
        <v>1185732</v>
      </c>
      <c r="C1241" s="17">
        <v>44628</v>
      </c>
      <c r="D1241" s="17" t="str">
        <f t="shared" si="67"/>
        <v>marzo</v>
      </c>
      <c r="E1241" s="17" t="str">
        <f t="shared" si="68"/>
        <v>T1</v>
      </c>
      <c r="F1241" s="17" t="str">
        <f t="shared" si="69"/>
        <v>S1</v>
      </c>
      <c r="G1241" s="1" t="s">
        <v>27</v>
      </c>
      <c r="H1241" s="1" t="s">
        <v>28</v>
      </c>
      <c r="I1241" s="1" t="s">
        <v>42</v>
      </c>
      <c r="J1241" s="1" t="s">
        <v>5</v>
      </c>
      <c r="K1241" s="1">
        <v>57</v>
      </c>
      <c r="L1241" s="1" t="s">
        <v>115</v>
      </c>
      <c r="M1241" s="14">
        <v>0.39999999999999997</v>
      </c>
      <c r="N1241" s="2">
        <v>4250</v>
      </c>
      <c r="O1241" s="14">
        <f t="shared" si="70"/>
        <v>1699.9999999999998</v>
      </c>
      <c r="P1241" s="14">
        <f t="shared" si="71"/>
        <v>509.99999999999989</v>
      </c>
      <c r="Q1241" s="3">
        <v>0.3</v>
      </c>
    </row>
    <row r="1242" spans="1:17" ht="15.75" customHeight="1" x14ac:dyDescent="0.2">
      <c r="A1242" s="1" t="s">
        <v>108</v>
      </c>
      <c r="B1242" s="1">
        <v>1185732</v>
      </c>
      <c r="C1242" s="17">
        <v>44628</v>
      </c>
      <c r="D1242" s="17" t="str">
        <f t="shared" si="67"/>
        <v>marzo</v>
      </c>
      <c r="E1242" s="17" t="str">
        <f t="shared" si="68"/>
        <v>T1</v>
      </c>
      <c r="F1242" s="17" t="str">
        <f t="shared" si="69"/>
        <v>S1</v>
      </c>
      <c r="G1242" s="1" t="s">
        <v>27</v>
      </c>
      <c r="H1242" s="1" t="s">
        <v>28</v>
      </c>
      <c r="I1242" s="1" t="s">
        <v>42</v>
      </c>
      <c r="J1242" s="1" t="s">
        <v>6</v>
      </c>
      <c r="K1242" s="1">
        <v>34</v>
      </c>
      <c r="L1242" s="1" t="s">
        <v>113</v>
      </c>
      <c r="M1242" s="14">
        <v>0.55000000000000004</v>
      </c>
      <c r="N1242" s="2">
        <v>4750</v>
      </c>
      <c r="O1242" s="14">
        <f t="shared" si="70"/>
        <v>2612.5</v>
      </c>
      <c r="P1242" s="14">
        <f t="shared" si="71"/>
        <v>914.37499999999989</v>
      </c>
      <c r="Q1242" s="3">
        <v>0.35</v>
      </c>
    </row>
    <row r="1243" spans="1:17" ht="15.75" customHeight="1" x14ac:dyDescent="0.2">
      <c r="A1243" s="1" t="s">
        <v>108</v>
      </c>
      <c r="B1243" s="1">
        <v>1185732</v>
      </c>
      <c r="C1243" s="17">
        <v>44628</v>
      </c>
      <c r="D1243" s="17" t="str">
        <f t="shared" si="67"/>
        <v>marzo</v>
      </c>
      <c r="E1243" s="17" t="str">
        <f t="shared" si="68"/>
        <v>T1</v>
      </c>
      <c r="F1243" s="17" t="str">
        <f t="shared" si="69"/>
        <v>S1</v>
      </c>
      <c r="G1243" s="1" t="s">
        <v>27</v>
      </c>
      <c r="H1243" s="1" t="s">
        <v>28</v>
      </c>
      <c r="I1243" s="1" t="s">
        <v>42</v>
      </c>
      <c r="J1243" s="1" t="s">
        <v>7</v>
      </c>
      <c r="K1243" s="1">
        <v>28</v>
      </c>
      <c r="L1243" s="1" t="s">
        <v>115</v>
      </c>
      <c r="M1243" s="14">
        <v>0.45</v>
      </c>
      <c r="N1243" s="2">
        <v>5750</v>
      </c>
      <c r="O1243" s="14">
        <f t="shared" si="70"/>
        <v>2587.5</v>
      </c>
      <c r="P1243" s="14">
        <f t="shared" si="71"/>
        <v>1293.75</v>
      </c>
      <c r="Q1243" s="3">
        <v>0.5</v>
      </c>
    </row>
    <row r="1244" spans="1:17" ht="15.75" customHeight="1" x14ac:dyDescent="0.2">
      <c r="A1244" s="1" t="s">
        <v>108</v>
      </c>
      <c r="B1244" s="1">
        <v>1185732</v>
      </c>
      <c r="C1244" s="17">
        <v>44660</v>
      </c>
      <c r="D1244" s="17" t="str">
        <f t="shared" si="67"/>
        <v>abril</v>
      </c>
      <c r="E1244" s="17" t="str">
        <f t="shared" si="68"/>
        <v>T2</v>
      </c>
      <c r="F1244" s="17" t="str">
        <f t="shared" si="69"/>
        <v>S1</v>
      </c>
      <c r="G1244" s="1" t="s">
        <v>27</v>
      </c>
      <c r="H1244" s="1" t="s">
        <v>28</v>
      </c>
      <c r="I1244" s="1" t="s">
        <v>42</v>
      </c>
      <c r="J1244" s="1" t="s">
        <v>2</v>
      </c>
      <c r="K1244" s="1">
        <v>20</v>
      </c>
      <c r="L1244" s="1" t="s">
        <v>113</v>
      </c>
      <c r="M1244" s="14">
        <v>0.45</v>
      </c>
      <c r="N1244" s="2">
        <v>8250</v>
      </c>
      <c r="O1244" s="14">
        <f t="shared" si="70"/>
        <v>3712.5</v>
      </c>
      <c r="P1244" s="14">
        <f t="shared" si="71"/>
        <v>1670.625</v>
      </c>
      <c r="Q1244" s="3">
        <v>0.45</v>
      </c>
    </row>
    <row r="1245" spans="1:17" ht="15.75" customHeight="1" x14ac:dyDescent="0.2">
      <c r="A1245" s="1" t="s">
        <v>108</v>
      </c>
      <c r="B1245" s="1">
        <v>1185732</v>
      </c>
      <c r="C1245" s="17">
        <v>44660</v>
      </c>
      <c r="D1245" s="17" t="str">
        <f t="shared" si="67"/>
        <v>abril</v>
      </c>
      <c r="E1245" s="17" t="str">
        <f t="shared" si="68"/>
        <v>T2</v>
      </c>
      <c r="F1245" s="17" t="str">
        <f t="shared" si="69"/>
        <v>S1</v>
      </c>
      <c r="G1245" s="1" t="s">
        <v>27</v>
      </c>
      <c r="H1245" s="1" t="s">
        <v>28</v>
      </c>
      <c r="I1245" s="1" t="s">
        <v>42</v>
      </c>
      <c r="J1245" s="1" t="s">
        <v>3</v>
      </c>
      <c r="K1245" s="1">
        <v>57</v>
      </c>
      <c r="L1245" s="1" t="s">
        <v>115</v>
      </c>
      <c r="M1245" s="14">
        <v>0.45</v>
      </c>
      <c r="N1245" s="2">
        <v>5250</v>
      </c>
      <c r="O1245" s="14">
        <f t="shared" si="70"/>
        <v>2362.5</v>
      </c>
      <c r="P1245" s="14">
        <f t="shared" si="71"/>
        <v>826.875</v>
      </c>
      <c r="Q1245" s="3">
        <v>0.35</v>
      </c>
    </row>
    <row r="1246" spans="1:17" ht="15.75" customHeight="1" x14ac:dyDescent="0.2">
      <c r="A1246" s="1" t="s">
        <v>108</v>
      </c>
      <c r="B1246" s="1">
        <v>1185732</v>
      </c>
      <c r="C1246" s="17">
        <v>44660</v>
      </c>
      <c r="D1246" s="17" t="str">
        <f t="shared" si="67"/>
        <v>abril</v>
      </c>
      <c r="E1246" s="17" t="str">
        <f t="shared" si="68"/>
        <v>T2</v>
      </c>
      <c r="F1246" s="17" t="str">
        <f t="shared" si="69"/>
        <v>S1</v>
      </c>
      <c r="G1246" s="1" t="s">
        <v>27</v>
      </c>
      <c r="H1246" s="1" t="s">
        <v>28</v>
      </c>
      <c r="I1246" s="1" t="s">
        <v>42</v>
      </c>
      <c r="J1246" s="1" t="s">
        <v>4</v>
      </c>
      <c r="K1246" s="1">
        <v>17</v>
      </c>
      <c r="L1246" s="1" t="s">
        <v>113</v>
      </c>
      <c r="M1246" s="14">
        <v>0.35000000000000003</v>
      </c>
      <c r="N1246" s="2">
        <v>5250</v>
      </c>
      <c r="O1246" s="14">
        <f t="shared" si="70"/>
        <v>1837.5000000000002</v>
      </c>
      <c r="P1246" s="14">
        <f t="shared" si="71"/>
        <v>459.37500000000006</v>
      </c>
      <c r="Q1246" s="3">
        <v>0.25</v>
      </c>
    </row>
    <row r="1247" spans="1:17" ht="15.75" customHeight="1" x14ac:dyDescent="0.2">
      <c r="A1247" s="1" t="s">
        <v>108</v>
      </c>
      <c r="B1247" s="1">
        <v>1185732</v>
      </c>
      <c r="C1247" s="17">
        <v>44660</v>
      </c>
      <c r="D1247" s="17" t="str">
        <f t="shared" si="67"/>
        <v>abril</v>
      </c>
      <c r="E1247" s="17" t="str">
        <f t="shared" si="68"/>
        <v>T2</v>
      </c>
      <c r="F1247" s="17" t="str">
        <f t="shared" si="69"/>
        <v>S1</v>
      </c>
      <c r="G1247" s="1" t="s">
        <v>27</v>
      </c>
      <c r="H1247" s="1" t="s">
        <v>28</v>
      </c>
      <c r="I1247" s="1" t="s">
        <v>42</v>
      </c>
      <c r="J1247" s="1" t="s">
        <v>5</v>
      </c>
      <c r="K1247" s="1">
        <v>49</v>
      </c>
      <c r="L1247" s="1" t="s">
        <v>113</v>
      </c>
      <c r="M1247" s="14">
        <v>0.39999999999999997</v>
      </c>
      <c r="N1247" s="2">
        <v>4500</v>
      </c>
      <c r="O1247" s="14">
        <f t="shared" si="70"/>
        <v>1799.9999999999998</v>
      </c>
      <c r="P1247" s="14">
        <f t="shared" si="71"/>
        <v>539.99999999999989</v>
      </c>
      <c r="Q1247" s="3">
        <v>0.3</v>
      </c>
    </row>
    <row r="1248" spans="1:17" ht="15.75" customHeight="1" x14ac:dyDescent="0.2">
      <c r="A1248" s="1" t="s">
        <v>108</v>
      </c>
      <c r="B1248" s="1">
        <v>1185732</v>
      </c>
      <c r="C1248" s="17">
        <v>44660</v>
      </c>
      <c r="D1248" s="17" t="str">
        <f t="shared" si="67"/>
        <v>abril</v>
      </c>
      <c r="E1248" s="17" t="str">
        <f t="shared" si="68"/>
        <v>T2</v>
      </c>
      <c r="F1248" s="17" t="str">
        <f t="shared" si="69"/>
        <v>S1</v>
      </c>
      <c r="G1248" s="1" t="s">
        <v>27</v>
      </c>
      <c r="H1248" s="1" t="s">
        <v>28</v>
      </c>
      <c r="I1248" s="1" t="s">
        <v>42</v>
      </c>
      <c r="J1248" s="1" t="s">
        <v>6</v>
      </c>
      <c r="K1248" s="1">
        <v>17</v>
      </c>
      <c r="L1248" s="1" t="s">
        <v>115</v>
      </c>
      <c r="M1248" s="14">
        <v>0.55000000000000004</v>
      </c>
      <c r="N1248" s="2">
        <v>4750</v>
      </c>
      <c r="O1248" s="14">
        <f t="shared" si="70"/>
        <v>2612.5</v>
      </c>
      <c r="P1248" s="14">
        <f t="shared" si="71"/>
        <v>914.37499999999989</v>
      </c>
      <c r="Q1248" s="3">
        <v>0.35</v>
      </c>
    </row>
    <row r="1249" spans="1:17" ht="15.75" customHeight="1" x14ac:dyDescent="0.2">
      <c r="A1249" s="1" t="s">
        <v>108</v>
      </c>
      <c r="B1249" s="1">
        <v>1185732</v>
      </c>
      <c r="C1249" s="17">
        <v>44660</v>
      </c>
      <c r="D1249" s="17" t="str">
        <f t="shared" si="67"/>
        <v>abril</v>
      </c>
      <c r="E1249" s="17" t="str">
        <f t="shared" si="68"/>
        <v>T2</v>
      </c>
      <c r="F1249" s="17" t="str">
        <f t="shared" si="69"/>
        <v>S1</v>
      </c>
      <c r="G1249" s="1" t="s">
        <v>27</v>
      </c>
      <c r="H1249" s="1" t="s">
        <v>28</v>
      </c>
      <c r="I1249" s="1" t="s">
        <v>42</v>
      </c>
      <c r="J1249" s="1" t="s">
        <v>7</v>
      </c>
      <c r="K1249" s="1">
        <v>33</v>
      </c>
      <c r="L1249" s="1" t="s">
        <v>114</v>
      </c>
      <c r="M1249" s="14">
        <v>0.45</v>
      </c>
      <c r="N1249" s="2">
        <v>6000</v>
      </c>
      <c r="O1249" s="14">
        <f t="shared" si="70"/>
        <v>2700</v>
      </c>
      <c r="P1249" s="14">
        <f t="shared" si="71"/>
        <v>1350</v>
      </c>
      <c r="Q1249" s="3">
        <v>0.5</v>
      </c>
    </row>
    <row r="1250" spans="1:17" ht="15.75" customHeight="1" x14ac:dyDescent="0.2">
      <c r="A1250" s="1" t="s">
        <v>108</v>
      </c>
      <c r="B1250" s="1">
        <v>1185732</v>
      </c>
      <c r="C1250" s="17">
        <v>44689</v>
      </c>
      <c r="D1250" s="17" t="str">
        <f t="shared" si="67"/>
        <v>mayo</v>
      </c>
      <c r="E1250" s="17" t="str">
        <f t="shared" si="68"/>
        <v>T2</v>
      </c>
      <c r="F1250" s="17" t="str">
        <f t="shared" si="69"/>
        <v>S1</v>
      </c>
      <c r="G1250" s="1" t="s">
        <v>27</v>
      </c>
      <c r="H1250" s="1" t="s">
        <v>28</v>
      </c>
      <c r="I1250" s="1" t="s">
        <v>42</v>
      </c>
      <c r="J1250" s="1" t="s">
        <v>2</v>
      </c>
      <c r="K1250" s="1">
        <v>53</v>
      </c>
      <c r="L1250" s="1" t="s">
        <v>115</v>
      </c>
      <c r="M1250" s="14">
        <v>0.55000000000000004</v>
      </c>
      <c r="N1250" s="2">
        <v>8700</v>
      </c>
      <c r="O1250" s="14">
        <f t="shared" si="70"/>
        <v>4785</v>
      </c>
      <c r="P1250" s="14">
        <f t="shared" si="71"/>
        <v>2153.25</v>
      </c>
      <c r="Q1250" s="3">
        <v>0.45</v>
      </c>
    </row>
    <row r="1251" spans="1:17" ht="15.75" customHeight="1" x14ac:dyDescent="0.2">
      <c r="A1251" s="1" t="s">
        <v>108</v>
      </c>
      <c r="B1251" s="1">
        <v>1185732</v>
      </c>
      <c r="C1251" s="17">
        <v>44689</v>
      </c>
      <c r="D1251" s="17" t="str">
        <f t="shared" si="67"/>
        <v>mayo</v>
      </c>
      <c r="E1251" s="17" t="str">
        <f t="shared" si="68"/>
        <v>T2</v>
      </c>
      <c r="F1251" s="17" t="str">
        <f t="shared" si="69"/>
        <v>S1</v>
      </c>
      <c r="G1251" s="1" t="s">
        <v>27</v>
      </c>
      <c r="H1251" s="1" t="s">
        <v>28</v>
      </c>
      <c r="I1251" s="1" t="s">
        <v>42</v>
      </c>
      <c r="J1251" s="1" t="s">
        <v>3</v>
      </c>
      <c r="K1251" s="1">
        <v>23</v>
      </c>
      <c r="L1251" s="1" t="s">
        <v>114</v>
      </c>
      <c r="M1251" s="14">
        <v>0.55000000000000004</v>
      </c>
      <c r="N1251" s="2">
        <v>5750</v>
      </c>
      <c r="O1251" s="14">
        <f t="shared" si="70"/>
        <v>3162.5000000000005</v>
      </c>
      <c r="P1251" s="14">
        <f t="shared" si="71"/>
        <v>1106.875</v>
      </c>
      <c r="Q1251" s="3">
        <v>0.35</v>
      </c>
    </row>
    <row r="1252" spans="1:17" ht="15.75" customHeight="1" x14ac:dyDescent="0.2">
      <c r="A1252" s="1" t="s">
        <v>108</v>
      </c>
      <c r="B1252" s="1">
        <v>1185732</v>
      </c>
      <c r="C1252" s="17">
        <v>44689</v>
      </c>
      <c r="D1252" s="17" t="str">
        <f t="shared" si="67"/>
        <v>mayo</v>
      </c>
      <c r="E1252" s="17" t="str">
        <f t="shared" si="68"/>
        <v>T2</v>
      </c>
      <c r="F1252" s="17" t="str">
        <f t="shared" si="69"/>
        <v>S1</v>
      </c>
      <c r="G1252" s="1" t="s">
        <v>27</v>
      </c>
      <c r="H1252" s="1" t="s">
        <v>28</v>
      </c>
      <c r="I1252" s="1" t="s">
        <v>42</v>
      </c>
      <c r="J1252" s="1" t="s">
        <v>4</v>
      </c>
      <c r="K1252" s="1">
        <v>39</v>
      </c>
      <c r="L1252" s="1" t="s">
        <v>114</v>
      </c>
      <c r="M1252" s="14">
        <v>0.5</v>
      </c>
      <c r="N1252" s="2">
        <v>5500</v>
      </c>
      <c r="O1252" s="14">
        <f t="shared" si="70"/>
        <v>2750</v>
      </c>
      <c r="P1252" s="14">
        <f t="shared" si="71"/>
        <v>687.5</v>
      </c>
      <c r="Q1252" s="3">
        <v>0.25</v>
      </c>
    </row>
    <row r="1253" spans="1:17" ht="15.75" customHeight="1" x14ac:dyDescent="0.2">
      <c r="A1253" s="1" t="s">
        <v>108</v>
      </c>
      <c r="B1253" s="1">
        <v>1185732</v>
      </c>
      <c r="C1253" s="17">
        <v>44689</v>
      </c>
      <c r="D1253" s="17" t="str">
        <f t="shared" si="67"/>
        <v>mayo</v>
      </c>
      <c r="E1253" s="17" t="str">
        <f t="shared" si="68"/>
        <v>T2</v>
      </c>
      <c r="F1253" s="17" t="str">
        <f t="shared" si="69"/>
        <v>S1</v>
      </c>
      <c r="G1253" s="1" t="s">
        <v>27</v>
      </c>
      <c r="H1253" s="1" t="s">
        <v>28</v>
      </c>
      <c r="I1253" s="1" t="s">
        <v>42</v>
      </c>
      <c r="J1253" s="1" t="s">
        <v>5</v>
      </c>
      <c r="K1253" s="1">
        <v>25</v>
      </c>
      <c r="L1253" s="1" t="s">
        <v>112</v>
      </c>
      <c r="M1253" s="14">
        <v>0.5</v>
      </c>
      <c r="N1253" s="2">
        <v>5000</v>
      </c>
      <c r="O1253" s="14">
        <f t="shared" si="70"/>
        <v>2500</v>
      </c>
      <c r="P1253" s="14">
        <f t="shared" si="71"/>
        <v>750</v>
      </c>
      <c r="Q1253" s="3">
        <v>0.3</v>
      </c>
    </row>
    <row r="1254" spans="1:17" ht="15.75" customHeight="1" x14ac:dyDescent="0.2">
      <c r="A1254" s="1" t="s">
        <v>108</v>
      </c>
      <c r="B1254" s="1">
        <v>1185732</v>
      </c>
      <c r="C1254" s="17">
        <v>44689</v>
      </c>
      <c r="D1254" s="17" t="str">
        <f t="shared" si="67"/>
        <v>mayo</v>
      </c>
      <c r="E1254" s="17" t="str">
        <f t="shared" si="68"/>
        <v>T2</v>
      </c>
      <c r="F1254" s="17" t="str">
        <f t="shared" si="69"/>
        <v>S1</v>
      </c>
      <c r="G1254" s="1" t="s">
        <v>27</v>
      </c>
      <c r="H1254" s="1" t="s">
        <v>28</v>
      </c>
      <c r="I1254" s="1" t="s">
        <v>42</v>
      </c>
      <c r="J1254" s="1" t="s">
        <v>6</v>
      </c>
      <c r="K1254" s="1">
        <v>53</v>
      </c>
      <c r="L1254" s="1" t="s">
        <v>113</v>
      </c>
      <c r="M1254" s="14">
        <v>0.6</v>
      </c>
      <c r="N1254" s="2">
        <v>5250</v>
      </c>
      <c r="O1254" s="14">
        <f t="shared" si="70"/>
        <v>3150</v>
      </c>
      <c r="P1254" s="14">
        <f t="shared" si="71"/>
        <v>1102.5</v>
      </c>
      <c r="Q1254" s="3">
        <v>0.35</v>
      </c>
    </row>
    <row r="1255" spans="1:17" ht="15.75" customHeight="1" x14ac:dyDescent="0.2">
      <c r="A1255" s="1" t="s">
        <v>108</v>
      </c>
      <c r="B1255" s="1">
        <v>1185732</v>
      </c>
      <c r="C1255" s="17">
        <v>44689</v>
      </c>
      <c r="D1255" s="17" t="str">
        <f t="shared" si="67"/>
        <v>mayo</v>
      </c>
      <c r="E1255" s="17" t="str">
        <f t="shared" si="68"/>
        <v>T2</v>
      </c>
      <c r="F1255" s="17" t="str">
        <f t="shared" si="69"/>
        <v>S1</v>
      </c>
      <c r="G1255" s="1" t="s">
        <v>27</v>
      </c>
      <c r="H1255" s="1" t="s">
        <v>28</v>
      </c>
      <c r="I1255" s="1" t="s">
        <v>42</v>
      </c>
      <c r="J1255" s="1" t="s">
        <v>7</v>
      </c>
      <c r="K1255" s="1">
        <v>44</v>
      </c>
      <c r="L1255" s="1" t="s">
        <v>115</v>
      </c>
      <c r="M1255" s="14">
        <v>0.65</v>
      </c>
      <c r="N1255" s="2">
        <v>6250</v>
      </c>
      <c r="O1255" s="14">
        <f t="shared" si="70"/>
        <v>4062.5</v>
      </c>
      <c r="P1255" s="14">
        <f t="shared" si="71"/>
        <v>2031.25</v>
      </c>
      <c r="Q1255" s="3">
        <v>0.5</v>
      </c>
    </row>
    <row r="1256" spans="1:17" ht="15.75" customHeight="1" x14ac:dyDescent="0.2">
      <c r="A1256" s="1" t="s">
        <v>108</v>
      </c>
      <c r="B1256" s="1">
        <v>1185732</v>
      </c>
      <c r="C1256" s="17">
        <v>44722</v>
      </c>
      <c r="D1256" s="17" t="str">
        <f t="shared" si="67"/>
        <v>junio</v>
      </c>
      <c r="E1256" s="17" t="str">
        <f t="shared" si="68"/>
        <v>T2</v>
      </c>
      <c r="F1256" s="17" t="str">
        <f t="shared" si="69"/>
        <v>S1</v>
      </c>
      <c r="G1256" s="1" t="s">
        <v>27</v>
      </c>
      <c r="H1256" s="1" t="s">
        <v>28</v>
      </c>
      <c r="I1256" s="1" t="s">
        <v>42</v>
      </c>
      <c r="J1256" s="1" t="s">
        <v>2</v>
      </c>
      <c r="K1256" s="1">
        <v>59</v>
      </c>
      <c r="L1256" s="1" t="s">
        <v>112</v>
      </c>
      <c r="M1256" s="14">
        <v>0.6</v>
      </c>
      <c r="N1256" s="2">
        <v>8750</v>
      </c>
      <c r="O1256" s="14">
        <f t="shared" si="70"/>
        <v>5250</v>
      </c>
      <c r="P1256" s="14">
        <f t="shared" si="71"/>
        <v>2362.5</v>
      </c>
      <c r="Q1256" s="3">
        <v>0.45</v>
      </c>
    </row>
    <row r="1257" spans="1:17" ht="15.75" customHeight="1" x14ac:dyDescent="0.2">
      <c r="A1257" s="1" t="s">
        <v>108</v>
      </c>
      <c r="B1257" s="1">
        <v>1185732</v>
      </c>
      <c r="C1257" s="17">
        <v>44722</v>
      </c>
      <c r="D1257" s="17" t="str">
        <f t="shared" si="67"/>
        <v>junio</v>
      </c>
      <c r="E1257" s="17" t="str">
        <f t="shared" si="68"/>
        <v>T2</v>
      </c>
      <c r="F1257" s="17" t="str">
        <f t="shared" si="69"/>
        <v>S1</v>
      </c>
      <c r="G1257" s="1" t="s">
        <v>27</v>
      </c>
      <c r="H1257" s="1" t="s">
        <v>28</v>
      </c>
      <c r="I1257" s="1" t="s">
        <v>42</v>
      </c>
      <c r="J1257" s="1" t="s">
        <v>3</v>
      </c>
      <c r="K1257" s="1">
        <v>42</v>
      </c>
      <c r="L1257" s="1" t="s">
        <v>114</v>
      </c>
      <c r="M1257" s="14">
        <v>0.55000000000000004</v>
      </c>
      <c r="N1257" s="2">
        <v>6250</v>
      </c>
      <c r="O1257" s="14">
        <f t="shared" si="70"/>
        <v>3437.5000000000005</v>
      </c>
      <c r="P1257" s="14">
        <f t="shared" si="71"/>
        <v>1203.125</v>
      </c>
      <c r="Q1257" s="3">
        <v>0.35</v>
      </c>
    </row>
    <row r="1258" spans="1:17" ht="15.75" customHeight="1" x14ac:dyDescent="0.2">
      <c r="A1258" s="1" t="s">
        <v>108</v>
      </c>
      <c r="B1258" s="1">
        <v>1185732</v>
      </c>
      <c r="C1258" s="17">
        <v>44722</v>
      </c>
      <c r="D1258" s="17" t="str">
        <f t="shared" si="67"/>
        <v>junio</v>
      </c>
      <c r="E1258" s="17" t="str">
        <f t="shared" si="68"/>
        <v>T2</v>
      </c>
      <c r="F1258" s="17" t="str">
        <f t="shared" si="69"/>
        <v>S1</v>
      </c>
      <c r="G1258" s="1" t="s">
        <v>27</v>
      </c>
      <c r="H1258" s="1" t="s">
        <v>28</v>
      </c>
      <c r="I1258" s="1" t="s">
        <v>42</v>
      </c>
      <c r="J1258" s="1" t="s">
        <v>4</v>
      </c>
      <c r="K1258" s="1">
        <v>27</v>
      </c>
      <c r="L1258" s="1" t="s">
        <v>112</v>
      </c>
      <c r="M1258" s="14">
        <v>0.5</v>
      </c>
      <c r="N1258" s="2">
        <v>6000</v>
      </c>
      <c r="O1258" s="14">
        <f t="shared" si="70"/>
        <v>3000</v>
      </c>
      <c r="P1258" s="14">
        <f t="shared" si="71"/>
        <v>750</v>
      </c>
      <c r="Q1258" s="3">
        <v>0.25</v>
      </c>
    </row>
    <row r="1259" spans="1:17" ht="15.75" customHeight="1" x14ac:dyDescent="0.2">
      <c r="A1259" s="1" t="s">
        <v>108</v>
      </c>
      <c r="B1259" s="1">
        <v>1185732</v>
      </c>
      <c r="C1259" s="17">
        <v>44722</v>
      </c>
      <c r="D1259" s="17" t="str">
        <f t="shared" si="67"/>
        <v>junio</v>
      </c>
      <c r="E1259" s="17" t="str">
        <f t="shared" si="68"/>
        <v>T2</v>
      </c>
      <c r="F1259" s="17" t="str">
        <f t="shared" si="69"/>
        <v>S1</v>
      </c>
      <c r="G1259" s="1" t="s">
        <v>27</v>
      </c>
      <c r="H1259" s="1" t="s">
        <v>28</v>
      </c>
      <c r="I1259" s="1" t="s">
        <v>42</v>
      </c>
      <c r="J1259" s="1" t="s">
        <v>5</v>
      </c>
      <c r="K1259" s="1">
        <v>33</v>
      </c>
      <c r="L1259" s="1" t="s">
        <v>112</v>
      </c>
      <c r="M1259" s="14">
        <v>0.5</v>
      </c>
      <c r="N1259" s="2">
        <v>5750</v>
      </c>
      <c r="O1259" s="14">
        <f t="shared" si="70"/>
        <v>2875</v>
      </c>
      <c r="P1259" s="14">
        <f t="shared" si="71"/>
        <v>862.5</v>
      </c>
      <c r="Q1259" s="3">
        <v>0.3</v>
      </c>
    </row>
    <row r="1260" spans="1:17" ht="15.75" customHeight="1" x14ac:dyDescent="0.2">
      <c r="A1260" s="1" t="s">
        <v>108</v>
      </c>
      <c r="B1260" s="1">
        <v>1185732</v>
      </c>
      <c r="C1260" s="17">
        <v>44722</v>
      </c>
      <c r="D1260" s="17" t="str">
        <f t="shared" si="67"/>
        <v>junio</v>
      </c>
      <c r="E1260" s="17" t="str">
        <f t="shared" si="68"/>
        <v>T2</v>
      </c>
      <c r="F1260" s="17" t="str">
        <f t="shared" si="69"/>
        <v>S1</v>
      </c>
      <c r="G1260" s="1" t="s">
        <v>27</v>
      </c>
      <c r="H1260" s="1" t="s">
        <v>28</v>
      </c>
      <c r="I1260" s="1" t="s">
        <v>42</v>
      </c>
      <c r="J1260" s="1" t="s">
        <v>6</v>
      </c>
      <c r="K1260" s="1">
        <v>55</v>
      </c>
      <c r="L1260" s="1" t="s">
        <v>114</v>
      </c>
      <c r="M1260" s="14">
        <v>0.65</v>
      </c>
      <c r="N1260" s="2">
        <v>5750</v>
      </c>
      <c r="O1260" s="14">
        <f t="shared" si="70"/>
        <v>3737.5</v>
      </c>
      <c r="P1260" s="14">
        <f t="shared" si="71"/>
        <v>1308.125</v>
      </c>
      <c r="Q1260" s="3">
        <v>0.35</v>
      </c>
    </row>
    <row r="1261" spans="1:17" ht="15.75" customHeight="1" x14ac:dyDescent="0.2">
      <c r="A1261" s="1" t="s">
        <v>108</v>
      </c>
      <c r="B1261" s="1">
        <v>1185732</v>
      </c>
      <c r="C1261" s="17">
        <v>44722</v>
      </c>
      <c r="D1261" s="17" t="str">
        <f t="shared" si="67"/>
        <v>junio</v>
      </c>
      <c r="E1261" s="17" t="str">
        <f t="shared" si="68"/>
        <v>T2</v>
      </c>
      <c r="F1261" s="17" t="str">
        <f t="shared" si="69"/>
        <v>S1</v>
      </c>
      <c r="G1261" s="1" t="s">
        <v>27</v>
      </c>
      <c r="H1261" s="1" t="s">
        <v>28</v>
      </c>
      <c r="I1261" s="1" t="s">
        <v>42</v>
      </c>
      <c r="J1261" s="1" t="s">
        <v>7</v>
      </c>
      <c r="K1261" s="1">
        <v>25</v>
      </c>
      <c r="L1261" s="1" t="s">
        <v>115</v>
      </c>
      <c r="M1261" s="14">
        <v>0.70000000000000007</v>
      </c>
      <c r="N1261" s="2">
        <v>7250</v>
      </c>
      <c r="O1261" s="14">
        <f t="shared" si="70"/>
        <v>5075.0000000000009</v>
      </c>
      <c r="P1261" s="14">
        <f t="shared" si="71"/>
        <v>2537.5000000000005</v>
      </c>
      <c r="Q1261" s="3">
        <v>0.5</v>
      </c>
    </row>
    <row r="1262" spans="1:17" ht="15.75" customHeight="1" x14ac:dyDescent="0.2">
      <c r="A1262" s="1" t="s">
        <v>108</v>
      </c>
      <c r="B1262" s="1">
        <v>1185732</v>
      </c>
      <c r="C1262" s="17">
        <v>44750</v>
      </c>
      <c r="D1262" s="17" t="str">
        <f t="shared" si="67"/>
        <v>julio</v>
      </c>
      <c r="E1262" s="17" t="str">
        <f t="shared" si="68"/>
        <v>T3</v>
      </c>
      <c r="F1262" s="17" t="str">
        <f t="shared" si="69"/>
        <v>S2</v>
      </c>
      <c r="G1262" s="1" t="s">
        <v>27</v>
      </c>
      <c r="H1262" s="1" t="s">
        <v>28</v>
      </c>
      <c r="I1262" s="1" t="s">
        <v>42</v>
      </c>
      <c r="J1262" s="1" t="s">
        <v>2</v>
      </c>
      <c r="K1262" s="1">
        <v>57</v>
      </c>
      <c r="L1262" s="1" t="s">
        <v>114</v>
      </c>
      <c r="M1262" s="14">
        <v>0.65</v>
      </c>
      <c r="N1262" s="2">
        <v>9500</v>
      </c>
      <c r="O1262" s="14">
        <f t="shared" si="70"/>
        <v>6175</v>
      </c>
      <c r="P1262" s="14">
        <f t="shared" si="71"/>
        <v>2778.75</v>
      </c>
      <c r="Q1262" s="3">
        <v>0.45</v>
      </c>
    </row>
    <row r="1263" spans="1:17" ht="15.75" customHeight="1" x14ac:dyDescent="0.2">
      <c r="A1263" s="1" t="s">
        <v>108</v>
      </c>
      <c r="B1263" s="1">
        <v>1185732</v>
      </c>
      <c r="C1263" s="17">
        <v>44750</v>
      </c>
      <c r="D1263" s="17" t="str">
        <f t="shared" si="67"/>
        <v>julio</v>
      </c>
      <c r="E1263" s="17" t="str">
        <f t="shared" si="68"/>
        <v>T3</v>
      </c>
      <c r="F1263" s="17" t="str">
        <f t="shared" si="69"/>
        <v>S2</v>
      </c>
      <c r="G1263" s="1" t="s">
        <v>27</v>
      </c>
      <c r="H1263" s="1" t="s">
        <v>28</v>
      </c>
      <c r="I1263" s="1" t="s">
        <v>42</v>
      </c>
      <c r="J1263" s="1" t="s">
        <v>3</v>
      </c>
      <c r="K1263" s="1">
        <v>17</v>
      </c>
      <c r="L1263" s="1" t="s">
        <v>112</v>
      </c>
      <c r="M1263" s="14">
        <v>0.60000000000000009</v>
      </c>
      <c r="N1263" s="2">
        <v>7000</v>
      </c>
      <c r="O1263" s="14">
        <f t="shared" si="70"/>
        <v>4200.0000000000009</v>
      </c>
      <c r="P1263" s="14">
        <f t="shared" si="71"/>
        <v>1470.0000000000002</v>
      </c>
      <c r="Q1263" s="3">
        <v>0.35</v>
      </c>
    </row>
    <row r="1264" spans="1:17" ht="15.75" customHeight="1" x14ac:dyDescent="0.2">
      <c r="A1264" s="1" t="s">
        <v>108</v>
      </c>
      <c r="B1264" s="1">
        <v>1185732</v>
      </c>
      <c r="C1264" s="17">
        <v>44750</v>
      </c>
      <c r="D1264" s="17" t="str">
        <f t="shared" si="67"/>
        <v>julio</v>
      </c>
      <c r="E1264" s="17" t="str">
        <f t="shared" si="68"/>
        <v>T3</v>
      </c>
      <c r="F1264" s="17" t="str">
        <f t="shared" si="69"/>
        <v>S2</v>
      </c>
      <c r="G1264" s="1" t="s">
        <v>27</v>
      </c>
      <c r="H1264" s="1" t="s">
        <v>28</v>
      </c>
      <c r="I1264" s="1" t="s">
        <v>42</v>
      </c>
      <c r="J1264" s="1" t="s">
        <v>4</v>
      </c>
      <c r="K1264" s="1">
        <v>24</v>
      </c>
      <c r="L1264" s="1" t="s">
        <v>115</v>
      </c>
      <c r="M1264" s="14">
        <v>0.55000000000000004</v>
      </c>
      <c r="N1264" s="2">
        <v>6250</v>
      </c>
      <c r="O1264" s="14">
        <f t="shared" si="70"/>
        <v>3437.5000000000005</v>
      </c>
      <c r="P1264" s="14">
        <f t="shared" si="71"/>
        <v>859.37500000000011</v>
      </c>
      <c r="Q1264" s="3">
        <v>0.25</v>
      </c>
    </row>
    <row r="1265" spans="1:17" ht="15.75" customHeight="1" x14ac:dyDescent="0.2">
      <c r="A1265" s="1" t="s">
        <v>108</v>
      </c>
      <c r="B1265" s="1">
        <v>1185732</v>
      </c>
      <c r="C1265" s="17">
        <v>44750</v>
      </c>
      <c r="D1265" s="17" t="str">
        <f t="shared" si="67"/>
        <v>julio</v>
      </c>
      <c r="E1265" s="17" t="str">
        <f t="shared" si="68"/>
        <v>T3</v>
      </c>
      <c r="F1265" s="17" t="str">
        <f t="shared" si="69"/>
        <v>S2</v>
      </c>
      <c r="G1265" s="1" t="s">
        <v>27</v>
      </c>
      <c r="H1265" s="1" t="s">
        <v>28</v>
      </c>
      <c r="I1265" s="1" t="s">
        <v>42</v>
      </c>
      <c r="J1265" s="1" t="s">
        <v>5</v>
      </c>
      <c r="K1265" s="1">
        <v>37</v>
      </c>
      <c r="L1265" s="1" t="s">
        <v>112</v>
      </c>
      <c r="M1265" s="14">
        <v>0.55000000000000004</v>
      </c>
      <c r="N1265" s="2">
        <v>5750</v>
      </c>
      <c r="O1265" s="14">
        <f t="shared" si="70"/>
        <v>3162.5000000000005</v>
      </c>
      <c r="P1265" s="14">
        <f t="shared" si="71"/>
        <v>948.75000000000011</v>
      </c>
      <c r="Q1265" s="3">
        <v>0.3</v>
      </c>
    </row>
    <row r="1266" spans="1:17" ht="15.75" customHeight="1" x14ac:dyDescent="0.2">
      <c r="A1266" s="1" t="s">
        <v>108</v>
      </c>
      <c r="B1266" s="1">
        <v>1185732</v>
      </c>
      <c r="C1266" s="17">
        <v>44750</v>
      </c>
      <c r="D1266" s="17" t="str">
        <f t="shared" si="67"/>
        <v>julio</v>
      </c>
      <c r="E1266" s="17" t="str">
        <f t="shared" si="68"/>
        <v>T3</v>
      </c>
      <c r="F1266" s="17" t="str">
        <f t="shared" si="69"/>
        <v>S2</v>
      </c>
      <c r="G1266" s="1" t="s">
        <v>27</v>
      </c>
      <c r="H1266" s="1" t="s">
        <v>28</v>
      </c>
      <c r="I1266" s="1" t="s">
        <v>42</v>
      </c>
      <c r="J1266" s="1" t="s">
        <v>6</v>
      </c>
      <c r="K1266" s="1">
        <v>26</v>
      </c>
      <c r="L1266" s="1" t="s">
        <v>115</v>
      </c>
      <c r="M1266" s="14">
        <v>0.65</v>
      </c>
      <c r="N1266" s="2">
        <v>6000</v>
      </c>
      <c r="O1266" s="14">
        <f t="shared" si="70"/>
        <v>3900</v>
      </c>
      <c r="P1266" s="14">
        <f t="shared" si="71"/>
        <v>1365</v>
      </c>
      <c r="Q1266" s="3">
        <v>0.35</v>
      </c>
    </row>
    <row r="1267" spans="1:17" ht="15.75" customHeight="1" x14ac:dyDescent="0.2">
      <c r="A1267" s="1" t="s">
        <v>108</v>
      </c>
      <c r="B1267" s="1">
        <v>1185732</v>
      </c>
      <c r="C1267" s="17">
        <v>44750</v>
      </c>
      <c r="D1267" s="17" t="str">
        <f t="shared" si="67"/>
        <v>julio</v>
      </c>
      <c r="E1267" s="17" t="str">
        <f t="shared" si="68"/>
        <v>T3</v>
      </c>
      <c r="F1267" s="17" t="str">
        <f t="shared" si="69"/>
        <v>S2</v>
      </c>
      <c r="G1267" s="1" t="s">
        <v>27</v>
      </c>
      <c r="H1267" s="1" t="s">
        <v>28</v>
      </c>
      <c r="I1267" s="1" t="s">
        <v>42</v>
      </c>
      <c r="J1267" s="1" t="s">
        <v>7</v>
      </c>
      <c r="K1267" s="1">
        <v>15</v>
      </c>
      <c r="L1267" s="1" t="s">
        <v>114</v>
      </c>
      <c r="M1267" s="14">
        <v>0.70000000000000007</v>
      </c>
      <c r="N1267" s="2">
        <v>7750</v>
      </c>
      <c r="O1267" s="14">
        <f t="shared" si="70"/>
        <v>5425.0000000000009</v>
      </c>
      <c r="P1267" s="14">
        <f t="shared" si="71"/>
        <v>2712.5000000000005</v>
      </c>
      <c r="Q1267" s="3">
        <v>0.5</v>
      </c>
    </row>
    <row r="1268" spans="1:17" ht="15.75" customHeight="1" x14ac:dyDescent="0.2">
      <c r="A1268" s="1" t="s">
        <v>108</v>
      </c>
      <c r="B1268" s="1">
        <v>1185732</v>
      </c>
      <c r="C1268" s="17">
        <v>44782</v>
      </c>
      <c r="D1268" s="17" t="str">
        <f t="shared" si="67"/>
        <v>agosto</v>
      </c>
      <c r="E1268" s="17" t="str">
        <f t="shared" si="68"/>
        <v>T3</v>
      </c>
      <c r="F1268" s="17" t="str">
        <f t="shared" si="69"/>
        <v>S2</v>
      </c>
      <c r="G1268" s="1" t="s">
        <v>27</v>
      </c>
      <c r="H1268" s="1" t="s">
        <v>28</v>
      </c>
      <c r="I1268" s="1" t="s">
        <v>42</v>
      </c>
      <c r="J1268" s="1" t="s">
        <v>2</v>
      </c>
      <c r="K1268" s="1">
        <v>23</v>
      </c>
      <c r="L1268" s="1" t="s">
        <v>113</v>
      </c>
      <c r="M1268" s="14">
        <v>0.65</v>
      </c>
      <c r="N1268" s="2">
        <v>9250</v>
      </c>
      <c r="O1268" s="14">
        <f t="shared" si="70"/>
        <v>6012.5</v>
      </c>
      <c r="P1268" s="14">
        <f t="shared" si="71"/>
        <v>2705.625</v>
      </c>
      <c r="Q1268" s="3">
        <v>0.45</v>
      </c>
    </row>
    <row r="1269" spans="1:17" ht="15.75" customHeight="1" x14ac:dyDescent="0.2">
      <c r="A1269" s="1" t="s">
        <v>108</v>
      </c>
      <c r="B1269" s="1">
        <v>1185732</v>
      </c>
      <c r="C1269" s="17">
        <v>44782</v>
      </c>
      <c r="D1269" s="17" t="str">
        <f t="shared" si="67"/>
        <v>agosto</v>
      </c>
      <c r="E1269" s="17" t="str">
        <f t="shared" si="68"/>
        <v>T3</v>
      </c>
      <c r="F1269" s="17" t="str">
        <f t="shared" si="69"/>
        <v>S2</v>
      </c>
      <c r="G1269" s="1" t="s">
        <v>27</v>
      </c>
      <c r="H1269" s="1" t="s">
        <v>28</v>
      </c>
      <c r="I1269" s="1" t="s">
        <v>42</v>
      </c>
      <c r="J1269" s="1" t="s">
        <v>3</v>
      </c>
      <c r="K1269" s="1">
        <v>57</v>
      </c>
      <c r="L1269" s="1" t="s">
        <v>112</v>
      </c>
      <c r="M1269" s="14">
        <v>0.60000000000000009</v>
      </c>
      <c r="N1269" s="2">
        <v>7000</v>
      </c>
      <c r="O1269" s="14">
        <f t="shared" si="70"/>
        <v>4200.0000000000009</v>
      </c>
      <c r="P1269" s="14">
        <f t="shared" si="71"/>
        <v>1470.0000000000002</v>
      </c>
      <c r="Q1269" s="3">
        <v>0.35</v>
      </c>
    </row>
    <row r="1270" spans="1:17" ht="15.75" customHeight="1" x14ac:dyDescent="0.2">
      <c r="A1270" s="1" t="s">
        <v>108</v>
      </c>
      <c r="B1270" s="1">
        <v>1185732</v>
      </c>
      <c r="C1270" s="17">
        <v>44782</v>
      </c>
      <c r="D1270" s="17" t="str">
        <f t="shared" si="67"/>
        <v>agosto</v>
      </c>
      <c r="E1270" s="17" t="str">
        <f t="shared" si="68"/>
        <v>T3</v>
      </c>
      <c r="F1270" s="17" t="str">
        <f t="shared" si="69"/>
        <v>S2</v>
      </c>
      <c r="G1270" s="1" t="s">
        <v>27</v>
      </c>
      <c r="H1270" s="1" t="s">
        <v>28</v>
      </c>
      <c r="I1270" s="1" t="s">
        <v>42</v>
      </c>
      <c r="J1270" s="1" t="s">
        <v>4</v>
      </c>
      <c r="K1270" s="1">
        <v>47</v>
      </c>
      <c r="L1270" s="1" t="s">
        <v>113</v>
      </c>
      <c r="M1270" s="14">
        <v>0.55000000000000004</v>
      </c>
      <c r="N1270" s="2">
        <v>6250</v>
      </c>
      <c r="O1270" s="14">
        <f t="shared" si="70"/>
        <v>3437.5000000000005</v>
      </c>
      <c r="P1270" s="14">
        <f t="shared" si="71"/>
        <v>859.37500000000011</v>
      </c>
      <c r="Q1270" s="3">
        <v>0.25</v>
      </c>
    </row>
    <row r="1271" spans="1:17" ht="15.75" customHeight="1" x14ac:dyDescent="0.2">
      <c r="A1271" s="1" t="s">
        <v>108</v>
      </c>
      <c r="B1271" s="1">
        <v>1185732</v>
      </c>
      <c r="C1271" s="17">
        <v>44782</v>
      </c>
      <c r="D1271" s="17" t="str">
        <f t="shared" si="67"/>
        <v>agosto</v>
      </c>
      <c r="E1271" s="17" t="str">
        <f t="shared" si="68"/>
        <v>T3</v>
      </c>
      <c r="F1271" s="17" t="str">
        <f t="shared" si="69"/>
        <v>S2</v>
      </c>
      <c r="G1271" s="1" t="s">
        <v>27</v>
      </c>
      <c r="H1271" s="1" t="s">
        <v>28</v>
      </c>
      <c r="I1271" s="1" t="s">
        <v>42</v>
      </c>
      <c r="J1271" s="1" t="s">
        <v>5</v>
      </c>
      <c r="K1271" s="1">
        <v>33</v>
      </c>
      <c r="L1271" s="1" t="s">
        <v>112</v>
      </c>
      <c r="M1271" s="14">
        <v>0.45</v>
      </c>
      <c r="N1271" s="2">
        <v>5750</v>
      </c>
      <c r="O1271" s="14">
        <f t="shared" si="70"/>
        <v>2587.5</v>
      </c>
      <c r="P1271" s="14">
        <f t="shared" si="71"/>
        <v>776.25</v>
      </c>
      <c r="Q1271" s="3">
        <v>0.3</v>
      </c>
    </row>
    <row r="1272" spans="1:17" ht="15.75" customHeight="1" x14ac:dyDescent="0.2">
      <c r="A1272" s="1" t="s">
        <v>108</v>
      </c>
      <c r="B1272" s="1">
        <v>1185732</v>
      </c>
      <c r="C1272" s="17">
        <v>44782</v>
      </c>
      <c r="D1272" s="17" t="str">
        <f t="shared" si="67"/>
        <v>agosto</v>
      </c>
      <c r="E1272" s="17" t="str">
        <f t="shared" si="68"/>
        <v>T3</v>
      </c>
      <c r="F1272" s="17" t="str">
        <f t="shared" si="69"/>
        <v>S2</v>
      </c>
      <c r="G1272" s="1" t="s">
        <v>27</v>
      </c>
      <c r="H1272" s="1" t="s">
        <v>28</v>
      </c>
      <c r="I1272" s="1" t="s">
        <v>42</v>
      </c>
      <c r="J1272" s="1" t="s">
        <v>6</v>
      </c>
      <c r="K1272" s="1">
        <v>58</v>
      </c>
      <c r="L1272" s="1" t="s">
        <v>115</v>
      </c>
      <c r="M1272" s="14">
        <v>0.55000000000000004</v>
      </c>
      <c r="N1272" s="2">
        <v>5500</v>
      </c>
      <c r="O1272" s="14">
        <f t="shared" si="70"/>
        <v>3025.0000000000005</v>
      </c>
      <c r="P1272" s="14">
        <f t="shared" si="71"/>
        <v>1058.75</v>
      </c>
      <c r="Q1272" s="3">
        <v>0.35</v>
      </c>
    </row>
    <row r="1273" spans="1:17" ht="15.75" customHeight="1" x14ac:dyDescent="0.2">
      <c r="A1273" s="1" t="s">
        <v>108</v>
      </c>
      <c r="B1273" s="1">
        <v>1185732</v>
      </c>
      <c r="C1273" s="17">
        <v>44782</v>
      </c>
      <c r="D1273" s="17" t="str">
        <f t="shared" si="67"/>
        <v>agosto</v>
      </c>
      <c r="E1273" s="17" t="str">
        <f t="shared" si="68"/>
        <v>T3</v>
      </c>
      <c r="F1273" s="17" t="str">
        <f t="shared" si="69"/>
        <v>S2</v>
      </c>
      <c r="G1273" s="1" t="s">
        <v>27</v>
      </c>
      <c r="H1273" s="1" t="s">
        <v>28</v>
      </c>
      <c r="I1273" s="1" t="s">
        <v>42</v>
      </c>
      <c r="J1273" s="1" t="s">
        <v>7</v>
      </c>
      <c r="K1273" s="1">
        <v>19</v>
      </c>
      <c r="L1273" s="1" t="s">
        <v>113</v>
      </c>
      <c r="M1273" s="14">
        <v>0.60000000000000009</v>
      </c>
      <c r="N1273" s="2">
        <v>7250</v>
      </c>
      <c r="O1273" s="14">
        <f t="shared" si="70"/>
        <v>4350.0000000000009</v>
      </c>
      <c r="P1273" s="14">
        <f t="shared" si="71"/>
        <v>2175.0000000000005</v>
      </c>
      <c r="Q1273" s="3">
        <v>0.5</v>
      </c>
    </row>
    <row r="1274" spans="1:17" ht="15.75" customHeight="1" x14ac:dyDescent="0.2">
      <c r="A1274" s="1" t="s">
        <v>108</v>
      </c>
      <c r="B1274" s="1">
        <v>1185732</v>
      </c>
      <c r="C1274" s="17">
        <v>44812</v>
      </c>
      <c r="D1274" s="17" t="str">
        <f t="shared" si="67"/>
        <v>septiembre</v>
      </c>
      <c r="E1274" s="17" t="str">
        <f t="shared" si="68"/>
        <v>T3</v>
      </c>
      <c r="F1274" s="17" t="str">
        <f t="shared" si="69"/>
        <v>S2</v>
      </c>
      <c r="G1274" s="1" t="s">
        <v>27</v>
      </c>
      <c r="H1274" s="1" t="s">
        <v>28</v>
      </c>
      <c r="I1274" s="1" t="s">
        <v>42</v>
      </c>
      <c r="J1274" s="1" t="s">
        <v>2</v>
      </c>
      <c r="K1274" s="1">
        <v>31</v>
      </c>
      <c r="L1274" s="1" t="s">
        <v>114</v>
      </c>
      <c r="M1274" s="14">
        <v>0.55000000000000004</v>
      </c>
      <c r="N1274" s="2">
        <v>8500</v>
      </c>
      <c r="O1274" s="14">
        <f t="shared" si="70"/>
        <v>4675</v>
      </c>
      <c r="P1274" s="14">
        <f t="shared" si="71"/>
        <v>2103.75</v>
      </c>
      <c r="Q1274" s="3">
        <v>0.45</v>
      </c>
    </row>
    <row r="1275" spans="1:17" ht="15.75" customHeight="1" x14ac:dyDescent="0.2">
      <c r="A1275" s="1" t="s">
        <v>108</v>
      </c>
      <c r="B1275" s="1">
        <v>1185732</v>
      </c>
      <c r="C1275" s="17">
        <v>44812</v>
      </c>
      <c r="D1275" s="17" t="str">
        <f t="shared" si="67"/>
        <v>septiembre</v>
      </c>
      <c r="E1275" s="17" t="str">
        <f t="shared" si="68"/>
        <v>T3</v>
      </c>
      <c r="F1275" s="17" t="str">
        <f t="shared" si="69"/>
        <v>S2</v>
      </c>
      <c r="G1275" s="1" t="s">
        <v>27</v>
      </c>
      <c r="H1275" s="1" t="s">
        <v>28</v>
      </c>
      <c r="I1275" s="1" t="s">
        <v>42</v>
      </c>
      <c r="J1275" s="1" t="s">
        <v>3</v>
      </c>
      <c r="K1275" s="1">
        <v>44</v>
      </c>
      <c r="L1275" s="1" t="s">
        <v>112</v>
      </c>
      <c r="M1275" s="14">
        <v>0.50000000000000011</v>
      </c>
      <c r="N1275" s="2">
        <v>6500</v>
      </c>
      <c r="O1275" s="14">
        <f t="shared" si="70"/>
        <v>3250.0000000000009</v>
      </c>
      <c r="P1275" s="14">
        <f t="shared" si="71"/>
        <v>1137.5000000000002</v>
      </c>
      <c r="Q1275" s="3">
        <v>0.35</v>
      </c>
    </row>
    <row r="1276" spans="1:17" ht="15.75" customHeight="1" x14ac:dyDescent="0.2">
      <c r="A1276" s="1" t="s">
        <v>108</v>
      </c>
      <c r="B1276" s="1">
        <v>1185732</v>
      </c>
      <c r="C1276" s="17">
        <v>44812</v>
      </c>
      <c r="D1276" s="17" t="str">
        <f t="shared" si="67"/>
        <v>septiembre</v>
      </c>
      <c r="E1276" s="17" t="str">
        <f t="shared" si="68"/>
        <v>T3</v>
      </c>
      <c r="F1276" s="17" t="str">
        <f t="shared" si="69"/>
        <v>S2</v>
      </c>
      <c r="G1276" s="1" t="s">
        <v>27</v>
      </c>
      <c r="H1276" s="1" t="s">
        <v>28</v>
      </c>
      <c r="I1276" s="1" t="s">
        <v>42</v>
      </c>
      <c r="J1276" s="1" t="s">
        <v>4</v>
      </c>
      <c r="K1276" s="1">
        <v>49</v>
      </c>
      <c r="L1276" s="1" t="s">
        <v>113</v>
      </c>
      <c r="M1276" s="14">
        <v>0.45</v>
      </c>
      <c r="N1276" s="2">
        <v>5500</v>
      </c>
      <c r="O1276" s="14">
        <f t="shared" si="70"/>
        <v>2475</v>
      </c>
      <c r="P1276" s="14">
        <f t="shared" si="71"/>
        <v>618.75</v>
      </c>
      <c r="Q1276" s="3">
        <v>0.25</v>
      </c>
    </row>
    <row r="1277" spans="1:17" ht="15.75" customHeight="1" x14ac:dyDescent="0.2">
      <c r="A1277" s="1" t="s">
        <v>108</v>
      </c>
      <c r="B1277" s="1">
        <v>1185732</v>
      </c>
      <c r="C1277" s="17">
        <v>44812</v>
      </c>
      <c r="D1277" s="17" t="str">
        <f t="shared" si="67"/>
        <v>septiembre</v>
      </c>
      <c r="E1277" s="17" t="str">
        <f t="shared" si="68"/>
        <v>T3</v>
      </c>
      <c r="F1277" s="17" t="str">
        <f t="shared" si="69"/>
        <v>S2</v>
      </c>
      <c r="G1277" s="1" t="s">
        <v>27</v>
      </c>
      <c r="H1277" s="1" t="s">
        <v>28</v>
      </c>
      <c r="I1277" s="1" t="s">
        <v>42</v>
      </c>
      <c r="J1277" s="1" t="s">
        <v>5</v>
      </c>
      <c r="K1277" s="1">
        <v>50</v>
      </c>
      <c r="L1277" s="1" t="s">
        <v>113</v>
      </c>
      <c r="M1277" s="14">
        <v>0.45</v>
      </c>
      <c r="N1277" s="2">
        <v>5250</v>
      </c>
      <c r="O1277" s="14">
        <f t="shared" si="70"/>
        <v>2362.5</v>
      </c>
      <c r="P1277" s="14">
        <f t="shared" si="71"/>
        <v>708.75</v>
      </c>
      <c r="Q1277" s="3">
        <v>0.3</v>
      </c>
    </row>
    <row r="1278" spans="1:17" ht="15.75" customHeight="1" x14ac:dyDescent="0.2">
      <c r="A1278" s="1" t="s">
        <v>108</v>
      </c>
      <c r="B1278" s="1">
        <v>1185732</v>
      </c>
      <c r="C1278" s="17">
        <v>44812</v>
      </c>
      <c r="D1278" s="17" t="str">
        <f t="shared" si="67"/>
        <v>septiembre</v>
      </c>
      <c r="E1278" s="17" t="str">
        <f t="shared" si="68"/>
        <v>T3</v>
      </c>
      <c r="F1278" s="17" t="str">
        <f t="shared" si="69"/>
        <v>S2</v>
      </c>
      <c r="G1278" s="1" t="s">
        <v>27</v>
      </c>
      <c r="H1278" s="1" t="s">
        <v>28</v>
      </c>
      <c r="I1278" s="1" t="s">
        <v>42</v>
      </c>
      <c r="J1278" s="1" t="s">
        <v>6</v>
      </c>
      <c r="K1278" s="1">
        <v>59</v>
      </c>
      <c r="L1278" s="1" t="s">
        <v>114</v>
      </c>
      <c r="M1278" s="14">
        <v>0.55000000000000004</v>
      </c>
      <c r="N1278" s="2">
        <v>5250</v>
      </c>
      <c r="O1278" s="14">
        <f t="shared" si="70"/>
        <v>2887.5000000000005</v>
      </c>
      <c r="P1278" s="14">
        <f t="shared" si="71"/>
        <v>1010.6250000000001</v>
      </c>
      <c r="Q1278" s="3">
        <v>0.35</v>
      </c>
    </row>
    <row r="1279" spans="1:17" ht="15.75" customHeight="1" x14ac:dyDescent="0.2">
      <c r="A1279" s="1" t="s">
        <v>108</v>
      </c>
      <c r="B1279" s="1">
        <v>1185732</v>
      </c>
      <c r="C1279" s="17">
        <v>44812</v>
      </c>
      <c r="D1279" s="17" t="str">
        <f t="shared" si="67"/>
        <v>septiembre</v>
      </c>
      <c r="E1279" s="17" t="str">
        <f t="shared" si="68"/>
        <v>T3</v>
      </c>
      <c r="F1279" s="17" t="str">
        <f t="shared" si="69"/>
        <v>S2</v>
      </c>
      <c r="G1279" s="1" t="s">
        <v>27</v>
      </c>
      <c r="H1279" s="1" t="s">
        <v>28</v>
      </c>
      <c r="I1279" s="1" t="s">
        <v>42</v>
      </c>
      <c r="J1279" s="1" t="s">
        <v>7</v>
      </c>
      <c r="K1279" s="1">
        <v>27</v>
      </c>
      <c r="L1279" s="1" t="s">
        <v>115</v>
      </c>
      <c r="M1279" s="14">
        <v>0.60000000000000009</v>
      </c>
      <c r="N1279" s="2">
        <v>6250</v>
      </c>
      <c r="O1279" s="14">
        <f t="shared" si="70"/>
        <v>3750.0000000000005</v>
      </c>
      <c r="P1279" s="14">
        <f t="shared" si="71"/>
        <v>1875.0000000000002</v>
      </c>
      <c r="Q1279" s="3">
        <v>0.5</v>
      </c>
    </row>
    <row r="1280" spans="1:17" ht="15.75" customHeight="1" x14ac:dyDescent="0.2">
      <c r="A1280" s="1" t="s">
        <v>108</v>
      </c>
      <c r="B1280" s="1">
        <v>1185732</v>
      </c>
      <c r="C1280" s="17">
        <v>44844</v>
      </c>
      <c r="D1280" s="17" t="str">
        <f t="shared" si="67"/>
        <v>octubre</v>
      </c>
      <c r="E1280" s="17" t="str">
        <f t="shared" si="68"/>
        <v>T4</v>
      </c>
      <c r="F1280" s="17" t="str">
        <f t="shared" si="69"/>
        <v>S2</v>
      </c>
      <c r="G1280" s="1" t="s">
        <v>27</v>
      </c>
      <c r="H1280" s="1" t="s">
        <v>28</v>
      </c>
      <c r="I1280" s="1" t="s">
        <v>42</v>
      </c>
      <c r="J1280" s="1" t="s">
        <v>2</v>
      </c>
      <c r="K1280" s="1">
        <v>35</v>
      </c>
      <c r="L1280" s="1" t="s">
        <v>115</v>
      </c>
      <c r="M1280" s="14">
        <v>0.60000000000000009</v>
      </c>
      <c r="N1280" s="2">
        <v>8000</v>
      </c>
      <c r="O1280" s="14">
        <f t="shared" si="70"/>
        <v>4800.0000000000009</v>
      </c>
      <c r="P1280" s="14">
        <f t="shared" si="71"/>
        <v>2160.0000000000005</v>
      </c>
      <c r="Q1280" s="3">
        <v>0.45</v>
      </c>
    </row>
    <row r="1281" spans="1:17" ht="15.75" customHeight="1" x14ac:dyDescent="0.2">
      <c r="A1281" s="1" t="s">
        <v>108</v>
      </c>
      <c r="B1281" s="1">
        <v>1185732</v>
      </c>
      <c r="C1281" s="17">
        <v>44844</v>
      </c>
      <c r="D1281" s="17" t="str">
        <f t="shared" si="67"/>
        <v>octubre</v>
      </c>
      <c r="E1281" s="17" t="str">
        <f t="shared" si="68"/>
        <v>T4</v>
      </c>
      <c r="F1281" s="17" t="str">
        <f t="shared" si="69"/>
        <v>S2</v>
      </c>
      <c r="G1281" s="1" t="s">
        <v>27</v>
      </c>
      <c r="H1281" s="1" t="s">
        <v>28</v>
      </c>
      <c r="I1281" s="1" t="s">
        <v>42</v>
      </c>
      <c r="J1281" s="1" t="s">
        <v>3</v>
      </c>
      <c r="K1281" s="1">
        <v>18</v>
      </c>
      <c r="L1281" s="1" t="s">
        <v>115</v>
      </c>
      <c r="M1281" s="14">
        <v>0.50000000000000011</v>
      </c>
      <c r="N1281" s="2">
        <v>6250</v>
      </c>
      <c r="O1281" s="14">
        <f t="shared" si="70"/>
        <v>3125.0000000000009</v>
      </c>
      <c r="P1281" s="14">
        <f t="shared" si="71"/>
        <v>1093.7500000000002</v>
      </c>
      <c r="Q1281" s="3">
        <v>0.35</v>
      </c>
    </row>
    <row r="1282" spans="1:17" ht="15.75" customHeight="1" x14ac:dyDescent="0.2">
      <c r="A1282" s="1" t="s">
        <v>108</v>
      </c>
      <c r="B1282" s="1">
        <v>1185732</v>
      </c>
      <c r="C1282" s="17">
        <v>44844</v>
      </c>
      <c r="D1282" s="17" t="str">
        <f t="shared" ref="D1282:D1345" si="72">TEXT(C1282,"mmmm")</f>
        <v>octubre</v>
      </c>
      <c r="E1282" s="17" t="str">
        <f t="shared" ref="E1282:E1345" si="73">"T" &amp; TRUNC((MONTH(C1282)-1)/3)+1</f>
        <v>T4</v>
      </c>
      <c r="F1282" s="17" t="str">
        <f t="shared" ref="F1282:F1345" si="74">"S" &amp; IF(MONTH(C1282)&lt;=6,1,2)</f>
        <v>S2</v>
      </c>
      <c r="G1282" s="1" t="s">
        <v>27</v>
      </c>
      <c r="H1282" s="1" t="s">
        <v>28</v>
      </c>
      <c r="I1282" s="1" t="s">
        <v>42</v>
      </c>
      <c r="J1282" s="1" t="s">
        <v>4</v>
      </c>
      <c r="K1282" s="1">
        <v>37</v>
      </c>
      <c r="L1282" s="1" t="s">
        <v>112</v>
      </c>
      <c r="M1282" s="14">
        <v>0.50000000000000011</v>
      </c>
      <c r="N1282" s="2">
        <v>5250</v>
      </c>
      <c r="O1282" s="14">
        <f t="shared" si="70"/>
        <v>2625.0000000000005</v>
      </c>
      <c r="P1282" s="14">
        <f t="shared" si="71"/>
        <v>656.25000000000011</v>
      </c>
      <c r="Q1282" s="3">
        <v>0.25</v>
      </c>
    </row>
    <row r="1283" spans="1:17" ht="15.75" customHeight="1" x14ac:dyDescent="0.2">
      <c r="A1283" s="1" t="s">
        <v>108</v>
      </c>
      <c r="B1283" s="1">
        <v>1185732</v>
      </c>
      <c r="C1283" s="17">
        <v>44844</v>
      </c>
      <c r="D1283" s="17" t="str">
        <f t="shared" si="72"/>
        <v>octubre</v>
      </c>
      <c r="E1283" s="17" t="str">
        <f t="shared" si="73"/>
        <v>T4</v>
      </c>
      <c r="F1283" s="17" t="str">
        <f t="shared" si="74"/>
        <v>S2</v>
      </c>
      <c r="G1283" s="1" t="s">
        <v>27</v>
      </c>
      <c r="H1283" s="1" t="s">
        <v>28</v>
      </c>
      <c r="I1283" s="1" t="s">
        <v>42</v>
      </c>
      <c r="J1283" s="1" t="s">
        <v>5</v>
      </c>
      <c r="K1283" s="1">
        <v>43</v>
      </c>
      <c r="L1283" s="1" t="s">
        <v>112</v>
      </c>
      <c r="M1283" s="14">
        <v>0.50000000000000011</v>
      </c>
      <c r="N1283" s="2">
        <v>5000</v>
      </c>
      <c r="O1283" s="14">
        <f t="shared" si="70"/>
        <v>2500.0000000000005</v>
      </c>
      <c r="P1283" s="14">
        <f t="shared" si="71"/>
        <v>750.00000000000011</v>
      </c>
      <c r="Q1283" s="3">
        <v>0.3</v>
      </c>
    </row>
    <row r="1284" spans="1:17" ht="15.75" customHeight="1" x14ac:dyDescent="0.2">
      <c r="A1284" s="1" t="s">
        <v>108</v>
      </c>
      <c r="B1284" s="1">
        <v>1185732</v>
      </c>
      <c r="C1284" s="17">
        <v>44844</v>
      </c>
      <c r="D1284" s="17" t="str">
        <f t="shared" si="72"/>
        <v>octubre</v>
      </c>
      <c r="E1284" s="17" t="str">
        <f t="shared" si="73"/>
        <v>T4</v>
      </c>
      <c r="F1284" s="17" t="str">
        <f t="shared" si="74"/>
        <v>S2</v>
      </c>
      <c r="G1284" s="1" t="s">
        <v>27</v>
      </c>
      <c r="H1284" s="1" t="s">
        <v>28</v>
      </c>
      <c r="I1284" s="1" t="s">
        <v>42</v>
      </c>
      <c r="J1284" s="1" t="s">
        <v>6</v>
      </c>
      <c r="K1284" s="1">
        <v>46</v>
      </c>
      <c r="L1284" s="1" t="s">
        <v>115</v>
      </c>
      <c r="M1284" s="14">
        <v>0.60000000000000009</v>
      </c>
      <c r="N1284" s="2">
        <v>5000</v>
      </c>
      <c r="O1284" s="14">
        <f t="shared" si="70"/>
        <v>3000.0000000000005</v>
      </c>
      <c r="P1284" s="14">
        <f t="shared" si="71"/>
        <v>1050</v>
      </c>
      <c r="Q1284" s="3">
        <v>0.35</v>
      </c>
    </row>
    <row r="1285" spans="1:17" ht="15.75" customHeight="1" x14ac:dyDescent="0.2">
      <c r="A1285" s="1" t="s">
        <v>108</v>
      </c>
      <c r="B1285" s="1">
        <v>1185732</v>
      </c>
      <c r="C1285" s="17">
        <v>44844</v>
      </c>
      <c r="D1285" s="17" t="str">
        <f t="shared" si="72"/>
        <v>octubre</v>
      </c>
      <c r="E1285" s="17" t="str">
        <f t="shared" si="73"/>
        <v>T4</v>
      </c>
      <c r="F1285" s="17" t="str">
        <f t="shared" si="74"/>
        <v>S2</v>
      </c>
      <c r="G1285" s="1" t="s">
        <v>27</v>
      </c>
      <c r="H1285" s="1" t="s">
        <v>28</v>
      </c>
      <c r="I1285" s="1" t="s">
        <v>42</v>
      </c>
      <c r="J1285" s="1" t="s">
        <v>7</v>
      </c>
      <c r="K1285" s="1">
        <v>33</v>
      </c>
      <c r="L1285" s="1" t="s">
        <v>112</v>
      </c>
      <c r="M1285" s="14">
        <v>0.65</v>
      </c>
      <c r="N1285" s="2">
        <v>6250</v>
      </c>
      <c r="O1285" s="14">
        <f t="shared" si="70"/>
        <v>4062.5</v>
      </c>
      <c r="P1285" s="14">
        <f t="shared" si="71"/>
        <v>2031.25</v>
      </c>
      <c r="Q1285" s="3">
        <v>0.5</v>
      </c>
    </row>
    <row r="1286" spans="1:17" ht="15.75" customHeight="1" x14ac:dyDescent="0.2">
      <c r="A1286" s="1" t="s">
        <v>108</v>
      </c>
      <c r="B1286" s="1">
        <v>1185732</v>
      </c>
      <c r="C1286" s="17">
        <v>44874</v>
      </c>
      <c r="D1286" s="17" t="str">
        <f t="shared" si="72"/>
        <v>noviembre</v>
      </c>
      <c r="E1286" s="17" t="str">
        <f t="shared" si="73"/>
        <v>T4</v>
      </c>
      <c r="F1286" s="17" t="str">
        <f t="shared" si="74"/>
        <v>S2</v>
      </c>
      <c r="G1286" s="1" t="s">
        <v>27</v>
      </c>
      <c r="H1286" s="1" t="s">
        <v>28</v>
      </c>
      <c r="I1286" s="1" t="s">
        <v>42</v>
      </c>
      <c r="J1286" s="1" t="s">
        <v>2</v>
      </c>
      <c r="K1286" s="1">
        <v>38</v>
      </c>
      <c r="L1286" s="1" t="s">
        <v>112</v>
      </c>
      <c r="M1286" s="14">
        <v>0.60000000000000009</v>
      </c>
      <c r="N1286" s="2">
        <v>7750</v>
      </c>
      <c r="O1286" s="14">
        <f t="shared" si="70"/>
        <v>4650.0000000000009</v>
      </c>
      <c r="P1286" s="14">
        <f t="shared" si="71"/>
        <v>2092.5000000000005</v>
      </c>
      <c r="Q1286" s="3">
        <v>0.45</v>
      </c>
    </row>
    <row r="1287" spans="1:17" ht="15.75" customHeight="1" x14ac:dyDescent="0.2">
      <c r="A1287" s="1" t="s">
        <v>108</v>
      </c>
      <c r="B1287" s="1">
        <v>1185732</v>
      </c>
      <c r="C1287" s="17">
        <v>44874</v>
      </c>
      <c r="D1287" s="17" t="str">
        <f t="shared" si="72"/>
        <v>noviembre</v>
      </c>
      <c r="E1287" s="17" t="str">
        <f t="shared" si="73"/>
        <v>T4</v>
      </c>
      <c r="F1287" s="17" t="str">
        <f t="shared" si="74"/>
        <v>S2</v>
      </c>
      <c r="G1287" s="1" t="s">
        <v>27</v>
      </c>
      <c r="H1287" s="1" t="s">
        <v>28</v>
      </c>
      <c r="I1287" s="1" t="s">
        <v>42</v>
      </c>
      <c r="J1287" s="1" t="s">
        <v>3</v>
      </c>
      <c r="K1287" s="1">
        <v>55</v>
      </c>
      <c r="L1287" s="1" t="s">
        <v>112</v>
      </c>
      <c r="M1287" s="14">
        <v>0.50000000000000011</v>
      </c>
      <c r="N1287" s="2">
        <v>6000</v>
      </c>
      <c r="O1287" s="14">
        <f t="shared" si="70"/>
        <v>3000.0000000000005</v>
      </c>
      <c r="P1287" s="14">
        <f t="shared" si="71"/>
        <v>1050</v>
      </c>
      <c r="Q1287" s="3">
        <v>0.35</v>
      </c>
    </row>
    <row r="1288" spans="1:17" ht="15.75" customHeight="1" x14ac:dyDescent="0.2">
      <c r="A1288" s="1" t="s">
        <v>108</v>
      </c>
      <c r="B1288" s="1">
        <v>1185732</v>
      </c>
      <c r="C1288" s="17">
        <v>44874</v>
      </c>
      <c r="D1288" s="17" t="str">
        <f t="shared" si="72"/>
        <v>noviembre</v>
      </c>
      <c r="E1288" s="17" t="str">
        <f t="shared" si="73"/>
        <v>T4</v>
      </c>
      <c r="F1288" s="17" t="str">
        <f t="shared" si="74"/>
        <v>S2</v>
      </c>
      <c r="G1288" s="1" t="s">
        <v>27</v>
      </c>
      <c r="H1288" s="1" t="s">
        <v>28</v>
      </c>
      <c r="I1288" s="1" t="s">
        <v>42</v>
      </c>
      <c r="J1288" s="1" t="s">
        <v>4</v>
      </c>
      <c r="K1288" s="1">
        <v>51</v>
      </c>
      <c r="L1288" s="1" t="s">
        <v>113</v>
      </c>
      <c r="M1288" s="14">
        <v>0.50000000000000011</v>
      </c>
      <c r="N1288" s="2">
        <v>5450</v>
      </c>
      <c r="O1288" s="14">
        <f t="shared" si="70"/>
        <v>2725.0000000000005</v>
      </c>
      <c r="P1288" s="14">
        <f t="shared" si="71"/>
        <v>681.25000000000011</v>
      </c>
      <c r="Q1288" s="3">
        <v>0.25</v>
      </c>
    </row>
    <row r="1289" spans="1:17" ht="15.75" customHeight="1" x14ac:dyDescent="0.2">
      <c r="A1289" s="1" t="s">
        <v>108</v>
      </c>
      <c r="B1289" s="1">
        <v>1185732</v>
      </c>
      <c r="C1289" s="17">
        <v>44874</v>
      </c>
      <c r="D1289" s="17" t="str">
        <f t="shared" si="72"/>
        <v>noviembre</v>
      </c>
      <c r="E1289" s="17" t="str">
        <f t="shared" si="73"/>
        <v>T4</v>
      </c>
      <c r="F1289" s="17" t="str">
        <f t="shared" si="74"/>
        <v>S2</v>
      </c>
      <c r="G1289" s="1" t="s">
        <v>27</v>
      </c>
      <c r="H1289" s="1" t="s">
        <v>28</v>
      </c>
      <c r="I1289" s="1" t="s">
        <v>42</v>
      </c>
      <c r="J1289" s="1" t="s">
        <v>5</v>
      </c>
      <c r="K1289" s="1">
        <v>15</v>
      </c>
      <c r="L1289" s="1" t="s">
        <v>112</v>
      </c>
      <c r="M1289" s="14">
        <v>0.50000000000000011</v>
      </c>
      <c r="N1289" s="2">
        <v>5750</v>
      </c>
      <c r="O1289" s="14">
        <f t="shared" si="70"/>
        <v>2875.0000000000005</v>
      </c>
      <c r="P1289" s="14">
        <f t="shared" si="71"/>
        <v>862.50000000000011</v>
      </c>
      <c r="Q1289" s="3">
        <v>0.3</v>
      </c>
    </row>
    <row r="1290" spans="1:17" ht="15.75" customHeight="1" x14ac:dyDescent="0.2">
      <c r="A1290" s="1" t="s">
        <v>108</v>
      </c>
      <c r="B1290" s="1">
        <v>1185732</v>
      </c>
      <c r="C1290" s="17">
        <v>44874</v>
      </c>
      <c r="D1290" s="17" t="str">
        <f t="shared" si="72"/>
        <v>noviembre</v>
      </c>
      <c r="E1290" s="17" t="str">
        <f t="shared" si="73"/>
        <v>T4</v>
      </c>
      <c r="F1290" s="17" t="str">
        <f t="shared" si="74"/>
        <v>S2</v>
      </c>
      <c r="G1290" s="1" t="s">
        <v>27</v>
      </c>
      <c r="H1290" s="1" t="s">
        <v>28</v>
      </c>
      <c r="I1290" s="1" t="s">
        <v>42</v>
      </c>
      <c r="J1290" s="1" t="s">
        <v>6</v>
      </c>
      <c r="K1290" s="1">
        <v>52</v>
      </c>
      <c r="L1290" s="1" t="s">
        <v>115</v>
      </c>
      <c r="M1290" s="14">
        <v>0.65</v>
      </c>
      <c r="N1290" s="2">
        <v>5500</v>
      </c>
      <c r="O1290" s="14">
        <f t="shared" si="70"/>
        <v>3575</v>
      </c>
      <c r="P1290" s="14">
        <f t="shared" si="71"/>
        <v>1251.25</v>
      </c>
      <c r="Q1290" s="3">
        <v>0.35</v>
      </c>
    </row>
    <row r="1291" spans="1:17" ht="15.75" customHeight="1" x14ac:dyDescent="0.2">
      <c r="A1291" s="1" t="s">
        <v>108</v>
      </c>
      <c r="B1291" s="1">
        <v>1185732</v>
      </c>
      <c r="C1291" s="17">
        <v>44874</v>
      </c>
      <c r="D1291" s="17" t="str">
        <f t="shared" si="72"/>
        <v>noviembre</v>
      </c>
      <c r="E1291" s="17" t="str">
        <f t="shared" si="73"/>
        <v>T4</v>
      </c>
      <c r="F1291" s="17" t="str">
        <f t="shared" si="74"/>
        <v>S2</v>
      </c>
      <c r="G1291" s="1" t="s">
        <v>27</v>
      </c>
      <c r="H1291" s="1" t="s">
        <v>28</v>
      </c>
      <c r="I1291" s="1" t="s">
        <v>42</v>
      </c>
      <c r="J1291" s="1" t="s">
        <v>7</v>
      </c>
      <c r="K1291" s="1">
        <v>21</v>
      </c>
      <c r="L1291" s="1" t="s">
        <v>115</v>
      </c>
      <c r="M1291" s="14">
        <v>0.7</v>
      </c>
      <c r="N1291" s="2">
        <v>6500</v>
      </c>
      <c r="O1291" s="14">
        <f t="shared" si="70"/>
        <v>4550</v>
      </c>
      <c r="P1291" s="14">
        <f t="shared" si="71"/>
        <v>2275</v>
      </c>
      <c r="Q1291" s="3">
        <v>0.5</v>
      </c>
    </row>
    <row r="1292" spans="1:17" ht="15.75" customHeight="1" x14ac:dyDescent="0.2">
      <c r="A1292" s="1" t="s">
        <v>108</v>
      </c>
      <c r="B1292" s="1">
        <v>1185732</v>
      </c>
      <c r="C1292" s="17">
        <v>44903</v>
      </c>
      <c r="D1292" s="17" t="str">
        <f t="shared" si="72"/>
        <v>diciembre</v>
      </c>
      <c r="E1292" s="17" t="str">
        <f t="shared" si="73"/>
        <v>T4</v>
      </c>
      <c r="F1292" s="17" t="str">
        <f t="shared" si="74"/>
        <v>S2</v>
      </c>
      <c r="G1292" s="1" t="s">
        <v>27</v>
      </c>
      <c r="H1292" s="1" t="s">
        <v>28</v>
      </c>
      <c r="I1292" s="1" t="s">
        <v>42</v>
      </c>
      <c r="J1292" s="1" t="s">
        <v>2</v>
      </c>
      <c r="K1292" s="1">
        <v>42</v>
      </c>
      <c r="L1292" s="1" t="s">
        <v>113</v>
      </c>
      <c r="M1292" s="14">
        <v>0.65</v>
      </c>
      <c r="N1292" s="2">
        <v>8750</v>
      </c>
      <c r="O1292" s="14">
        <f t="shared" si="70"/>
        <v>5687.5</v>
      </c>
      <c r="P1292" s="14">
        <f t="shared" si="71"/>
        <v>2559.375</v>
      </c>
      <c r="Q1292" s="3">
        <v>0.45</v>
      </c>
    </row>
    <row r="1293" spans="1:17" ht="15.75" customHeight="1" x14ac:dyDescent="0.2">
      <c r="A1293" s="1" t="s">
        <v>108</v>
      </c>
      <c r="B1293" s="1">
        <v>1185732</v>
      </c>
      <c r="C1293" s="17">
        <v>44903</v>
      </c>
      <c r="D1293" s="17" t="str">
        <f t="shared" si="72"/>
        <v>diciembre</v>
      </c>
      <c r="E1293" s="17" t="str">
        <f t="shared" si="73"/>
        <v>T4</v>
      </c>
      <c r="F1293" s="17" t="str">
        <f t="shared" si="74"/>
        <v>S2</v>
      </c>
      <c r="G1293" s="1" t="s">
        <v>27</v>
      </c>
      <c r="H1293" s="1" t="s">
        <v>28</v>
      </c>
      <c r="I1293" s="1" t="s">
        <v>42</v>
      </c>
      <c r="J1293" s="1" t="s">
        <v>3</v>
      </c>
      <c r="K1293" s="1">
        <v>55</v>
      </c>
      <c r="L1293" s="1" t="s">
        <v>112</v>
      </c>
      <c r="M1293" s="14">
        <v>0.55000000000000004</v>
      </c>
      <c r="N1293" s="2">
        <v>6750</v>
      </c>
      <c r="O1293" s="14">
        <f t="shared" si="70"/>
        <v>3712.5000000000005</v>
      </c>
      <c r="P1293" s="14">
        <f t="shared" si="71"/>
        <v>1299.375</v>
      </c>
      <c r="Q1293" s="3">
        <v>0.35</v>
      </c>
    </row>
    <row r="1294" spans="1:17" ht="15.75" customHeight="1" x14ac:dyDescent="0.2">
      <c r="A1294" s="1" t="s">
        <v>108</v>
      </c>
      <c r="B1294" s="1">
        <v>1185732</v>
      </c>
      <c r="C1294" s="17">
        <v>44903</v>
      </c>
      <c r="D1294" s="17" t="str">
        <f t="shared" si="72"/>
        <v>diciembre</v>
      </c>
      <c r="E1294" s="17" t="str">
        <f t="shared" si="73"/>
        <v>T4</v>
      </c>
      <c r="F1294" s="17" t="str">
        <f t="shared" si="74"/>
        <v>S2</v>
      </c>
      <c r="G1294" s="1" t="s">
        <v>27</v>
      </c>
      <c r="H1294" s="1" t="s">
        <v>28</v>
      </c>
      <c r="I1294" s="1" t="s">
        <v>42</v>
      </c>
      <c r="J1294" s="1" t="s">
        <v>4</v>
      </c>
      <c r="K1294" s="1">
        <v>28</v>
      </c>
      <c r="L1294" s="1" t="s">
        <v>115</v>
      </c>
      <c r="M1294" s="14">
        <v>0.55000000000000004</v>
      </c>
      <c r="N1294" s="2">
        <v>6250</v>
      </c>
      <c r="O1294" s="14">
        <f t="shared" si="70"/>
        <v>3437.5000000000005</v>
      </c>
      <c r="P1294" s="14">
        <f t="shared" si="71"/>
        <v>859.37500000000011</v>
      </c>
      <c r="Q1294" s="3">
        <v>0.25</v>
      </c>
    </row>
    <row r="1295" spans="1:17" ht="15.75" customHeight="1" x14ac:dyDescent="0.2">
      <c r="A1295" s="1" t="s">
        <v>108</v>
      </c>
      <c r="B1295" s="1">
        <v>1185732</v>
      </c>
      <c r="C1295" s="17">
        <v>44903</v>
      </c>
      <c r="D1295" s="17" t="str">
        <f t="shared" si="72"/>
        <v>diciembre</v>
      </c>
      <c r="E1295" s="17" t="str">
        <f t="shared" si="73"/>
        <v>T4</v>
      </c>
      <c r="F1295" s="17" t="str">
        <f t="shared" si="74"/>
        <v>S2</v>
      </c>
      <c r="G1295" s="1" t="s">
        <v>27</v>
      </c>
      <c r="H1295" s="1" t="s">
        <v>28</v>
      </c>
      <c r="I1295" s="1" t="s">
        <v>42</v>
      </c>
      <c r="J1295" s="1" t="s">
        <v>5</v>
      </c>
      <c r="K1295" s="1">
        <v>15</v>
      </c>
      <c r="L1295" s="1" t="s">
        <v>115</v>
      </c>
      <c r="M1295" s="14">
        <v>0.55000000000000004</v>
      </c>
      <c r="N1295" s="2">
        <v>5750</v>
      </c>
      <c r="O1295" s="14">
        <f t="shared" si="70"/>
        <v>3162.5000000000005</v>
      </c>
      <c r="P1295" s="14">
        <f t="shared" si="71"/>
        <v>948.75000000000011</v>
      </c>
      <c r="Q1295" s="3">
        <v>0.3</v>
      </c>
    </row>
    <row r="1296" spans="1:17" ht="15.75" customHeight="1" x14ac:dyDescent="0.2">
      <c r="A1296" s="1" t="s">
        <v>108</v>
      </c>
      <c r="B1296" s="1">
        <v>1185732</v>
      </c>
      <c r="C1296" s="17">
        <v>44903</v>
      </c>
      <c r="D1296" s="17" t="str">
        <f t="shared" si="72"/>
        <v>diciembre</v>
      </c>
      <c r="E1296" s="17" t="str">
        <f t="shared" si="73"/>
        <v>T4</v>
      </c>
      <c r="F1296" s="17" t="str">
        <f t="shared" si="74"/>
        <v>S2</v>
      </c>
      <c r="G1296" s="1" t="s">
        <v>27</v>
      </c>
      <c r="H1296" s="1" t="s">
        <v>28</v>
      </c>
      <c r="I1296" s="1" t="s">
        <v>42</v>
      </c>
      <c r="J1296" s="1" t="s">
        <v>6</v>
      </c>
      <c r="K1296" s="1">
        <v>56</v>
      </c>
      <c r="L1296" s="1" t="s">
        <v>114</v>
      </c>
      <c r="M1296" s="14">
        <v>0.65</v>
      </c>
      <c r="N1296" s="2">
        <v>5750</v>
      </c>
      <c r="O1296" s="14">
        <f t="shared" si="70"/>
        <v>3737.5</v>
      </c>
      <c r="P1296" s="14">
        <f t="shared" si="71"/>
        <v>1308.125</v>
      </c>
      <c r="Q1296" s="3">
        <v>0.35</v>
      </c>
    </row>
    <row r="1297" spans="1:17" ht="15.75" customHeight="1" x14ac:dyDescent="0.2">
      <c r="A1297" s="1" t="s">
        <v>108</v>
      </c>
      <c r="B1297" s="1">
        <v>1185732</v>
      </c>
      <c r="C1297" s="17">
        <v>44903</v>
      </c>
      <c r="D1297" s="17" t="str">
        <f t="shared" si="72"/>
        <v>diciembre</v>
      </c>
      <c r="E1297" s="17" t="str">
        <f t="shared" si="73"/>
        <v>T4</v>
      </c>
      <c r="F1297" s="17" t="str">
        <f t="shared" si="74"/>
        <v>S2</v>
      </c>
      <c r="G1297" s="1" t="s">
        <v>27</v>
      </c>
      <c r="H1297" s="1" t="s">
        <v>28</v>
      </c>
      <c r="I1297" s="1" t="s">
        <v>42</v>
      </c>
      <c r="J1297" s="1" t="s">
        <v>7</v>
      </c>
      <c r="K1297" s="1">
        <v>27</v>
      </c>
      <c r="L1297" s="1" t="s">
        <v>114</v>
      </c>
      <c r="M1297" s="14">
        <v>0.7</v>
      </c>
      <c r="N1297" s="2">
        <v>6750</v>
      </c>
      <c r="O1297" s="14">
        <f t="shared" si="70"/>
        <v>4725</v>
      </c>
      <c r="P1297" s="14">
        <f t="shared" si="71"/>
        <v>2362.5</v>
      </c>
      <c r="Q1297" s="3">
        <v>0.5</v>
      </c>
    </row>
    <row r="1298" spans="1:17" ht="15.75" customHeight="1" x14ac:dyDescent="0.2">
      <c r="A1298" s="1" t="s">
        <v>108</v>
      </c>
      <c r="B1298" s="1">
        <v>1185732</v>
      </c>
      <c r="C1298" s="17">
        <v>44575</v>
      </c>
      <c r="D1298" s="17" t="str">
        <f t="shared" si="72"/>
        <v>enero</v>
      </c>
      <c r="E1298" s="17" t="str">
        <f t="shared" si="73"/>
        <v>T1</v>
      </c>
      <c r="F1298" s="17" t="str">
        <f t="shared" si="74"/>
        <v>S1</v>
      </c>
      <c r="G1298" s="1" t="s">
        <v>0</v>
      </c>
      <c r="H1298" s="1" t="s">
        <v>1</v>
      </c>
      <c r="I1298" s="1" t="s">
        <v>43</v>
      </c>
      <c r="J1298" s="1" t="s">
        <v>2</v>
      </c>
      <c r="K1298" s="1">
        <v>57</v>
      </c>
      <c r="L1298" s="1" t="s">
        <v>114</v>
      </c>
      <c r="M1298" s="14">
        <v>0.4</v>
      </c>
      <c r="N1298" s="2">
        <v>8000</v>
      </c>
      <c r="O1298" s="14">
        <f t="shared" si="70"/>
        <v>3200</v>
      </c>
      <c r="P1298" s="14">
        <f t="shared" si="71"/>
        <v>1600</v>
      </c>
      <c r="Q1298" s="3">
        <v>0.5</v>
      </c>
    </row>
    <row r="1299" spans="1:17" ht="15.75" customHeight="1" x14ac:dyDescent="0.2">
      <c r="A1299" s="1" t="s">
        <v>108</v>
      </c>
      <c r="B1299" s="1">
        <v>1185732</v>
      </c>
      <c r="C1299" s="17">
        <v>44575</v>
      </c>
      <c r="D1299" s="17" t="str">
        <f t="shared" si="72"/>
        <v>enero</v>
      </c>
      <c r="E1299" s="17" t="str">
        <f t="shared" si="73"/>
        <v>T1</v>
      </c>
      <c r="F1299" s="17" t="str">
        <f t="shared" si="74"/>
        <v>S1</v>
      </c>
      <c r="G1299" s="1" t="s">
        <v>0</v>
      </c>
      <c r="H1299" s="1" t="s">
        <v>1</v>
      </c>
      <c r="I1299" s="1" t="s">
        <v>43</v>
      </c>
      <c r="J1299" s="1" t="s">
        <v>3</v>
      </c>
      <c r="K1299" s="1">
        <v>35</v>
      </c>
      <c r="L1299" s="1" t="s">
        <v>113</v>
      </c>
      <c r="M1299" s="14">
        <v>0.4</v>
      </c>
      <c r="N1299" s="2">
        <v>6000</v>
      </c>
      <c r="O1299" s="14">
        <f t="shared" si="70"/>
        <v>2400</v>
      </c>
      <c r="P1299" s="14">
        <f t="shared" si="71"/>
        <v>720</v>
      </c>
      <c r="Q1299" s="3">
        <v>0.3</v>
      </c>
    </row>
    <row r="1300" spans="1:17" ht="15.75" customHeight="1" x14ac:dyDescent="0.2">
      <c r="A1300" s="1" t="s">
        <v>108</v>
      </c>
      <c r="B1300" s="1">
        <v>1185732</v>
      </c>
      <c r="C1300" s="17">
        <v>44575</v>
      </c>
      <c r="D1300" s="17" t="str">
        <f t="shared" si="72"/>
        <v>enero</v>
      </c>
      <c r="E1300" s="17" t="str">
        <f t="shared" si="73"/>
        <v>T1</v>
      </c>
      <c r="F1300" s="17" t="str">
        <f t="shared" si="74"/>
        <v>S1</v>
      </c>
      <c r="G1300" s="1" t="s">
        <v>0</v>
      </c>
      <c r="H1300" s="1" t="s">
        <v>1</v>
      </c>
      <c r="I1300" s="1" t="s">
        <v>43</v>
      </c>
      <c r="J1300" s="1" t="s">
        <v>4</v>
      </c>
      <c r="K1300" s="1">
        <v>42</v>
      </c>
      <c r="L1300" s="1" t="s">
        <v>112</v>
      </c>
      <c r="M1300" s="14">
        <v>0.30000000000000004</v>
      </c>
      <c r="N1300" s="2">
        <v>6000</v>
      </c>
      <c r="O1300" s="14">
        <f t="shared" si="70"/>
        <v>1800.0000000000002</v>
      </c>
      <c r="P1300" s="14">
        <f t="shared" si="71"/>
        <v>630</v>
      </c>
      <c r="Q1300" s="3">
        <v>0.35</v>
      </c>
    </row>
    <row r="1301" spans="1:17" ht="15.75" customHeight="1" x14ac:dyDescent="0.2">
      <c r="A1301" s="1" t="s">
        <v>108</v>
      </c>
      <c r="B1301" s="1">
        <v>1185732</v>
      </c>
      <c r="C1301" s="17">
        <v>44575</v>
      </c>
      <c r="D1301" s="17" t="str">
        <f t="shared" si="72"/>
        <v>enero</v>
      </c>
      <c r="E1301" s="17" t="str">
        <f t="shared" si="73"/>
        <v>T1</v>
      </c>
      <c r="F1301" s="17" t="str">
        <f t="shared" si="74"/>
        <v>S1</v>
      </c>
      <c r="G1301" s="1" t="s">
        <v>0</v>
      </c>
      <c r="H1301" s="1" t="s">
        <v>1</v>
      </c>
      <c r="I1301" s="1" t="s">
        <v>43</v>
      </c>
      <c r="J1301" s="1" t="s">
        <v>5</v>
      </c>
      <c r="K1301" s="1">
        <v>36</v>
      </c>
      <c r="L1301" s="1" t="s">
        <v>114</v>
      </c>
      <c r="M1301" s="14">
        <v>0.35</v>
      </c>
      <c r="N1301" s="2">
        <v>4500</v>
      </c>
      <c r="O1301" s="14">
        <f t="shared" si="70"/>
        <v>1575</v>
      </c>
      <c r="P1301" s="14">
        <f t="shared" si="71"/>
        <v>551.25</v>
      </c>
      <c r="Q1301" s="3">
        <v>0.35</v>
      </c>
    </row>
    <row r="1302" spans="1:17" ht="15.75" customHeight="1" x14ac:dyDescent="0.2">
      <c r="A1302" s="1" t="s">
        <v>108</v>
      </c>
      <c r="B1302" s="1">
        <v>1185732</v>
      </c>
      <c r="C1302" s="17">
        <v>44575</v>
      </c>
      <c r="D1302" s="17" t="str">
        <f t="shared" si="72"/>
        <v>enero</v>
      </c>
      <c r="E1302" s="17" t="str">
        <f t="shared" si="73"/>
        <v>T1</v>
      </c>
      <c r="F1302" s="17" t="str">
        <f t="shared" si="74"/>
        <v>S1</v>
      </c>
      <c r="G1302" s="1" t="s">
        <v>0</v>
      </c>
      <c r="H1302" s="1" t="s">
        <v>1</v>
      </c>
      <c r="I1302" s="1" t="s">
        <v>43</v>
      </c>
      <c r="J1302" s="1" t="s">
        <v>6</v>
      </c>
      <c r="K1302" s="1">
        <v>46</v>
      </c>
      <c r="L1302" s="1" t="s">
        <v>113</v>
      </c>
      <c r="M1302" s="14">
        <v>0.5</v>
      </c>
      <c r="N1302" s="2">
        <v>5000</v>
      </c>
      <c r="O1302" s="14">
        <f t="shared" si="70"/>
        <v>2500</v>
      </c>
      <c r="P1302" s="14">
        <f t="shared" si="71"/>
        <v>750</v>
      </c>
      <c r="Q1302" s="3">
        <v>0.3</v>
      </c>
    </row>
    <row r="1303" spans="1:17" ht="15.75" customHeight="1" x14ac:dyDescent="0.2">
      <c r="A1303" s="1" t="s">
        <v>108</v>
      </c>
      <c r="B1303" s="1">
        <v>1185732</v>
      </c>
      <c r="C1303" s="17">
        <v>44575</v>
      </c>
      <c r="D1303" s="17" t="str">
        <f t="shared" si="72"/>
        <v>enero</v>
      </c>
      <c r="E1303" s="17" t="str">
        <f t="shared" si="73"/>
        <v>T1</v>
      </c>
      <c r="F1303" s="17" t="str">
        <f t="shared" si="74"/>
        <v>S1</v>
      </c>
      <c r="G1303" s="1" t="s">
        <v>0</v>
      </c>
      <c r="H1303" s="1" t="s">
        <v>1</v>
      </c>
      <c r="I1303" s="1" t="s">
        <v>43</v>
      </c>
      <c r="J1303" s="1" t="s">
        <v>7</v>
      </c>
      <c r="K1303" s="1">
        <v>34</v>
      </c>
      <c r="L1303" s="1" t="s">
        <v>115</v>
      </c>
      <c r="M1303" s="14">
        <v>0.4</v>
      </c>
      <c r="N1303" s="2">
        <v>6000</v>
      </c>
      <c r="O1303" s="14">
        <f t="shared" si="70"/>
        <v>2400</v>
      </c>
      <c r="P1303" s="14">
        <f t="shared" si="71"/>
        <v>600</v>
      </c>
      <c r="Q1303" s="3">
        <v>0.25</v>
      </c>
    </row>
    <row r="1304" spans="1:17" ht="15.75" customHeight="1" x14ac:dyDescent="0.2">
      <c r="A1304" s="1" t="s">
        <v>108</v>
      </c>
      <c r="B1304" s="1">
        <v>1185732</v>
      </c>
      <c r="C1304" s="17">
        <v>44604</v>
      </c>
      <c r="D1304" s="17" t="str">
        <f t="shared" si="72"/>
        <v>febrero</v>
      </c>
      <c r="E1304" s="17" t="str">
        <f t="shared" si="73"/>
        <v>T1</v>
      </c>
      <c r="F1304" s="17" t="str">
        <f t="shared" si="74"/>
        <v>S1</v>
      </c>
      <c r="G1304" s="1" t="s">
        <v>0</v>
      </c>
      <c r="H1304" s="1" t="s">
        <v>1</v>
      </c>
      <c r="I1304" s="1" t="s">
        <v>43</v>
      </c>
      <c r="J1304" s="1" t="s">
        <v>2</v>
      </c>
      <c r="K1304" s="1">
        <v>44</v>
      </c>
      <c r="L1304" s="1" t="s">
        <v>114</v>
      </c>
      <c r="M1304" s="14">
        <v>0.4</v>
      </c>
      <c r="N1304" s="2">
        <v>8500</v>
      </c>
      <c r="O1304" s="14">
        <f t="shared" si="70"/>
        <v>3400</v>
      </c>
      <c r="P1304" s="14">
        <f t="shared" si="71"/>
        <v>1700</v>
      </c>
      <c r="Q1304" s="3">
        <v>0.5</v>
      </c>
    </row>
    <row r="1305" spans="1:17" ht="15.75" customHeight="1" x14ac:dyDescent="0.2">
      <c r="A1305" s="1" t="s">
        <v>108</v>
      </c>
      <c r="B1305" s="1">
        <v>1185732</v>
      </c>
      <c r="C1305" s="17">
        <v>44604</v>
      </c>
      <c r="D1305" s="17" t="str">
        <f t="shared" si="72"/>
        <v>febrero</v>
      </c>
      <c r="E1305" s="17" t="str">
        <f t="shared" si="73"/>
        <v>T1</v>
      </c>
      <c r="F1305" s="17" t="str">
        <f t="shared" si="74"/>
        <v>S1</v>
      </c>
      <c r="G1305" s="1" t="s">
        <v>0</v>
      </c>
      <c r="H1305" s="1" t="s">
        <v>1</v>
      </c>
      <c r="I1305" s="1" t="s">
        <v>43</v>
      </c>
      <c r="J1305" s="1" t="s">
        <v>3</v>
      </c>
      <c r="K1305" s="1">
        <v>41</v>
      </c>
      <c r="L1305" s="1" t="s">
        <v>112</v>
      </c>
      <c r="M1305" s="14">
        <v>0.4</v>
      </c>
      <c r="N1305" s="2">
        <v>5000</v>
      </c>
      <c r="O1305" s="14">
        <f t="shared" si="70"/>
        <v>2000</v>
      </c>
      <c r="P1305" s="14">
        <f t="shared" si="71"/>
        <v>600</v>
      </c>
      <c r="Q1305" s="3">
        <v>0.3</v>
      </c>
    </row>
    <row r="1306" spans="1:17" ht="15.75" customHeight="1" x14ac:dyDescent="0.2">
      <c r="A1306" s="1" t="s">
        <v>108</v>
      </c>
      <c r="B1306" s="1">
        <v>1185732</v>
      </c>
      <c r="C1306" s="17">
        <v>44604</v>
      </c>
      <c r="D1306" s="17" t="str">
        <f t="shared" si="72"/>
        <v>febrero</v>
      </c>
      <c r="E1306" s="17" t="str">
        <f t="shared" si="73"/>
        <v>T1</v>
      </c>
      <c r="F1306" s="17" t="str">
        <f t="shared" si="74"/>
        <v>S1</v>
      </c>
      <c r="G1306" s="1" t="s">
        <v>0</v>
      </c>
      <c r="H1306" s="1" t="s">
        <v>1</v>
      </c>
      <c r="I1306" s="1" t="s">
        <v>43</v>
      </c>
      <c r="J1306" s="1" t="s">
        <v>4</v>
      </c>
      <c r="K1306" s="1">
        <v>50</v>
      </c>
      <c r="L1306" s="1" t="s">
        <v>112</v>
      </c>
      <c r="M1306" s="14">
        <v>0.30000000000000004</v>
      </c>
      <c r="N1306" s="2">
        <v>5500</v>
      </c>
      <c r="O1306" s="14">
        <f t="shared" si="70"/>
        <v>1650.0000000000002</v>
      </c>
      <c r="P1306" s="14">
        <f t="shared" si="71"/>
        <v>577.5</v>
      </c>
      <c r="Q1306" s="3">
        <v>0.35</v>
      </c>
    </row>
    <row r="1307" spans="1:17" ht="15.75" customHeight="1" x14ac:dyDescent="0.2">
      <c r="A1307" s="1" t="s">
        <v>108</v>
      </c>
      <c r="B1307" s="1">
        <v>1185732</v>
      </c>
      <c r="C1307" s="17">
        <v>44604</v>
      </c>
      <c r="D1307" s="17" t="str">
        <f t="shared" si="72"/>
        <v>febrero</v>
      </c>
      <c r="E1307" s="17" t="str">
        <f t="shared" si="73"/>
        <v>T1</v>
      </c>
      <c r="F1307" s="17" t="str">
        <f t="shared" si="74"/>
        <v>S1</v>
      </c>
      <c r="G1307" s="1" t="s">
        <v>0</v>
      </c>
      <c r="H1307" s="1" t="s">
        <v>1</v>
      </c>
      <c r="I1307" s="1" t="s">
        <v>43</v>
      </c>
      <c r="J1307" s="1" t="s">
        <v>5</v>
      </c>
      <c r="K1307" s="1">
        <v>32</v>
      </c>
      <c r="L1307" s="1" t="s">
        <v>113</v>
      </c>
      <c r="M1307" s="14">
        <v>0.35</v>
      </c>
      <c r="N1307" s="2">
        <v>4250</v>
      </c>
      <c r="O1307" s="14">
        <f t="shared" si="70"/>
        <v>1487.5</v>
      </c>
      <c r="P1307" s="14">
        <f t="shared" si="71"/>
        <v>520.625</v>
      </c>
      <c r="Q1307" s="3">
        <v>0.35</v>
      </c>
    </row>
    <row r="1308" spans="1:17" ht="15.75" customHeight="1" x14ac:dyDescent="0.2">
      <c r="A1308" s="1" t="s">
        <v>108</v>
      </c>
      <c r="B1308" s="1">
        <v>1185732</v>
      </c>
      <c r="C1308" s="17">
        <v>44604</v>
      </c>
      <c r="D1308" s="17" t="str">
        <f t="shared" si="72"/>
        <v>febrero</v>
      </c>
      <c r="E1308" s="17" t="str">
        <f t="shared" si="73"/>
        <v>T1</v>
      </c>
      <c r="F1308" s="17" t="str">
        <f t="shared" si="74"/>
        <v>S1</v>
      </c>
      <c r="G1308" s="1" t="s">
        <v>0</v>
      </c>
      <c r="H1308" s="1" t="s">
        <v>1</v>
      </c>
      <c r="I1308" s="1" t="s">
        <v>43</v>
      </c>
      <c r="J1308" s="1" t="s">
        <v>6</v>
      </c>
      <c r="K1308" s="1">
        <v>34</v>
      </c>
      <c r="L1308" s="1" t="s">
        <v>115</v>
      </c>
      <c r="M1308" s="14">
        <v>0.5</v>
      </c>
      <c r="N1308" s="2">
        <v>5000</v>
      </c>
      <c r="O1308" s="14">
        <f t="shared" si="70"/>
        <v>2500</v>
      </c>
      <c r="P1308" s="14">
        <f t="shared" si="71"/>
        <v>750</v>
      </c>
      <c r="Q1308" s="3">
        <v>0.3</v>
      </c>
    </row>
    <row r="1309" spans="1:17" ht="15.75" customHeight="1" x14ac:dyDescent="0.2">
      <c r="A1309" s="1" t="s">
        <v>108</v>
      </c>
      <c r="B1309" s="1">
        <v>1185732</v>
      </c>
      <c r="C1309" s="17">
        <v>44604</v>
      </c>
      <c r="D1309" s="17" t="str">
        <f t="shared" si="72"/>
        <v>febrero</v>
      </c>
      <c r="E1309" s="17" t="str">
        <f t="shared" si="73"/>
        <v>T1</v>
      </c>
      <c r="F1309" s="17" t="str">
        <f t="shared" si="74"/>
        <v>S1</v>
      </c>
      <c r="G1309" s="1" t="s">
        <v>0</v>
      </c>
      <c r="H1309" s="1" t="s">
        <v>1</v>
      </c>
      <c r="I1309" s="1" t="s">
        <v>43</v>
      </c>
      <c r="J1309" s="1" t="s">
        <v>7</v>
      </c>
      <c r="K1309" s="1">
        <v>46</v>
      </c>
      <c r="L1309" s="1" t="s">
        <v>113</v>
      </c>
      <c r="M1309" s="14">
        <v>0.4</v>
      </c>
      <c r="N1309" s="2">
        <v>6000</v>
      </c>
      <c r="O1309" s="14">
        <f t="shared" si="70"/>
        <v>2400</v>
      </c>
      <c r="P1309" s="14">
        <f t="shared" si="71"/>
        <v>600</v>
      </c>
      <c r="Q1309" s="3">
        <v>0.25</v>
      </c>
    </row>
    <row r="1310" spans="1:17" ht="15.75" customHeight="1" x14ac:dyDescent="0.2">
      <c r="A1310" s="1" t="s">
        <v>108</v>
      </c>
      <c r="B1310" s="1">
        <v>1185732</v>
      </c>
      <c r="C1310" s="17">
        <v>44630</v>
      </c>
      <c r="D1310" s="17" t="str">
        <f t="shared" si="72"/>
        <v>marzo</v>
      </c>
      <c r="E1310" s="17" t="str">
        <f t="shared" si="73"/>
        <v>T1</v>
      </c>
      <c r="F1310" s="17" t="str">
        <f t="shared" si="74"/>
        <v>S1</v>
      </c>
      <c r="G1310" s="1" t="s">
        <v>0</v>
      </c>
      <c r="H1310" s="1" t="s">
        <v>1</v>
      </c>
      <c r="I1310" s="1" t="s">
        <v>43</v>
      </c>
      <c r="J1310" s="1" t="s">
        <v>2</v>
      </c>
      <c r="K1310" s="1">
        <v>44</v>
      </c>
      <c r="L1310" s="1" t="s">
        <v>115</v>
      </c>
      <c r="M1310" s="14">
        <v>0.4</v>
      </c>
      <c r="N1310" s="2">
        <v>8200</v>
      </c>
      <c r="O1310" s="14">
        <f t="shared" si="70"/>
        <v>3280</v>
      </c>
      <c r="P1310" s="14">
        <f t="shared" si="71"/>
        <v>1640</v>
      </c>
      <c r="Q1310" s="3">
        <v>0.5</v>
      </c>
    </row>
    <row r="1311" spans="1:17" ht="15.75" customHeight="1" x14ac:dyDescent="0.2">
      <c r="A1311" s="1" t="s">
        <v>108</v>
      </c>
      <c r="B1311" s="1">
        <v>1185732</v>
      </c>
      <c r="C1311" s="17">
        <v>44630</v>
      </c>
      <c r="D1311" s="17" t="str">
        <f t="shared" si="72"/>
        <v>marzo</v>
      </c>
      <c r="E1311" s="17" t="str">
        <f t="shared" si="73"/>
        <v>T1</v>
      </c>
      <c r="F1311" s="17" t="str">
        <f t="shared" si="74"/>
        <v>S1</v>
      </c>
      <c r="G1311" s="1" t="s">
        <v>0</v>
      </c>
      <c r="H1311" s="1" t="s">
        <v>1</v>
      </c>
      <c r="I1311" s="1" t="s">
        <v>43</v>
      </c>
      <c r="J1311" s="1" t="s">
        <v>3</v>
      </c>
      <c r="K1311" s="1">
        <v>23</v>
      </c>
      <c r="L1311" s="1" t="s">
        <v>114</v>
      </c>
      <c r="M1311" s="14">
        <v>0.4</v>
      </c>
      <c r="N1311" s="2">
        <v>5250</v>
      </c>
      <c r="O1311" s="14">
        <f t="shared" si="70"/>
        <v>2100</v>
      </c>
      <c r="P1311" s="14">
        <f t="shared" si="71"/>
        <v>630</v>
      </c>
      <c r="Q1311" s="3">
        <v>0.3</v>
      </c>
    </row>
    <row r="1312" spans="1:17" ht="15.75" customHeight="1" x14ac:dyDescent="0.2">
      <c r="A1312" s="1" t="s">
        <v>108</v>
      </c>
      <c r="B1312" s="1">
        <v>1185732</v>
      </c>
      <c r="C1312" s="17">
        <v>44630</v>
      </c>
      <c r="D1312" s="17" t="str">
        <f t="shared" si="72"/>
        <v>marzo</v>
      </c>
      <c r="E1312" s="17" t="str">
        <f t="shared" si="73"/>
        <v>T1</v>
      </c>
      <c r="F1312" s="17" t="str">
        <f t="shared" si="74"/>
        <v>S1</v>
      </c>
      <c r="G1312" s="1" t="s">
        <v>0</v>
      </c>
      <c r="H1312" s="1" t="s">
        <v>1</v>
      </c>
      <c r="I1312" s="1" t="s">
        <v>43</v>
      </c>
      <c r="J1312" s="1" t="s">
        <v>4</v>
      </c>
      <c r="K1312" s="1">
        <v>39</v>
      </c>
      <c r="L1312" s="1" t="s">
        <v>113</v>
      </c>
      <c r="M1312" s="14">
        <v>0.30000000000000004</v>
      </c>
      <c r="N1312" s="2">
        <v>5500</v>
      </c>
      <c r="O1312" s="14">
        <f t="shared" si="70"/>
        <v>1650.0000000000002</v>
      </c>
      <c r="P1312" s="14">
        <f t="shared" si="71"/>
        <v>577.5</v>
      </c>
      <c r="Q1312" s="3">
        <v>0.35</v>
      </c>
    </row>
    <row r="1313" spans="1:17" ht="15.75" customHeight="1" x14ac:dyDescent="0.2">
      <c r="A1313" s="1" t="s">
        <v>108</v>
      </c>
      <c r="B1313" s="1">
        <v>1185732</v>
      </c>
      <c r="C1313" s="17">
        <v>44630</v>
      </c>
      <c r="D1313" s="17" t="str">
        <f t="shared" si="72"/>
        <v>marzo</v>
      </c>
      <c r="E1313" s="17" t="str">
        <f t="shared" si="73"/>
        <v>T1</v>
      </c>
      <c r="F1313" s="17" t="str">
        <f t="shared" si="74"/>
        <v>S1</v>
      </c>
      <c r="G1313" s="1" t="s">
        <v>0</v>
      </c>
      <c r="H1313" s="1" t="s">
        <v>1</v>
      </c>
      <c r="I1313" s="1" t="s">
        <v>43</v>
      </c>
      <c r="J1313" s="1" t="s">
        <v>5</v>
      </c>
      <c r="K1313" s="1">
        <v>21</v>
      </c>
      <c r="L1313" s="1" t="s">
        <v>115</v>
      </c>
      <c r="M1313" s="14">
        <v>0.35</v>
      </c>
      <c r="N1313" s="2">
        <v>4000</v>
      </c>
      <c r="O1313" s="14">
        <f t="shared" si="70"/>
        <v>1400</v>
      </c>
      <c r="P1313" s="14">
        <f t="shared" si="71"/>
        <v>489.99999999999994</v>
      </c>
      <c r="Q1313" s="3">
        <v>0.35</v>
      </c>
    </row>
    <row r="1314" spans="1:17" ht="15.75" customHeight="1" x14ac:dyDescent="0.2">
      <c r="A1314" s="1" t="s">
        <v>108</v>
      </c>
      <c r="B1314" s="1">
        <v>1185732</v>
      </c>
      <c r="C1314" s="17">
        <v>44630</v>
      </c>
      <c r="D1314" s="17" t="str">
        <f t="shared" si="72"/>
        <v>marzo</v>
      </c>
      <c r="E1314" s="17" t="str">
        <f t="shared" si="73"/>
        <v>T1</v>
      </c>
      <c r="F1314" s="17" t="str">
        <f t="shared" si="74"/>
        <v>S1</v>
      </c>
      <c r="G1314" s="1" t="s">
        <v>0</v>
      </c>
      <c r="H1314" s="1" t="s">
        <v>1</v>
      </c>
      <c r="I1314" s="1" t="s">
        <v>43</v>
      </c>
      <c r="J1314" s="1" t="s">
        <v>6</v>
      </c>
      <c r="K1314" s="1">
        <v>23</v>
      </c>
      <c r="L1314" s="1" t="s">
        <v>115</v>
      </c>
      <c r="M1314" s="14">
        <v>0.5</v>
      </c>
      <c r="N1314" s="2">
        <v>4500</v>
      </c>
      <c r="O1314" s="14">
        <f t="shared" si="70"/>
        <v>2250</v>
      </c>
      <c r="P1314" s="14">
        <f t="shared" si="71"/>
        <v>675</v>
      </c>
      <c r="Q1314" s="3">
        <v>0.3</v>
      </c>
    </row>
    <row r="1315" spans="1:17" ht="15.75" customHeight="1" x14ac:dyDescent="0.2">
      <c r="A1315" s="1" t="s">
        <v>108</v>
      </c>
      <c r="B1315" s="1">
        <v>1185732</v>
      </c>
      <c r="C1315" s="17">
        <v>44630</v>
      </c>
      <c r="D1315" s="17" t="str">
        <f t="shared" si="72"/>
        <v>marzo</v>
      </c>
      <c r="E1315" s="17" t="str">
        <f t="shared" si="73"/>
        <v>T1</v>
      </c>
      <c r="F1315" s="17" t="str">
        <f t="shared" si="74"/>
        <v>S1</v>
      </c>
      <c r="G1315" s="1" t="s">
        <v>0</v>
      </c>
      <c r="H1315" s="1" t="s">
        <v>1</v>
      </c>
      <c r="I1315" s="1" t="s">
        <v>43</v>
      </c>
      <c r="J1315" s="1" t="s">
        <v>7</v>
      </c>
      <c r="K1315" s="1">
        <v>42</v>
      </c>
      <c r="L1315" s="1" t="s">
        <v>115</v>
      </c>
      <c r="M1315" s="14">
        <v>0.4</v>
      </c>
      <c r="N1315" s="2">
        <v>5500</v>
      </c>
      <c r="O1315" s="14">
        <f t="shared" si="70"/>
        <v>2200</v>
      </c>
      <c r="P1315" s="14">
        <f t="shared" si="71"/>
        <v>550</v>
      </c>
      <c r="Q1315" s="3">
        <v>0.25</v>
      </c>
    </row>
    <row r="1316" spans="1:17" ht="15.75" customHeight="1" x14ac:dyDescent="0.2">
      <c r="A1316" s="1" t="s">
        <v>108</v>
      </c>
      <c r="B1316" s="1">
        <v>1185732</v>
      </c>
      <c r="C1316" s="17">
        <v>44662</v>
      </c>
      <c r="D1316" s="17" t="str">
        <f t="shared" si="72"/>
        <v>abril</v>
      </c>
      <c r="E1316" s="17" t="str">
        <f t="shared" si="73"/>
        <v>T2</v>
      </c>
      <c r="F1316" s="17" t="str">
        <f t="shared" si="74"/>
        <v>S1</v>
      </c>
      <c r="G1316" s="1" t="s">
        <v>0</v>
      </c>
      <c r="H1316" s="1" t="s">
        <v>1</v>
      </c>
      <c r="I1316" s="1" t="s">
        <v>43</v>
      </c>
      <c r="J1316" s="1" t="s">
        <v>2</v>
      </c>
      <c r="K1316" s="1">
        <v>41</v>
      </c>
      <c r="L1316" s="1" t="s">
        <v>114</v>
      </c>
      <c r="M1316" s="14">
        <v>0.4</v>
      </c>
      <c r="N1316" s="2">
        <v>8000</v>
      </c>
      <c r="O1316" s="14">
        <f t="shared" si="70"/>
        <v>3200</v>
      </c>
      <c r="P1316" s="14">
        <f t="shared" si="71"/>
        <v>1600</v>
      </c>
      <c r="Q1316" s="3">
        <v>0.5</v>
      </c>
    </row>
    <row r="1317" spans="1:17" ht="15.75" customHeight="1" x14ac:dyDescent="0.2">
      <c r="A1317" s="1" t="s">
        <v>108</v>
      </c>
      <c r="B1317" s="1">
        <v>1185732</v>
      </c>
      <c r="C1317" s="17">
        <v>44662</v>
      </c>
      <c r="D1317" s="17" t="str">
        <f t="shared" si="72"/>
        <v>abril</v>
      </c>
      <c r="E1317" s="17" t="str">
        <f t="shared" si="73"/>
        <v>T2</v>
      </c>
      <c r="F1317" s="17" t="str">
        <f t="shared" si="74"/>
        <v>S1</v>
      </c>
      <c r="G1317" s="1" t="s">
        <v>0</v>
      </c>
      <c r="H1317" s="1" t="s">
        <v>1</v>
      </c>
      <c r="I1317" s="1" t="s">
        <v>43</v>
      </c>
      <c r="J1317" s="1" t="s">
        <v>3</v>
      </c>
      <c r="K1317" s="1">
        <v>47</v>
      </c>
      <c r="L1317" s="1" t="s">
        <v>114</v>
      </c>
      <c r="M1317" s="14">
        <v>0.4</v>
      </c>
      <c r="N1317" s="2">
        <v>5000</v>
      </c>
      <c r="O1317" s="14">
        <f t="shared" si="70"/>
        <v>2000</v>
      </c>
      <c r="P1317" s="14">
        <f t="shared" si="71"/>
        <v>600</v>
      </c>
      <c r="Q1317" s="3">
        <v>0.3</v>
      </c>
    </row>
    <row r="1318" spans="1:17" ht="15.75" customHeight="1" x14ac:dyDescent="0.2">
      <c r="A1318" s="1" t="s">
        <v>108</v>
      </c>
      <c r="B1318" s="1">
        <v>1185732</v>
      </c>
      <c r="C1318" s="17">
        <v>44662</v>
      </c>
      <c r="D1318" s="17" t="str">
        <f t="shared" si="72"/>
        <v>abril</v>
      </c>
      <c r="E1318" s="17" t="str">
        <f t="shared" si="73"/>
        <v>T2</v>
      </c>
      <c r="F1318" s="17" t="str">
        <f t="shared" si="74"/>
        <v>S1</v>
      </c>
      <c r="G1318" s="1" t="s">
        <v>0</v>
      </c>
      <c r="H1318" s="1" t="s">
        <v>1</v>
      </c>
      <c r="I1318" s="1" t="s">
        <v>43</v>
      </c>
      <c r="J1318" s="1" t="s">
        <v>4</v>
      </c>
      <c r="K1318" s="1">
        <v>34</v>
      </c>
      <c r="L1318" s="1" t="s">
        <v>114</v>
      </c>
      <c r="M1318" s="14">
        <v>0.30000000000000004</v>
      </c>
      <c r="N1318" s="2">
        <v>5000</v>
      </c>
      <c r="O1318" s="14">
        <f t="shared" si="70"/>
        <v>1500.0000000000002</v>
      </c>
      <c r="P1318" s="14">
        <f t="shared" si="71"/>
        <v>525</v>
      </c>
      <c r="Q1318" s="3">
        <v>0.35</v>
      </c>
    </row>
    <row r="1319" spans="1:17" ht="15.75" customHeight="1" x14ac:dyDescent="0.2">
      <c r="A1319" s="1" t="s">
        <v>108</v>
      </c>
      <c r="B1319" s="1">
        <v>1185732</v>
      </c>
      <c r="C1319" s="17">
        <v>44662</v>
      </c>
      <c r="D1319" s="17" t="str">
        <f t="shared" si="72"/>
        <v>abril</v>
      </c>
      <c r="E1319" s="17" t="str">
        <f t="shared" si="73"/>
        <v>T2</v>
      </c>
      <c r="F1319" s="17" t="str">
        <f t="shared" si="74"/>
        <v>S1</v>
      </c>
      <c r="G1319" s="1" t="s">
        <v>0</v>
      </c>
      <c r="H1319" s="1" t="s">
        <v>1</v>
      </c>
      <c r="I1319" s="1" t="s">
        <v>43</v>
      </c>
      <c r="J1319" s="1" t="s">
        <v>5</v>
      </c>
      <c r="K1319" s="1">
        <v>19</v>
      </c>
      <c r="L1319" s="1" t="s">
        <v>112</v>
      </c>
      <c r="M1319" s="14">
        <v>0.35</v>
      </c>
      <c r="N1319" s="2">
        <v>4250</v>
      </c>
      <c r="O1319" s="14">
        <f t="shared" si="70"/>
        <v>1487.5</v>
      </c>
      <c r="P1319" s="14">
        <f t="shared" si="71"/>
        <v>520.625</v>
      </c>
      <c r="Q1319" s="3">
        <v>0.35</v>
      </c>
    </row>
    <row r="1320" spans="1:17" ht="15.75" customHeight="1" x14ac:dyDescent="0.2">
      <c r="A1320" s="1" t="s">
        <v>108</v>
      </c>
      <c r="B1320" s="1">
        <v>1185732</v>
      </c>
      <c r="C1320" s="17">
        <v>44662</v>
      </c>
      <c r="D1320" s="17" t="str">
        <f t="shared" si="72"/>
        <v>abril</v>
      </c>
      <c r="E1320" s="17" t="str">
        <f t="shared" si="73"/>
        <v>T2</v>
      </c>
      <c r="F1320" s="17" t="str">
        <f t="shared" si="74"/>
        <v>S1</v>
      </c>
      <c r="G1320" s="1" t="s">
        <v>0</v>
      </c>
      <c r="H1320" s="1" t="s">
        <v>1</v>
      </c>
      <c r="I1320" s="1" t="s">
        <v>43</v>
      </c>
      <c r="J1320" s="1" t="s">
        <v>6</v>
      </c>
      <c r="K1320" s="1">
        <v>16</v>
      </c>
      <c r="L1320" s="1" t="s">
        <v>113</v>
      </c>
      <c r="M1320" s="14">
        <v>0.5</v>
      </c>
      <c r="N1320" s="2">
        <v>4250</v>
      </c>
      <c r="O1320" s="14">
        <f t="shared" si="70"/>
        <v>2125</v>
      </c>
      <c r="P1320" s="14">
        <f t="shared" si="71"/>
        <v>637.5</v>
      </c>
      <c r="Q1320" s="3">
        <v>0.3</v>
      </c>
    </row>
    <row r="1321" spans="1:17" ht="15.75" customHeight="1" x14ac:dyDescent="0.2">
      <c r="A1321" s="1" t="s">
        <v>108</v>
      </c>
      <c r="B1321" s="1">
        <v>1185732</v>
      </c>
      <c r="C1321" s="17">
        <v>44662</v>
      </c>
      <c r="D1321" s="17" t="str">
        <f t="shared" si="72"/>
        <v>abril</v>
      </c>
      <c r="E1321" s="17" t="str">
        <f t="shared" si="73"/>
        <v>T2</v>
      </c>
      <c r="F1321" s="17" t="str">
        <f t="shared" si="74"/>
        <v>S1</v>
      </c>
      <c r="G1321" s="1" t="s">
        <v>0</v>
      </c>
      <c r="H1321" s="1" t="s">
        <v>1</v>
      </c>
      <c r="I1321" s="1" t="s">
        <v>43</v>
      </c>
      <c r="J1321" s="1" t="s">
        <v>7</v>
      </c>
      <c r="K1321" s="1">
        <v>33</v>
      </c>
      <c r="L1321" s="1" t="s">
        <v>112</v>
      </c>
      <c r="M1321" s="14">
        <v>0.4</v>
      </c>
      <c r="N1321" s="2">
        <v>5500</v>
      </c>
      <c r="O1321" s="14">
        <f t="shared" si="70"/>
        <v>2200</v>
      </c>
      <c r="P1321" s="14">
        <f t="shared" si="71"/>
        <v>550</v>
      </c>
      <c r="Q1321" s="3">
        <v>0.25</v>
      </c>
    </row>
    <row r="1322" spans="1:17" ht="15.75" customHeight="1" x14ac:dyDescent="0.2">
      <c r="A1322" s="1" t="s">
        <v>108</v>
      </c>
      <c r="B1322" s="1">
        <v>1185732</v>
      </c>
      <c r="C1322" s="17">
        <v>44691</v>
      </c>
      <c r="D1322" s="17" t="str">
        <f t="shared" si="72"/>
        <v>mayo</v>
      </c>
      <c r="E1322" s="17" t="str">
        <f t="shared" si="73"/>
        <v>T2</v>
      </c>
      <c r="F1322" s="17" t="str">
        <f t="shared" si="74"/>
        <v>S1</v>
      </c>
      <c r="G1322" s="1" t="s">
        <v>0</v>
      </c>
      <c r="H1322" s="1" t="s">
        <v>1</v>
      </c>
      <c r="I1322" s="1" t="s">
        <v>43</v>
      </c>
      <c r="J1322" s="1" t="s">
        <v>2</v>
      </c>
      <c r="K1322" s="1">
        <v>43</v>
      </c>
      <c r="L1322" s="1" t="s">
        <v>115</v>
      </c>
      <c r="M1322" s="14">
        <v>0.5</v>
      </c>
      <c r="N1322" s="2">
        <v>8200</v>
      </c>
      <c r="O1322" s="14">
        <f t="shared" si="70"/>
        <v>4100</v>
      </c>
      <c r="P1322" s="14">
        <f t="shared" si="71"/>
        <v>2050</v>
      </c>
      <c r="Q1322" s="3">
        <v>0.5</v>
      </c>
    </row>
    <row r="1323" spans="1:17" ht="15.75" customHeight="1" x14ac:dyDescent="0.2">
      <c r="A1323" s="1" t="s">
        <v>108</v>
      </c>
      <c r="B1323" s="1">
        <v>1185732</v>
      </c>
      <c r="C1323" s="17">
        <v>44691</v>
      </c>
      <c r="D1323" s="17" t="str">
        <f t="shared" si="72"/>
        <v>mayo</v>
      </c>
      <c r="E1323" s="17" t="str">
        <f t="shared" si="73"/>
        <v>T2</v>
      </c>
      <c r="F1323" s="17" t="str">
        <f t="shared" si="74"/>
        <v>S1</v>
      </c>
      <c r="G1323" s="1" t="s">
        <v>0</v>
      </c>
      <c r="H1323" s="1" t="s">
        <v>1</v>
      </c>
      <c r="I1323" s="1" t="s">
        <v>43</v>
      </c>
      <c r="J1323" s="1" t="s">
        <v>3</v>
      </c>
      <c r="K1323" s="1">
        <v>20</v>
      </c>
      <c r="L1323" s="1" t="s">
        <v>114</v>
      </c>
      <c r="M1323" s="14">
        <v>0.45000000000000007</v>
      </c>
      <c r="N1323" s="2">
        <v>5250</v>
      </c>
      <c r="O1323" s="14">
        <f t="shared" si="70"/>
        <v>2362.5000000000005</v>
      </c>
      <c r="P1323" s="14">
        <f t="shared" si="71"/>
        <v>708.75000000000011</v>
      </c>
      <c r="Q1323" s="3">
        <v>0.3</v>
      </c>
    </row>
    <row r="1324" spans="1:17" ht="15.75" customHeight="1" x14ac:dyDescent="0.2">
      <c r="A1324" s="1" t="s">
        <v>108</v>
      </c>
      <c r="B1324" s="1">
        <v>1185732</v>
      </c>
      <c r="C1324" s="17">
        <v>44691</v>
      </c>
      <c r="D1324" s="17" t="str">
        <f t="shared" si="72"/>
        <v>mayo</v>
      </c>
      <c r="E1324" s="17" t="str">
        <f t="shared" si="73"/>
        <v>T2</v>
      </c>
      <c r="F1324" s="17" t="str">
        <f t="shared" si="74"/>
        <v>S1</v>
      </c>
      <c r="G1324" s="1" t="s">
        <v>0</v>
      </c>
      <c r="H1324" s="1" t="s">
        <v>1</v>
      </c>
      <c r="I1324" s="1" t="s">
        <v>43</v>
      </c>
      <c r="J1324" s="1" t="s">
        <v>4</v>
      </c>
      <c r="K1324" s="1">
        <v>60</v>
      </c>
      <c r="L1324" s="1" t="s">
        <v>113</v>
      </c>
      <c r="M1324" s="14">
        <v>0.4</v>
      </c>
      <c r="N1324" s="2">
        <v>5000</v>
      </c>
      <c r="O1324" s="14">
        <f t="shared" si="70"/>
        <v>2000</v>
      </c>
      <c r="P1324" s="14">
        <f t="shared" si="71"/>
        <v>700</v>
      </c>
      <c r="Q1324" s="3">
        <v>0.35</v>
      </c>
    </row>
    <row r="1325" spans="1:17" ht="15.75" customHeight="1" x14ac:dyDescent="0.2">
      <c r="A1325" s="1" t="s">
        <v>108</v>
      </c>
      <c r="B1325" s="1">
        <v>1185732</v>
      </c>
      <c r="C1325" s="17">
        <v>44691</v>
      </c>
      <c r="D1325" s="17" t="str">
        <f t="shared" si="72"/>
        <v>mayo</v>
      </c>
      <c r="E1325" s="17" t="str">
        <f t="shared" si="73"/>
        <v>T2</v>
      </c>
      <c r="F1325" s="17" t="str">
        <f t="shared" si="74"/>
        <v>S1</v>
      </c>
      <c r="G1325" s="1" t="s">
        <v>0</v>
      </c>
      <c r="H1325" s="1" t="s">
        <v>1</v>
      </c>
      <c r="I1325" s="1" t="s">
        <v>43</v>
      </c>
      <c r="J1325" s="1" t="s">
        <v>5</v>
      </c>
      <c r="K1325" s="1">
        <v>49</v>
      </c>
      <c r="L1325" s="1" t="s">
        <v>114</v>
      </c>
      <c r="M1325" s="14">
        <v>0.4</v>
      </c>
      <c r="N1325" s="2">
        <v>4500</v>
      </c>
      <c r="O1325" s="14">
        <f t="shared" si="70"/>
        <v>1800</v>
      </c>
      <c r="P1325" s="14">
        <f t="shared" si="71"/>
        <v>630</v>
      </c>
      <c r="Q1325" s="3">
        <v>0.35</v>
      </c>
    </row>
    <row r="1326" spans="1:17" ht="15.75" customHeight="1" x14ac:dyDescent="0.2">
      <c r="A1326" s="1" t="s">
        <v>108</v>
      </c>
      <c r="B1326" s="1">
        <v>1185732</v>
      </c>
      <c r="C1326" s="17">
        <v>44691</v>
      </c>
      <c r="D1326" s="17" t="str">
        <f t="shared" si="72"/>
        <v>mayo</v>
      </c>
      <c r="E1326" s="17" t="str">
        <f t="shared" si="73"/>
        <v>T2</v>
      </c>
      <c r="F1326" s="17" t="str">
        <f t="shared" si="74"/>
        <v>S1</v>
      </c>
      <c r="G1326" s="1" t="s">
        <v>0</v>
      </c>
      <c r="H1326" s="1" t="s">
        <v>1</v>
      </c>
      <c r="I1326" s="1" t="s">
        <v>43</v>
      </c>
      <c r="J1326" s="1" t="s">
        <v>6</v>
      </c>
      <c r="K1326" s="1">
        <v>23</v>
      </c>
      <c r="L1326" s="1" t="s">
        <v>114</v>
      </c>
      <c r="M1326" s="14">
        <v>0.5</v>
      </c>
      <c r="N1326" s="2">
        <v>4750</v>
      </c>
      <c r="O1326" s="14">
        <f t="shared" si="70"/>
        <v>2375</v>
      </c>
      <c r="P1326" s="14">
        <f t="shared" si="71"/>
        <v>712.5</v>
      </c>
      <c r="Q1326" s="3">
        <v>0.3</v>
      </c>
    </row>
    <row r="1327" spans="1:17" ht="15.75" customHeight="1" x14ac:dyDescent="0.2">
      <c r="A1327" s="1" t="s">
        <v>108</v>
      </c>
      <c r="B1327" s="1">
        <v>1185732</v>
      </c>
      <c r="C1327" s="17">
        <v>44691</v>
      </c>
      <c r="D1327" s="17" t="str">
        <f t="shared" si="72"/>
        <v>mayo</v>
      </c>
      <c r="E1327" s="17" t="str">
        <f t="shared" si="73"/>
        <v>T2</v>
      </c>
      <c r="F1327" s="17" t="str">
        <f t="shared" si="74"/>
        <v>S1</v>
      </c>
      <c r="G1327" s="1" t="s">
        <v>0</v>
      </c>
      <c r="H1327" s="1" t="s">
        <v>1</v>
      </c>
      <c r="I1327" s="1" t="s">
        <v>43</v>
      </c>
      <c r="J1327" s="1" t="s">
        <v>7</v>
      </c>
      <c r="K1327" s="1">
        <v>15</v>
      </c>
      <c r="L1327" s="1" t="s">
        <v>112</v>
      </c>
      <c r="M1327" s="14">
        <v>0.55000000000000004</v>
      </c>
      <c r="N1327" s="2">
        <v>6000</v>
      </c>
      <c r="O1327" s="14">
        <f t="shared" si="70"/>
        <v>3300.0000000000005</v>
      </c>
      <c r="P1327" s="14">
        <f t="shared" si="71"/>
        <v>825.00000000000011</v>
      </c>
      <c r="Q1327" s="3">
        <v>0.25</v>
      </c>
    </row>
    <row r="1328" spans="1:17" ht="15.75" customHeight="1" x14ac:dyDescent="0.2">
      <c r="A1328" s="1" t="s">
        <v>108</v>
      </c>
      <c r="B1328" s="1">
        <v>1185732</v>
      </c>
      <c r="C1328" s="17">
        <v>44724</v>
      </c>
      <c r="D1328" s="17" t="str">
        <f t="shared" si="72"/>
        <v>junio</v>
      </c>
      <c r="E1328" s="17" t="str">
        <f t="shared" si="73"/>
        <v>T2</v>
      </c>
      <c r="F1328" s="17" t="str">
        <f t="shared" si="74"/>
        <v>S1</v>
      </c>
      <c r="G1328" s="1" t="s">
        <v>0</v>
      </c>
      <c r="H1328" s="1" t="s">
        <v>1</v>
      </c>
      <c r="I1328" s="1" t="s">
        <v>43</v>
      </c>
      <c r="J1328" s="1" t="s">
        <v>2</v>
      </c>
      <c r="K1328" s="1">
        <v>29</v>
      </c>
      <c r="L1328" s="1" t="s">
        <v>113</v>
      </c>
      <c r="M1328" s="14">
        <v>0.5</v>
      </c>
      <c r="N1328" s="2">
        <v>8500</v>
      </c>
      <c r="O1328" s="14">
        <f t="shared" si="70"/>
        <v>4250</v>
      </c>
      <c r="P1328" s="14">
        <f t="shared" si="71"/>
        <v>2125</v>
      </c>
      <c r="Q1328" s="3">
        <v>0.5</v>
      </c>
    </row>
    <row r="1329" spans="1:17" ht="15.75" customHeight="1" x14ac:dyDescent="0.2">
      <c r="A1329" s="1" t="s">
        <v>108</v>
      </c>
      <c r="B1329" s="1">
        <v>1185732</v>
      </c>
      <c r="C1329" s="17">
        <v>44724</v>
      </c>
      <c r="D1329" s="17" t="str">
        <f t="shared" si="72"/>
        <v>junio</v>
      </c>
      <c r="E1329" s="17" t="str">
        <f t="shared" si="73"/>
        <v>T2</v>
      </c>
      <c r="F1329" s="17" t="str">
        <f t="shared" si="74"/>
        <v>S1</v>
      </c>
      <c r="G1329" s="1" t="s">
        <v>0</v>
      </c>
      <c r="H1329" s="1" t="s">
        <v>1</v>
      </c>
      <c r="I1329" s="1" t="s">
        <v>43</v>
      </c>
      <c r="J1329" s="1" t="s">
        <v>3</v>
      </c>
      <c r="K1329" s="1">
        <v>39</v>
      </c>
      <c r="L1329" s="1" t="s">
        <v>113</v>
      </c>
      <c r="M1329" s="14">
        <v>0.45000000000000007</v>
      </c>
      <c r="N1329" s="2">
        <v>6000</v>
      </c>
      <c r="O1329" s="14">
        <f t="shared" si="70"/>
        <v>2700.0000000000005</v>
      </c>
      <c r="P1329" s="14">
        <f t="shared" si="71"/>
        <v>810.00000000000011</v>
      </c>
      <c r="Q1329" s="3">
        <v>0.3</v>
      </c>
    </row>
    <row r="1330" spans="1:17" ht="15.75" customHeight="1" x14ac:dyDescent="0.2">
      <c r="A1330" s="1" t="s">
        <v>108</v>
      </c>
      <c r="B1330" s="1">
        <v>1185732</v>
      </c>
      <c r="C1330" s="17">
        <v>44724</v>
      </c>
      <c r="D1330" s="17" t="str">
        <f t="shared" si="72"/>
        <v>junio</v>
      </c>
      <c r="E1330" s="17" t="str">
        <f t="shared" si="73"/>
        <v>T2</v>
      </c>
      <c r="F1330" s="17" t="str">
        <f t="shared" si="74"/>
        <v>S1</v>
      </c>
      <c r="G1330" s="1" t="s">
        <v>0</v>
      </c>
      <c r="H1330" s="1" t="s">
        <v>1</v>
      </c>
      <c r="I1330" s="1" t="s">
        <v>43</v>
      </c>
      <c r="J1330" s="1" t="s">
        <v>4</v>
      </c>
      <c r="K1330" s="1">
        <v>30</v>
      </c>
      <c r="L1330" s="1" t="s">
        <v>112</v>
      </c>
      <c r="M1330" s="14">
        <v>0.4</v>
      </c>
      <c r="N1330" s="2">
        <v>5250</v>
      </c>
      <c r="O1330" s="14">
        <f t="shared" si="70"/>
        <v>2100</v>
      </c>
      <c r="P1330" s="14">
        <f t="shared" si="71"/>
        <v>735</v>
      </c>
      <c r="Q1330" s="3">
        <v>0.35</v>
      </c>
    </row>
    <row r="1331" spans="1:17" ht="15.75" customHeight="1" x14ac:dyDescent="0.2">
      <c r="A1331" s="1" t="s">
        <v>108</v>
      </c>
      <c r="B1331" s="1">
        <v>1185732</v>
      </c>
      <c r="C1331" s="17">
        <v>44724</v>
      </c>
      <c r="D1331" s="17" t="str">
        <f t="shared" si="72"/>
        <v>junio</v>
      </c>
      <c r="E1331" s="17" t="str">
        <f t="shared" si="73"/>
        <v>T2</v>
      </c>
      <c r="F1331" s="17" t="str">
        <f t="shared" si="74"/>
        <v>S1</v>
      </c>
      <c r="G1331" s="1" t="s">
        <v>0</v>
      </c>
      <c r="H1331" s="1" t="s">
        <v>1</v>
      </c>
      <c r="I1331" s="1" t="s">
        <v>43</v>
      </c>
      <c r="J1331" s="1" t="s">
        <v>5</v>
      </c>
      <c r="K1331" s="1">
        <v>28</v>
      </c>
      <c r="L1331" s="1" t="s">
        <v>113</v>
      </c>
      <c r="M1331" s="14">
        <v>0.4</v>
      </c>
      <c r="N1331" s="2">
        <v>5000</v>
      </c>
      <c r="O1331" s="14">
        <f t="shared" si="70"/>
        <v>2000</v>
      </c>
      <c r="P1331" s="14">
        <f t="shared" si="71"/>
        <v>700</v>
      </c>
      <c r="Q1331" s="3">
        <v>0.35</v>
      </c>
    </row>
    <row r="1332" spans="1:17" ht="15.75" customHeight="1" x14ac:dyDescent="0.2">
      <c r="A1332" s="1" t="s">
        <v>108</v>
      </c>
      <c r="B1332" s="1">
        <v>1185732</v>
      </c>
      <c r="C1332" s="17">
        <v>44724</v>
      </c>
      <c r="D1332" s="17" t="str">
        <f t="shared" si="72"/>
        <v>junio</v>
      </c>
      <c r="E1332" s="17" t="str">
        <f t="shared" si="73"/>
        <v>T2</v>
      </c>
      <c r="F1332" s="17" t="str">
        <f t="shared" si="74"/>
        <v>S1</v>
      </c>
      <c r="G1332" s="1" t="s">
        <v>0</v>
      </c>
      <c r="H1332" s="1" t="s">
        <v>1</v>
      </c>
      <c r="I1332" s="1" t="s">
        <v>43</v>
      </c>
      <c r="J1332" s="1" t="s">
        <v>6</v>
      </c>
      <c r="K1332" s="1">
        <v>20</v>
      </c>
      <c r="L1332" s="1" t="s">
        <v>113</v>
      </c>
      <c r="M1332" s="14">
        <v>0.5</v>
      </c>
      <c r="N1332" s="2">
        <v>5000</v>
      </c>
      <c r="O1332" s="14">
        <f t="shared" si="70"/>
        <v>2500</v>
      </c>
      <c r="P1332" s="14">
        <f t="shared" si="71"/>
        <v>750</v>
      </c>
      <c r="Q1332" s="3">
        <v>0.3</v>
      </c>
    </row>
    <row r="1333" spans="1:17" ht="15.75" customHeight="1" x14ac:dyDescent="0.2">
      <c r="A1333" s="1" t="s">
        <v>108</v>
      </c>
      <c r="B1333" s="1">
        <v>1185732</v>
      </c>
      <c r="C1333" s="17">
        <v>44724</v>
      </c>
      <c r="D1333" s="17" t="str">
        <f t="shared" si="72"/>
        <v>junio</v>
      </c>
      <c r="E1333" s="17" t="str">
        <f t="shared" si="73"/>
        <v>T2</v>
      </c>
      <c r="F1333" s="17" t="str">
        <f t="shared" si="74"/>
        <v>S1</v>
      </c>
      <c r="G1333" s="1" t="s">
        <v>0</v>
      </c>
      <c r="H1333" s="1" t="s">
        <v>1</v>
      </c>
      <c r="I1333" s="1" t="s">
        <v>43</v>
      </c>
      <c r="J1333" s="1" t="s">
        <v>7</v>
      </c>
      <c r="K1333" s="1">
        <v>50</v>
      </c>
      <c r="L1333" s="1" t="s">
        <v>112</v>
      </c>
      <c r="M1333" s="14">
        <v>0.55000000000000004</v>
      </c>
      <c r="N1333" s="2">
        <v>6500</v>
      </c>
      <c r="O1333" s="14">
        <f t="shared" si="70"/>
        <v>3575.0000000000005</v>
      </c>
      <c r="P1333" s="14">
        <f t="shared" si="71"/>
        <v>893.75000000000011</v>
      </c>
      <c r="Q1333" s="3">
        <v>0.25</v>
      </c>
    </row>
    <row r="1334" spans="1:17" ht="15.75" customHeight="1" x14ac:dyDescent="0.2">
      <c r="A1334" s="1" t="s">
        <v>108</v>
      </c>
      <c r="B1334" s="1">
        <v>1185732</v>
      </c>
      <c r="C1334" s="17">
        <v>44752</v>
      </c>
      <c r="D1334" s="17" t="str">
        <f t="shared" si="72"/>
        <v>julio</v>
      </c>
      <c r="E1334" s="17" t="str">
        <f t="shared" si="73"/>
        <v>T3</v>
      </c>
      <c r="F1334" s="17" t="str">
        <f t="shared" si="74"/>
        <v>S2</v>
      </c>
      <c r="G1334" s="1" t="s">
        <v>0</v>
      </c>
      <c r="H1334" s="1" t="s">
        <v>1</v>
      </c>
      <c r="I1334" s="1" t="s">
        <v>43</v>
      </c>
      <c r="J1334" s="1" t="s">
        <v>2</v>
      </c>
      <c r="K1334" s="1">
        <v>34</v>
      </c>
      <c r="L1334" s="1" t="s">
        <v>112</v>
      </c>
      <c r="M1334" s="14">
        <v>0.5</v>
      </c>
      <c r="N1334" s="2">
        <v>8750</v>
      </c>
      <c r="O1334" s="14">
        <f t="shared" si="70"/>
        <v>4375</v>
      </c>
      <c r="P1334" s="14">
        <f t="shared" si="71"/>
        <v>2187.5</v>
      </c>
      <c r="Q1334" s="3">
        <v>0.5</v>
      </c>
    </row>
    <row r="1335" spans="1:17" ht="15.75" customHeight="1" x14ac:dyDescent="0.2">
      <c r="A1335" s="1" t="s">
        <v>108</v>
      </c>
      <c r="B1335" s="1">
        <v>1185732</v>
      </c>
      <c r="C1335" s="17">
        <v>44752</v>
      </c>
      <c r="D1335" s="17" t="str">
        <f t="shared" si="72"/>
        <v>julio</v>
      </c>
      <c r="E1335" s="17" t="str">
        <f t="shared" si="73"/>
        <v>T3</v>
      </c>
      <c r="F1335" s="17" t="str">
        <f t="shared" si="74"/>
        <v>S2</v>
      </c>
      <c r="G1335" s="1" t="s">
        <v>0</v>
      </c>
      <c r="H1335" s="1" t="s">
        <v>1</v>
      </c>
      <c r="I1335" s="1" t="s">
        <v>43</v>
      </c>
      <c r="J1335" s="1" t="s">
        <v>3</v>
      </c>
      <c r="K1335" s="1">
        <v>21</v>
      </c>
      <c r="L1335" s="1" t="s">
        <v>114</v>
      </c>
      <c r="M1335" s="14">
        <v>0.45000000000000007</v>
      </c>
      <c r="N1335" s="2">
        <v>6250</v>
      </c>
      <c r="O1335" s="14">
        <f t="shared" si="70"/>
        <v>2812.5000000000005</v>
      </c>
      <c r="P1335" s="14">
        <f t="shared" si="71"/>
        <v>843.75000000000011</v>
      </c>
      <c r="Q1335" s="3">
        <v>0.3</v>
      </c>
    </row>
    <row r="1336" spans="1:17" ht="15.75" customHeight="1" x14ac:dyDescent="0.2">
      <c r="A1336" s="1" t="s">
        <v>108</v>
      </c>
      <c r="B1336" s="1">
        <v>1185732</v>
      </c>
      <c r="C1336" s="17">
        <v>44752</v>
      </c>
      <c r="D1336" s="17" t="str">
        <f t="shared" si="72"/>
        <v>julio</v>
      </c>
      <c r="E1336" s="17" t="str">
        <f t="shared" si="73"/>
        <v>T3</v>
      </c>
      <c r="F1336" s="17" t="str">
        <f t="shared" si="74"/>
        <v>S2</v>
      </c>
      <c r="G1336" s="1" t="s">
        <v>0</v>
      </c>
      <c r="H1336" s="1" t="s">
        <v>1</v>
      </c>
      <c r="I1336" s="1" t="s">
        <v>43</v>
      </c>
      <c r="J1336" s="1" t="s">
        <v>4</v>
      </c>
      <c r="K1336" s="1">
        <v>22</v>
      </c>
      <c r="L1336" s="1" t="s">
        <v>112</v>
      </c>
      <c r="M1336" s="14">
        <v>0.4</v>
      </c>
      <c r="N1336" s="2">
        <v>5500</v>
      </c>
      <c r="O1336" s="14">
        <f t="shared" si="70"/>
        <v>2200</v>
      </c>
      <c r="P1336" s="14">
        <f t="shared" si="71"/>
        <v>770</v>
      </c>
      <c r="Q1336" s="3">
        <v>0.35</v>
      </c>
    </row>
    <row r="1337" spans="1:17" ht="15.75" customHeight="1" x14ac:dyDescent="0.2">
      <c r="A1337" s="1" t="s">
        <v>108</v>
      </c>
      <c r="B1337" s="1">
        <v>1185732</v>
      </c>
      <c r="C1337" s="17">
        <v>44752</v>
      </c>
      <c r="D1337" s="17" t="str">
        <f t="shared" si="72"/>
        <v>julio</v>
      </c>
      <c r="E1337" s="17" t="str">
        <f t="shared" si="73"/>
        <v>T3</v>
      </c>
      <c r="F1337" s="17" t="str">
        <f t="shared" si="74"/>
        <v>S2</v>
      </c>
      <c r="G1337" s="1" t="s">
        <v>0</v>
      </c>
      <c r="H1337" s="1" t="s">
        <v>1</v>
      </c>
      <c r="I1337" s="1" t="s">
        <v>43</v>
      </c>
      <c r="J1337" s="1" t="s">
        <v>5</v>
      </c>
      <c r="K1337" s="1">
        <v>35</v>
      </c>
      <c r="L1337" s="1" t="s">
        <v>114</v>
      </c>
      <c r="M1337" s="14">
        <v>0.4</v>
      </c>
      <c r="N1337" s="2">
        <v>5000</v>
      </c>
      <c r="O1337" s="14">
        <f t="shared" si="70"/>
        <v>2000</v>
      </c>
      <c r="P1337" s="14">
        <f t="shared" si="71"/>
        <v>700</v>
      </c>
      <c r="Q1337" s="3">
        <v>0.35</v>
      </c>
    </row>
    <row r="1338" spans="1:17" ht="15.75" customHeight="1" x14ac:dyDescent="0.2">
      <c r="A1338" s="1" t="s">
        <v>108</v>
      </c>
      <c r="B1338" s="1">
        <v>1185732</v>
      </c>
      <c r="C1338" s="17">
        <v>44752</v>
      </c>
      <c r="D1338" s="17" t="str">
        <f t="shared" si="72"/>
        <v>julio</v>
      </c>
      <c r="E1338" s="17" t="str">
        <f t="shared" si="73"/>
        <v>T3</v>
      </c>
      <c r="F1338" s="17" t="str">
        <f t="shared" si="74"/>
        <v>S2</v>
      </c>
      <c r="G1338" s="1" t="s">
        <v>0</v>
      </c>
      <c r="H1338" s="1" t="s">
        <v>1</v>
      </c>
      <c r="I1338" s="1" t="s">
        <v>43</v>
      </c>
      <c r="J1338" s="1" t="s">
        <v>6</v>
      </c>
      <c r="K1338" s="1">
        <v>52</v>
      </c>
      <c r="L1338" s="1" t="s">
        <v>115</v>
      </c>
      <c r="M1338" s="14">
        <v>0.5</v>
      </c>
      <c r="N1338" s="2">
        <v>5250</v>
      </c>
      <c r="O1338" s="14">
        <f t="shared" si="70"/>
        <v>2625</v>
      </c>
      <c r="P1338" s="14">
        <f t="shared" si="71"/>
        <v>787.5</v>
      </c>
      <c r="Q1338" s="3">
        <v>0.3</v>
      </c>
    </row>
    <row r="1339" spans="1:17" ht="15.75" customHeight="1" x14ac:dyDescent="0.2">
      <c r="A1339" s="1" t="s">
        <v>108</v>
      </c>
      <c r="B1339" s="1">
        <v>1185732</v>
      </c>
      <c r="C1339" s="17">
        <v>44752</v>
      </c>
      <c r="D1339" s="17" t="str">
        <f t="shared" si="72"/>
        <v>julio</v>
      </c>
      <c r="E1339" s="17" t="str">
        <f t="shared" si="73"/>
        <v>T3</v>
      </c>
      <c r="F1339" s="17" t="str">
        <f t="shared" si="74"/>
        <v>S2</v>
      </c>
      <c r="G1339" s="1" t="s">
        <v>0</v>
      </c>
      <c r="H1339" s="1" t="s">
        <v>1</v>
      </c>
      <c r="I1339" s="1" t="s">
        <v>43</v>
      </c>
      <c r="J1339" s="1" t="s">
        <v>7</v>
      </c>
      <c r="K1339" s="1">
        <v>42</v>
      </c>
      <c r="L1339" s="1" t="s">
        <v>113</v>
      </c>
      <c r="M1339" s="14">
        <v>0.55000000000000004</v>
      </c>
      <c r="N1339" s="2">
        <v>7000</v>
      </c>
      <c r="O1339" s="14">
        <f t="shared" si="70"/>
        <v>3850.0000000000005</v>
      </c>
      <c r="P1339" s="14">
        <f t="shared" si="71"/>
        <v>962.50000000000011</v>
      </c>
      <c r="Q1339" s="3">
        <v>0.25</v>
      </c>
    </row>
    <row r="1340" spans="1:17" ht="15.75" customHeight="1" x14ac:dyDescent="0.2">
      <c r="A1340" s="1" t="s">
        <v>108</v>
      </c>
      <c r="B1340" s="1">
        <v>1185732</v>
      </c>
      <c r="C1340" s="17">
        <v>44784</v>
      </c>
      <c r="D1340" s="17" t="str">
        <f t="shared" si="72"/>
        <v>agosto</v>
      </c>
      <c r="E1340" s="17" t="str">
        <f t="shared" si="73"/>
        <v>T3</v>
      </c>
      <c r="F1340" s="17" t="str">
        <f t="shared" si="74"/>
        <v>S2</v>
      </c>
      <c r="G1340" s="1" t="s">
        <v>0</v>
      </c>
      <c r="H1340" s="1" t="s">
        <v>1</v>
      </c>
      <c r="I1340" s="1" t="s">
        <v>43</v>
      </c>
      <c r="J1340" s="1" t="s">
        <v>2</v>
      </c>
      <c r="K1340" s="1">
        <v>36</v>
      </c>
      <c r="L1340" s="1" t="s">
        <v>113</v>
      </c>
      <c r="M1340" s="14">
        <v>0.5</v>
      </c>
      <c r="N1340" s="2">
        <v>8500</v>
      </c>
      <c r="O1340" s="14">
        <f t="shared" si="70"/>
        <v>4250</v>
      </c>
      <c r="P1340" s="14">
        <f t="shared" si="71"/>
        <v>2125</v>
      </c>
      <c r="Q1340" s="3">
        <v>0.5</v>
      </c>
    </row>
    <row r="1341" spans="1:17" ht="15.75" customHeight="1" x14ac:dyDescent="0.2">
      <c r="A1341" s="1" t="s">
        <v>108</v>
      </c>
      <c r="B1341" s="1">
        <v>1185732</v>
      </c>
      <c r="C1341" s="17">
        <v>44784</v>
      </c>
      <c r="D1341" s="17" t="str">
        <f t="shared" si="72"/>
        <v>agosto</v>
      </c>
      <c r="E1341" s="17" t="str">
        <f t="shared" si="73"/>
        <v>T3</v>
      </c>
      <c r="F1341" s="17" t="str">
        <f t="shared" si="74"/>
        <v>S2</v>
      </c>
      <c r="G1341" s="1" t="s">
        <v>0</v>
      </c>
      <c r="H1341" s="1" t="s">
        <v>1</v>
      </c>
      <c r="I1341" s="1" t="s">
        <v>43</v>
      </c>
      <c r="J1341" s="1" t="s">
        <v>3</v>
      </c>
      <c r="K1341" s="1">
        <v>27</v>
      </c>
      <c r="L1341" s="1" t="s">
        <v>115</v>
      </c>
      <c r="M1341" s="14">
        <v>0.45000000000000007</v>
      </c>
      <c r="N1341" s="2">
        <v>6250</v>
      </c>
      <c r="O1341" s="14">
        <f t="shared" si="70"/>
        <v>2812.5000000000005</v>
      </c>
      <c r="P1341" s="14">
        <f t="shared" si="71"/>
        <v>843.75000000000011</v>
      </c>
      <c r="Q1341" s="3">
        <v>0.3</v>
      </c>
    </row>
    <row r="1342" spans="1:17" ht="15.75" customHeight="1" x14ac:dyDescent="0.2">
      <c r="A1342" s="1" t="s">
        <v>108</v>
      </c>
      <c r="B1342" s="1">
        <v>1185732</v>
      </c>
      <c r="C1342" s="17">
        <v>44784</v>
      </c>
      <c r="D1342" s="17" t="str">
        <f t="shared" si="72"/>
        <v>agosto</v>
      </c>
      <c r="E1342" s="17" t="str">
        <f t="shared" si="73"/>
        <v>T3</v>
      </c>
      <c r="F1342" s="17" t="str">
        <f t="shared" si="74"/>
        <v>S2</v>
      </c>
      <c r="G1342" s="1" t="s">
        <v>0</v>
      </c>
      <c r="H1342" s="1" t="s">
        <v>1</v>
      </c>
      <c r="I1342" s="1" t="s">
        <v>43</v>
      </c>
      <c r="J1342" s="1" t="s">
        <v>4</v>
      </c>
      <c r="K1342" s="1">
        <v>26</v>
      </c>
      <c r="L1342" s="1" t="s">
        <v>112</v>
      </c>
      <c r="M1342" s="14">
        <v>0.4</v>
      </c>
      <c r="N1342" s="2">
        <v>5500</v>
      </c>
      <c r="O1342" s="14">
        <f t="shared" si="70"/>
        <v>2200</v>
      </c>
      <c r="P1342" s="14">
        <f t="shared" si="71"/>
        <v>770</v>
      </c>
      <c r="Q1342" s="3">
        <v>0.35</v>
      </c>
    </row>
    <row r="1343" spans="1:17" ht="15.75" customHeight="1" x14ac:dyDescent="0.2">
      <c r="A1343" s="1" t="s">
        <v>108</v>
      </c>
      <c r="B1343" s="1">
        <v>1185732</v>
      </c>
      <c r="C1343" s="17">
        <v>44784</v>
      </c>
      <c r="D1343" s="17" t="str">
        <f t="shared" si="72"/>
        <v>agosto</v>
      </c>
      <c r="E1343" s="17" t="str">
        <f t="shared" si="73"/>
        <v>T3</v>
      </c>
      <c r="F1343" s="17" t="str">
        <f t="shared" si="74"/>
        <v>S2</v>
      </c>
      <c r="G1343" s="1" t="s">
        <v>0</v>
      </c>
      <c r="H1343" s="1" t="s">
        <v>1</v>
      </c>
      <c r="I1343" s="1" t="s">
        <v>43</v>
      </c>
      <c r="J1343" s="1" t="s">
        <v>5</v>
      </c>
      <c r="K1343" s="1">
        <v>18</v>
      </c>
      <c r="L1343" s="1" t="s">
        <v>113</v>
      </c>
      <c r="M1343" s="14">
        <v>0.4</v>
      </c>
      <c r="N1343" s="2">
        <v>5250</v>
      </c>
      <c r="O1343" s="14">
        <f t="shared" si="70"/>
        <v>2100</v>
      </c>
      <c r="P1343" s="14">
        <f t="shared" si="71"/>
        <v>735</v>
      </c>
      <c r="Q1343" s="3">
        <v>0.35</v>
      </c>
    </row>
    <row r="1344" spans="1:17" ht="15.75" customHeight="1" x14ac:dyDescent="0.2">
      <c r="A1344" s="1" t="s">
        <v>108</v>
      </c>
      <c r="B1344" s="1">
        <v>1185732</v>
      </c>
      <c r="C1344" s="17">
        <v>44784</v>
      </c>
      <c r="D1344" s="17" t="str">
        <f t="shared" si="72"/>
        <v>agosto</v>
      </c>
      <c r="E1344" s="17" t="str">
        <f t="shared" si="73"/>
        <v>T3</v>
      </c>
      <c r="F1344" s="17" t="str">
        <f t="shared" si="74"/>
        <v>S2</v>
      </c>
      <c r="G1344" s="1" t="s">
        <v>0</v>
      </c>
      <c r="H1344" s="1" t="s">
        <v>1</v>
      </c>
      <c r="I1344" s="1" t="s">
        <v>43</v>
      </c>
      <c r="J1344" s="1" t="s">
        <v>6</v>
      </c>
      <c r="K1344" s="1">
        <v>42</v>
      </c>
      <c r="L1344" s="1" t="s">
        <v>112</v>
      </c>
      <c r="M1344" s="14">
        <v>0.5</v>
      </c>
      <c r="N1344" s="2">
        <v>5000</v>
      </c>
      <c r="O1344" s="14">
        <f t="shared" si="70"/>
        <v>2500</v>
      </c>
      <c r="P1344" s="14">
        <f t="shared" si="71"/>
        <v>750</v>
      </c>
      <c r="Q1344" s="3">
        <v>0.3</v>
      </c>
    </row>
    <row r="1345" spans="1:17" ht="15.75" customHeight="1" x14ac:dyDescent="0.2">
      <c r="A1345" s="1" t="s">
        <v>108</v>
      </c>
      <c r="B1345" s="1">
        <v>1185732</v>
      </c>
      <c r="C1345" s="17">
        <v>44784</v>
      </c>
      <c r="D1345" s="17" t="str">
        <f t="shared" si="72"/>
        <v>agosto</v>
      </c>
      <c r="E1345" s="17" t="str">
        <f t="shared" si="73"/>
        <v>T3</v>
      </c>
      <c r="F1345" s="17" t="str">
        <f t="shared" si="74"/>
        <v>S2</v>
      </c>
      <c r="G1345" s="1" t="s">
        <v>0</v>
      </c>
      <c r="H1345" s="1" t="s">
        <v>1</v>
      </c>
      <c r="I1345" s="1" t="s">
        <v>43</v>
      </c>
      <c r="J1345" s="1" t="s">
        <v>7</v>
      </c>
      <c r="K1345" s="1">
        <v>34</v>
      </c>
      <c r="L1345" s="1" t="s">
        <v>115</v>
      </c>
      <c r="M1345" s="14">
        <v>0.55000000000000004</v>
      </c>
      <c r="N1345" s="2">
        <v>6750</v>
      </c>
      <c r="O1345" s="14">
        <f t="shared" si="70"/>
        <v>3712.5000000000005</v>
      </c>
      <c r="P1345" s="14">
        <f t="shared" si="71"/>
        <v>928.12500000000011</v>
      </c>
      <c r="Q1345" s="3">
        <v>0.25</v>
      </c>
    </row>
    <row r="1346" spans="1:17" ht="15.75" customHeight="1" x14ac:dyDescent="0.2">
      <c r="A1346" s="1" t="s">
        <v>108</v>
      </c>
      <c r="B1346" s="1">
        <v>1185732</v>
      </c>
      <c r="C1346" s="17">
        <v>44814</v>
      </c>
      <c r="D1346" s="17" t="str">
        <f t="shared" ref="D1346:D1409" si="75">TEXT(C1346,"mmmm")</f>
        <v>septiembre</v>
      </c>
      <c r="E1346" s="17" t="str">
        <f t="shared" ref="E1346:E1409" si="76">"T" &amp; TRUNC((MONTH(C1346)-1)/3)+1</f>
        <v>T3</v>
      </c>
      <c r="F1346" s="17" t="str">
        <f t="shared" ref="F1346:F1409" si="77">"S" &amp; IF(MONTH(C1346)&lt;=6,1,2)</f>
        <v>S2</v>
      </c>
      <c r="G1346" s="1" t="s">
        <v>0</v>
      </c>
      <c r="H1346" s="1" t="s">
        <v>1</v>
      </c>
      <c r="I1346" s="1" t="s">
        <v>43</v>
      </c>
      <c r="J1346" s="1" t="s">
        <v>2</v>
      </c>
      <c r="K1346" s="1">
        <v>30</v>
      </c>
      <c r="L1346" s="1" t="s">
        <v>113</v>
      </c>
      <c r="M1346" s="14">
        <v>0.5</v>
      </c>
      <c r="N1346" s="2">
        <v>8000</v>
      </c>
      <c r="O1346" s="14">
        <f t="shared" si="70"/>
        <v>4000</v>
      </c>
      <c r="P1346" s="14">
        <f t="shared" si="71"/>
        <v>2000</v>
      </c>
      <c r="Q1346" s="3">
        <v>0.5</v>
      </c>
    </row>
    <row r="1347" spans="1:17" ht="15.75" customHeight="1" x14ac:dyDescent="0.2">
      <c r="A1347" s="1" t="s">
        <v>108</v>
      </c>
      <c r="B1347" s="1">
        <v>1185732</v>
      </c>
      <c r="C1347" s="17">
        <v>44814</v>
      </c>
      <c r="D1347" s="17" t="str">
        <f t="shared" si="75"/>
        <v>septiembre</v>
      </c>
      <c r="E1347" s="17" t="str">
        <f t="shared" si="76"/>
        <v>T3</v>
      </c>
      <c r="F1347" s="17" t="str">
        <f t="shared" si="77"/>
        <v>S2</v>
      </c>
      <c r="G1347" s="1" t="s">
        <v>0</v>
      </c>
      <c r="H1347" s="1" t="s">
        <v>1</v>
      </c>
      <c r="I1347" s="1" t="s">
        <v>43</v>
      </c>
      <c r="J1347" s="1" t="s">
        <v>3</v>
      </c>
      <c r="K1347" s="1">
        <v>49</v>
      </c>
      <c r="L1347" s="1" t="s">
        <v>115</v>
      </c>
      <c r="M1347" s="14">
        <v>0.45000000000000007</v>
      </c>
      <c r="N1347" s="2">
        <v>6000</v>
      </c>
      <c r="O1347" s="14">
        <f t="shared" si="70"/>
        <v>2700.0000000000005</v>
      </c>
      <c r="P1347" s="14">
        <f t="shared" si="71"/>
        <v>810.00000000000011</v>
      </c>
      <c r="Q1347" s="3">
        <v>0.3</v>
      </c>
    </row>
    <row r="1348" spans="1:17" ht="15.75" customHeight="1" x14ac:dyDescent="0.2">
      <c r="A1348" s="1" t="s">
        <v>108</v>
      </c>
      <c r="B1348" s="1">
        <v>1185732</v>
      </c>
      <c r="C1348" s="17">
        <v>44814</v>
      </c>
      <c r="D1348" s="17" t="str">
        <f t="shared" si="75"/>
        <v>septiembre</v>
      </c>
      <c r="E1348" s="17" t="str">
        <f t="shared" si="76"/>
        <v>T3</v>
      </c>
      <c r="F1348" s="17" t="str">
        <f t="shared" si="77"/>
        <v>S2</v>
      </c>
      <c r="G1348" s="1" t="s">
        <v>0</v>
      </c>
      <c r="H1348" s="1" t="s">
        <v>1</v>
      </c>
      <c r="I1348" s="1" t="s">
        <v>43</v>
      </c>
      <c r="J1348" s="1" t="s">
        <v>4</v>
      </c>
      <c r="K1348" s="1">
        <v>40</v>
      </c>
      <c r="L1348" s="1" t="s">
        <v>115</v>
      </c>
      <c r="M1348" s="14">
        <v>0.4</v>
      </c>
      <c r="N1348" s="2">
        <v>5250</v>
      </c>
      <c r="O1348" s="14">
        <f t="shared" si="70"/>
        <v>2100</v>
      </c>
      <c r="P1348" s="14">
        <f t="shared" si="71"/>
        <v>735</v>
      </c>
      <c r="Q1348" s="3">
        <v>0.35</v>
      </c>
    </row>
    <row r="1349" spans="1:17" ht="15.75" customHeight="1" x14ac:dyDescent="0.2">
      <c r="A1349" s="1" t="s">
        <v>108</v>
      </c>
      <c r="B1349" s="1">
        <v>1185732</v>
      </c>
      <c r="C1349" s="17">
        <v>44814</v>
      </c>
      <c r="D1349" s="17" t="str">
        <f t="shared" si="75"/>
        <v>septiembre</v>
      </c>
      <c r="E1349" s="17" t="str">
        <f t="shared" si="76"/>
        <v>T3</v>
      </c>
      <c r="F1349" s="17" t="str">
        <f t="shared" si="77"/>
        <v>S2</v>
      </c>
      <c r="G1349" s="1" t="s">
        <v>0</v>
      </c>
      <c r="H1349" s="1" t="s">
        <v>1</v>
      </c>
      <c r="I1349" s="1" t="s">
        <v>43</v>
      </c>
      <c r="J1349" s="1" t="s">
        <v>5</v>
      </c>
      <c r="K1349" s="1">
        <v>38</v>
      </c>
      <c r="L1349" s="1" t="s">
        <v>114</v>
      </c>
      <c r="M1349" s="14">
        <v>0.4</v>
      </c>
      <c r="N1349" s="2">
        <v>5000</v>
      </c>
      <c r="O1349" s="14">
        <f t="shared" si="70"/>
        <v>2000</v>
      </c>
      <c r="P1349" s="14">
        <f t="shared" si="71"/>
        <v>700</v>
      </c>
      <c r="Q1349" s="3">
        <v>0.35</v>
      </c>
    </row>
    <row r="1350" spans="1:17" ht="15.75" customHeight="1" x14ac:dyDescent="0.2">
      <c r="A1350" s="1" t="s">
        <v>108</v>
      </c>
      <c r="B1350" s="1">
        <v>1185732</v>
      </c>
      <c r="C1350" s="17">
        <v>44814</v>
      </c>
      <c r="D1350" s="17" t="str">
        <f t="shared" si="75"/>
        <v>septiembre</v>
      </c>
      <c r="E1350" s="17" t="str">
        <f t="shared" si="76"/>
        <v>T3</v>
      </c>
      <c r="F1350" s="17" t="str">
        <f t="shared" si="77"/>
        <v>S2</v>
      </c>
      <c r="G1350" s="1" t="s">
        <v>0</v>
      </c>
      <c r="H1350" s="1" t="s">
        <v>1</v>
      </c>
      <c r="I1350" s="1" t="s">
        <v>43</v>
      </c>
      <c r="J1350" s="1" t="s">
        <v>6</v>
      </c>
      <c r="K1350" s="1">
        <v>34</v>
      </c>
      <c r="L1350" s="1" t="s">
        <v>113</v>
      </c>
      <c r="M1350" s="14">
        <v>0.5</v>
      </c>
      <c r="N1350" s="2">
        <v>5000</v>
      </c>
      <c r="O1350" s="14">
        <f t="shared" si="70"/>
        <v>2500</v>
      </c>
      <c r="P1350" s="14">
        <f t="shared" si="71"/>
        <v>750</v>
      </c>
      <c r="Q1350" s="3">
        <v>0.3</v>
      </c>
    </row>
    <row r="1351" spans="1:17" ht="15.75" customHeight="1" x14ac:dyDescent="0.2">
      <c r="A1351" s="1" t="s">
        <v>108</v>
      </c>
      <c r="B1351" s="1">
        <v>1185732</v>
      </c>
      <c r="C1351" s="17">
        <v>44814</v>
      </c>
      <c r="D1351" s="17" t="str">
        <f t="shared" si="75"/>
        <v>septiembre</v>
      </c>
      <c r="E1351" s="17" t="str">
        <f t="shared" si="76"/>
        <v>T3</v>
      </c>
      <c r="F1351" s="17" t="str">
        <f t="shared" si="77"/>
        <v>S2</v>
      </c>
      <c r="G1351" s="1" t="s">
        <v>0</v>
      </c>
      <c r="H1351" s="1" t="s">
        <v>1</v>
      </c>
      <c r="I1351" s="1" t="s">
        <v>43</v>
      </c>
      <c r="J1351" s="1" t="s">
        <v>7</v>
      </c>
      <c r="K1351" s="1">
        <v>20</v>
      </c>
      <c r="L1351" s="1" t="s">
        <v>115</v>
      </c>
      <c r="M1351" s="14">
        <v>0.55000000000000004</v>
      </c>
      <c r="N1351" s="2">
        <v>6000</v>
      </c>
      <c r="O1351" s="14">
        <f t="shared" si="70"/>
        <v>3300.0000000000005</v>
      </c>
      <c r="P1351" s="14">
        <f t="shared" si="71"/>
        <v>825.00000000000011</v>
      </c>
      <c r="Q1351" s="3">
        <v>0.25</v>
      </c>
    </row>
    <row r="1352" spans="1:17" ht="15.75" customHeight="1" x14ac:dyDescent="0.2">
      <c r="A1352" s="1" t="s">
        <v>108</v>
      </c>
      <c r="B1352" s="1">
        <v>1185732</v>
      </c>
      <c r="C1352" s="17">
        <v>44846</v>
      </c>
      <c r="D1352" s="17" t="str">
        <f t="shared" si="75"/>
        <v>octubre</v>
      </c>
      <c r="E1352" s="17" t="str">
        <f t="shared" si="76"/>
        <v>T4</v>
      </c>
      <c r="F1352" s="17" t="str">
        <f t="shared" si="77"/>
        <v>S2</v>
      </c>
      <c r="G1352" s="1" t="s">
        <v>0</v>
      </c>
      <c r="H1352" s="1" t="s">
        <v>1</v>
      </c>
      <c r="I1352" s="1" t="s">
        <v>43</v>
      </c>
      <c r="J1352" s="1" t="s">
        <v>2</v>
      </c>
      <c r="K1352" s="1">
        <v>44</v>
      </c>
      <c r="L1352" s="1" t="s">
        <v>115</v>
      </c>
      <c r="M1352" s="14">
        <v>0.55000000000000004</v>
      </c>
      <c r="N1352" s="2">
        <v>7750</v>
      </c>
      <c r="O1352" s="14">
        <f t="shared" si="70"/>
        <v>4262.5</v>
      </c>
      <c r="P1352" s="14">
        <f t="shared" si="71"/>
        <v>2131.25</v>
      </c>
      <c r="Q1352" s="3">
        <v>0.5</v>
      </c>
    </row>
    <row r="1353" spans="1:17" ht="15.75" customHeight="1" x14ac:dyDescent="0.2">
      <c r="A1353" s="1" t="s">
        <v>108</v>
      </c>
      <c r="B1353" s="1">
        <v>1185732</v>
      </c>
      <c r="C1353" s="17">
        <v>44846</v>
      </c>
      <c r="D1353" s="17" t="str">
        <f t="shared" si="75"/>
        <v>octubre</v>
      </c>
      <c r="E1353" s="17" t="str">
        <f t="shared" si="76"/>
        <v>T4</v>
      </c>
      <c r="F1353" s="17" t="str">
        <f t="shared" si="77"/>
        <v>S2</v>
      </c>
      <c r="G1353" s="1" t="s">
        <v>0</v>
      </c>
      <c r="H1353" s="1" t="s">
        <v>1</v>
      </c>
      <c r="I1353" s="1" t="s">
        <v>43</v>
      </c>
      <c r="J1353" s="1" t="s">
        <v>3</v>
      </c>
      <c r="K1353" s="1">
        <v>58</v>
      </c>
      <c r="L1353" s="1" t="s">
        <v>114</v>
      </c>
      <c r="M1353" s="14">
        <v>0.45000000000000007</v>
      </c>
      <c r="N1353" s="2">
        <v>6000</v>
      </c>
      <c r="O1353" s="14">
        <f t="shared" si="70"/>
        <v>2700.0000000000005</v>
      </c>
      <c r="P1353" s="14">
        <f t="shared" si="71"/>
        <v>810.00000000000011</v>
      </c>
      <c r="Q1353" s="3">
        <v>0.3</v>
      </c>
    </row>
    <row r="1354" spans="1:17" ht="15.75" customHeight="1" x14ac:dyDescent="0.2">
      <c r="A1354" s="1" t="s">
        <v>108</v>
      </c>
      <c r="B1354" s="1">
        <v>1185732</v>
      </c>
      <c r="C1354" s="17">
        <v>44846</v>
      </c>
      <c r="D1354" s="17" t="str">
        <f t="shared" si="75"/>
        <v>octubre</v>
      </c>
      <c r="E1354" s="17" t="str">
        <f t="shared" si="76"/>
        <v>T4</v>
      </c>
      <c r="F1354" s="17" t="str">
        <f t="shared" si="77"/>
        <v>S2</v>
      </c>
      <c r="G1354" s="1" t="s">
        <v>0</v>
      </c>
      <c r="H1354" s="1" t="s">
        <v>1</v>
      </c>
      <c r="I1354" s="1" t="s">
        <v>43</v>
      </c>
      <c r="J1354" s="1" t="s">
        <v>4</v>
      </c>
      <c r="K1354" s="1">
        <v>15</v>
      </c>
      <c r="L1354" s="1" t="s">
        <v>112</v>
      </c>
      <c r="M1354" s="14">
        <v>0.45000000000000007</v>
      </c>
      <c r="N1354" s="2">
        <v>5000</v>
      </c>
      <c r="O1354" s="14">
        <f t="shared" si="70"/>
        <v>2250.0000000000005</v>
      </c>
      <c r="P1354" s="14">
        <f t="shared" si="71"/>
        <v>787.50000000000011</v>
      </c>
      <c r="Q1354" s="3">
        <v>0.35</v>
      </c>
    </row>
    <row r="1355" spans="1:17" ht="15.75" customHeight="1" x14ac:dyDescent="0.2">
      <c r="A1355" s="1" t="s">
        <v>108</v>
      </c>
      <c r="B1355" s="1">
        <v>1185732</v>
      </c>
      <c r="C1355" s="17">
        <v>44846</v>
      </c>
      <c r="D1355" s="17" t="str">
        <f t="shared" si="75"/>
        <v>octubre</v>
      </c>
      <c r="E1355" s="17" t="str">
        <f t="shared" si="76"/>
        <v>T4</v>
      </c>
      <c r="F1355" s="17" t="str">
        <f t="shared" si="77"/>
        <v>S2</v>
      </c>
      <c r="G1355" s="1" t="s">
        <v>0</v>
      </c>
      <c r="H1355" s="1" t="s">
        <v>1</v>
      </c>
      <c r="I1355" s="1" t="s">
        <v>43</v>
      </c>
      <c r="J1355" s="1" t="s">
        <v>5</v>
      </c>
      <c r="K1355" s="1">
        <v>32</v>
      </c>
      <c r="L1355" s="1" t="s">
        <v>114</v>
      </c>
      <c r="M1355" s="14">
        <v>0.45000000000000007</v>
      </c>
      <c r="N1355" s="2">
        <v>4750</v>
      </c>
      <c r="O1355" s="14">
        <f t="shared" si="70"/>
        <v>2137.5000000000005</v>
      </c>
      <c r="P1355" s="14">
        <f t="shared" si="71"/>
        <v>748.12500000000011</v>
      </c>
      <c r="Q1355" s="3">
        <v>0.35</v>
      </c>
    </row>
    <row r="1356" spans="1:17" ht="15.75" customHeight="1" x14ac:dyDescent="0.2">
      <c r="A1356" s="1" t="s">
        <v>108</v>
      </c>
      <c r="B1356" s="1">
        <v>1185732</v>
      </c>
      <c r="C1356" s="17">
        <v>44846</v>
      </c>
      <c r="D1356" s="17" t="str">
        <f t="shared" si="75"/>
        <v>octubre</v>
      </c>
      <c r="E1356" s="17" t="str">
        <f t="shared" si="76"/>
        <v>T4</v>
      </c>
      <c r="F1356" s="17" t="str">
        <f t="shared" si="77"/>
        <v>S2</v>
      </c>
      <c r="G1356" s="1" t="s">
        <v>0</v>
      </c>
      <c r="H1356" s="1" t="s">
        <v>1</v>
      </c>
      <c r="I1356" s="1" t="s">
        <v>43</v>
      </c>
      <c r="J1356" s="1" t="s">
        <v>6</v>
      </c>
      <c r="K1356" s="1">
        <v>52</v>
      </c>
      <c r="L1356" s="1" t="s">
        <v>112</v>
      </c>
      <c r="M1356" s="14">
        <v>0.55000000000000004</v>
      </c>
      <c r="N1356" s="2">
        <v>4750</v>
      </c>
      <c r="O1356" s="14">
        <f t="shared" si="70"/>
        <v>2612.5</v>
      </c>
      <c r="P1356" s="14">
        <f t="shared" si="71"/>
        <v>783.75</v>
      </c>
      <c r="Q1356" s="3">
        <v>0.3</v>
      </c>
    </row>
    <row r="1357" spans="1:17" ht="15.75" customHeight="1" x14ac:dyDescent="0.2">
      <c r="A1357" s="1" t="s">
        <v>108</v>
      </c>
      <c r="B1357" s="1">
        <v>1185732</v>
      </c>
      <c r="C1357" s="17">
        <v>44846</v>
      </c>
      <c r="D1357" s="17" t="str">
        <f t="shared" si="75"/>
        <v>octubre</v>
      </c>
      <c r="E1357" s="17" t="str">
        <f t="shared" si="76"/>
        <v>T4</v>
      </c>
      <c r="F1357" s="17" t="str">
        <f t="shared" si="77"/>
        <v>S2</v>
      </c>
      <c r="G1357" s="1" t="s">
        <v>0</v>
      </c>
      <c r="H1357" s="1" t="s">
        <v>1</v>
      </c>
      <c r="I1357" s="1" t="s">
        <v>43</v>
      </c>
      <c r="J1357" s="1" t="s">
        <v>7</v>
      </c>
      <c r="K1357" s="1">
        <v>27</v>
      </c>
      <c r="L1357" s="1" t="s">
        <v>115</v>
      </c>
      <c r="M1357" s="14">
        <v>0.6</v>
      </c>
      <c r="N1357" s="2">
        <v>6000</v>
      </c>
      <c r="O1357" s="14">
        <f t="shared" si="70"/>
        <v>3600</v>
      </c>
      <c r="P1357" s="14">
        <f t="shared" si="71"/>
        <v>900</v>
      </c>
      <c r="Q1357" s="3">
        <v>0.25</v>
      </c>
    </row>
    <row r="1358" spans="1:17" ht="15.75" customHeight="1" x14ac:dyDescent="0.2">
      <c r="A1358" s="1" t="s">
        <v>108</v>
      </c>
      <c r="B1358" s="1">
        <v>1185732</v>
      </c>
      <c r="C1358" s="17">
        <v>44876</v>
      </c>
      <c r="D1358" s="17" t="str">
        <f t="shared" si="75"/>
        <v>noviembre</v>
      </c>
      <c r="E1358" s="17" t="str">
        <f t="shared" si="76"/>
        <v>T4</v>
      </c>
      <c r="F1358" s="17" t="str">
        <f t="shared" si="77"/>
        <v>S2</v>
      </c>
      <c r="G1358" s="1" t="s">
        <v>0</v>
      </c>
      <c r="H1358" s="1" t="s">
        <v>1</v>
      </c>
      <c r="I1358" s="1" t="s">
        <v>43</v>
      </c>
      <c r="J1358" s="1" t="s">
        <v>2</v>
      </c>
      <c r="K1358" s="1">
        <v>44</v>
      </c>
      <c r="L1358" s="1" t="s">
        <v>113</v>
      </c>
      <c r="M1358" s="14">
        <v>0.55000000000000004</v>
      </c>
      <c r="N1358" s="2">
        <v>7500</v>
      </c>
      <c r="O1358" s="14">
        <f t="shared" si="70"/>
        <v>4125</v>
      </c>
      <c r="P1358" s="14">
        <f t="shared" si="71"/>
        <v>2062.5</v>
      </c>
      <c r="Q1358" s="3">
        <v>0.5</v>
      </c>
    </row>
    <row r="1359" spans="1:17" ht="15.75" customHeight="1" x14ac:dyDescent="0.2">
      <c r="A1359" s="1" t="s">
        <v>108</v>
      </c>
      <c r="B1359" s="1">
        <v>1185732</v>
      </c>
      <c r="C1359" s="17">
        <v>44876</v>
      </c>
      <c r="D1359" s="17" t="str">
        <f t="shared" si="75"/>
        <v>noviembre</v>
      </c>
      <c r="E1359" s="17" t="str">
        <f t="shared" si="76"/>
        <v>T4</v>
      </c>
      <c r="F1359" s="17" t="str">
        <f t="shared" si="77"/>
        <v>S2</v>
      </c>
      <c r="G1359" s="1" t="s">
        <v>0</v>
      </c>
      <c r="H1359" s="1" t="s">
        <v>1</v>
      </c>
      <c r="I1359" s="1" t="s">
        <v>43</v>
      </c>
      <c r="J1359" s="1" t="s">
        <v>3</v>
      </c>
      <c r="K1359" s="1">
        <v>27</v>
      </c>
      <c r="L1359" s="1" t="s">
        <v>113</v>
      </c>
      <c r="M1359" s="14">
        <v>0.45000000000000007</v>
      </c>
      <c r="N1359" s="2">
        <v>5750</v>
      </c>
      <c r="O1359" s="14">
        <f t="shared" si="70"/>
        <v>2587.5000000000005</v>
      </c>
      <c r="P1359" s="14">
        <f t="shared" si="71"/>
        <v>776.25000000000011</v>
      </c>
      <c r="Q1359" s="3">
        <v>0.3</v>
      </c>
    </row>
    <row r="1360" spans="1:17" ht="15.75" customHeight="1" x14ac:dyDescent="0.2">
      <c r="A1360" s="1" t="s">
        <v>108</v>
      </c>
      <c r="B1360" s="1">
        <v>1185732</v>
      </c>
      <c r="C1360" s="17">
        <v>44876</v>
      </c>
      <c r="D1360" s="17" t="str">
        <f t="shared" si="75"/>
        <v>noviembre</v>
      </c>
      <c r="E1360" s="17" t="str">
        <f t="shared" si="76"/>
        <v>T4</v>
      </c>
      <c r="F1360" s="17" t="str">
        <f t="shared" si="77"/>
        <v>S2</v>
      </c>
      <c r="G1360" s="1" t="s">
        <v>0</v>
      </c>
      <c r="H1360" s="1" t="s">
        <v>1</v>
      </c>
      <c r="I1360" s="1" t="s">
        <v>43</v>
      </c>
      <c r="J1360" s="1" t="s">
        <v>4</v>
      </c>
      <c r="K1360" s="1">
        <v>41</v>
      </c>
      <c r="L1360" s="1" t="s">
        <v>115</v>
      </c>
      <c r="M1360" s="14">
        <v>0.45000000000000007</v>
      </c>
      <c r="N1360" s="2">
        <v>5200</v>
      </c>
      <c r="O1360" s="14">
        <f t="shared" si="70"/>
        <v>2340.0000000000005</v>
      </c>
      <c r="P1360" s="14">
        <f t="shared" si="71"/>
        <v>819.00000000000011</v>
      </c>
      <c r="Q1360" s="3">
        <v>0.35</v>
      </c>
    </row>
    <row r="1361" spans="1:17" ht="15.75" customHeight="1" x14ac:dyDescent="0.2">
      <c r="A1361" s="1" t="s">
        <v>108</v>
      </c>
      <c r="B1361" s="1">
        <v>1185732</v>
      </c>
      <c r="C1361" s="17">
        <v>44876</v>
      </c>
      <c r="D1361" s="17" t="str">
        <f t="shared" si="75"/>
        <v>noviembre</v>
      </c>
      <c r="E1361" s="17" t="str">
        <f t="shared" si="76"/>
        <v>T4</v>
      </c>
      <c r="F1361" s="17" t="str">
        <f t="shared" si="77"/>
        <v>S2</v>
      </c>
      <c r="G1361" s="1" t="s">
        <v>0</v>
      </c>
      <c r="H1361" s="1" t="s">
        <v>1</v>
      </c>
      <c r="I1361" s="1" t="s">
        <v>43</v>
      </c>
      <c r="J1361" s="1" t="s">
        <v>5</v>
      </c>
      <c r="K1361" s="1">
        <v>15</v>
      </c>
      <c r="L1361" s="1" t="s">
        <v>115</v>
      </c>
      <c r="M1361" s="14">
        <v>0.45000000000000007</v>
      </c>
      <c r="N1361" s="2">
        <v>5000</v>
      </c>
      <c r="O1361" s="14">
        <f t="shared" si="70"/>
        <v>2250.0000000000005</v>
      </c>
      <c r="P1361" s="14">
        <f t="shared" si="71"/>
        <v>787.50000000000011</v>
      </c>
      <c r="Q1361" s="3">
        <v>0.35</v>
      </c>
    </row>
    <row r="1362" spans="1:17" ht="15.75" customHeight="1" x14ac:dyDescent="0.2">
      <c r="A1362" s="1" t="s">
        <v>108</v>
      </c>
      <c r="B1362" s="1">
        <v>1185732</v>
      </c>
      <c r="C1362" s="17">
        <v>44876</v>
      </c>
      <c r="D1362" s="17" t="str">
        <f t="shared" si="75"/>
        <v>noviembre</v>
      </c>
      <c r="E1362" s="17" t="str">
        <f t="shared" si="76"/>
        <v>T4</v>
      </c>
      <c r="F1362" s="17" t="str">
        <f t="shared" si="77"/>
        <v>S2</v>
      </c>
      <c r="G1362" s="1" t="s">
        <v>0</v>
      </c>
      <c r="H1362" s="1" t="s">
        <v>1</v>
      </c>
      <c r="I1362" s="1" t="s">
        <v>43</v>
      </c>
      <c r="J1362" s="1" t="s">
        <v>6</v>
      </c>
      <c r="K1362" s="1">
        <v>37</v>
      </c>
      <c r="L1362" s="1" t="s">
        <v>113</v>
      </c>
      <c r="M1362" s="14">
        <v>0.55000000000000004</v>
      </c>
      <c r="N1362" s="2">
        <v>4750</v>
      </c>
      <c r="O1362" s="14">
        <f t="shared" si="70"/>
        <v>2612.5</v>
      </c>
      <c r="P1362" s="14">
        <f t="shared" si="71"/>
        <v>783.75</v>
      </c>
      <c r="Q1362" s="3">
        <v>0.3</v>
      </c>
    </row>
    <row r="1363" spans="1:17" ht="15.75" customHeight="1" x14ac:dyDescent="0.2">
      <c r="A1363" s="1" t="s">
        <v>108</v>
      </c>
      <c r="B1363" s="1">
        <v>1185732</v>
      </c>
      <c r="C1363" s="17">
        <v>44876</v>
      </c>
      <c r="D1363" s="17" t="str">
        <f t="shared" si="75"/>
        <v>noviembre</v>
      </c>
      <c r="E1363" s="17" t="str">
        <f t="shared" si="76"/>
        <v>T4</v>
      </c>
      <c r="F1363" s="17" t="str">
        <f t="shared" si="77"/>
        <v>S2</v>
      </c>
      <c r="G1363" s="1" t="s">
        <v>0</v>
      </c>
      <c r="H1363" s="1" t="s">
        <v>1</v>
      </c>
      <c r="I1363" s="1" t="s">
        <v>43</v>
      </c>
      <c r="J1363" s="1" t="s">
        <v>7</v>
      </c>
      <c r="K1363" s="1">
        <v>36</v>
      </c>
      <c r="L1363" s="1" t="s">
        <v>113</v>
      </c>
      <c r="M1363" s="14">
        <v>0.6</v>
      </c>
      <c r="N1363" s="2">
        <v>5750</v>
      </c>
      <c r="O1363" s="14">
        <f t="shared" si="70"/>
        <v>3450</v>
      </c>
      <c r="P1363" s="14">
        <f t="shared" si="71"/>
        <v>862.5</v>
      </c>
      <c r="Q1363" s="3">
        <v>0.25</v>
      </c>
    </row>
    <row r="1364" spans="1:17" ht="15.75" customHeight="1" x14ac:dyDescent="0.2">
      <c r="A1364" s="1" t="s">
        <v>108</v>
      </c>
      <c r="B1364" s="1">
        <v>1185732</v>
      </c>
      <c r="C1364" s="17">
        <v>44905</v>
      </c>
      <c r="D1364" s="17" t="str">
        <f t="shared" si="75"/>
        <v>diciembre</v>
      </c>
      <c r="E1364" s="17" t="str">
        <f t="shared" si="76"/>
        <v>T4</v>
      </c>
      <c r="F1364" s="17" t="str">
        <f t="shared" si="77"/>
        <v>S2</v>
      </c>
      <c r="G1364" s="1" t="s">
        <v>0</v>
      </c>
      <c r="H1364" s="1" t="s">
        <v>1</v>
      </c>
      <c r="I1364" s="1" t="s">
        <v>43</v>
      </c>
      <c r="J1364" s="1" t="s">
        <v>2</v>
      </c>
      <c r="K1364" s="1">
        <v>28</v>
      </c>
      <c r="L1364" s="1" t="s">
        <v>115</v>
      </c>
      <c r="M1364" s="14">
        <v>0.55000000000000004</v>
      </c>
      <c r="N1364" s="2">
        <v>8000</v>
      </c>
      <c r="O1364" s="14">
        <f t="shared" si="70"/>
        <v>4400</v>
      </c>
      <c r="P1364" s="14">
        <f t="shared" si="71"/>
        <v>2200</v>
      </c>
      <c r="Q1364" s="3">
        <v>0.5</v>
      </c>
    </row>
    <row r="1365" spans="1:17" ht="15.75" customHeight="1" x14ac:dyDescent="0.2">
      <c r="A1365" s="1" t="s">
        <v>108</v>
      </c>
      <c r="B1365" s="1">
        <v>1185732</v>
      </c>
      <c r="C1365" s="17">
        <v>44905</v>
      </c>
      <c r="D1365" s="17" t="str">
        <f t="shared" si="75"/>
        <v>diciembre</v>
      </c>
      <c r="E1365" s="17" t="str">
        <f t="shared" si="76"/>
        <v>T4</v>
      </c>
      <c r="F1365" s="17" t="str">
        <f t="shared" si="77"/>
        <v>S2</v>
      </c>
      <c r="G1365" s="1" t="s">
        <v>0</v>
      </c>
      <c r="H1365" s="1" t="s">
        <v>1</v>
      </c>
      <c r="I1365" s="1" t="s">
        <v>43</v>
      </c>
      <c r="J1365" s="1" t="s">
        <v>3</v>
      </c>
      <c r="K1365" s="1">
        <v>27</v>
      </c>
      <c r="L1365" s="1" t="s">
        <v>114</v>
      </c>
      <c r="M1365" s="14">
        <v>0.45000000000000007</v>
      </c>
      <c r="N1365" s="2">
        <v>6000</v>
      </c>
      <c r="O1365" s="14">
        <f t="shared" si="70"/>
        <v>2700.0000000000005</v>
      </c>
      <c r="P1365" s="14">
        <f t="shared" si="71"/>
        <v>810.00000000000011</v>
      </c>
      <c r="Q1365" s="3">
        <v>0.3</v>
      </c>
    </row>
    <row r="1366" spans="1:17" ht="15.75" customHeight="1" x14ac:dyDescent="0.2">
      <c r="A1366" s="1" t="s">
        <v>108</v>
      </c>
      <c r="B1366" s="1">
        <v>1185732</v>
      </c>
      <c r="C1366" s="17">
        <v>44905</v>
      </c>
      <c r="D1366" s="17" t="str">
        <f t="shared" si="75"/>
        <v>diciembre</v>
      </c>
      <c r="E1366" s="17" t="str">
        <f t="shared" si="76"/>
        <v>T4</v>
      </c>
      <c r="F1366" s="17" t="str">
        <f t="shared" si="77"/>
        <v>S2</v>
      </c>
      <c r="G1366" s="1" t="s">
        <v>0</v>
      </c>
      <c r="H1366" s="1" t="s">
        <v>1</v>
      </c>
      <c r="I1366" s="1" t="s">
        <v>43</v>
      </c>
      <c r="J1366" s="1" t="s">
        <v>4</v>
      </c>
      <c r="K1366" s="1">
        <v>16</v>
      </c>
      <c r="L1366" s="1" t="s">
        <v>112</v>
      </c>
      <c r="M1366" s="14">
        <v>0.45000000000000007</v>
      </c>
      <c r="N1366" s="2">
        <v>5500</v>
      </c>
      <c r="O1366" s="14">
        <f t="shared" si="70"/>
        <v>2475.0000000000005</v>
      </c>
      <c r="P1366" s="14">
        <f t="shared" si="71"/>
        <v>866.25000000000011</v>
      </c>
      <c r="Q1366" s="3">
        <v>0.35</v>
      </c>
    </row>
    <row r="1367" spans="1:17" ht="15.75" customHeight="1" x14ac:dyDescent="0.2">
      <c r="A1367" s="1" t="s">
        <v>108</v>
      </c>
      <c r="B1367" s="1">
        <v>1185732</v>
      </c>
      <c r="C1367" s="17">
        <v>44905</v>
      </c>
      <c r="D1367" s="17" t="str">
        <f t="shared" si="75"/>
        <v>diciembre</v>
      </c>
      <c r="E1367" s="17" t="str">
        <f t="shared" si="76"/>
        <v>T4</v>
      </c>
      <c r="F1367" s="17" t="str">
        <f t="shared" si="77"/>
        <v>S2</v>
      </c>
      <c r="G1367" s="1" t="s">
        <v>0</v>
      </c>
      <c r="H1367" s="1" t="s">
        <v>1</v>
      </c>
      <c r="I1367" s="1" t="s">
        <v>43</v>
      </c>
      <c r="J1367" s="1" t="s">
        <v>5</v>
      </c>
      <c r="K1367" s="1">
        <v>44</v>
      </c>
      <c r="L1367" s="1" t="s">
        <v>113</v>
      </c>
      <c r="M1367" s="14">
        <v>0.45000000000000007</v>
      </c>
      <c r="N1367" s="2">
        <v>5000</v>
      </c>
      <c r="O1367" s="14">
        <f t="shared" si="70"/>
        <v>2250.0000000000005</v>
      </c>
      <c r="P1367" s="14">
        <f t="shared" si="71"/>
        <v>787.50000000000011</v>
      </c>
      <c r="Q1367" s="3">
        <v>0.35</v>
      </c>
    </row>
    <row r="1368" spans="1:17" ht="15.75" customHeight="1" x14ac:dyDescent="0.2">
      <c r="A1368" s="1" t="s">
        <v>108</v>
      </c>
      <c r="B1368" s="1">
        <v>1185732</v>
      </c>
      <c r="C1368" s="17">
        <v>44905</v>
      </c>
      <c r="D1368" s="17" t="str">
        <f t="shared" si="75"/>
        <v>diciembre</v>
      </c>
      <c r="E1368" s="17" t="str">
        <f t="shared" si="76"/>
        <v>T4</v>
      </c>
      <c r="F1368" s="17" t="str">
        <f t="shared" si="77"/>
        <v>S2</v>
      </c>
      <c r="G1368" s="1" t="s">
        <v>0</v>
      </c>
      <c r="H1368" s="1" t="s">
        <v>1</v>
      </c>
      <c r="I1368" s="1" t="s">
        <v>43</v>
      </c>
      <c r="J1368" s="1" t="s">
        <v>6</v>
      </c>
      <c r="K1368" s="1">
        <v>54</v>
      </c>
      <c r="L1368" s="1" t="s">
        <v>112</v>
      </c>
      <c r="M1368" s="14">
        <v>0.55000000000000004</v>
      </c>
      <c r="N1368" s="2">
        <v>5000</v>
      </c>
      <c r="O1368" s="14">
        <f t="shared" si="70"/>
        <v>2750</v>
      </c>
      <c r="P1368" s="14">
        <f t="shared" si="71"/>
        <v>825</v>
      </c>
      <c r="Q1368" s="3">
        <v>0.3</v>
      </c>
    </row>
    <row r="1369" spans="1:17" ht="15.75" customHeight="1" x14ac:dyDescent="0.2">
      <c r="A1369" s="1" t="s">
        <v>108</v>
      </c>
      <c r="B1369" s="1">
        <v>1185732</v>
      </c>
      <c r="C1369" s="17">
        <v>44905</v>
      </c>
      <c r="D1369" s="17" t="str">
        <f t="shared" si="75"/>
        <v>diciembre</v>
      </c>
      <c r="E1369" s="17" t="str">
        <f t="shared" si="76"/>
        <v>T4</v>
      </c>
      <c r="F1369" s="17" t="str">
        <f t="shared" si="77"/>
        <v>S2</v>
      </c>
      <c r="G1369" s="1" t="s">
        <v>0</v>
      </c>
      <c r="H1369" s="1" t="s">
        <v>1</v>
      </c>
      <c r="I1369" s="1" t="s">
        <v>43</v>
      </c>
      <c r="J1369" s="1" t="s">
        <v>7</v>
      </c>
      <c r="K1369" s="1">
        <v>55</v>
      </c>
      <c r="L1369" s="1" t="s">
        <v>115</v>
      </c>
      <c r="M1369" s="14">
        <v>0.6</v>
      </c>
      <c r="N1369" s="2">
        <v>6000</v>
      </c>
      <c r="O1369" s="14">
        <f t="shared" si="70"/>
        <v>3600</v>
      </c>
      <c r="P1369" s="14">
        <f t="shared" si="71"/>
        <v>900</v>
      </c>
      <c r="Q1369" s="3">
        <v>0.25</v>
      </c>
    </row>
    <row r="1370" spans="1:17" ht="15.75" customHeight="1" x14ac:dyDescent="0.2">
      <c r="A1370" s="1" t="s">
        <v>110</v>
      </c>
      <c r="B1370" s="1">
        <v>1128299</v>
      </c>
      <c r="C1370" s="17">
        <v>44585</v>
      </c>
      <c r="D1370" s="17" t="str">
        <f t="shared" si="75"/>
        <v>enero</v>
      </c>
      <c r="E1370" s="17" t="str">
        <f t="shared" si="76"/>
        <v>T1</v>
      </c>
      <c r="F1370" s="17" t="str">
        <f t="shared" si="77"/>
        <v>S1</v>
      </c>
      <c r="G1370" s="1" t="s">
        <v>11</v>
      </c>
      <c r="H1370" s="1" t="s">
        <v>44</v>
      </c>
      <c r="I1370" s="1" t="s">
        <v>45</v>
      </c>
      <c r="J1370" s="1" t="s">
        <v>2</v>
      </c>
      <c r="K1370" s="1">
        <v>19</v>
      </c>
      <c r="L1370" s="1" t="s">
        <v>113</v>
      </c>
      <c r="M1370" s="14">
        <v>0.30000000000000004</v>
      </c>
      <c r="N1370" s="2">
        <v>3500</v>
      </c>
      <c r="O1370" s="14">
        <f t="shared" si="70"/>
        <v>1050.0000000000002</v>
      </c>
      <c r="P1370" s="14">
        <f t="shared" si="71"/>
        <v>367.50000000000006</v>
      </c>
      <c r="Q1370" s="3">
        <v>0.35</v>
      </c>
    </row>
    <row r="1371" spans="1:17" ht="15.75" customHeight="1" x14ac:dyDescent="0.2">
      <c r="A1371" s="1" t="s">
        <v>110</v>
      </c>
      <c r="B1371" s="1">
        <v>1128299</v>
      </c>
      <c r="C1371" s="17">
        <v>44585</v>
      </c>
      <c r="D1371" s="17" t="str">
        <f t="shared" si="75"/>
        <v>enero</v>
      </c>
      <c r="E1371" s="17" t="str">
        <f t="shared" si="76"/>
        <v>T1</v>
      </c>
      <c r="F1371" s="17" t="str">
        <f t="shared" si="77"/>
        <v>S1</v>
      </c>
      <c r="G1371" s="1" t="s">
        <v>11</v>
      </c>
      <c r="H1371" s="1" t="s">
        <v>44</v>
      </c>
      <c r="I1371" s="1" t="s">
        <v>45</v>
      </c>
      <c r="J1371" s="1" t="s">
        <v>3</v>
      </c>
      <c r="K1371" s="1">
        <v>54</v>
      </c>
      <c r="L1371" s="1" t="s">
        <v>115</v>
      </c>
      <c r="M1371" s="14">
        <v>0.4</v>
      </c>
      <c r="N1371" s="2">
        <v>3500</v>
      </c>
      <c r="O1371" s="14">
        <f t="shared" si="70"/>
        <v>1400</v>
      </c>
      <c r="P1371" s="14">
        <f t="shared" si="71"/>
        <v>489.99999999999994</v>
      </c>
      <c r="Q1371" s="3">
        <v>0.35</v>
      </c>
    </row>
    <row r="1372" spans="1:17" ht="15.75" customHeight="1" x14ac:dyDescent="0.2">
      <c r="A1372" s="1" t="s">
        <v>110</v>
      </c>
      <c r="B1372" s="1">
        <v>1128299</v>
      </c>
      <c r="C1372" s="17">
        <v>44585</v>
      </c>
      <c r="D1372" s="17" t="str">
        <f t="shared" si="75"/>
        <v>enero</v>
      </c>
      <c r="E1372" s="17" t="str">
        <f t="shared" si="76"/>
        <v>T1</v>
      </c>
      <c r="F1372" s="17" t="str">
        <f t="shared" si="77"/>
        <v>S1</v>
      </c>
      <c r="G1372" s="1" t="s">
        <v>11</v>
      </c>
      <c r="H1372" s="1" t="s">
        <v>44</v>
      </c>
      <c r="I1372" s="1" t="s">
        <v>45</v>
      </c>
      <c r="J1372" s="1" t="s">
        <v>4</v>
      </c>
      <c r="K1372" s="1">
        <v>32</v>
      </c>
      <c r="L1372" s="1" t="s">
        <v>114</v>
      </c>
      <c r="M1372" s="14">
        <v>0.4</v>
      </c>
      <c r="N1372" s="2">
        <v>3500</v>
      </c>
      <c r="O1372" s="14">
        <f t="shared" si="70"/>
        <v>1400</v>
      </c>
      <c r="P1372" s="14">
        <f t="shared" si="71"/>
        <v>489.99999999999994</v>
      </c>
      <c r="Q1372" s="3">
        <v>0.35</v>
      </c>
    </row>
    <row r="1373" spans="1:17" ht="15.75" customHeight="1" x14ac:dyDescent="0.2">
      <c r="A1373" s="1" t="s">
        <v>110</v>
      </c>
      <c r="B1373" s="1">
        <v>1128299</v>
      </c>
      <c r="C1373" s="17">
        <v>44585</v>
      </c>
      <c r="D1373" s="17" t="str">
        <f t="shared" si="75"/>
        <v>enero</v>
      </c>
      <c r="E1373" s="17" t="str">
        <f t="shared" si="76"/>
        <v>T1</v>
      </c>
      <c r="F1373" s="17" t="str">
        <f t="shared" si="77"/>
        <v>S1</v>
      </c>
      <c r="G1373" s="1" t="s">
        <v>11</v>
      </c>
      <c r="H1373" s="1" t="s">
        <v>44</v>
      </c>
      <c r="I1373" s="1" t="s">
        <v>45</v>
      </c>
      <c r="J1373" s="1" t="s">
        <v>5</v>
      </c>
      <c r="K1373" s="1">
        <v>48</v>
      </c>
      <c r="L1373" s="1" t="s">
        <v>115</v>
      </c>
      <c r="M1373" s="14">
        <v>0.4</v>
      </c>
      <c r="N1373" s="2">
        <v>2000</v>
      </c>
      <c r="O1373" s="14">
        <f t="shared" si="70"/>
        <v>800</v>
      </c>
      <c r="P1373" s="14">
        <f t="shared" si="71"/>
        <v>280</v>
      </c>
      <c r="Q1373" s="3">
        <v>0.35</v>
      </c>
    </row>
    <row r="1374" spans="1:17" ht="15.75" customHeight="1" x14ac:dyDescent="0.2">
      <c r="A1374" s="1" t="s">
        <v>110</v>
      </c>
      <c r="B1374" s="1">
        <v>1128299</v>
      </c>
      <c r="C1374" s="17">
        <v>44585</v>
      </c>
      <c r="D1374" s="17" t="str">
        <f t="shared" si="75"/>
        <v>enero</v>
      </c>
      <c r="E1374" s="17" t="str">
        <f t="shared" si="76"/>
        <v>T1</v>
      </c>
      <c r="F1374" s="17" t="str">
        <f t="shared" si="77"/>
        <v>S1</v>
      </c>
      <c r="G1374" s="1" t="s">
        <v>11</v>
      </c>
      <c r="H1374" s="1" t="s">
        <v>44</v>
      </c>
      <c r="I1374" s="1" t="s">
        <v>45</v>
      </c>
      <c r="J1374" s="1" t="s">
        <v>6</v>
      </c>
      <c r="K1374" s="1">
        <v>40</v>
      </c>
      <c r="L1374" s="1" t="s">
        <v>114</v>
      </c>
      <c r="M1374" s="14">
        <v>0.45000000000000007</v>
      </c>
      <c r="N1374" s="2">
        <v>1500</v>
      </c>
      <c r="O1374" s="14">
        <f t="shared" si="70"/>
        <v>675.00000000000011</v>
      </c>
      <c r="P1374" s="14">
        <f t="shared" si="71"/>
        <v>270.00000000000006</v>
      </c>
      <c r="Q1374" s="3">
        <v>0.4</v>
      </c>
    </row>
    <row r="1375" spans="1:17" ht="15.75" customHeight="1" x14ac:dyDescent="0.2">
      <c r="A1375" s="1" t="s">
        <v>110</v>
      </c>
      <c r="B1375" s="1">
        <v>1128299</v>
      </c>
      <c r="C1375" s="17">
        <v>44585</v>
      </c>
      <c r="D1375" s="17" t="str">
        <f t="shared" si="75"/>
        <v>enero</v>
      </c>
      <c r="E1375" s="17" t="str">
        <f t="shared" si="76"/>
        <v>T1</v>
      </c>
      <c r="F1375" s="17" t="str">
        <f t="shared" si="77"/>
        <v>S1</v>
      </c>
      <c r="G1375" s="1" t="s">
        <v>11</v>
      </c>
      <c r="H1375" s="1" t="s">
        <v>44</v>
      </c>
      <c r="I1375" s="1" t="s">
        <v>45</v>
      </c>
      <c r="J1375" s="1" t="s">
        <v>7</v>
      </c>
      <c r="K1375" s="1">
        <v>29</v>
      </c>
      <c r="L1375" s="1" t="s">
        <v>113</v>
      </c>
      <c r="M1375" s="14">
        <v>0.4</v>
      </c>
      <c r="N1375" s="2">
        <v>4000</v>
      </c>
      <c r="O1375" s="14">
        <f t="shared" si="70"/>
        <v>1600</v>
      </c>
      <c r="P1375" s="14">
        <f t="shared" si="71"/>
        <v>480</v>
      </c>
      <c r="Q1375" s="3">
        <v>0.3</v>
      </c>
    </row>
    <row r="1376" spans="1:17" ht="15.75" customHeight="1" x14ac:dyDescent="0.2">
      <c r="A1376" s="1" t="s">
        <v>110</v>
      </c>
      <c r="B1376" s="1">
        <v>1128299</v>
      </c>
      <c r="C1376" s="17">
        <v>44616</v>
      </c>
      <c r="D1376" s="17" t="str">
        <f t="shared" si="75"/>
        <v>febrero</v>
      </c>
      <c r="E1376" s="17" t="str">
        <f t="shared" si="76"/>
        <v>T1</v>
      </c>
      <c r="F1376" s="17" t="str">
        <f t="shared" si="77"/>
        <v>S1</v>
      </c>
      <c r="G1376" s="1" t="s">
        <v>11</v>
      </c>
      <c r="H1376" s="1" t="s">
        <v>44</v>
      </c>
      <c r="I1376" s="1" t="s">
        <v>45</v>
      </c>
      <c r="J1376" s="1" t="s">
        <v>2</v>
      </c>
      <c r="K1376" s="1">
        <v>56</v>
      </c>
      <c r="L1376" s="1" t="s">
        <v>114</v>
      </c>
      <c r="M1376" s="14">
        <v>0.30000000000000004</v>
      </c>
      <c r="N1376" s="2">
        <v>4500</v>
      </c>
      <c r="O1376" s="14">
        <f t="shared" si="70"/>
        <v>1350.0000000000002</v>
      </c>
      <c r="P1376" s="14">
        <f t="shared" si="71"/>
        <v>472.50000000000006</v>
      </c>
      <c r="Q1376" s="3">
        <v>0.35</v>
      </c>
    </row>
    <row r="1377" spans="1:17" ht="15.75" customHeight="1" x14ac:dyDescent="0.2">
      <c r="A1377" s="1" t="s">
        <v>110</v>
      </c>
      <c r="B1377" s="1">
        <v>1128299</v>
      </c>
      <c r="C1377" s="17">
        <v>44616</v>
      </c>
      <c r="D1377" s="17" t="str">
        <f t="shared" si="75"/>
        <v>febrero</v>
      </c>
      <c r="E1377" s="17" t="str">
        <f t="shared" si="76"/>
        <v>T1</v>
      </c>
      <c r="F1377" s="17" t="str">
        <f t="shared" si="77"/>
        <v>S1</v>
      </c>
      <c r="G1377" s="1" t="s">
        <v>11</v>
      </c>
      <c r="H1377" s="1" t="s">
        <v>44</v>
      </c>
      <c r="I1377" s="1" t="s">
        <v>45</v>
      </c>
      <c r="J1377" s="1" t="s">
        <v>3</v>
      </c>
      <c r="K1377" s="1">
        <v>52</v>
      </c>
      <c r="L1377" s="1" t="s">
        <v>113</v>
      </c>
      <c r="M1377" s="14">
        <v>0.4</v>
      </c>
      <c r="N1377" s="2">
        <v>3500</v>
      </c>
      <c r="O1377" s="14">
        <f t="shared" si="70"/>
        <v>1400</v>
      </c>
      <c r="P1377" s="14">
        <f t="shared" si="71"/>
        <v>489.99999999999994</v>
      </c>
      <c r="Q1377" s="3">
        <v>0.35</v>
      </c>
    </row>
    <row r="1378" spans="1:17" ht="15.75" customHeight="1" x14ac:dyDescent="0.2">
      <c r="A1378" s="1" t="s">
        <v>110</v>
      </c>
      <c r="B1378" s="1">
        <v>1128299</v>
      </c>
      <c r="C1378" s="17">
        <v>44616</v>
      </c>
      <c r="D1378" s="17" t="str">
        <f t="shared" si="75"/>
        <v>febrero</v>
      </c>
      <c r="E1378" s="17" t="str">
        <f t="shared" si="76"/>
        <v>T1</v>
      </c>
      <c r="F1378" s="17" t="str">
        <f t="shared" si="77"/>
        <v>S1</v>
      </c>
      <c r="G1378" s="1" t="s">
        <v>11</v>
      </c>
      <c r="H1378" s="1" t="s">
        <v>44</v>
      </c>
      <c r="I1378" s="1" t="s">
        <v>45</v>
      </c>
      <c r="J1378" s="1" t="s">
        <v>4</v>
      </c>
      <c r="K1378" s="1">
        <v>51</v>
      </c>
      <c r="L1378" s="1" t="s">
        <v>113</v>
      </c>
      <c r="M1378" s="14">
        <v>0.4</v>
      </c>
      <c r="N1378" s="2">
        <v>3500</v>
      </c>
      <c r="O1378" s="14">
        <f t="shared" si="70"/>
        <v>1400</v>
      </c>
      <c r="P1378" s="14">
        <f t="shared" si="71"/>
        <v>489.99999999999994</v>
      </c>
      <c r="Q1378" s="3">
        <v>0.35</v>
      </c>
    </row>
    <row r="1379" spans="1:17" ht="15.75" customHeight="1" x14ac:dyDescent="0.2">
      <c r="A1379" s="1" t="s">
        <v>110</v>
      </c>
      <c r="B1379" s="1">
        <v>1128299</v>
      </c>
      <c r="C1379" s="17">
        <v>44616</v>
      </c>
      <c r="D1379" s="17" t="str">
        <f t="shared" si="75"/>
        <v>febrero</v>
      </c>
      <c r="E1379" s="17" t="str">
        <f t="shared" si="76"/>
        <v>T1</v>
      </c>
      <c r="F1379" s="17" t="str">
        <f t="shared" si="77"/>
        <v>S1</v>
      </c>
      <c r="G1379" s="1" t="s">
        <v>11</v>
      </c>
      <c r="H1379" s="1" t="s">
        <v>44</v>
      </c>
      <c r="I1379" s="1" t="s">
        <v>45</v>
      </c>
      <c r="J1379" s="1" t="s">
        <v>5</v>
      </c>
      <c r="K1379" s="1">
        <v>52</v>
      </c>
      <c r="L1379" s="1" t="s">
        <v>112</v>
      </c>
      <c r="M1379" s="14">
        <v>0.4</v>
      </c>
      <c r="N1379" s="2">
        <v>2000</v>
      </c>
      <c r="O1379" s="14">
        <f t="shared" si="70"/>
        <v>800</v>
      </c>
      <c r="P1379" s="14">
        <f t="shared" si="71"/>
        <v>280</v>
      </c>
      <c r="Q1379" s="3">
        <v>0.35</v>
      </c>
    </row>
    <row r="1380" spans="1:17" ht="15.75" customHeight="1" x14ac:dyDescent="0.2">
      <c r="A1380" s="1" t="s">
        <v>110</v>
      </c>
      <c r="B1380" s="1">
        <v>1128299</v>
      </c>
      <c r="C1380" s="17">
        <v>44616</v>
      </c>
      <c r="D1380" s="17" t="str">
        <f t="shared" si="75"/>
        <v>febrero</v>
      </c>
      <c r="E1380" s="17" t="str">
        <f t="shared" si="76"/>
        <v>T1</v>
      </c>
      <c r="F1380" s="17" t="str">
        <f t="shared" si="77"/>
        <v>S1</v>
      </c>
      <c r="G1380" s="1" t="s">
        <v>11</v>
      </c>
      <c r="H1380" s="1" t="s">
        <v>44</v>
      </c>
      <c r="I1380" s="1" t="s">
        <v>45</v>
      </c>
      <c r="J1380" s="1" t="s">
        <v>6</v>
      </c>
      <c r="K1380" s="1">
        <v>20</v>
      </c>
      <c r="L1380" s="1" t="s">
        <v>113</v>
      </c>
      <c r="M1380" s="14">
        <v>0.45000000000000007</v>
      </c>
      <c r="N1380" s="2">
        <v>1250</v>
      </c>
      <c r="O1380" s="14">
        <f t="shared" si="70"/>
        <v>562.50000000000011</v>
      </c>
      <c r="P1380" s="14">
        <f t="shared" si="71"/>
        <v>225.00000000000006</v>
      </c>
      <c r="Q1380" s="3">
        <v>0.4</v>
      </c>
    </row>
    <row r="1381" spans="1:17" ht="15.75" customHeight="1" x14ac:dyDescent="0.2">
      <c r="A1381" s="1" t="s">
        <v>110</v>
      </c>
      <c r="B1381" s="1">
        <v>1128299</v>
      </c>
      <c r="C1381" s="17">
        <v>44616</v>
      </c>
      <c r="D1381" s="17" t="str">
        <f t="shared" si="75"/>
        <v>febrero</v>
      </c>
      <c r="E1381" s="17" t="str">
        <f t="shared" si="76"/>
        <v>T1</v>
      </c>
      <c r="F1381" s="17" t="str">
        <f t="shared" si="77"/>
        <v>S1</v>
      </c>
      <c r="G1381" s="1" t="s">
        <v>11</v>
      </c>
      <c r="H1381" s="1" t="s">
        <v>44</v>
      </c>
      <c r="I1381" s="1" t="s">
        <v>45</v>
      </c>
      <c r="J1381" s="1" t="s">
        <v>7</v>
      </c>
      <c r="K1381" s="1">
        <v>34</v>
      </c>
      <c r="L1381" s="1" t="s">
        <v>115</v>
      </c>
      <c r="M1381" s="14">
        <v>0.4</v>
      </c>
      <c r="N1381" s="2">
        <v>3250</v>
      </c>
      <c r="O1381" s="14">
        <f t="shared" si="70"/>
        <v>1300</v>
      </c>
      <c r="P1381" s="14">
        <f t="shared" si="71"/>
        <v>390</v>
      </c>
      <c r="Q1381" s="3">
        <v>0.3</v>
      </c>
    </row>
    <row r="1382" spans="1:17" ht="15.75" customHeight="1" x14ac:dyDescent="0.2">
      <c r="A1382" s="1" t="s">
        <v>110</v>
      </c>
      <c r="B1382" s="1">
        <v>1128299</v>
      </c>
      <c r="C1382" s="17">
        <v>44643</v>
      </c>
      <c r="D1382" s="17" t="str">
        <f t="shared" si="75"/>
        <v>marzo</v>
      </c>
      <c r="E1382" s="17" t="str">
        <f t="shared" si="76"/>
        <v>T1</v>
      </c>
      <c r="F1382" s="17" t="str">
        <f t="shared" si="77"/>
        <v>S1</v>
      </c>
      <c r="G1382" s="1" t="s">
        <v>11</v>
      </c>
      <c r="H1382" s="1" t="s">
        <v>44</v>
      </c>
      <c r="I1382" s="1" t="s">
        <v>45</v>
      </c>
      <c r="J1382" s="1" t="s">
        <v>2</v>
      </c>
      <c r="K1382" s="1">
        <v>46</v>
      </c>
      <c r="L1382" s="1" t="s">
        <v>112</v>
      </c>
      <c r="M1382" s="14">
        <v>0.4</v>
      </c>
      <c r="N1382" s="2">
        <v>4750</v>
      </c>
      <c r="O1382" s="14">
        <f t="shared" si="70"/>
        <v>1900</v>
      </c>
      <c r="P1382" s="14">
        <f t="shared" si="71"/>
        <v>665</v>
      </c>
      <c r="Q1382" s="3">
        <v>0.35</v>
      </c>
    </row>
    <row r="1383" spans="1:17" ht="15.75" customHeight="1" x14ac:dyDescent="0.2">
      <c r="A1383" s="1" t="s">
        <v>110</v>
      </c>
      <c r="B1383" s="1">
        <v>1128299</v>
      </c>
      <c r="C1383" s="17">
        <v>44643</v>
      </c>
      <c r="D1383" s="17" t="str">
        <f t="shared" si="75"/>
        <v>marzo</v>
      </c>
      <c r="E1383" s="17" t="str">
        <f t="shared" si="76"/>
        <v>T1</v>
      </c>
      <c r="F1383" s="17" t="str">
        <f t="shared" si="77"/>
        <v>S1</v>
      </c>
      <c r="G1383" s="1" t="s">
        <v>11</v>
      </c>
      <c r="H1383" s="1" t="s">
        <v>44</v>
      </c>
      <c r="I1383" s="1" t="s">
        <v>45</v>
      </c>
      <c r="J1383" s="1" t="s">
        <v>3</v>
      </c>
      <c r="K1383" s="1">
        <v>59</v>
      </c>
      <c r="L1383" s="1" t="s">
        <v>115</v>
      </c>
      <c r="M1383" s="14">
        <v>0.5</v>
      </c>
      <c r="N1383" s="2">
        <v>3250</v>
      </c>
      <c r="O1383" s="14">
        <f t="shared" si="70"/>
        <v>1625</v>
      </c>
      <c r="P1383" s="14">
        <f t="shared" si="71"/>
        <v>568.75</v>
      </c>
      <c r="Q1383" s="3">
        <v>0.35</v>
      </c>
    </row>
    <row r="1384" spans="1:17" ht="15.75" customHeight="1" x14ac:dyDescent="0.2">
      <c r="A1384" s="1" t="s">
        <v>110</v>
      </c>
      <c r="B1384" s="1">
        <v>1128299</v>
      </c>
      <c r="C1384" s="17">
        <v>44643</v>
      </c>
      <c r="D1384" s="17" t="str">
        <f t="shared" si="75"/>
        <v>marzo</v>
      </c>
      <c r="E1384" s="17" t="str">
        <f t="shared" si="76"/>
        <v>T1</v>
      </c>
      <c r="F1384" s="17" t="str">
        <f t="shared" si="77"/>
        <v>S1</v>
      </c>
      <c r="G1384" s="1" t="s">
        <v>11</v>
      </c>
      <c r="H1384" s="1" t="s">
        <v>44</v>
      </c>
      <c r="I1384" s="1" t="s">
        <v>45</v>
      </c>
      <c r="J1384" s="1" t="s">
        <v>4</v>
      </c>
      <c r="K1384" s="1">
        <v>32</v>
      </c>
      <c r="L1384" s="1" t="s">
        <v>114</v>
      </c>
      <c r="M1384" s="14">
        <v>0.54999999999999993</v>
      </c>
      <c r="N1384" s="2">
        <v>3500</v>
      </c>
      <c r="O1384" s="14">
        <f t="shared" si="70"/>
        <v>1924.9999999999998</v>
      </c>
      <c r="P1384" s="14">
        <f t="shared" si="71"/>
        <v>673.74999999999989</v>
      </c>
      <c r="Q1384" s="3">
        <v>0.35</v>
      </c>
    </row>
    <row r="1385" spans="1:17" ht="15.75" customHeight="1" x14ac:dyDescent="0.2">
      <c r="A1385" s="1" t="s">
        <v>110</v>
      </c>
      <c r="B1385" s="1">
        <v>1128299</v>
      </c>
      <c r="C1385" s="17">
        <v>44643</v>
      </c>
      <c r="D1385" s="17" t="str">
        <f t="shared" si="75"/>
        <v>marzo</v>
      </c>
      <c r="E1385" s="17" t="str">
        <f t="shared" si="76"/>
        <v>T1</v>
      </c>
      <c r="F1385" s="17" t="str">
        <f t="shared" si="77"/>
        <v>S1</v>
      </c>
      <c r="G1385" s="1" t="s">
        <v>11</v>
      </c>
      <c r="H1385" s="1" t="s">
        <v>44</v>
      </c>
      <c r="I1385" s="1" t="s">
        <v>45</v>
      </c>
      <c r="J1385" s="1" t="s">
        <v>5</v>
      </c>
      <c r="K1385" s="1">
        <v>46</v>
      </c>
      <c r="L1385" s="1" t="s">
        <v>115</v>
      </c>
      <c r="M1385" s="14">
        <v>0.5</v>
      </c>
      <c r="N1385" s="2">
        <v>2500</v>
      </c>
      <c r="O1385" s="14">
        <f t="shared" si="70"/>
        <v>1250</v>
      </c>
      <c r="P1385" s="14">
        <f t="shared" si="71"/>
        <v>437.5</v>
      </c>
      <c r="Q1385" s="3">
        <v>0.35</v>
      </c>
    </row>
    <row r="1386" spans="1:17" ht="15.75" customHeight="1" x14ac:dyDescent="0.2">
      <c r="A1386" s="1" t="s">
        <v>110</v>
      </c>
      <c r="B1386" s="1">
        <v>1128299</v>
      </c>
      <c r="C1386" s="17">
        <v>44643</v>
      </c>
      <c r="D1386" s="17" t="str">
        <f t="shared" si="75"/>
        <v>marzo</v>
      </c>
      <c r="E1386" s="17" t="str">
        <f t="shared" si="76"/>
        <v>T1</v>
      </c>
      <c r="F1386" s="17" t="str">
        <f t="shared" si="77"/>
        <v>S1</v>
      </c>
      <c r="G1386" s="1" t="s">
        <v>11</v>
      </c>
      <c r="H1386" s="1" t="s">
        <v>44</v>
      </c>
      <c r="I1386" s="1" t="s">
        <v>45</v>
      </c>
      <c r="J1386" s="1" t="s">
        <v>6</v>
      </c>
      <c r="K1386" s="1">
        <v>56</v>
      </c>
      <c r="L1386" s="1" t="s">
        <v>114</v>
      </c>
      <c r="M1386" s="14">
        <v>0.55000000000000004</v>
      </c>
      <c r="N1386" s="2">
        <v>1000</v>
      </c>
      <c r="O1386" s="14">
        <f t="shared" si="70"/>
        <v>550</v>
      </c>
      <c r="P1386" s="14">
        <f t="shared" si="71"/>
        <v>220</v>
      </c>
      <c r="Q1386" s="3">
        <v>0.4</v>
      </c>
    </row>
    <row r="1387" spans="1:17" ht="15.75" customHeight="1" x14ac:dyDescent="0.2">
      <c r="A1387" s="1" t="s">
        <v>110</v>
      </c>
      <c r="B1387" s="1">
        <v>1128299</v>
      </c>
      <c r="C1387" s="17">
        <v>44643</v>
      </c>
      <c r="D1387" s="17" t="str">
        <f t="shared" si="75"/>
        <v>marzo</v>
      </c>
      <c r="E1387" s="17" t="str">
        <f t="shared" si="76"/>
        <v>T1</v>
      </c>
      <c r="F1387" s="17" t="str">
        <f t="shared" si="77"/>
        <v>S1</v>
      </c>
      <c r="G1387" s="1" t="s">
        <v>11</v>
      </c>
      <c r="H1387" s="1" t="s">
        <v>44</v>
      </c>
      <c r="I1387" s="1" t="s">
        <v>45</v>
      </c>
      <c r="J1387" s="1" t="s">
        <v>7</v>
      </c>
      <c r="K1387" s="1">
        <v>33</v>
      </c>
      <c r="L1387" s="1" t="s">
        <v>113</v>
      </c>
      <c r="M1387" s="14">
        <v>0.5</v>
      </c>
      <c r="N1387" s="2">
        <v>3000</v>
      </c>
      <c r="O1387" s="14">
        <f t="shared" si="70"/>
        <v>1500</v>
      </c>
      <c r="P1387" s="14">
        <f t="shared" si="71"/>
        <v>450</v>
      </c>
      <c r="Q1387" s="3">
        <v>0.3</v>
      </c>
    </row>
    <row r="1388" spans="1:17" ht="15.75" customHeight="1" x14ac:dyDescent="0.2">
      <c r="A1388" s="1" t="s">
        <v>110</v>
      </c>
      <c r="B1388" s="1">
        <v>1128299</v>
      </c>
      <c r="C1388" s="17">
        <v>44675</v>
      </c>
      <c r="D1388" s="17" t="str">
        <f t="shared" si="75"/>
        <v>abril</v>
      </c>
      <c r="E1388" s="17" t="str">
        <f t="shared" si="76"/>
        <v>T2</v>
      </c>
      <c r="F1388" s="17" t="str">
        <f t="shared" si="77"/>
        <v>S1</v>
      </c>
      <c r="G1388" s="1" t="s">
        <v>11</v>
      </c>
      <c r="H1388" s="1" t="s">
        <v>44</v>
      </c>
      <c r="I1388" s="1" t="s">
        <v>45</v>
      </c>
      <c r="J1388" s="1" t="s">
        <v>2</v>
      </c>
      <c r="K1388" s="1">
        <v>39</v>
      </c>
      <c r="L1388" s="1" t="s">
        <v>113</v>
      </c>
      <c r="M1388" s="14">
        <v>0.55000000000000004</v>
      </c>
      <c r="N1388" s="2">
        <v>4750</v>
      </c>
      <c r="O1388" s="14">
        <f t="shared" ref="O1388:O1642" si="78">M1388*N1388</f>
        <v>2612.5</v>
      </c>
      <c r="P1388" s="14">
        <f t="shared" ref="P1388:P1642" si="79">O1388*Q1388</f>
        <v>914.37499999999989</v>
      </c>
      <c r="Q1388" s="3">
        <v>0.35</v>
      </c>
    </row>
    <row r="1389" spans="1:17" ht="15.75" customHeight="1" x14ac:dyDescent="0.2">
      <c r="A1389" s="1" t="s">
        <v>110</v>
      </c>
      <c r="B1389" s="1">
        <v>1128299</v>
      </c>
      <c r="C1389" s="17">
        <v>44675</v>
      </c>
      <c r="D1389" s="17" t="str">
        <f t="shared" si="75"/>
        <v>abril</v>
      </c>
      <c r="E1389" s="17" t="str">
        <f t="shared" si="76"/>
        <v>T2</v>
      </c>
      <c r="F1389" s="17" t="str">
        <f t="shared" si="77"/>
        <v>S1</v>
      </c>
      <c r="G1389" s="1" t="s">
        <v>11</v>
      </c>
      <c r="H1389" s="1" t="s">
        <v>44</v>
      </c>
      <c r="I1389" s="1" t="s">
        <v>45</v>
      </c>
      <c r="J1389" s="1" t="s">
        <v>3</v>
      </c>
      <c r="K1389" s="1">
        <v>36</v>
      </c>
      <c r="L1389" s="1" t="s">
        <v>115</v>
      </c>
      <c r="M1389" s="14">
        <v>0.60000000000000009</v>
      </c>
      <c r="N1389" s="2">
        <v>2750</v>
      </c>
      <c r="O1389" s="14">
        <f t="shared" si="78"/>
        <v>1650.0000000000002</v>
      </c>
      <c r="P1389" s="14">
        <f t="shared" si="79"/>
        <v>577.5</v>
      </c>
      <c r="Q1389" s="3">
        <v>0.35</v>
      </c>
    </row>
    <row r="1390" spans="1:17" ht="15.75" customHeight="1" x14ac:dyDescent="0.2">
      <c r="A1390" s="1" t="s">
        <v>110</v>
      </c>
      <c r="B1390" s="1">
        <v>1128299</v>
      </c>
      <c r="C1390" s="17">
        <v>44675</v>
      </c>
      <c r="D1390" s="17" t="str">
        <f t="shared" si="75"/>
        <v>abril</v>
      </c>
      <c r="E1390" s="17" t="str">
        <f t="shared" si="76"/>
        <v>T2</v>
      </c>
      <c r="F1390" s="17" t="str">
        <f t="shared" si="77"/>
        <v>S1</v>
      </c>
      <c r="G1390" s="1" t="s">
        <v>11</v>
      </c>
      <c r="H1390" s="1" t="s">
        <v>44</v>
      </c>
      <c r="I1390" s="1" t="s">
        <v>45</v>
      </c>
      <c r="J1390" s="1" t="s">
        <v>4</v>
      </c>
      <c r="K1390" s="1">
        <v>21</v>
      </c>
      <c r="L1390" s="1" t="s">
        <v>115</v>
      </c>
      <c r="M1390" s="14">
        <v>0.60000000000000009</v>
      </c>
      <c r="N1390" s="2">
        <v>3250</v>
      </c>
      <c r="O1390" s="14">
        <f t="shared" si="78"/>
        <v>1950.0000000000002</v>
      </c>
      <c r="P1390" s="14">
        <f t="shared" si="79"/>
        <v>682.5</v>
      </c>
      <c r="Q1390" s="3">
        <v>0.35</v>
      </c>
    </row>
    <row r="1391" spans="1:17" ht="15.75" customHeight="1" x14ac:dyDescent="0.2">
      <c r="A1391" s="1" t="s">
        <v>110</v>
      </c>
      <c r="B1391" s="1">
        <v>1128299</v>
      </c>
      <c r="C1391" s="17">
        <v>44675</v>
      </c>
      <c r="D1391" s="17" t="str">
        <f t="shared" si="75"/>
        <v>abril</v>
      </c>
      <c r="E1391" s="17" t="str">
        <f t="shared" si="76"/>
        <v>T2</v>
      </c>
      <c r="F1391" s="17" t="str">
        <f t="shared" si="77"/>
        <v>S1</v>
      </c>
      <c r="G1391" s="1" t="s">
        <v>11</v>
      </c>
      <c r="H1391" s="1" t="s">
        <v>44</v>
      </c>
      <c r="I1391" s="1" t="s">
        <v>45</v>
      </c>
      <c r="J1391" s="1" t="s">
        <v>5</v>
      </c>
      <c r="K1391" s="1">
        <v>23</v>
      </c>
      <c r="L1391" s="1" t="s">
        <v>113</v>
      </c>
      <c r="M1391" s="14">
        <v>0.45000000000000007</v>
      </c>
      <c r="N1391" s="2">
        <v>2250</v>
      </c>
      <c r="O1391" s="14">
        <f t="shared" si="78"/>
        <v>1012.5000000000001</v>
      </c>
      <c r="P1391" s="14">
        <f t="shared" si="79"/>
        <v>354.375</v>
      </c>
      <c r="Q1391" s="3">
        <v>0.35</v>
      </c>
    </row>
    <row r="1392" spans="1:17" ht="15.75" customHeight="1" x14ac:dyDescent="0.2">
      <c r="A1392" s="1" t="s">
        <v>110</v>
      </c>
      <c r="B1392" s="1">
        <v>1128299</v>
      </c>
      <c r="C1392" s="17">
        <v>44675</v>
      </c>
      <c r="D1392" s="17" t="str">
        <f t="shared" si="75"/>
        <v>abril</v>
      </c>
      <c r="E1392" s="17" t="str">
        <f t="shared" si="76"/>
        <v>T2</v>
      </c>
      <c r="F1392" s="17" t="str">
        <f t="shared" si="77"/>
        <v>S1</v>
      </c>
      <c r="G1392" s="1" t="s">
        <v>11</v>
      </c>
      <c r="H1392" s="1" t="s">
        <v>44</v>
      </c>
      <c r="I1392" s="1" t="s">
        <v>45</v>
      </c>
      <c r="J1392" s="1" t="s">
        <v>6</v>
      </c>
      <c r="K1392" s="1">
        <v>18</v>
      </c>
      <c r="L1392" s="1" t="s">
        <v>114</v>
      </c>
      <c r="M1392" s="14">
        <v>0.50000000000000011</v>
      </c>
      <c r="N1392" s="2">
        <v>1250</v>
      </c>
      <c r="O1392" s="14">
        <f t="shared" si="78"/>
        <v>625.00000000000011</v>
      </c>
      <c r="P1392" s="14">
        <f t="shared" si="79"/>
        <v>250.00000000000006</v>
      </c>
      <c r="Q1392" s="3">
        <v>0.4</v>
      </c>
    </row>
    <row r="1393" spans="1:17" ht="15.75" customHeight="1" x14ac:dyDescent="0.2">
      <c r="A1393" s="1" t="s">
        <v>110</v>
      </c>
      <c r="B1393" s="1">
        <v>1128299</v>
      </c>
      <c r="C1393" s="17">
        <v>44675</v>
      </c>
      <c r="D1393" s="17" t="str">
        <f t="shared" si="75"/>
        <v>abril</v>
      </c>
      <c r="E1393" s="17" t="str">
        <f t="shared" si="76"/>
        <v>T2</v>
      </c>
      <c r="F1393" s="17" t="str">
        <f t="shared" si="77"/>
        <v>S1</v>
      </c>
      <c r="G1393" s="1" t="s">
        <v>11</v>
      </c>
      <c r="H1393" s="1" t="s">
        <v>44</v>
      </c>
      <c r="I1393" s="1" t="s">
        <v>45</v>
      </c>
      <c r="J1393" s="1" t="s">
        <v>7</v>
      </c>
      <c r="K1393" s="1">
        <v>32</v>
      </c>
      <c r="L1393" s="1" t="s">
        <v>112</v>
      </c>
      <c r="M1393" s="14">
        <v>0.65000000000000013</v>
      </c>
      <c r="N1393" s="2">
        <v>3000</v>
      </c>
      <c r="O1393" s="14">
        <f t="shared" si="78"/>
        <v>1950.0000000000005</v>
      </c>
      <c r="P1393" s="14">
        <f t="shared" si="79"/>
        <v>585.00000000000011</v>
      </c>
      <c r="Q1393" s="3">
        <v>0.3</v>
      </c>
    </row>
    <row r="1394" spans="1:17" ht="15.75" customHeight="1" x14ac:dyDescent="0.2">
      <c r="A1394" s="1" t="s">
        <v>110</v>
      </c>
      <c r="B1394" s="1">
        <v>1128299</v>
      </c>
      <c r="C1394" s="17">
        <v>44706</v>
      </c>
      <c r="D1394" s="17" t="str">
        <f t="shared" si="75"/>
        <v>mayo</v>
      </c>
      <c r="E1394" s="17" t="str">
        <f t="shared" si="76"/>
        <v>T2</v>
      </c>
      <c r="F1394" s="17" t="str">
        <f t="shared" si="77"/>
        <v>S1</v>
      </c>
      <c r="G1394" s="1" t="s">
        <v>11</v>
      </c>
      <c r="H1394" s="1" t="s">
        <v>44</v>
      </c>
      <c r="I1394" s="1" t="s">
        <v>45</v>
      </c>
      <c r="J1394" s="1" t="s">
        <v>2</v>
      </c>
      <c r="K1394" s="1">
        <v>20</v>
      </c>
      <c r="L1394" s="1" t="s">
        <v>113</v>
      </c>
      <c r="M1394" s="14">
        <v>0.5</v>
      </c>
      <c r="N1394" s="2">
        <v>5000</v>
      </c>
      <c r="O1394" s="14">
        <f t="shared" si="78"/>
        <v>2500</v>
      </c>
      <c r="P1394" s="14">
        <f t="shared" si="79"/>
        <v>875</v>
      </c>
      <c r="Q1394" s="3">
        <v>0.35</v>
      </c>
    </row>
    <row r="1395" spans="1:17" ht="15.75" customHeight="1" x14ac:dyDescent="0.2">
      <c r="A1395" s="1" t="s">
        <v>110</v>
      </c>
      <c r="B1395" s="1">
        <v>1128299</v>
      </c>
      <c r="C1395" s="17">
        <v>44706</v>
      </c>
      <c r="D1395" s="17" t="str">
        <f t="shared" si="75"/>
        <v>mayo</v>
      </c>
      <c r="E1395" s="17" t="str">
        <f t="shared" si="76"/>
        <v>T2</v>
      </c>
      <c r="F1395" s="17" t="str">
        <f t="shared" si="77"/>
        <v>S1</v>
      </c>
      <c r="G1395" s="1" t="s">
        <v>11</v>
      </c>
      <c r="H1395" s="1" t="s">
        <v>44</v>
      </c>
      <c r="I1395" s="1" t="s">
        <v>45</v>
      </c>
      <c r="J1395" s="1" t="s">
        <v>3</v>
      </c>
      <c r="K1395" s="1">
        <v>58</v>
      </c>
      <c r="L1395" s="1" t="s">
        <v>113</v>
      </c>
      <c r="M1395" s="14">
        <v>0.55000000000000004</v>
      </c>
      <c r="N1395" s="2">
        <v>3500</v>
      </c>
      <c r="O1395" s="14">
        <f t="shared" si="78"/>
        <v>1925.0000000000002</v>
      </c>
      <c r="P1395" s="14">
        <f t="shared" si="79"/>
        <v>673.75</v>
      </c>
      <c r="Q1395" s="3">
        <v>0.35</v>
      </c>
    </row>
    <row r="1396" spans="1:17" ht="15.75" customHeight="1" x14ac:dyDescent="0.2">
      <c r="A1396" s="1" t="s">
        <v>110</v>
      </c>
      <c r="B1396" s="1">
        <v>1128299</v>
      </c>
      <c r="C1396" s="17">
        <v>44706</v>
      </c>
      <c r="D1396" s="17" t="str">
        <f t="shared" si="75"/>
        <v>mayo</v>
      </c>
      <c r="E1396" s="17" t="str">
        <f t="shared" si="76"/>
        <v>T2</v>
      </c>
      <c r="F1396" s="17" t="str">
        <f t="shared" si="77"/>
        <v>S1</v>
      </c>
      <c r="G1396" s="1" t="s">
        <v>11</v>
      </c>
      <c r="H1396" s="1" t="s">
        <v>44</v>
      </c>
      <c r="I1396" s="1" t="s">
        <v>45</v>
      </c>
      <c r="J1396" s="1" t="s">
        <v>4</v>
      </c>
      <c r="K1396" s="1">
        <v>57</v>
      </c>
      <c r="L1396" s="1" t="s">
        <v>115</v>
      </c>
      <c r="M1396" s="14">
        <v>0.55000000000000004</v>
      </c>
      <c r="N1396" s="2">
        <v>3500</v>
      </c>
      <c r="O1396" s="14">
        <f t="shared" si="78"/>
        <v>1925.0000000000002</v>
      </c>
      <c r="P1396" s="14">
        <f t="shared" si="79"/>
        <v>673.75</v>
      </c>
      <c r="Q1396" s="3">
        <v>0.35</v>
      </c>
    </row>
    <row r="1397" spans="1:17" ht="15.75" customHeight="1" x14ac:dyDescent="0.2">
      <c r="A1397" s="1" t="s">
        <v>110</v>
      </c>
      <c r="B1397" s="1">
        <v>1128299</v>
      </c>
      <c r="C1397" s="17">
        <v>44706</v>
      </c>
      <c r="D1397" s="17" t="str">
        <f t="shared" si="75"/>
        <v>mayo</v>
      </c>
      <c r="E1397" s="17" t="str">
        <f t="shared" si="76"/>
        <v>T2</v>
      </c>
      <c r="F1397" s="17" t="str">
        <f t="shared" si="77"/>
        <v>S1</v>
      </c>
      <c r="G1397" s="1" t="s">
        <v>11</v>
      </c>
      <c r="H1397" s="1" t="s">
        <v>44</v>
      </c>
      <c r="I1397" s="1" t="s">
        <v>45</v>
      </c>
      <c r="J1397" s="1" t="s">
        <v>5</v>
      </c>
      <c r="K1397" s="1">
        <v>17</v>
      </c>
      <c r="L1397" s="1" t="s">
        <v>113</v>
      </c>
      <c r="M1397" s="14">
        <v>0.5</v>
      </c>
      <c r="N1397" s="2">
        <v>2750</v>
      </c>
      <c r="O1397" s="14">
        <f t="shared" si="78"/>
        <v>1375</v>
      </c>
      <c r="P1397" s="14">
        <f t="shared" si="79"/>
        <v>481.24999999999994</v>
      </c>
      <c r="Q1397" s="3">
        <v>0.35</v>
      </c>
    </row>
    <row r="1398" spans="1:17" ht="15.75" customHeight="1" x14ac:dyDescent="0.2">
      <c r="A1398" s="1" t="s">
        <v>110</v>
      </c>
      <c r="B1398" s="1">
        <v>1128299</v>
      </c>
      <c r="C1398" s="17">
        <v>44706</v>
      </c>
      <c r="D1398" s="17" t="str">
        <f t="shared" si="75"/>
        <v>mayo</v>
      </c>
      <c r="E1398" s="17" t="str">
        <f t="shared" si="76"/>
        <v>T2</v>
      </c>
      <c r="F1398" s="17" t="str">
        <f t="shared" si="77"/>
        <v>S1</v>
      </c>
      <c r="G1398" s="1" t="s">
        <v>11</v>
      </c>
      <c r="H1398" s="1" t="s">
        <v>44</v>
      </c>
      <c r="I1398" s="1" t="s">
        <v>45</v>
      </c>
      <c r="J1398" s="1" t="s">
        <v>6</v>
      </c>
      <c r="K1398" s="1">
        <v>36</v>
      </c>
      <c r="L1398" s="1" t="s">
        <v>113</v>
      </c>
      <c r="M1398" s="14">
        <v>0.44999999999999996</v>
      </c>
      <c r="N1398" s="2">
        <v>1750</v>
      </c>
      <c r="O1398" s="14">
        <f t="shared" si="78"/>
        <v>787.49999999999989</v>
      </c>
      <c r="P1398" s="14">
        <f t="shared" si="79"/>
        <v>315</v>
      </c>
      <c r="Q1398" s="3">
        <v>0.4</v>
      </c>
    </row>
    <row r="1399" spans="1:17" ht="15.75" customHeight="1" x14ac:dyDescent="0.2">
      <c r="A1399" s="1" t="s">
        <v>110</v>
      </c>
      <c r="B1399" s="1">
        <v>1128299</v>
      </c>
      <c r="C1399" s="17">
        <v>44706</v>
      </c>
      <c r="D1399" s="17" t="str">
        <f t="shared" si="75"/>
        <v>mayo</v>
      </c>
      <c r="E1399" s="17" t="str">
        <f t="shared" si="76"/>
        <v>T2</v>
      </c>
      <c r="F1399" s="17" t="str">
        <f t="shared" si="77"/>
        <v>S1</v>
      </c>
      <c r="G1399" s="1" t="s">
        <v>11</v>
      </c>
      <c r="H1399" s="1" t="s">
        <v>44</v>
      </c>
      <c r="I1399" s="1" t="s">
        <v>45</v>
      </c>
      <c r="J1399" s="1" t="s">
        <v>7</v>
      </c>
      <c r="K1399" s="1">
        <v>33</v>
      </c>
      <c r="L1399" s="1" t="s">
        <v>114</v>
      </c>
      <c r="M1399" s="14">
        <v>0.6</v>
      </c>
      <c r="N1399" s="2">
        <v>5250</v>
      </c>
      <c r="O1399" s="14">
        <f t="shared" si="78"/>
        <v>3150</v>
      </c>
      <c r="P1399" s="14">
        <f t="shared" si="79"/>
        <v>945</v>
      </c>
      <c r="Q1399" s="3">
        <v>0.3</v>
      </c>
    </row>
    <row r="1400" spans="1:17" ht="15.75" customHeight="1" x14ac:dyDescent="0.2">
      <c r="A1400" s="1" t="s">
        <v>110</v>
      </c>
      <c r="B1400" s="1">
        <v>1128299</v>
      </c>
      <c r="C1400" s="17">
        <v>44736</v>
      </c>
      <c r="D1400" s="17" t="str">
        <f t="shared" si="75"/>
        <v>junio</v>
      </c>
      <c r="E1400" s="17" t="str">
        <f t="shared" si="76"/>
        <v>T2</v>
      </c>
      <c r="F1400" s="17" t="str">
        <f t="shared" si="77"/>
        <v>S1</v>
      </c>
      <c r="G1400" s="1" t="s">
        <v>11</v>
      </c>
      <c r="H1400" s="1" t="s">
        <v>44</v>
      </c>
      <c r="I1400" s="1" t="s">
        <v>45</v>
      </c>
      <c r="J1400" s="1" t="s">
        <v>2</v>
      </c>
      <c r="K1400" s="1">
        <v>35</v>
      </c>
      <c r="L1400" s="1" t="s">
        <v>112</v>
      </c>
      <c r="M1400" s="14">
        <v>0.54999999999999993</v>
      </c>
      <c r="N1400" s="2">
        <v>7750</v>
      </c>
      <c r="O1400" s="14">
        <f t="shared" si="78"/>
        <v>4262.4999999999991</v>
      </c>
      <c r="P1400" s="14">
        <f t="shared" si="79"/>
        <v>1491.8749999999995</v>
      </c>
      <c r="Q1400" s="3">
        <v>0.35</v>
      </c>
    </row>
    <row r="1401" spans="1:17" ht="15.75" customHeight="1" x14ac:dyDescent="0.2">
      <c r="A1401" s="1" t="s">
        <v>110</v>
      </c>
      <c r="B1401" s="1">
        <v>1128299</v>
      </c>
      <c r="C1401" s="17">
        <v>44736</v>
      </c>
      <c r="D1401" s="17" t="str">
        <f t="shared" si="75"/>
        <v>junio</v>
      </c>
      <c r="E1401" s="17" t="str">
        <f t="shared" si="76"/>
        <v>T2</v>
      </c>
      <c r="F1401" s="17" t="str">
        <f t="shared" si="77"/>
        <v>S1</v>
      </c>
      <c r="G1401" s="1" t="s">
        <v>11</v>
      </c>
      <c r="H1401" s="1" t="s">
        <v>44</v>
      </c>
      <c r="I1401" s="1" t="s">
        <v>45</v>
      </c>
      <c r="J1401" s="1" t="s">
        <v>3</v>
      </c>
      <c r="K1401" s="1">
        <v>38</v>
      </c>
      <c r="L1401" s="1" t="s">
        <v>115</v>
      </c>
      <c r="M1401" s="14">
        <v>0.64999999999999991</v>
      </c>
      <c r="N1401" s="2">
        <v>6500</v>
      </c>
      <c r="O1401" s="14">
        <f t="shared" si="78"/>
        <v>4224.9999999999991</v>
      </c>
      <c r="P1401" s="14">
        <f t="shared" si="79"/>
        <v>1478.7499999999995</v>
      </c>
      <c r="Q1401" s="3">
        <v>0.35</v>
      </c>
    </row>
    <row r="1402" spans="1:17" ht="15.75" customHeight="1" x14ac:dyDescent="0.2">
      <c r="A1402" s="1" t="s">
        <v>110</v>
      </c>
      <c r="B1402" s="1">
        <v>1128299</v>
      </c>
      <c r="C1402" s="17">
        <v>44736</v>
      </c>
      <c r="D1402" s="17" t="str">
        <f t="shared" si="75"/>
        <v>junio</v>
      </c>
      <c r="E1402" s="17" t="str">
        <f t="shared" si="76"/>
        <v>T2</v>
      </c>
      <c r="F1402" s="17" t="str">
        <f t="shared" si="77"/>
        <v>S1</v>
      </c>
      <c r="G1402" s="1" t="s">
        <v>11</v>
      </c>
      <c r="H1402" s="1" t="s">
        <v>44</v>
      </c>
      <c r="I1402" s="1" t="s">
        <v>45</v>
      </c>
      <c r="J1402" s="1" t="s">
        <v>4</v>
      </c>
      <c r="K1402" s="1">
        <v>20</v>
      </c>
      <c r="L1402" s="1" t="s">
        <v>115</v>
      </c>
      <c r="M1402" s="14">
        <v>0.79999999999999993</v>
      </c>
      <c r="N1402" s="2">
        <v>6500</v>
      </c>
      <c r="O1402" s="14">
        <f t="shared" si="78"/>
        <v>5200</v>
      </c>
      <c r="P1402" s="14">
        <f t="shared" si="79"/>
        <v>1819.9999999999998</v>
      </c>
      <c r="Q1402" s="3">
        <v>0.35</v>
      </c>
    </row>
    <row r="1403" spans="1:17" ht="15.75" customHeight="1" x14ac:dyDescent="0.2">
      <c r="A1403" s="1" t="s">
        <v>110</v>
      </c>
      <c r="B1403" s="1">
        <v>1128299</v>
      </c>
      <c r="C1403" s="17">
        <v>44736</v>
      </c>
      <c r="D1403" s="17" t="str">
        <f t="shared" si="75"/>
        <v>junio</v>
      </c>
      <c r="E1403" s="17" t="str">
        <f t="shared" si="76"/>
        <v>T2</v>
      </c>
      <c r="F1403" s="17" t="str">
        <f t="shared" si="77"/>
        <v>S1</v>
      </c>
      <c r="G1403" s="1" t="s">
        <v>11</v>
      </c>
      <c r="H1403" s="1" t="s">
        <v>44</v>
      </c>
      <c r="I1403" s="1" t="s">
        <v>45</v>
      </c>
      <c r="J1403" s="1" t="s">
        <v>5</v>
      </c>
      <c r="K1403" s="1">
        <v>54</v>
      </c>
      <c r="L1403" s="1" t="s">
        <v>114</v>
      </c>
      <c r="M1403" s="14">
        <v>0.79999999999999993</v>
      </c>
      <c r="N1403" s="2">
        <v>5250</v>
      </c>
      <c r="O1403" s="14">
        <f t="shared" si="78"/>
        <v>4200</v>
      </c>
      <c r="P1403" s="14">
        <f t="shared" si="79"/>
        <v>1470</v>
      </c>
      <c r="Q1403" s="3">
        <v>0.35</v>
      </c>
    </row>
    <row r="1404" spans="1:17" ht="15.75" customHeight="1" x14ac:dyDescent="0.2">
      <c r="A1404" s="1" t="s">
        <v>110</v>
      </c>
      <c r="B1404" s="1">
        <v>1128299</v>
      </c>
      <c r="C1404" s="17">
        <v>44736</v>
      </c>
      <c r="D1404" s="17" t="str">
        <f t="shared" si="75"/>
        <v>junio</v>
      </c>
      <c r="E1404" s="17" t="str">
        <f t="shared" si="76"/>
        <v>T2</v>
      </c>
      <c r="F1404" s="17" t="str">
        <f t="shared" si="77"/>
        <v>S1</v>
      </c>
      <c r="G1404" s="1" t="s">
        <v>11</v>
      </c>
      <c r="H1404" s="1" t="s">
        <v>44</v>
      </c>
      <c r="I1404" s="1" t="s">
        <v>45</v>
      </c>
      <c r="J1404" s="1" t="s">
        <v>6</v>
      </c>
      <c r="K1404" s="1">
        <v>20</v>
      </c>
      <c r="L1404" s="1" t="s">
        <v>115</v>
      </c>
      <c r="M1404" s="14">
        <v>0.9</v>
      </c>
      <c r="N1404" s="2">
        <v>4000</v>
      </c>
      <c r="O1404" s="14">
        <f t="shared" si="78"/>
        <v>3600</v>
      </c>
      <c r="P1404" s="14">
        <f t="shared" si="79"/>
        <v>1440</v>
      </c>
      <c r="Q1404" s="3">
        <v>0.4</v>
      </c>
    </row>
    <row r="1405" spans="1:17" ht="15.75" customHeight="1" x14ac:dyDescent="0.2">
      <c r="A1405" s="1" t="s">
        <v>110</v>
      </c>
      <c r="B1405" s="1">
        <v>1128299</v>
      </c>
      <c r="C1405" s="17">
        <v>44736</v>
      </c>
      <c r="D1405" s="17" t="str">
        <f t="shared" si="75"/>
        <v>junio</v>
      </c>
      <c r="E1405" s="17" t="str">
        <f t="shared" si="76"/>
        <v>T2</v>
      </c>
      <c r="F1405" s="17" t="str">
        <f t="shared" si="77"/>
        <v>S1</v>
      </c>
      <c r="G1405" s="1" t="s">
        <v>11</v>
      </c>
      <c r="H1405" s="1" t="s">
        <v>44</v>
      </c>
      <c r="I1405" s="1" t="s">
        <v>45</v>
      </c>
      <c r="J1405" s="1" t="s">
        <v>7</v>
      </c>
      <c r="K1405" s="1">
        <v>45</v>
      </c>
      <c r="L1405" s="1" t="s">
        <v>113</v>
      </c>
      <c r="M1405" s="14">
        <v>1.05</v>
      </c>
      <c r="N1405" s="2">
        <v>7000</v>
      </c>
      <c r="O1405" s="14">
        <f t="shared" si="78"/>
        <v>7350</v>
      </c>
      <c r="P1405" s="14">
        <f t="shared" si="79"/>
        <v>2205</v>
      </c>
      <c r="Q1405" s="3">
        <v>0.3</v>
      </c>
    </row>
    <row r="1406" spans="1:17" ht="15.75" customHeight="1" x14ac:dyDescent="0.2">
      <c r="A1406" s="1" t="s">
        <v>110</v>
      </c>
      <c r="B1406" s="1">
        <v>1128299</v>
      </c>
      <c r="C1406" s="17">
        <v>44765</v>
      </c>
      <c r="D1406" s="17" t="str">
        <f t="shared" si="75"/>
        <v>julio</v>
      </c>
      <c r="E1406" s="17" t="str">
        <f t="shared" si="76"/>
        <v>T3</v>
      </c>
      <c r="F1406" s="17" t="str">
        <f t="shared" si="77"/>
        <v>S2</v>
      </c>
      <c r="G1406" s="1" t="s">
        <v>11</v>
      </c>
      <c r="H1406" s="1" t="s">
        <v>44</v>
      </c>
      <c r="I1406" s="1" t="s">
        <v>45</v>
      </c>
      <c r="J1406" s="1" t="s">
        <v>2</v>
      </c>
      <c r="K1406" s="1">
        <v>46</v>
      </c>
      <c r="L1406" s="1" t="s">
        <v>114</v>
      </c>
      <c r="M1406" s="14">
        <v>0.85</v>
      </c>
      <c r="N1406" s="2">
        <v>8500</v>
      </c>
      <c r="O1406" s="14">
        <f t="shared" si="78"/>
        <v>7225</v>
      </c>
      <c r="P1406" s="14">
        <f t="shared" si="79"/>
        <v>2528.75</v>
      </c>
      <c r="Q1406" s="3">
        <v>0.35</v>
      </c>
    </row>
    <row r="1407" spans="1:17" ht="15.75" customHeight="1" x14ac:dyDescent="0.2">
      <c r="A1407" s="1" t="s">
        <v>110</v>
      </c>
      <c r="B1407" s="1">
        <v>1128299</v>
      </c>
      <c r="C1407" s="17">
        <v>44765</v>
      </c>
      <c r="D1407" s="17" t="str">
        <f t="shared" si="75"/>
        <v>julio</v>
      </c>
      <c r="E1407" s="17" t="str">
        <f t="shared" si="76"/>
        <v>T3</v>
      </c>
      <c r="F1407" s="17" t="str">
        <f t="shared" si="77"/>
        <v>S2</v>
      </c>
      <c r="G1407" s="1" t="s">
        <v>11</v>
      </c>
      <c r="H1407" s="1" t="s">
        <v>44</v>
      </c>
      <c r="I1407" s="1" t="s">
        <v>45</v>
      </c>
      <c r="J1407" s="1" t="s">
        <v>3</v>
      </c>
      <c r="K1407" s="1">
        <v>32</v>
      </c>
      <c r="L1407" s="1" t="s">
        <v>114</v>
      </c>
      <c r="M1407" s="14">
        <v>0.9</v>
      </c>
      <c r="N1407" s="2">
        <v>7000</v>
      </c>
      <c r="O1407" s="14">
        <f t="shared" si="78"/>
        <v>6300</v>
      </c>
      <c r="P1407" s="14">
        <f t="shared" si="79"/>
        <v>2205</v>
      </c>
      <c r="Q1407" s="3">
        <v>0.35</v>
      </c>
    </row>
    <row r="1408" spans="1:17" ht="15.75" customHeight="1" x14ac:dyDescent="0.2">
      <c r="A1408" s="1" t="s">
        <v>110</v>
      </c>
      <c r="B1408" s="1">
        <v>1128299</v>
      </c>
      <c r="C1408" s="17">
        <v>44765</v>
      </c>
      <c r="D1408" s="17" t="str">
        <f t="shared" si="75"/>
        <v>julio</v>
      </c>
      <c r="E1408" s="17" t="str">
        <f t="shared" si="76"/>
        <v>T3</v>
      </c>
      <c r="F1408" s="17" t="str">
        <f t="shared" si="77"/>
        <v>S2</v>
      </c>
      <c r="G1408" s="1" t="s">
        <v>11</v>
      </c>
      <c r="H1408" s="1" t="s">
        <v>44</v>
      </c>
      <c r="I1408" s="1" t="s">
        <v>45</v>
      </c>
      <c r="J1408" s="1" t="s">
        <v>4</v>
      </c>
      <c r="K1408" s="1">
        <v>16</v>
      </c>
      <c r="L1408" s="1" t="s">
        <v>113</v>
      </c>
      <c r="M1408" s="14">
        <v>0.9</v>
      </c>
      <c r="N1408" s="2">
        <v>6500</v>
      </c>
      <c r="O1408" s="14">
        <f t="shared" si="78"/>
        <v>5850</v>
      </c>
      <c r="P1408" s="14">
        <f t="shared" si="79"/>
        <v>2047.4999999999998</v>
      </c>
      <c r="Q1408" s="3">
        <v>0.35</v>
      </c>
    </row>
    <row r="1409" spans="1:17" ht="15.75" customHeight="1" x14ac:dyDescent="0.2">
      <c r="A1409" s="1" t="s">
        <v>110</v>
      </c>
      <c r="B1409" s="1">
        <v>1128299</v>
      </c>
      <c r="C1409" s="17">
        <v>44765</v>
      </c>
      <c r="D1409" s="17" t="str">
        <f t="shared" si="75"/>
        <v>julio</v>
      </c>
      <c r="E1409" s="17" t="str">
        <f t="shared" si="76"/>
        <v>T3</v>
      </c>
      <c r="F1409" s="17" t="str">
        <f t="shared" si="77"/>
        <v>S2</v>
      </c>
      <c r="G1409" s="1" t="s">
        <v>11</v>
      </c>
      <c r="H1409" s="1" t="s">
        <v>44</v>
      </c>
      <c r="I1409" s="1" t="s">
        <v>45</v>
      </c>
      <c r="J1409" s="1" t="s">
        <v>5</v>
      </c>
      <c r="K1409" s="1">
        <v>44</v>
      </c>
      <c r="L1409" s="1" t="s">
        <v>114</v>
      </c>
      <c r="M1409" s="14">
        <v>0.85</v>
      </c>
      <c r="N1409" s="2">
        <v>5500</v>
      </c>
      <c r="O1409" s="14">
        <f t="shared" si="78"/>
        <v>4675</v>
      </c>
      <c r="P1409" s="14">
        <f t="shared" si="79"/>
        <v>1636.25</v>
      </c>
      <c r="Q1409" s="3">
        <v>0.35</v>
      </c>
    </row>
    <row r="1410" spans="1:17" ht="15.75" customHeight="1" x14ac:dyDescent="0.2">
      <c r="A1410" s="1" t="s">
        <v>110</v>
      </c>
      <c r="B1410" s="1">
        <v>1128299</v>
      </c>
      <c r="C1410" s="17">
        <v>44765</v>
      </c>
      <c r="D1410" s="17" t="str">
        <f t="shared" ref="D1410:D1473" si="80">TEXT(C1410,"mmmm")</f>
        <v>julio</v>
      </c>
      <c r="E1410" s="17" t="str">
        <f t="shared" ref="E1410:E1473" si="81">"T" &amp; TRUNC((MONTH(C1410)-1)/3)+1</f>
        <v>T3</v>
      </c>
      <c r="F1410" s="17" t="str">
        <f t="shared" ref="F1410:F1473" si="82">"S" &amp; IF(MONTH(C1410)&lt;=6,1,2)</f>
        <v>S2</v>
      </c>
      <c r="G1410" s="1" t="s">
        <v>11</v>
      </c>
      <c r="H1410" s="1" t="s">
        <v>44</v>
      </c>
      <c r="I1410" s="1" t="s">
        <v>45</v>
      </c>
      <c r="J1410" s="1" t="s">
        <v>6</v>
      </c>
      <c r="K1410" s="1">
        <v>15</v>
      </c>
      <c r="L1410" s="1" t="s">
        <v>112</v>
      </c>
      <c r="M1410" s="14">
        <v>0.9</v>
      </c>
      <c r="N1410" s="2">
        <v>6000</v>
      </c>
      <c r="O1410" s="14">
        <f t="shared" si="78"/>
        <v>5400</v>
      </c>
      <c r="P1410" s="14">
        <f t="shared" si="79"/>
        <v>2160</v>
      </c>
      <c r="Q1410" s="3">
        <v>0.4</v>
      </c>
    </row>
    <row r="1411" spans="1:17" ht="15.75" customHeight="1" x14ac:dyDescent="0.2">
      <c r="A1411" s="1" t="s">
        <v>110</v>
      </c>
      <c r="B1411" s="1">
        <v>1128299</v>
      </c>
      <c r="C1411" s="17">
        <v>44765</v>
      </c>
      <c r="D1411" s="17" t="str">
        <f t="shared" si="80"/>
        <v>julio</v>
      </c>
      <c r="E1411" s="17" t="str">
        <f t="shared" si="81"/>
        <v>T3</v>
      </c>
      <c r="F1411" s="17" t="str">
        <f t="shared" si="82"/>
        <v>S2</v>
      </c>
      <c r="G1411" s="1" t="s">
        <v>11</v>
      </c>
      <c r="H1411" s="1" t="s">
        <v>44</v>
      </c>
      <c r="I1411" s="1" t="s">
        <v>45</v>
      </c>
      <c r="J1411" s="1" t="s">
        <v>7</v>
      </c>
      <c r="K1411" s="1">
        <v>50</v>
      </c>
      <c r="L1411" s="1" t="s">
        <v>114</v>
      </c>
      <c r="M1411" s="14">
        <v>1.05</v>
      </c>
      <c r="N1411" s="2">
        <v>6000</v>
      </c>
      <c r="O1411" s="14">
        <f t="shared" si="78"/>
        <v>6300</v>
      </c>
      <c r="P1411" s="14">
        <f t="shared" si="79"/>
        <v>1890</v>
      </c>
      <c r="Q1411" s="3">
        <v>0.3</v>
      </c>
    </row>
    <row r="1412" spans="1:17" ht="15.75" customHeight="1" x14ac:dyDescent="0.2">
      <c r="A1412" s="1" t="s">
        <v>110</v>
      </c>
      <c r="B1412" s="1">
        <v>1128299</v>
      </c>
      <c r="C1412" s="17">
        <v>44797</v>
      </c>
      <c r="D1412" s="17" t="str">
        <f t="shared" si="80"/>
        <v>agosto</v>
      </c>
      <c r="E1412" s="17" t="str">
        <f t="shared" si="81"/>
        <v>T3</v>
      </c>
      <c r="F1412" s="17" t="str">
        <f t="shared" si="82"/>
        <v>S2</v>
      </c>
      <c r="G1412" s="1" t="s">
        <v>11</v>
      </c>
      <c r="H1412" s="1" t="s">
        <v>44</v>
      </c>
      <c r="I1412" s="1" t="s">
        <v>45</v>
      </c>
      <c r="J1412" s="1" t="s">
        <v>2</v>
      </c>
      <c r="K1412" s="1">
        <v>26</v>
      </c>
      <c r="L1412" s="1" t="s">
        <v>113</v>
      </c>
      <c r="M1412" s="14">
        <v>0.9</v>
      </c>
      <c r="N1412" s="2">
        <v>8000</v>
      </c>
      <c r="O1412" s="14">
        <f t="shared" si="78"/>
        <v>7200</v>
      </c>
      <c r="P1412" s="14">
        <f t="shared" si="79"/>
        <v>2520</v>
      </c>
      <c r="Q1412" s="3">
        <v>0.35</v>
      </c>
    </row>
    <row r="1413" spans="1:17" ht="15.75" customHeight="1" x14ac:dyDescent="0.2">
      <c r="A1413" s="1" t="s">
        <v>110</v>
      </c>
      <c r="B1413" s="1">
        <v>1128299</v>
      </c>
      <c r="C1413" s="17">
        <v>44797</v>
      </c>
      <c r="D1413" s="17" t="str">
        <f t="shared" si="80"/>
        <v>agosto</v>
      </c>
      <c r="E1413" s="17" t="str">
        <f t="shared" si="81"/>
        <v>T3</v>
      </c>
      <c r="F1413" s="17" t="str">
        <f t="shared" si="82"/>
        <v>S2</v>
      </c>
      <c r="G1413" s="1" t="s">
        <v>11</v>
      </c>
      <c r="H1413" s="1" t="s">
        <v>44</v>
      </c>
      <c r="I1413" s="1" t="s">
        <v>45</v>
      </c>
      <c r="J1413" s="1" t="s">
        <v>3</v>
      </c>
      <c r="K1413" s="1">
        <v>46</v>
      </c>
      <c r="L1413" s="1" t="s">
        <v>113</v>
      </c>
      <c r="M1413" s="14">
        <v>0.8</v>
      </c>
      <c r="N1413" s="2">
        <v>7750</v>
      </c>
      <c r="O1413" s="14">
        <f t="shared" si="78"/>
        <v>6200</v>
      </c>
      <c r="P1413" s="14">
        <f t="shared" si="79"/>
        <v>2170</v>
      </c>
      <c r="Q1413" s="3">
        <v>0.35</v>
      </c>
    </row>
    <row r="1414" spans="1:17" ht="15.75" customHeight="1" x14ac:dyDescent="0.2">
      <c r="A1414" s="1" t="s">
        <v>110</v>
      </c>
      <c r="B1414" s="1">
        <v>1128299</v>
      </c>
      <c r="C1414" s="17">
        <v>44797</v>
      </c>
      <c r="D1414" s="17" t="str">
        <f t="shared" si="80"/>
        <v>agosto</v>
      </c>
      <c r="E1414" s="17" t="str">
        <f t="shared" si="81"/>
        <v>T3</v>
      </c>
      <c r="F1414" s="17" t="str">
        <f t="shared" si="82"/>
        <v>S2</v>
      </c>
      <c r="G1414" s="1" t="s">
        <v>11</v>
      </c>
      <c r="H1414" s="1" t="s">
        <v>44</v>
      </c>
      <c r="I1414" s="1" t="s">
        <v>45</v>
      </c>
      <c r="J1414" s="1" t="s">
        <v>4</v>
      </c>
      <c r="K1414" s="1">
        <v>29</v>
      </c>
      <c r="L1414" s="1" t="s">
        <v>112</v>
      </c>
      <c r="M1414" s="14">
        <v>0.70000000000000007</v>
      </c>
      <c r="N1414" s="2">
        <v>6500</v>
      </c>
      <c r="O1414" s="14">
        <f t="shared" si="78"/>
        <v>4550</v>
      </c>
      <c r="P1414" s="14">
        <f t="shared" si="79"/>
        <v>1592.5</v>
      </c>
      <c r="Q1414" s="3">
        <v>0.35</v>
      </c>
    </row>
    <row r="1415" spans="1:17" ht="15.75" customHeight="1" x14ac:dyDescent="0.2">
      <c r="A1415" s="1" t="s">
        <v>110</v>
      </c>
      <c r="B1415" s="1">
        <v>1128299</v>
      </c>
      <c r="C1415" s="17">
        <v>44797</v>
      </c>
      <c r="D1415" s="17" t="str">
        <f t="shared" si="80"/>
        <v>agosto</v>
      </c>
      <c r="E1415" s="17" t="str">
        <f t="shared" si="81"/>
        <v>T3</v>
      </c>
      <c r="F1415" s="17" t="str">
        <f t="shared" si="82"/>
        <v>S2</v>
      </c>
      <c r="G1415" s="1" t="s">
        <v>11</v>
      </c>
      <c r="H1415" s="1" t="s">
        <v>44</v>
      </c>
      <c r="I1415" s="1" t="s">
        <v>45</v>
      </c>
      <c r="J1415" s="1" t="s">
        <v>5</v>
      </c>
      <c r="K1415" s="1">
        <v>43</v>
      </c>
      <c r="L1415" s="1" t="s">
        <v>113</v>
      </c>
      <c r="M1415" s="14">
        <v>0.70000000000000007</v>
      </c>
      <c r="N1415" s="2">
        <v>4250</v>
      </c>
      <c r="O1415" s="14">
        <f t="shared" si="78"/>
        <v>2975.0000000000005</v>
      </c>
      <c r="P1415" s="14">
        <f t="shared" si="79"/>
        <v>1041.25</v>
      </c>
      <c r="Q1415" s="3">
        <v>0.35</v>
      </c>
    </row>
    <row r="1416" spans="1:17" ht="15.75" customHeight="1" x14ac:dyDescent="0.2">
      <c r="A1416" s="1" t="s">
        <v>110</v>
      </c>
      <c r="B1416" s="1">
        <v>1128299</v>
      </c>
      <c r="C1416" s="17">
        <v>44797</v>
      </c>
      <c r="D1416" s="17" t="str">
        <f t="shared" si="80"/>
        <v>agosto</v>
      </c>
      <c r="E1416" s="17" t="str">
        <f t="shared" si="81"/>
        <v>T3</v>
      </c>
      <c r="F1416" s="17" t="str">
        <f t="shared" si="82"/>
        <v>S2</v>
      </c>
      <c r="G1416" s="1" t="s">
        <v>11</v>
      </c>
      <c r="H1416" s="1" t="s">
        <v>44</v>
      </c>
      <c r="I1416" s="1" t="s">
        <v>45</v>
      </c>
      <c r="J1416" s="1" t="s">
        <v>6</v>
      </c>
      <c r="K1416" s="1">
        <v>24</v>
      </c>
      <c r="L1416" s="1" t="s">
        <v>115</v>
      </c>
      <c r="M1416" s="14">
        <v>0.7</v>
      </c>
      <c r="N1416" s="2">
        <v>4250</v>
      </c>
      <c r="O1416" s="14">
        <f t="shared" si="78"/>
        <v>2975</v>
      </c>
      <c r="P1416" s="14">
        <f t="shared" si="79"/>
        <v>1190</v>
      </c>
      <c r="Q1416" s="3">
        <v>0.4</v>
      </c>
    </row>
    <row r="1417" spans="1:17" ht="15.75" customHeight="1" x14ac:dyDescent="0.2">
      <c r="A1417" s="1" t="s">
        <v>110</v>
      </c>
      <c r="B1417" s="1">
        <v>1128299</v>
      </c>
      <c r="C1417" s="17">
        <v>44797</v>
      </c>
      <c r="D1417" s="17" t="str">
        <f t="shared" si="80"/>
        <v>agosto</v>
      </c>
      <c r="E1417" s="17" t="str">
        <f t="shared" si="81"/>
        <v>T3</v>
      </c>
      <c r="F1417" s="17" t="str">
        <f t="shared" si="82"/>
        <v>S2</v>
      </c>
      <c r="G1417" s="1" t="s">
        <v>11</v>
      </c>
      <c r="H1417" s="1" t="s">
        <v>44</v>
      </c>
      <c r="I1417" s="1" t="s">
        <v>45</v>
      </c>
      <c r="J1417" s="1" t="s">
        <v>7</v>
      </c>
      <c r="K1417" s="1">
        <v>34</v>
      </c>
      <c r="L1417" s="1" t="s">
        <v>112</v>
      </c>
      <c r="M1417" s="14">
        <v>0.75</v>
      </c>
      <c r="N1417" s="2">
        <v>2500</v>
      </c>
      <c r="O1417" s="14">
        <f t="shared" si="78"/>
        <v>1875</v>
      </c>
      <c r="P1417" s="14">
        <f t="shared" si="79"/>
        <v>562.5</v>
      </c>
      <c r="Q1417" s="3">
        <v>0.3</v>
      </c>
    </row>
    <row r="1418" spans="1:17" ht="15.75" customHeight="1" x14ac:dyDescent="0.2">
      <c r="A1418" s="1" t="s">
        <v>110</v>
      </c>
      <c r="B1418" s="1">
        <v>1128299</v>
      </c>
      <c r="C1418" s="17">
        <v>44829</v>
      </c>
      <c r="D1418" s="17" t="str">
        <f t="shared" si="80"/>
        <v>septiembre</v>
      </c>
      <c r="E1418" s="17" t="str">
        <f t="shared" si="81"/>
        <v>T3</v>
      </c>
      <c r="F1418" s="17" t="str">
        <f t="shared" si="82"/>
        <v>S2</v>
      </c>
      <c r="G1418" s="1" t="s">
        <v>11</v>
      </c>
      <c r="H1418" s="1" t="s">
        <v>44</v>
      </c>
      <c r="I1418" s="1" t="s">
        <v>45</v>
      </c>
      <c r="J1418" s="1" t="s">
        <v>2</v>
      </c>
      <c r="K1418" s="1">
        <v>38</v>
      </c>
      <c r="L1418" s="1" t="s">
        <v>112</v>
      </c>
      <c r="M1418" s="14">
        <v>0.50000000000000011</v>
      </c>
      <c r="N1418" s="2">
        <v>4500</v>
      </c>
      <c r="O1418" s="14">
        <f t="shared" si="78"/>
        <v>2250.0000000000005</v>
      </c>
      <c r="P1418" s="14">
        <f t="shared" si="79"/>
        <v>787.50000000000011</v>
      </c>
      <c r="Q1418" s="3">
        <v>0.35</v>
      </c>
    </row>
    <row r="1419" spans="1:17" ht="15.75" customHeight="1" x14ac:dyDescent="0.2">
      <c r="A1419" s="1" t="s">
        <v>110</v>
      </c>
      <c r="B1419" s="1">
        <v>1128299</v>
      </c>
      <c r="C1419" s="17">
        <v>44829</v>
      </c>
      <c r="D1419" s="17" t="str">
        <f t="shared" si="80"/>
        <v>septiembre</v>
      </c>
      <c r="E1419" s="17" t="str">
        <f t="shared" si="81"/>
        <v>T3</v>
      </c>
      <c r="F1419" s="17" t="str">
        <f t="shared" si="82"/>
        <v>S2</v>
      </c>
      <c r="G1419" s="1" t="s">
        <v>11</v>
      </c>
      <c r="H1419" s="1" t="s">
        <v>44</v>
      </c>
      <c r="I1419" s="1" t="s">
        <v>45</v>
      </c>
      <c r="J1419" s="1" t="s">
        <v>3</v>
      </c>
      <c r="K1419" s="1">
        <v>60</v>
      </c>
      <c r="L1419" s="1" t="s">
        <v>113</v>
      </c>
      <c r="M1419" s="14">
        <v>0.55000000000000016</v>
      </c>
      <c r="N1419" s="2">
        <v>4500</v>
      </c>
      <c r="O1419" s="14">
        <f t="shared" si="78"/>
        <v>2475.0000000000009</v>
      </c>
      <c r="P1419" s="14">
        <f t="shared" si="79"/>
        <v>866.25000000000023</v>
      </c>
      <c r="Q1419" s="3">
        <v>0.35</v>
      </c>
    </row>
    <row r="1420" spans="1:17" ht="15.75" customHeight="1" x14ac:dyDescent="0.2">
      <c r="A1420" s="1" t="s">
        <v>110</v>
      </c>
      <c r="B1420" s="1">
        <v>1128299</v>
      </c>
      <c r="C1420" s="17">
        <v>44829</v>
      </c>
      <c r="D1420" s="17" t="str">
        <f t="shared" si="80"/>
        <v>septiembre</v>
      </c>
      <c r="E1420" s="17" t="str">
        <f t="shared" si="81"/>
        <v>T3</v>
      </c>
      <c r="F1420" s="17" t="str">
        <f t="shared" si="82"/>
        <v>S2</v>
      </c>
      <c r="G1420" s="1" t="s">
        <v>11</v>
      </c>
      <c r="H1420" s="1" t="s">
        <v>44</v>
      </c>
      <c r="I1420" s="1" t="s">
        <v>45</v>
      </c>
      <c r="J1420" s="1" t="s">
        <v>4</v>
      </c>
      <c r="K1420" s="1">
        <v>42</v>
      </c>
      <c r="L1420" s="1" t="s">
        <v>113</v>
      </c>
      <c r="M1420" s="14">
        <v>0.50000000000000011</v>
      </c>
      <c r="N1420" s="2">
        <v>2500</v>
      </c>
      <c r="O1420" s="14">
        <f t="shared" si="78"/>
        <v>1250.0000000000002</v>
      </c>
      <c r="P1420" s="14">
        <f t="shared" si="79"/>
        <v>437.50000000000006</v>
      </c>
      <c r="Q1420" s="3">
        <v>0.35</v>
      </c>
    </row>
    <row r="1421" spans="1:17" ht="15.75" customHeight="1" x14ac:dyDescent="0.2">
      <c r="A1421" s="1" t="s">
        <v>110</v>
      </c>
      <c r="B1421" s="1">
        <v>1128299</v>
      </c>
      <c r="C1421" s="17">
        <v>44829</v>
      </c>
      <c r="D1421" s="17" t="str">
        <f t="shared" si="80"/>
        <v>septiembre</v>
      </c>
      <c r="E1421" s="17" t="str">
        <f t="shared" si="81"/>
        <v>T3</v>
      </c>
      <c r="F1421" s="17" t="str">
        <f t="shared" si="82"/>
        <v>S2</v>
      </c>
      <c r="G1421" s="1" t="s">
        <v>11</v>
      </c>
      <c r="H1421" s="1" t="s">
        <v>44</v>
      </c>
      <c r="I1421" s="1" t="s">
        <v>45</v>
      </c>
      <c r="J1421" s="1" t="s">
        <v>5</v>
      </c>
      <c r="K1421" s="1">
        <v>39</v>
      </c>
      <c r="L1421" s="1" t="s">
        <v>113</v>
      </c>
      <c r="M1421" s="14">
        <v>0.50000000000000011</v>
      </c>
      <c r="N1421" s="2">
        <v>2000</v>
      </c>
      <c r="O1421" s="14">
        <f t="shared" si="78"/>
        <v>1000.0000000000002</v>
      </c>
      <c r="P1421" s="14">
        <f t="shared" si="79"/>
        <v>350.00000000000006</v>
      </c>
      <c r="Q1421" s="3">
        <v>0.35</v>
      </c>
    </row>
    <row r="1422" spans="1:17" ht="15.75" customHeight="1" x14ac:dyDescent="0.2">
      <c r="A1422" s="1" t="s">
        <v>110</v>
      </c>
      <c r="B1422" s="1">
        <v>1128299</v>
      </c>
      <c r="C1422" s="17">
        <v>44829</v>
      </c>
      <c r="D1422" s="17" t="str">
        <f t="shared" si="80"/>
        <v>septiembre</v>
      </c>
      <c r="E1422" s="17" t="str">
        <f t="shared" si="81"/>
        <v>T3</v>
      </c>
      <c r="F1422" s="17" t="str">
        <f t="shared" si="82"/>
        <v>S2</v>
      </c>
      <c r="G1422" s="1" t="s">
        <v>11</v>
      </c>
      <c r="H1422" s="1" t="s">
        <v>44</v>
      </c>
      <c r="I1422" s="1" t="s">
        <v>45</v>
      </c>
      <c r="J1422" s="1" t="s">
        <v>6</v>
      </c>
      <c r="K1422" s="1">
        <v>49</v>
      </c>
      <c r="L1422" s="1" t="s">
        <v>114</v>
      </c>
      <c r="M1422" s="14">
        <v>0.60000000000000009</v>
      </c>
      <c r="N1422" s="2">
        <v>2250</v>
      </c>
      <c r="O1422" s="14">
        <f t="shared" si="78"/>
        <v>1350.0000000000002</v>
      </c>
      <c r="P1422" s="14">
        <f t="shared" si="79"/>
        <v>540.00000000000011</v>
      </c>
      <c r="Q1422" s="3">
        <v>0.4</v>
      </c>
    </row>
    <row r="1423" spans="1:17" ht="15.75" customHeight="1" x14ac:dyDescent="0.2">
      <c r="A1423" s="1" t="s">
        <v>110</v>
      </c>
      <c r="B1423" s="1">
        <v>1128299</v>
      </c>
      <c r="C1423" s="17">
        <v>44829</v>
      </c>
      <c r="D1423" s="17" t="str">
        <f t="shared" si="80"/>
        <v>septiembre</v>
      </c>
      <c r="E1423" s="17" t="str">
        <f t="shared" si="81"/>
        <v>T3</v>
      </c>
      <c r="F1423" s="17" t="str">
        <f t="shared" si="82"/>
        <v>S2</v>
      </c>
      <c r="G1423" s="1" t="s">
        <v>11</v>
      </c>
      <c r="H1423" s="1" t="s">
        <v>44</v>
      </c>
      <c r="I1423" s="1" t="s">
        <v>45</v>
      </c>
      <c r="J1423" s="1" t="s">
        <v>7</v>
      </c>
      <c r="K1423" s="1">
        <v>54</v>
      </c>
      <c r="L1423" s="1" t="s">
        <v>115</v>
      </c>
      <c r="M1423" s="14">
        <v>0.44999999999999996</v>
      </c>
      <c r="N1423" s="2">
        <v>2500</v>
      </c>
      <c r="O1423" s="14">
        <f t="shared" si="78"/>
        <v>1125</v>
      </c>
      <c r="P1423" s="14">
        <f t="shared" si="79"/>
        <v>337.5</v>
      </c>
      <c r="Q1423" s="3">
        <v>0.3</v>
      </c>
    </row>
    <row r="1424" spans="1:17" ht="15.75" customHeight="1" x14ac:dyDescent="0.2">
      <c r="A1424" s="1" t="s">
        <v>110</v>
      </c>
      <c r="B1424" s="1">
        <v>1128299</v>
      </c>
      <c r="C1424" s="17">
        <v>44858</v>
      </c>
      <c r="D1424" s="17" t="str">
        <f t="shared" si="80"/>
        <v>octubre</v>
      </c>
      <c r="E1424" s="17" t="str">
        <f t="shared" si="81"/>
        <v>T4</v>
      </c>
      <c r="F1424" s="17" t="str">
        <f t="shared" si="82"/>
        <v>S2</v>
      </c>
      <c r="G1424" s="1" t="s">
        <v>11</v>
      </c>
      <c r="H1424" s="1" t="s">
        <v>44</v>
      </c>
      <c r="I1424" s="1" t="s">
        <v>45</v>
      </c>
      <c r="J1424" s="1" t="s">
        <v>2</v>
      </c>
      <c r="K1424" s="1">
        <v>58</v>
      </c>
      <c r="L1424" s="1" t="s">
        <v>112</v>
      </c>
      <c r="M1424" s="14">
        <v>0.4</v>
      </c>
      <c r="N1424" s="2">
        <v>3500</v>
      </c>
      <c r="O1424" s="14">
        <f t="shared" si="78"/>
        <v>1400</v>
      </c>
      <c r="P1424" s="14">
        <f t="shared" si="79"/>
        <v>489.99999999999994</v>
      </c>
      <c r="Q1424" s="3">
        <v>0.35</v>
      </c>
    </row>
    <row r="1425" spans="1:17" ht="15.75" customHeight="1" x14ac:dyDescent="0.2">
      <c r="A1425" s="1" t="s">
        <v>110</v>
      </c>
      <c r="B1425" s="1">
        <v>1128299</v>
      </c>
      <c r="C1425" s="17">
        <v>44858</v>
      </c>
      <c r="D1425" s="17" t="str">
        <f t="shared" si="80"/>
        <v>octubre</v>
      </c>
      <c r="E1425" s="17" t="str">
        <f t="shared" si="81"/>
        <v>T4</v>
      </c>
      <c r="F1425" s="17" t="str">
        <f t="shared" si="82"/>
        <v>S2</v>
      </c>
      <c r="G1425" s="1" t="s">
        <v>11</v>
      </c>
      <c r="H1425" s="1" t="s">
        <v>44</v>
      </c>
      <c r="I1425" s="1" t="s">
        <v>45</v>
      </c>
      <c r="J1425" s="1" t="s">
        <v>3</v>
      </c>
      <c r="K1425" s="1">
        <v>33</v>
      </c>
      <c r="L1425" s="1" t="s">
        <v>114</v>
      </c>
      <c r="M1425" s="14">
        <v>0.55000000000000016</v>
      </c>
      <c r="N1425" s="2">
        <v>5250</v>
      </c>
      <c r="O1425" s="14">
        <f t="shared" si="78"/>
        <v>2887.5000000000009</v>
      </c>
      <c r="P1425" s="14">
        <f t="shared" si="79"/>
        <v>1010.6250000000002</v>
      </c>
      <c r="Q1425" s="3">
        <v>0.35</v>
      </c>
    </row>
    <row r="1426" spans="1:17" ht="15.75" customHeight="1" x14ac:dyDescent="0.2">
      <c r="A1426" s="1" t="s">
        <v>110</v>
      </c>
      <c r="B1426" s="1">
        <v>1128299</v>
      </c>
      <c r="C1426" s="17">
        <v>44858</v>
      </c>
      <c r="D1426" s="17" t="str">
        <f t="shared" si="80"/>
        <v>octubre</v>
      </c>
      <c r="E1426" s="17" t="str">
        <f t="shared" si="81"/>
        <v>T4</v>
      </c>
      <c r="F1426" s="17" t="str">
        <f t="shared" si="82"/>
        <v>S2</v>
      </c>
      <c r="G1426" s="1" t="s">
        <v>11</v>
      </c>
      <c r="H1426" s="1" t="s">
        <v>44</v>
      </c>
      <c r="I1426" s="1" t="s">
        <v>45</v>
      </c>
      <c r="J1426" s="1" t="s">
        <v>4</v>
      </c>
      <c r="K1426" s="1">
        <v>36</v>
      </c>
      <c r="L1426" s="1" t="s">
        <v>113</v>
      </c>
      <c r="M1426" s="14">
        <v>0.50000000000000011</v>
      </c>
      <c r="N1426" s="2">
        <v>3500</v>
      </c>
      <c r="O1426" s="14">
        <f t="shared" si="78"/>
        <v>1750.0000000000005</v>
      </c>
      <c r="P1426" s="14">
        <f t="shared" si="79"/>
        <v>612.50000000000011</v>
      </c>
      <c r="Q1426" s="3">
        <v>0.35</v>
      </c>
    </row>
    <row r="1427" spans="1:17" ht="15.75" customHeight="1" x14ac:dyDescent="0.2">
      <c r="A1427" s="1" t="s">
        <v>110</v>
      </c>
      <c r="B1427" s="1">
        <v>1128299</v>
      </c>
      <c r="C1427" s="17">
        <v>44858</v>
      </c>
      <c r="D1427" s="17" t="str">
        <f t="shared" si="80"/>
        <v>octubre</v>
      </c>
      <c r="E1427" s="17" t="str">
        <f t="shared" si="81"/>
        <v>T4</v>
      </c>
      <c r="F1427" s="17" t="str">
        <f t="shared" si="82"/>
        <v>S2</v>
      </c>
      <c r="G1427" s="1" t="s">
        <v>11</v>
      </c>
      <c r="H1427" s="1" t="s">
        <v>44</v>
      </c>
      <c r="I1427" s="1" t="s">
        <v>45</v>
      </c>
      <c r="J1427" s="1" t="s">
        <v>5</v>
      </c>
      <c r="K1427" s="1">
        <v>44</v>
      </c>
      <c r="L1427" s="1" t="s">
        <v>115</v>
      </c>
      <c r="M1427" s="14">
        <v>0.45000000000000007</v>
      </c>
      <c r="N1427" s="2">
        <v>3250</v>
      </c>
      <c r="O1427" s="14">
        <f t="shared" si="78"/>
        <v>1462.5000000000002</v>
      </c>
      <c r="P1427" s="14">
        <f t="shared" si="79"/>
        <v>511.87500000000006</v>
      </c>
      <c r="Q1427" s="3">
        <v>0.35</v>
      </c>
    </row>
    <row r="1428" spans="1:17" ht="15.75" customHeight="1" x14ac:dyDescent="0.2">
      <c r="A1428" s="1" t="s">
        <v>110</v>
      </c>
      <c r="B1428" s="1">
        <v>1128299</v>
      </c>
      <c r="C1428" s="17">
        <v>44858</v>
      </c>
      <c r="D1428" s="17" t="str">
        <f t="shared" si="80"/>
        <v>octubre</v>
      </c>
      <c r="E1428" s="17" t="str">
        <f t="shared" si="81"/>
        <v>T4</v>
      </c>
      <c r="F1428" s="17" t="str">
        <f t="shared" si="82"/>
        <v>S2</v>
      </c>
      <c r="G1428" s="1" t="s">
        <v>11</v>
      </c>
      <c r="H1428" s="1" t="s">
        <v>44</v>
      </c>
      <c r="I1428" s="1" t="s">
        <v>45</v>
      </c>
      <c r="J1428" s="1" t="s">
        <v>6</v>
      </c>
      <c r="K1428" s="1">
        <v>18</v>
      </c>
      <c r="L1428" s="1" t="s">
        <v>113</v>
      </c>
      <c r="M1428" s="14">
        <v>0.55000000000000004</v>
      </c>
      <c r="N1428" s="2">
        <v>3000</v>
      </c>
      <c r="O1428" s="14">
        <f t="shared" si="78"/>
        <v>1650.0000000000002</v>
      </c>
      <c r="P1428" s="14">
        <f t="shared" si="79"/>
        <v>660.00000000000011</v>
      </c>
      <c r="Q1428" s="3">
        <v>0.4</v>
      </c>
    </row>
    <row r="1429" spans="1:17" ht="15.75" customHeight="1" x14ac:dyDescent="0.2">
      <c r="A1429" s="1" t="s">
        <v>110</v>
      </c>
      <c r="B1429" s="1">
        <v>1128299</v>
      </c>
      <c r="C1429" s="17">
        <v>44858</v>
      </c>
      <c r="D1429" s="17" t="str">
        <f t="shared" si="80"/>
        <v>octubre</v>
      </c>
      <c r="E1429" s="17" t="str">
        <f t="shared" si="81"/>
        <v>T4</v>
      </c>
      <c r="F1429" s="17" t="str">
        <f t="shared" si="82"/>
        <v>S2</v>
      </c>
      <c r="G1429" s="1" t="s">
        <v>11</v>
      </c>
      <c r="H1429" s="1" t="s">
        <v>44</v>
      </c>
      <c r="I1429" s="1" t="s">
        <v>45</v>
      </c>
      <c r="J1429" s="1" t="s">
        <v>7</v>
      </c>
      <c r="K1429" s="1">
        <v>59</v>
      </c>
      <c r="L1429" s="1" t="s">
        <v>112</v>
      </c>
      <c r="M1429" s="14">
        <v>0.60000000000000009</v>
      </c>
      <c r="N1429" s="2">
        <v>3500</v>
      </c>
      <c r="O1429" s="14">
        <f t="shared" si="78"/>
        <v>2100.0000000000005</v>
      </c>
      <c r="P1429" s="14">
        <f t="shared" si="79"/>
        <v>630.00000000000011</v>
      </c>
      <c r="Q1429" s="3">
        <v>0.3</v>
      </c>
    </row>
    <row r="1430" spans="1:17" ht="15.75" customHeight="1" x14ac:dyDescent="0.2">
      <c r="A1430" s="1" t="s">
        <v>110</v>
      </c>
      <c r="B1430" s="1">
        <v>1128299</v>
      </c>
      <c r="C1430" s="17">
        <v>44889</v>
      </c>
      <c r="D1430" s="17" t="str">
        <f t="shared" si="80"/>
        <v>noviembre</v>
      </c>
      <c r="E1430" s="17" t="str">
        <f t="shared" si="81"/>
        <v>T4</v>
      </c>
      <c r="F1430" s="17" t="str">
        <f t="shared" si="82"/>
        <v>S2</v>
      </c>
      <c r="G1430" s="1" t="s">
        <v>11</v>
      </c>
      <c r="H1430" s="1" t="s">
        <v>44</v>
      </c>
      <c r="I1430" s="1" t="s">
        <v>45</v>
      </c>
      <c r="J1430" s="1" t="s">
        <v>2</v>
      </c>
      <c r="K1430" s="1">
        <v>17</v>
      </c>
      <c r="L1430" s="1" t="s">
        <v>113</v>
      </c>
      <c r="M1430" s="14">
        <v>0.45000000000000007</v>
      </c>
      <c r="N1430" s="2">
        <v>5750</v>
      </c>
      <c r="O1430" s="14">
        <f t="shared" si="78"/>
        <v>2587.5000000000005</v>
      </c>
      <c r="P1430" s="14">
        <f t="shared" si="79"/>
        <v>905.62500000000011</v>
      </c>
      <c r="Q1430" s="3">
        <v>0.35</v>
      </c>
    </row>
    <row r="1431" spans="1:17" ht="15.75" customHeight="1" x14ac:dyDescent="0.2">
      <c r="A1431" s="1" t="s">
        <v>110</v>
      </c>
      <c r="B1431" s="1">
        <v>1128299</v>
      </c>
      <c r="C1431" s="17">
        <v>44889</v>
      </c>
      <c r="D1431" s="17" t="str">
        <f t="shared" si="80"/>
        <v>noviembre</v>
      </c>
      <c r="E1431" s="17" t="str">
        <f t="shared" si="81"/>
        <v>T4</v>
      </c>
      <c r="F1431" s="17" t="str">
        <f t="shared" si="82"/>
        <v>S2</v>
      </c>
      <c r="G1431" s="1" t="s">
        <v>11</v>
      </c>
      <c r="H1431" s="1" t="s">
        <v>44</v>
      </c>
      <c r="I1431" s="1" t="s">
        <v>45</v>
      </c>
      <c r="J1431" s="1" t="s">
        <v>3</v>
      </c>
      <c r="K1431" s="1">
        <v>34</v>
      </c>
      <c r="L1431" s="1" t="s">
        <v>112</v>
      </c>
      <c r="M1431" s="14">
        <v>0.50000000000000011</v>
      </c>
      <c r="N1431" s="2">
        <v>6500</v>
      </c>
      <c r="O1431" s="14">
        <f t="shared" si="78"/>
        <v>3250.0000000000009</v>
      </c>
      <c r="P1431" s="14">
        <f t="shared" si="79"/>
        <v>1137.5000000000002</v>
      </c>
      <c r="Q1431" s="3">
        <v>0.35</v>
      </c>
    </row>
    <row r="1432" spans="1:17" ht="15.75" customHeight="1" x14ac:dyDescent="0.2">
      <c r="A1432" s="1" t="s">
        <v>110</v>
      </c>
      <c r="B1432" s="1">
        <v>1128299</v>
      </c>
      <c r="C1432" s="17">
        <v>44889</v>
      </c>
      <c r="D1432" s="17" t="str">
        <f t="shared" si="80"/>
        <v>noviembre</v>
      </c>
      <c r="E1432" s="17" t="str">
        <f t="shared" si="81"/>
        <v>T4</v>
      </c>
      <c r="F1432" s="17" t="str">
        <f t="shared" si="82"/>
        <v>S2</v>
      </c>
      <c r="G1432" s="1" t="s">
        <v>11</v>
      </c>
      <c r="H1432" s="1" t="s">
        <v>44</v>
      </c>
      <c r="I1432" s="1" t="s">
        <v>45</v>
      </c>
      <c r="J1432" s="1" t="s">
        <v>4</v>
      </c>
      <c r="K1432" s="1">
        <v>51</v>
      </c>
      <c r="L1432" s="1" t="s">
        <v>113</v>
      </c>
      <c r="M1432" s="14">
        <v>0.45000000000000007</v>
      </c>
      <c r="N1432" s="2">
        <v>4750</v>
      </c>
      <c r="O1432" s="14">
        <f t="shared" si="78"/>
        <v>2137.5000000000005</v>
      </c>
      <c r="P1432" s="14">
        <f t="shared" si="79"/>
        <v>748.12500000000011</v>
      </c>
      <c r="Q1432" s="3">
        <v>0.35</v>
      </c>
    </row>
    <row r="1433" spans="1:17" ht="15.75" customHeight="1" x14ac:dyDescent="0.2">
      <c r="A1433" s="1" t="s">
        <v>110</v>
      </c>
      <c r="B1433" s="1">
        <v>1128299</v>
      </c>
      <c r="C1433" s="17">
        <v>44889</v>
      </c>
      <c r="D1433" s="17" t="str">
        <f t="shared" si="80"/>
        <v>noviembre</v>
      </c>
      <c r="E1433" s="17" t="str">
        <f t="shared" si="81"/>
        <v>T4</v>
      </c>
      <c r="F1433" s="17" t="str">
        <f t="shared" si="82"/>
        <v>S2</v>
      </c>
      <c r="G1433" s="1" t="s">
        <v>11</v>
      </c>
      <c r="H1433" s="1" t="s">
        <v>44</v>
      </c>
      <c r="I1433" s="1" t="s">
        <v>45</v>
      </c>
      <c r="J1433" s="1" t="s">
        <v>5</v>
      </c>
      <c r="K1433" s="1">
        <v>56</v>
      </c>
      <c r="L1433" s="1" t="s">
        <v>112</v>
      </c>
      <c r="M1433" s="14">
        <v>0.55000000000000016</v>
      </c>
      <c r="N1433" s="2">
        <v>4500</v>
      </c>
      <c r="O1433" s="14">
        <f t="shared" si="78"/>
        <v>2475.0000000000009</v>
      </c>
      <c r="P1433" s="14">
        <f t="shared" si="79"/>
        <v>866.25000000000023</v>
      </c>
      <c r="Q1433" s="3">
        <v>0.35</v>
      </c>
    </row>
    <row r="1434" spans="1:17" ht="15.75" customHeight="1" x14ac:dyDescent="0.2">
      <c r="A1434" s="1" t="s">
        <v>110</v>
      </c>
      <c r="B1434" s="1">
        <v>1128299</v>
      </c>
      <c r="C1434" s="17">
        <v>44889</v>
      </c>
      <c r="D1434" s="17" t="str">
        <f t="shared" si="80"/>
        <v>noviembre</v>
      </c>
      <c r="E1434" s="17" t="str">
        <f t="shared" si="81"/>
        <v>T4</v>
      </c>
      <c r="F1434" s="17" t="str">
        <f t="shared" si="82"/>
        <v>S2</v>
      </c>
      <c r="G1434" s="1" t="s">
        <v>11</v>
      </c>
      <c r="H1434" s="1" t="s">
        <v>44</v>
      </c>
      <c r="I1434" s="1" t="s">
        <v>45</v>
      </c>
      <c r="J1434" s="1" t="s">
        <v>6</v>
      </c>
      <c r="K1434" s="1">
        <v>25</v>
      </c>
      <c r="L1434" s="1" t="s">
        <v>115</v>
      </c>
      <c r="M1434" s="14">
        <v>0.75000000000000011</v>
      </c>
      <c r="N1434" s="2">
        <v>4250</v>
      </c>
      <c r="O1434" s="14">
        <f t="shared" si="78"/>
        <v>3187.5000000000005</v>
      </c>
      <c r="P1434" s="14">
        <f t="shared" si="79"/>
        <v>1275.0000000000002</v>
      </c>
      <c r="Q1434" s="3">
        <v>0.4</v>
      </c>
    </row>
    <row r="1435" spans="1:17" ht="15.75" customHeight="1" x14ac:dyDescent="0.2">
      <c r="A1435" s="1" t="s">
        <v>110</v>
      </c>
      <c r="B1435" s="1">
        <v>1128299</v>
      </c>
      <c r="C1435" s="17">
        <v>44889</v>
      </c>
      <c r="D1435" s="17" t="str">
        <f t="shared" si="80"/>
        <v>noviembre</v>
      </c>
      <c r="E1435" s="17" t="str">
        <f t="shared" si="81"/>
        <v>T4</v>
      </c>
      <c r="F1435" s="17" t="str">
        <f t="shared" si="82"/>
        <v>S2</v>
      </c>
      <c r="G1435" s="1" t="s">
        <v>11</v>
      </c>
      <c r="H1435" s="1" t="s">
        <v>44</v>
      </c>
      <c r="I1435" s="1" t="s">
        <v>45</v>
      </c>
      <c r="J1435" s="1" t="s">
        <v>7</v>
      </c>
      <c r="K1435" s="1">
        <v>59</v>
      </c>
      <c r="L1435" s="1" t="s">
        <v>112</v>
      </c>
      <c r="M1435" s="14">
        <v>0.80000000000000016</v>
      </c>
      <c r="N1435" s="2">
        <v>5500</v>
      </c>
      <c r="O1435" s="14">
        <f t="shared" si="78"/>
        <v>4400.0000000000009</v>
      </c>
      <c r="P1435" s="14">
        <f t="shared" si="79"/>
        <v>1320.0000000000002</v>
      </c>
      <c r="Q1435" s="3">
        <v>0.3</v>
      </c>
    </row>
    <row r="1436" spans="1:17" ht="15.75" customHeight="1" x14ac:dyDescent="0.2">
      <c r="A1436" s="1" t="s">
        <v>110</v>
      </c>
      <c r="B1436" s="1">
        <v>1128299</v>
      </c>
      <c r="C1436" s="17">
        <v>44918</v>
      </c>
      <c r="D1436" s="17" t="str">
        <f t="shared" si="80"/>
        <v>diciembre</v>
      </c>
      <c r="E1436" s="17" t="str">
        <f t="shared" si="81"/>
        <v>T4</v>
      </c>
      <c r="F1436" s="17" t="str">
        <f t="shared" si="82"/>
        <v>S2</v>
      </c>
      <c r="G1436" s="1" t="s">
        <v>11</v>
      </c>
      <c r="H1436" s="1" t="s">
        <v>44</v>
      </c>
      <c r="I1436" s="1" t="s">
        <v>45</v>
      </c>
      <c r="J1436" s="1" t="s">
        <v>2</v>
      </c>
      <c r="K1436" s="1">
        <v>57</v>
      </c>
      <c r="L1436" s="1" t="s">
        <v>114</v>
      </c>
      <c r="M1436" s="14">
        <v>0.65000000000000013</v>
      </c>
      <c r="N1436" s="2">
        <v>7500</v>
      </c>
      <c r="O1436" s="14">
        <f t="shared" si="78"/>
        <v>4875.0000000000009</v>
      </c>
      <c r="P1436" s="14">
        <f t="shared" si="79"/>
        <v>1706.2500000000002</v>
      </c>
      <c r="Q1436" s="3">
        <v>0.35</v>
      </c>
    </row>
    <row r="1437" spans="1:17" ht="15.75" customHeight="1" x14ac:dyDescent="0.2">
      <c r="A1437" s="1" t="s">
        <v>110</v>
      </c>
      <c r="B1437" s="1">
        <v>1128299</v>
      </c>
      <c r="C1437" s="17">
        <v>44918</v>
      </c>
      <c r="D1437" s="17" t="str">
        <f t="shared" si="80"/>
        <v>diciembre</v>
      </c>
      <c r="E1437" s="17" t="str">
        <f t="shared" si="81"/>
        <v>T4</v>
      </c>
      <c r="F1437" s="17" t="str">
        <f t="shared" si="82"/>
        <v>S2</v>
      </c>
      <c r="G1437" s="1" t="s">
        <v>11</v>
      </c>
      <c r="H1437" s="1" t="s">
        <v>44</v>
      </c>
      <c r="I1437" s="1" t="s">
        <v>45</v>
      </c>
      <c r="J1437" s="1" t="s">
        <v>3</v>
      </c>
      <c r="K1437" s="1">
        <v>59</v>
      </c>
      <c r="L1437" s="1" t="s">
        <v>113</v>
      </c>
      <c r="M1437" s="14">
        <v>0.75000000000000022</v>
      </c>
      <c r="N1437" s="2">
        <v>7500</v>
      </c>
      <c r="O1437" s="14">
        <f t="shared" si="78"/>
        <v>5625.0000000000018</v>
      </c>
      <c r="P1437" s="14">
        <f t="shared" si="79"/>
        <v>1968.7500000000005</v>
      </c>
      <c r="Q1437" s="3">
        <v>0.35</v>
      </c>
    </row>
    <row r="1438" spans="1:17" ht="15.75" customHeight="1" x14ac:dyDescent="0.2">
      <c r="A1438" s="1" t="s">
        <v>110</v>
      </c>
      <c r="B1438" s="1">
        <v>1128299</v>
      </c>
      <c r="C1438" s="17">
        <v>44918</v>
      </c>
      <c r="D1438" s="17" t="str">
        <f t="shared" si="80"/>
        <v>diciembre</v>
      </c>
      <c r="E1438" s="17" t="str">
        <f t="shared" si="81"/>
        <v>T4</v>
      </c>
      <c r="F1438" s="17" t="str">
        <f t="shared" si="82"/>
        <v>S2</v>
      </c>
      <c r="G1438" s="1" t="s">
        <v>11</v>
      </c>
      <c r="H1438" s="1" t="s">
        <v>44</v>
      </c>
      <c r="I1438" s="1" t="s">
        <v>45</v>
      </c>
      <c r="J1438" s="1" t="s">
        <v>4</v>
      </c>
      <c r="K1438" s="1">
        <v>48</v>
      </c>
      <c r="L1438" s="1" t="s">
        <v>112</v>
      </c>
      <c r="M1438" s="14">
        <v>0.70000000000000018</v>
      </c>
      <c r="N1438" s="2">
        <v>5500</v>
      </c>
      <c r="O1438" s="14">
        <f t="shared" si="78"/>
        <v>3850.0000000000009</v>
      </c>
      <c r="P1438" s="14">
        <f t="shared" si="79"/>
        <v>1347.5000000000002</v>
      </c>
      <c r="Q1438" s="3">
        <v>0.35</v>
      </c>
    </row>
    <row r="1439" spans="1:17" ht="15.75" customHeight="1" x14ac:dyDescent="0.2">
      <c r="A1439" s="1" t="s">
        <v>110</v>
      </c>
      <c r="B1439" s="1">
        <v>1128299</v>
      </c>
      <c r="C1439" s="17">
        <v>44918</v>
      </c>
      <c r="D1439" s="17" t="str">
        <f t="shared" si="80"/>
        <v>diciembre</v>
      </c>
      <c r="E1439" s="17" t="str">
        <f t="shared" si="81"/>
        <v>T4</v>
      </c>
      <c r="F1439" s="17" t="str">
        <f t="shared" si="82"/>
        <v>S2</v>
      </c>
      <c r="G1439" s="1" t="s">
        <v>11</v>
      </c>
      <c r="H1439" s="1" t="s">
        <v>44</v>
      </c>
      <c r="I1439" s="1" t="s">
        <v>45</v>
      </c>
      <c r="J1439" s="1" t="s">
        <v>5</v>
      </c>
      <c r="K1439" s="1">
        <v>46</v>
      </c>
      <c r="L1439" s="1" t="s">
        <v>113</v>
      </c>
      <c r="M1439" s="14">
        <v>0.70000000000000018</v>
      </c>
      <c r="N1439" s="2">
        <v>5500</v>
      </c>
      <c r="O1439" s="14">
        <f t="shared" si="78"/>
        <v>3850.0000000000009</v>
      </c>
      <c r="P1439" s="14">
        <f t="shared" si="79"/>
        <v>1347.5000000000002</v>
      </c>
      <c r="Q1439" s="3">
        <v>0.35</v>
      </c>
    </row>
    <row r="1440" spans="1:17" ht="15.75" customHeight="1" x14ac:dyDescent="0.2">
      <c r="A1440" s="1" t="s">
        <v>110</v>
      </c>
      <c r="B1440" s="1">
        <v>1128299</v>
      </c>
      <c r="C1440" s="17">
        <v>44918</v>
      </c>
      <c r="D1440" s="17" t="str">
        <f t="shared" si="80"/>
        <v>diciembre</v>
      </c>
      <c r="E1440" s="17" t="str">
        <f t="shared" si="81"/>
        <v>T4</v>
      </c>
      <c r="F1440" s="17" t="str">
        <f t="shared" si="82"/>
        <v>S2</v>
      </c>
      <c r="G1440" s="1" t="s">
        <v>11</v>
      </c>
      <c r="H1440" s="1" t="s">
        <v>44</v>
      </c>
      <c r="I1440" s="1" t="s">
        <v>45</v>
      </c>
      <c r="J1440" s="1" t="s">
        <v>6</v>
      </c>
      <c r="K1440" s="1">
        <v>52</v>
      </c>
      <c r="L1440" s="1" t="s">
        <v>114</v>
      </c>
      <c r="M1440" s="14">
        <v>0.80000000000000016</v>
      </c>
      <c r="N1440" s="2">
        <v>4750</v>
      </c>
      <c r="O1440" s="14">
        <f t="shared" si="78"/>
        <v>3800.0000000000009</v>
      </c>
      <c r="P1440" s="14">
        <f t="shared" si="79"/>
        <v>1520.0000000000005</v>
      </c>
      <c r="Q1440" s="3">
        <v>0.4</v>
      </c>
    </row>
    <row r="1441" spans="1:17" ht="15.75" customHeight="1" x14ac:dyDescent="0.2">
      <c r="A1441" s="1" t="s">
        <v>110</v>
      </c>
      <c r="B1441" s="1">
        <v>1128299</v>
      </c>
      <c r="C1441" s="17">
        <v>44918</v>
      </c>
      <c r="D1441" s="17" t="str">
        <f t="shared" si="80"/>
        <v>diciembre</v>
      </c>
      <c r="E1441" s="17" t="str">
        <f t="shared" si="81"/>
        <v>T4</v>
      </c>
      <c r="F1441" s="17" t="str">
        <f t="shared" si="82"/>
        <v>S2</v>
      </c>
      <c r="G1441" s="1" t="s">
        <v>11</v>
      </c>
      <c r="H1441" s="1" t="s">
        <v>44</v>
      </c>
      <c r="I1441" s="1" t="s">
        <v>45</v>
      </c>
      <c r="J1441" s="1" t="s">
        <v>7</v>
      </c>
      <c r="K1441" s="1">
        <v>27</v>
      </c>
      <c r="L1441" s="1" t="s">
        <v>113</v>
      </c>
      <c r="M1441" s="14">
        <v>0.8500000000000002</v>
      </c>
      <c r="N1441" s="2">
        <v>5750</v>
      </c>
      <c r="O1441" s="14">
        <f t="shared" si="78"/>
        <v>4887.5000000000009</v>
      </c>
      <c r="P1441" s="14">
        <f t="shared" si="79"/>
        <v>1466.2500000000002</v>
      </c>
      <c r="Q1441" s="3">
        <v>0.3</v>
      </c>
    </row>
    <row r="1442" spans="1:17" ht="15.75" customHeight="1" x14ac:dyDescent="0.2">
      <c r="A1442" s="1" t="s">
        <v>108</v>
      </c>
      <c r="B1442" s="1">
        <v>1185732</v>
      </c>
      <c r="C1442" s="17">
        <v>44580</v>
      </c>
      <c r="D1442" s="17" t="str">
        <f t="shared" si="80"/>
        <v>enero</v>
      </c>
      <c r="E1442" s="17" t="str">
        <f t="shared" si="81"/>
        <v>T1</v>
      </c>
      <c r="F1442" s="17" t="str">
        <f t="shared" si="82"/>
        <v>S1</v>
      </c>
      <c r="G1442" s="1" t="s">
        <v>27</v>
      </c>
      <c r="H1442" s="1" t="s">
        <v>46</v>
      </c>
      <c r="I1442" s="1" t="s">
        <v>47</v>
      </c>
      <c r="J1442" s="1" t="s">
        <v>2</v>
      </c>
      <c r="K1442" s="1">
        <v>39</v>
      </c>
      <c r="L1442" s="1" t="s">
        <v>112</v>
      </c>
      <c r="M1442" s="14">
        <v>0.35</v>
      </c>
      <c r="N1442" s="2">
        <v>7500</v>
      </c>
      <c r="O1442" s="14">
        <f t="shared" si="78"/>
        <v>2625</v>
      </c>
      <c r="P1442" s="14">
        <f t="shared" si="79"/>
        <v>1312.5</v>
      </c>
      <c r="Q1442" s="3">
        <v>0.5</v>
      </c>
    </row>
    <row r="1443" spans="1:17" ht="15.75" customHeight="1" x14ac:dyDescent="0.2">
      <c r="A1443" s="1" t="s">
        <v>108</v>
      </c>
      <c r="B1443" s="1">
        <v>1185732</v>
      </c>
      <c r="C1443" s="17">
        <v>44580</v>
      </c>
      <c r="D1443" s="17" t="str">
        <f t="shared" si="80"/>
        <v>enero</v>
      </c>
      <c r="E1443" s="17" t="str">
        <f t="shared" si="81"/>
        <v>T1</v>
      </c>
      <c r="F1443" s="17" t="str">
        <f t="shared" si="82"/>
        <v>S1</v>
      </c>
      <c r="G1443" s="1" t="s">
        <v>27</v>
      </c>
      <c r="H1443" s="1" t="s">
        <v>46</v>
      </c>
      <c r="I1443" s="1" t="s">
        <v>47</v>
      </c>
      <c r="J1443" s="1" t="s">
        <v>3</v>
      </c>
      <c r="K1443" s="1">
        <v>50</v>
      </c>
      <c r="L1443" s="1" t="s">
        <v>112</v>
      </c>
      <c r="M1443" s="14">
        <v>0.35</v>
      </c>
      <c r="N1443" s="2">
        <v>5500</v>
      </c>
      <c r="O1443" s="14">
        <f t="shared" si="78"/>
        <v>1924.9999999999998</v>
      </c>
      <c r="P1443" s="14">
        <f t="shared" si="79"/>
        <v>769.99999999999989</v>
      </c>
      <c r="Q1443" s="3">
        <v>0.39999999999999997</v>
      </c>
    </row>
    <row r="1444" spans="1:17" ht="15.75" customHeight="1" x14ac:dyDescent="0.2">
      <c r="A1444" s="1" t="s">
        <v>108</v>
      </c>
      <c r="B1444" s="1">
        <v>1185732</v>
      </c>
      <c r="C1444" s="17">
        <v>44580</v>
      </c>
      <c r="D1444" s="17" t="str">
        <f t="shared" si="80"/>
        <v>enero</v>
      </c>
      <c r="E1444" s="17" t="str">
        <f t="shared" si="81"/>
        <v>T1</v>
      </c>
      <c r="F1444" s="17" t="str">
        <f t="shared" si="82"/>
        <v>S1</v>
      </c>
      <c r="G1444" s="1" t="s">
        <v>27</v>
      </c>
      <c r="H1444" s="1" t="s">
        <v>46</v>
      </c>
      <c r="I1444" s="1" t="s">
        <v>47</v>
      </c>
      <c r="J1444" s="1" t="s">
        <v>4</v>
      </c>
      <c r="K1444" s="1">
        <v>18</v>
      </c>
      <c r="L1444" s="1" t="s">
        <v>112</v>
      </c>
      <c r="M1444" s="14">
        <v>0.25</v>
      </c>
      <c r="N1444" s="2">
        <v>5500</v>
      </c>
      <c r="O1444" s="14">
        <f t="shared" si="78"/>
        <v>1375</v>
      </c>
      <c r="P1444" s="14">
        <f t="shared" si="79"/>
        <v>412.5</v>
      </c>
      <c r="Q1444" s="3">
        <v>0.3</v>
      </c>
    </row>
    <row r="1445" spans="1:17" ht="15.75" customHeight="1" x14ac:dyDescent="0.2">
      <c r="A1445" s="1" t="s">
        <v>108</v>
      </c>
      <c r="B1445" s="1">
        <v>1185732</v>
      </c>
      <c r="C1445" s="17">
        <v>44580</v>
      </c>
      <c r="D1445" s="17" t="str">
        <f t="shared" si="80"/>
        <v>enero</v>
      </c>
      <c r="E1445" s="17" t="str">
        <f t="shared" si="81"/>
        <v>T1</v>
      </c>
      <c r="F1445" s="17" t="str">
        <f t="shared" si="82"/>
        <v>S1</v>
      </c>
      <c r="G1445" s="1" t="s">
        <v>27</v>
      </c>
      <c r="H1445" s="1" t="s">
        <v>46</v>
      </c>
      <c r="I1445" s="1" t="s">
        <v>47</v>
      </c>
      <c r="J1445" s="1" t="s">
        <v>5</v>
      </c>
      <c r="K1445" s="1">
        <v>52</v>
      </c>
      <c r="L1445" s="1" t="s">
        <v>112</v>
      </c>
      <c r="M1445" s="14">
        <v>0.29999999999999993</v>
      </c>
      <c r="N1445" s="2">
        <v>4000</v>
      </c>
      <c r="O1445" s="14">
        <f t="shared" si="78"/>
        <v>1199.9999999999998</v>
      </c>
      <c r="P1445" s="14">
        <f t="shared" si="79"/>
        <v>419.99999999999989</v>
      </c>
      <c r="Q1445" s="3">
        <v>0.35</v>
      </c>
    </row>
    <row r="1446" spans="1:17" ht="15.75" customHeight="1" x14ac:dyDescent="0.2">
      <c r="A1446" s="1" t="s">
        <v>108</v>
      </c>
      <c r="B1446" s="1">
        <v>1185732</v>
      </c>
      <c r="C1446" s="17">
        <v>44580</v>
      </c>
      <c r="D1446" s="17" t="str">
        <f t="shared" si="80"/>
        <v>enero</v>
      </c>
      <c r="E1446" s="17" t="str">
        <f t="shared" si="81"/>
        <v>T1</v>
      </c>
      <c r="F1446" s="17" t="str">
        <f t="shared" si="82"/>
        <v>S1</v>
      </c>
      <c r="G1446" s="1" t="s">
        <v>27</v>
      </c>
      <c r="H1446" s="1" t="s">
        <v>46</v>
      </c>
      <c r="I1446" s="1" t="s">
        <v>47</v>
      </c>
      <c r="J1446" s="1" t="s">
        <v>6</v>
      </c>
      <c r="K1446" s="1">
        <v>27</v>
      </c>
      <c r="L1446" s="1" t="s">
        <v>115</v>
      </c>
      <c r="M1446" s="14">
        <v>0.45000000000000007</v>
      </c>
      <c r="N1446" s="2">
        <v>4500</v>
      </c>
      <c r="O1446" s="14">
        <f t="shared" si="78"/>
        <v>2025.0000000000002</v>
      </c>
      <c r="P1446" s="14">
        <f t="shared" si="79"/>
        <v>810</v>
      </c>
      <c r="Q1446" s="3">
        <v>0.39999999999999997</v>
      </c>
    </row>
    <row r="1447" spans="1:17" ht="15.75" customHeight="1" x14ac:dyDescent="0.2">
      <c r="A1447" s="1" t="s">
        <v>108</v>
      </c>
      <c r="B1447" s="1">
        <v>1185732</v>
      </c>
      <c r="C1447" s="17">
        <v>44580</v>
      </c>
      <c r="D1447" s="17" t="str">
        <f t="shared" si="80"/>
        <v>enero</v>
      </c>
      <c r="E1447" s="17" t="str">
        <f t="shared" si="81"/>
        <v>T1</v>
      </c>
      <c r="F1447" s="17" t="str">
        <f t="shared" si="82"/>
        <v>S1</v>
      </c>
      <c r="G1447" s="1" t="s">
        <v>27</v>
      </c>
      <c r="H1447" s="1" t="s">
        <v>46</v>
      </c>
      <c r="I1447" s="1" t="s">
        <v>47</v>
      </c>
      <c r="J1447" s="1" t="s">
        <v>7</v>
      </c>
      <c r="K1447" s="1">
        <v>15</v>
      </c>
      <c r="L1447" s="1" t="s">
        <v>113</v>
      </c>
      <c r="M1447" s="14">
        <v>0.35</v>
      </c>
      <c r="N1447" s="2">
        <v>5500</v>
      </c>
      <c r="O1447" s="14">
        <f t="shared" si="78"/>
        <v>1924.9999999999998</v>
      </c>
      <c r="P1447" s="14">
        <f t="shared" si="79"/>
        <v>1058.75</v>
      </c>
      <c r="Q1447" s="3">
        <v>0.55000000000000004</v>
      </c>
    </row>
    <row r="1448" spans="1:17" ht="15.75" customHeight="1" x14ac:dyDescent="0.2">
      <c r="A1448" s="1" t="s">
        <v>108</v>
      </c>
      <c r="B1448" s="1">
        <v>1185732</v>
      </c>
      <c r="C1448" s="17">
        <v>44609</v>
      </c>
      <c r="D1448" s="17" t="str">
        <f t="shared" si="80"/>
        <v>febrero</v>
      </c>
      <c r="E1448" s="17" t="str">
        <f t="shared" si="81"/>
        <v>T1</v>
      </c>
      <c r="F1448" s="17" t="str">
        <f t="shared" si="82"/>
        <v>S1</v>
      </c>
      <c r="G1448" s="1" t="s">
        <v>27</v>
      </c>
      <c r="H1448" s="1" t="s">
        <v>46</v>
      </c>
      <c r="I1448" s="1" t="s">
        <v>47</v>
      </c>
      <c r="J1448" s="1" t="s">
        <v>2</v>
      </c>
      <c r="K1448" s="1">
        <v>48</v>
      </c>
      <c r="L1448" s="1" t="s">
        <v>114</v>
      </c>
      <c r="M1448" s="14">
        <v>0.35</v>
      </c>
      <c r="N1448" s="2">
        <v>8000</v>
      </c>
      <c r="O1448" s="14">
        <f t="shared" si="78"/>
        <v>2800</v>
      </c>
      <c r="P1448" s="14">
        <f t="shared" si="79"/>
        <v>1400</v>
      </c>
      <c r="Q1448" s="3">
        <v>0.5</v>
      </c>
    </row>
    <row r="1449" spans="1:17" ht="15.75" customHeight="1" x14ac:dyDescent="0.2">
      <c r="A1449" s="1" t="s">
        <v>108</v>
      </c>
      <c r="B1449" s="1">
        <v>1185732</v>
      </c>
      <c r="C1449" s="17">
        <v>44609</v>
      </c>
      <c r="D1449" s="17" t="str">
        <f t="shared" si="80"/>
        <v>febrero</v>
      </c>
      <c r="E1449" s="17" t="str">
        <f t="shared" si="81"/>
        <v>T1</v>
      </c>
      <c r="F1449" s="17" t="str">
        <f t="shared" si="82"/>
        <v>S1</v>
      </c>
      <c r="G1449" s="1" t="s">
        <v>27</v>
      </c>
      <c r="H1449" s="1" t="s">
        <v>46</v>
      </c>
      <c r="I1449" s="1" t="s">
        <v>47</v>
      </c>
      <c r="J1449" s="1" t="s">
        <v>3</v>
      </c>
      <c r="K1449" s="1">
        <v>17</v>
      </c>
      <c r="L1449" s="1" t="s">
        <v>114</v>
      </c>
      <c r="M1449" s="14">
        <v>0.35</v>
      </c>
      <c r="N1449" s="2">
        <v>4500</v>
      </c>
      <c r="O1449" s="14">
        <f t="shared" si="78"/>
        <v>1575</v>
      </c>
      <c r="P1449" s="14">
        <f t="shared" si="79"/>
        <v>630</v>
      </c>
      <c r="Q1449" s="3">
        <v>0.39999999999999997</v>
      </c>
    </row>
    <row r="1450" spans="1:17" ht="15.75" customHeight="1" x14ac:dyDescent="0.2">
      <c r="A1450" s="1" t="s">
        <v>108</v>
      </c>
      <c r="B1450" s="1">
        <v>1185732</v>
      </c>
      <c r="C1450" s="17">
        <v>44609</v>
      </c>
      <c r="D1450" s="17" t="str">
        <f t="shared" si="80"/>
        <v>febrero</v>
      </c>
      <c r="E1450" s="17" t="str">
        <f t="shared" si="81"/>
        <v>T1</v>
      </c>
      <c r="F1450" s="17" t="str">
        <f t="shared" si="82"/>
        <v>S1</v>
      </c>
      <c r="G1450" s="1" t="s">
        <v>27</v>
      </c>
      <c r="H1450" s="1" t="s">
        <v>46</v>
      </c>
      <c r="I1450" s="1" t="s">
        <v>47</v>
      </c>
      <c r="J1450" s="1" t="s">
        <v>4</v>
      </c>
      <c r="K1450" s="1">
        <v>47</v>
      </c>
      <c r="L1450" s="1" t="s">
        <v>113</v>
      </c>
      <c r="M1450" s="14">
        <v>0.25</v>
      </c>
      <c r="N1450" s="2">
        <v>5000</v>
      </c>
      <c r="O1450" s="14">
        <f t="shared" si="78"/>
        <v>1250</v>
      </c>
      <c r="P1450" s="14">
        <f t="shared" si="79"/>
        <v>375</v>
      </c>
      <c r="Q1450" s="3">
        <v>0.3</v>
      </c>
    </row>
    <row r="1451" spans="1:17" ht="15.75" customHeight="1" x14ac:dyDescent="0.2">
      <c r="A1451" s="1" t="s">
        <v>108</v>
      </c>
      <c r="B1451" s="1">
        <v>1185732</v>
      </c>
      <c r="C1451" s="17">
        <v>44609</v>
      </c>
      <c r="D1451" s="17" t="str">
        <f t="shared" si="80"/>
        <v>febrero</v>
      </c>
      <c r="E1451" s="17" t="str">
        <f t="shared" si="81"/>
        <v>T1</v>
      </c>
      <c r="F1451" s="17" t="str">
        <f t="shared" si="82"/>
        <v>S1</v>
      </c>
      <c r="G1451" s="1" t="s">
        <v>27</v>
      </c>
      <c r="H1451" s="1" t="s">
        <v>46</v>
      </c>
      <c r="I1451" s="1" t="s">
        <v>47</v>
      </c>
      <c r="J1451" s="1" t="s">
        <v>5</v>
      </c>
      <c r="K1451" s="1">
        <v>52</v>
      </c>
      <c r="L1451" s="1" t="s">
        <v>115</v>
      </c>
      <c r="M1451" s="14">
        <v>0.29999999999999993</v>
      </c>
      <c r="N1451" s="2">
        <v>3750</v>
      </c>
      <c r="O1451" s="14">
        <f t="shared" si="78"/>
        <v>1124.9999999999998</v>
      </c>
      <c r="P1451" s="14">
        <f t="shared" si="79"/>
        <v>393.74999999999989</v>
      </c>
      <c r="Q1451" s="3">
        <v>0.35</v>
      </c>
    </row>
    <row r="1452" spans="1:17" ht="15.75" customHeight="1" x14ac:dyDescent="0.2">
      <c r="A1452" s="1" t="s">
        <v>108</v>
      </c>
      <c r="B1452" s="1">
        <v>1185732</v>
      </c>
      <c r="C1452" s="17">
        <v>44609</v>
      </c>
      <c r="D1452" s="17" t="str">
        <f t="shared" si="80"/>
        <v>febrero</v>
      </c>
      <c r="E1452" s="17" t="str">
        <f t="shared" si="81"/>
        <v>T1</v>
      </c>
      <c r="F1452" s="17" t="str">
        <f t="shared" si="82"/>
        <v>S1</v>
      </c>
      <c r="G1452" s="1" t="s">
        <v>27</v>
      </c>
      <c r="H1452" s="1" t="s">
        <v>46</v>
      </c>
      <c r="I1452" s="1" t="s">
        <v>47</v>
      </c>
      <c r="J1452" s="1" t="s">
        <v>6</v>
      </c>
      <c r="K1452" s="1">
        <v>41</v>
      </c>
      <c r="L1452" s="1" t="s">
        <v>115</v>
      </c>
      <c r="M1452" s="14">
        <v>0.45000000000000007</v>
      </c>
      <c r="N1452" s="2">
        <v>4500</v>
      </c>
      <c r="O1452" s="14">
        <f t="shared" si="78"/>
        <v>2025.0000000000002</v>
      </c>
      <c r="P1452" s="14">
        <f t="shared" si="79"/>
        <v>810</v>
      </c>
      <c r="Q1452" s="3">
        <v>0.39999999999999997</v>
      </c>
    </row>
    <row r="1453" spans="1:17" ht="15.75" customHeight="1" x14ac:dyDescent="0.2">
      <c r="A1453" s="1" t="s">
        <v>108</v>
      </c>
      <c r="B1453" s="1">
        <v>1185732</v>
      </c>
      <c r="C1453" s="17">
        <v>44609</v>
      </c>
      <c r="D1453" s="17" t="str">
        <f t="shared" si="80"/>
        <v>febrero</v>
      </c>
      <c r="E1453" s="17" t="str">
        <f t="shared" si="81"/>
        <v>T1</v>
      </c>
      <c r="F1453" s="17" t="str">
        <f t="shared" si="82"/>
        <v>S1</v>
      </c>
      <c r="G1453" s="1" t="s">
        <v>27</v>
      </c>
      <c r="H1453" s="1" t="s">
        <v>46</v>
      </c>
      <c r="I1453" s="1" t="s">
        <v>47</v>
      </c>
      <c r="J1453" s="1" t="s">
        <v>7</v>
      </c>
      <c r="K1453" s="1">
        <v>53</v>
      </c>
      <c r="L1453" s="1" t="s">
        <v>113</v>
      </c>
      <c r="M1453" s="14">
        <v>0.35</v>
      </c>
      <c r="N1453" s="2">
        <v>5500</v>
      </c>
      <c r="O1453" s="14">
        <f t="shared" si="78"/>
        <v>1924.9999999999998</v>
      </c>
      <c r="P1453" s="14">
        <f t="shared" si="79"/>
        <v>1058.75</v>
      </c>
      <c r="Q1453" s="3">
        <v>0.55000000000000004</v>
      </c>
    </row>
    <row r="1454" spans="1:17" ht="15.75" customHeight="1" x14ac:dyDescent="0.2">
      <c r="A1454" s="1" t="s">
        <v>108</v>
      </c>
      <c r="B1454" s="1">
        <v>1185732</v>
      </c>
      <c r="C1454" s="17">
        <v>44635</v>
      </c>
      <c r="D1454" s="17" t="str">
        <f t="shared" si="80"/>
        <v>marzo</v>
      </c>
      <c r="E1454" s="17" t="str">
        <f t="shared" si="81"/>
        <v>T1</v>
      </c>
      <c r="F1454" s="17" t="str">
        <f t="shared" si="82"/>
        <v>S1</v>
      </c>
      <c r="G1454" s="1" t="s">
        <v>27</v>
      </c>
      <c r="H1454" s="1" t="s">
        <v>46</v>
      </c>
      <c r="I1454" s="1" t="s">
        <v>47</v>
      </c>
      <c r="J1454" s="1" t="s">
        <v>2</v>
      </c>
      <c r="K1454" s="1">
        <v>16</v>
      </c>
      <c r="L1454" s="1" t="s">
        <v>115</v>
      </c>
      <c r="M1454" s="14">
        <v>0.35</v>
      </c>
      <c r="N1454" s="2">
        <v>7700</v>
      </c>
      <c r="O1454" s="14">
        <f t="shared" si="78"/>
        <v>2695</v>
      </c>
      <c r="P1454" s="14">
        <f t="shared" si="79"/>
        <v>1347.5</v>
      </c>
      <c r="Q1454" s="3">
        <v>0.5</v>
      </c>
    </row>
    <row r="1455" spans="1:17" ht="15.75" customHeight="1" x14ac:dyDescent="0.2">
      <c r="A1455" s="1" t="s">
        <v>108</v>
      </c>
      <c r="B1455" s="1">
        <v>1185732</v>
      </c>
      <c r="C1455" s="17">
        <v>44635</v>
      </c>
      <c r="D1455" s="17" t="str">
        <f t="shared" si="80"/>
        <v>marzo</v>
      </c>
      <c r="E1455" s="17" t="str">
        <f t="shared" si="81"/>
        <v>T1</v>
      </c>
      <c r="F1455" s="17" t="str">
        <f t="shared" si="82"/>
        <v>S1</v>
      </c>
      <c r="G1455" s="1" t="s">
        <v>27</v>
      </c>
      <c r="H1455" s="1" t="s">
        <v>46</v>
      </c>
      <c r="I1455" s="1" t="s">
        <v>47</v>
      </c>
      <c r="J1455" s="1" t="s">
        <v>3</v>
      </c>
      <c r="K1455" s="1">
        <v>43</v>
      </c>
      <c r="L1455" s="1" t="s">
        <v>114</v>
      </c>
      <c r="M1455" s="14">
        <v>0.35</v>
      </c>
      <c r="N1455" s="2">
        <v>4500</v>
      </c>
      <c r="O1455" s="14">
        <f t="shared" si="78"/>
        <v>1575</v>
      </c>
      <c r="P1455" s="14">
        <f t="shared" si="79"/>
        <v>630</v>
      </c>
      <c r="Q1455" s="3">
        <v>0.39999999999999997</v>
      </c>
    </row>
    <row r="1456" spans="1:17" ht="15.75" customHeight="1" x14ac:dyDescent="0.2">
      <c r="A1456" s="1" t="s">
        <v>108</v>
      </c>
      <c r="B1456" s="1">
        <v>1185732</v>
      </c>
      <c r="C1456" s="17">
        <v>44635</v>
      </c>
      <c r="D1456" s="17" t="str">
        <f t="shared" si="80"/>
        <v>marzo</v>
      </c>
      <c r="E1456" s="17" t="str">
        <f t="shared" si="81"/>
        <v>T1</v>
      </c>
      <c r="F1456" s="17" t="str">
        <f t="shared" si="82"/>
        <v>S1</v>
      </c>
      <c r="G1456" s="1" t="s">
        <v>27</v>
      </c>
      <c r="H1456" s="1" t="s">
        <v>46</v>
      </c>
      <c r="I1456" s="1" t="s">
        <v>47</v>
      </c>
      <c r="J1456" s="1" t="s">
        <v>4</v>
      </c>
      <c r="K1456" s="1">
        <v>52</v>
      </c>
      <c r="L1456" s="1" t="s">
        <v>115</v>
      </c>
      <c r="M1456" s="14">
        <v>0.25</v>
      </c>
      <c r="N1456" s="2">
        <v>4750</v>
      </c>
      <c r="O1456" s="14">
        <f t="shared" si="78"/>
        <v>1187.5</v>
      </c>
      <c r="P1456" s="14">
        <f t="shared" si="79"/>
        <v>356.25</v>
      </c>
      <c r="Q1456" s="3">
        <v>0.3</v>
      </c>
    </row>
    <row r="1457" spans="1:17" ht="15.75" customHeight="1" x14ac:dyDescent="0.2">
      <c r="A1457" s="1" t="s">
        <v>108</v>
      </c>
      <c r="B1457" s="1">
        <v>1185732</v>
      </c>
      <c r="C1457" s="17">
        <v>44635</v>
      </c>
      <c r="D1457" s="17" t="str">
        <f t="shared" si="80"/>
        <v>marzo</v>
      </c>
      <c r="E1457" s="17" t="str">
        <f t="shared" si="81"/>
        <v>T1</v>
      </c>
      <c r="F1457" s="17" t="str">
        <f t="shared" si="82"/>
        <v>S1</v>
      </c>
      <c r="G1457" s="1" t="s">
        <v>27</v>
      </c>
      <c r="H1457" s="1" t="s">
        <v>46</v>
      </c>
      <c r="I1457" s="1" t="s">
        <v>47</v>
      </c>
      <c r="J1457" s="1" t="s">
        <v>5</v>
      </c>
      <c r="K1457" s="1">
        <v>46</v>
      </c>
      <c r="L1457" s="1" t="s">
        <v>115</v>
      </c>
      <c r="M1457" s="14">
        <v>0.29999999999999993</v>
      </c>
      <c r="N1457" s="2">
        <v>3250</v>
      </c>
      <c r="O1457" s="14">
        <f t="shared" si="78"/>
        <v>974.99999999999977</v>
      </c>
      <c r="P1457" s="14">
        <f t="shared" si="79"/>
        <v>341.24999999999989</v>
      </c>
      <c r="Q1457" s="3">
        <v>0.35</v>
      </c>
    </row>
    <row r="1458" spans="1:17" ht="15.75" customHeight="1" x14ac:dyDescent="0.2">
      <c r="A1458" s="1" t="s">
        <v>108</v>
      </c>
      <c r="B1458" s="1">
        <v>1185732</v>
      </c>
      <c r="C1458" s="17">
        <v>44635</v>
      </c>
      <c r="D1458" s="17" t="str">
        <f t="shared" si="80"/>
        <v>marzo</v>
      </c>
      <c r="E1458" s="17" t="str">
        <f t="shared" si="81"/>
        <v>T1</v>
      </c>
      <c r="F1458" s="17" t="str">
        <f t="shared" si="82"/>
        <v>S1</v>
      </c>
      <c r="G1458" s="1" t="s">
        <v>27</v>
      </c>
      <c r="H1458" s="1" t="s">
        <v>46</v>
      </c>
      <c r="I1458" s="1" t="s">
        <v>47</v>
      </c>
      <c r="J1458" s="1" t="s">
        <v>6</v>
      </c>
      <c r="K1458" s="1">
        <v>30</v>
      </c>
      <c r="L1458" s="1" t="s">
        <v>113</v>
      </c>
      <c r="M1458" s="14">
        <v>0.45000000000000007</v>
      </c>
      <c r="N1458" s="2">
        <v>3750</v>
      </c>
      <c r="O1458" s="14">
        <f t="shared" si="78"/>
        <v>1687.5000000000002</v>
      </c>
      <c r="P1458" s="14">
        <f t="shared" si="79"/>
        <v>675</v>
      </c>
      <c r="Q1458" s="3">
        <v>0.39999999999999997</v>
      </c>
    </row>
    <row r="1459" spans="1:17" ht="15.75" customHeight="1" x14ac:dyDescent="0.2">
      <c r="A1459" s="1" t="s">
        <v>108</v>
      </c>
      <c r="B1459" s="1">
        <v>1185732</v>
      </c>
      <c r="C1459" s="17">
        <v>44635</v>
      </c>
      <c r="D1459" s="17" t="str">
        <f t="shared" si="80"/>
        <v>marzo</v>
      </c>
      <c r="E1459" s="17" t="str">
        <f t="shared" si="81"/>
        <v>T1</v>
      </c>
      <c r="F1459" s="17" t="str">
        <f t="shared" si="82"/>
        <v>S1</v>
      </c>
      <c r="G1459" s="1" t="s">
        <v>27</v>
      </c>
      <c r="H1459" s="1" t="s">
        <v>46</v>
      </c>
      <c r="I1459" s="1" t="s">
        <v>47</v>
      </c>
      <c r="J1459" s="1" t="s">
        <v>7</v>
      </c>
      <c r="K1459" s="1">
        <v>57</v>
      </c>
      <c r="L1459" s="1" t="s">
        <v>114</v>
      </c>
      <c r="M1459" s="14">
        <v>0.35</v>
      </c>
      <c r="N1459" s="2">
        <v>4750</v>
      </c>
      <c r="O1459" s="14">
        <f t="shared" si="78"/>
        <v>1662.5</v>
      </c>
      <c r="P1459" s="14">
        <f t="shared" si="79"/>
        <v>914.37500000000011</v>
      </c>
      <c r="Q1459" s="3">
        <v>0.55000000000000004</v>
      </c>
    </row>
    <row r="1460" spans="1:17" ht="15.75" customHeight="1" x14ac:dyDescent="0.2">
      <c r="A1460" s="1" t="s">
        <v>108</v>
      </c>
      <c r="B1460" s="1">
        <v>1185732</v>
      </c>
      <c r="C1460" s="17">
        <v>44667</v>
      </c>
      <c r="D1460" s="17" t="str">
        <f t="shared" si="80"/>
        <v>abril</v>
      </c>
      <c r="E1460" s="17" t="str">
        <f t="shared" si="81"/>
        <v>T2</v>
      </c>
      <c r="F1460" s="17" t="str">
        <f t="shared" si="82"/>
        <v>S1</v>
      </c>
      <c r="G1460" s="1" t="s">
        <v>27</v>
      </c>
      <c r="H1460" s="1" t="s">
        <v>46</v>
      </c>
      <c r="I1460" s="1" t="s">
        <v>47</v>
      </c>
      <c r="J1460" s="1" t="s">
        <v>2</v>
      </c>
      <c r="K1460" s="1">
        <v>53</v>
      </c>
      <c r="L1460" s="1" t="s">
        <v>114</v>
      </c>
      <c r="M1460" s="14">
        <v>0.35</v>
      </c>
      <c r="N1460" s="2">
        <v>7250</v>
      </c>
      <c r="O1460" s="14">
        <f t="shared" si="78"/>
        <v>2537.5</v>
      </c>
      <c r="P1460" s="14">
        <f t="shared" si="79"/>
        <v>1268.75</v>
      </c>
      <c r="Q1460" s="3">
        <v>0.5</v>
      </c>
    </row>
    <row r="1461" spans="1:17" ht="15.75" customHeight="1" x14ac:dyDescent="0.2">
      <c r="A1461" s="1" t="s">
        <v>108</v>
      </c>
      <c r="B1461" s="1">
        <v>1185732</v>
      </c>
      <c r="C1461" s="17">
        <v>44667</v>
      </c>
      <c r="D1461" s="17" t="str">
        <f t="shared" si="80"/>
        <v>abril</v>
      </c>
      <c r="E1461" s="17" t="str">
        <f t="shared" si="81"/>
        <v>T2</v>
      </c>
      <c r="F1461" s="17" t="str">
        <f t="shared" si="82"/>
        <v>S1</v>
      </c>
      <c r="G1461" s="1" t="s">
        <v>27</v>
      </c>
      <c r="H1461" s="1" t="s">
        <v>46</v>
      </c>
      <c r="I1461" s="1" t="s">
        <v>47</v>
      </c>
      <c r="J1461" s="1" t="s">
        <v>3</v>
      </c>
      <c r="K1461" s="1">
        <v>50</v>
      </c>
      <c r="L1461" s="1" t="s">
        <v>114</v>
      </c>
      <c r="M1461" s="14">
        <v>0.4</v>
      </c>
      <c r="N1461" s="2">
        <v>4250</v>
      </c>
      <c r="O1461" s="14">
        <f t="shared" si="78"/>
        <v>1700</v>
      </c>
      <c r="P1461" s="14">
        <f t="shared" si="79"/>
        <v>680</v>
      </c>
      <c r="Q1461" s="3">
        <v>0.39999999999999997</v>
      </c>
    </row>
    <row r="1462" spans="1:17" ht="15.75" customHeight="1" x14ac:dyDescent="0.2">
      <c r="A1462" s="1" t="s">
        <v>108</v>
      </c>
      <c r="B1462" s="1">
        <v>1185732</v>
      </c>
      <c r="C1462" s="17">
        <v>44667</v>
      </c>
      <c r="D1462" s="17" t="str">
        <f t="shared" si="80"/>
        <v>abril</v>
      </c>
      <c r="E1462" s="17" t="str">
        <f t="shared" si="81"/>
        <v>T2</v>
      </c>
      <c r="F1462" s="17" t="str">
        <f t="shared" si="82"/>
        <v>S1</v>
      </c>
      <c r="G1462" s="1" t="s">
        <v>27</v>
      </c>
      <c r="H1462" s="1" t="s">
        <v>46</v>
      </c>
      <c r="I1462" s="1" t="s">
        <v>47</v>
      </c>
      <c r="J1462" s="1" t="s">
        <v>4</v>
      </c>
      <c r="K1462" s="1">
        <v>43</v>
      </c>
      <c r="L1462" s="1" t="s">
        <v>114</v>
      </c>
      <c r="M1462" s="14">
        <v>0.30000000000000004</v>
      </c>
      <c r="N1462" s="2">
        <v>4500</v>
      </c>
      <c r="O1462" s="14">
        <f t="shared" si="78"/>
        <v>1350.0000000000002</v>
      </c>
      <c r="P1462" s="14">
        <f t="shared" si="79"/>
        <v>405.00000000000006</v>
      </c>
      <c r="Q1462" s="3">
        <v>0.3</v>
      </c>
    </row>
    <row r="1463" spans="1:17" ht="15.75" customHeight="1" x14ac:dyDescent="0.2">
      <c r="A1463" s="1" t="s">
        <v>108</v>
      </c>
      <c r="B1463" s="1">
        <v>1185732</v>
      </c>
      <c r="C1463" s="17">
        <v>44667</v>
      </c>
      <c r="D1463" s="17" t="str">
        <f t="shared" si="80"/>
        <v>abril</v>
      </c>
      <c r="E1463" s="17" t="str">
        <f t="shared" si="81"/>
        <v>T2</v>
      </c>
      <c r="F1463" s="17" t="str">
        <f t="shared" si="82"/>
        <v>S1</v>
      </c>
      <c r="G1463" s="1" t="s">
        <v>27</v>
      </c>
      <c r="H1463" s="1" t="s">
        <v>46</v>
      </c>
      <c r="I1463" s="1" t="s">
        <v>47</v>
      </c>
      <c r="J1463" s="1" t="s">
        <v>5</v>
      </c>
      <c r="K1463" s="1">
        <v>17</v>
      </c>
      <c r="L1463" s="1" t="s">
        <v>115</v>
      </c>
      <c r="M1463" s="14">
        <v>0.35</v>
      </c>
      <c r="N1463" s="2">
        <v>3750</v>
      </c>
      <c r="O1463" s="14">
        <f t="shared" si="78"/>
        <v>1312.5</v>
      </c>
      <c r="P1463" s="14">
        <f t="shared" si="79"/>
        <v>459.37499999999994</v>
      </c>
      <c r="Q1463" s="3">
        <v>0.35</v>
      </c>
    </row>
    <row r="1464" spans="1:17" ht="15.75" customHeight="1" x14ac:dyDescent="0.2">
      <c r="A1464" s="1" t="s">
        <v>108</v>
      </c>
      <c r="B1464" s="1">
        <v>1185732</v>
      </c>
      <c r="C1464" s="17">
        <v>44667</v>
      </c>
      <c r="D1464" s="17" t="str">
        <f t="shared" si="80"/>
        <v>abril</v>
      </c>
      <c r="E1464" s="17" t="str">
        <f t="shared" si="81"/>
        <v>T2</v>
      </c>
      <c r="F1464" s="17" t="str">
        <f t="shared" si="82"/>
        <v>S1</v>
      </c>
      <c r="G1464" s="1" t="s">
        <v>27</v>
      </c>
      <c r="H1464" s="1" t="s">
        <v>46</v>
      </c>
      <c r="I1464" s="1" t="s">
        <v>47</v>
      </c>
      <c r="J1464" s="1" t="s">
        <v>6</v>
      </c>
      <c r="K1464" s="1">
        <v>54</v>
      </c>
      <c r="L1464" s="1" t="s">
        <v>113</v>
      </c>
      <c r="M1464" s="14">
        <v>0.5</v>
      </c>
      <c r="N1464" s="2">
        <v>4000</v>
      </c>
      <c r="O1464" s="14">
        <f t="shared" si="78"/>
        <v>2000</v>
      </c>
      <c r="P1464" s="14">
        <f t="shared" si="79"/>
        <v>799.99999999999989</v>
      </c>
      <c r="Q1464" s="3">
        <v>0.39999999999999997</v>
      </c>
    </row>
    <row r="1465" spans="1:17" ht="15.75" customHeight="1" x14ac:dyDescent="0.2">
      <c r="A1465" s="1" t="s">
        <v>108</v>
      </c>
      <c r="B1465" s="1">
        <v>1185732</v>
      </c>
      <c r="C1465" s="17">
        <v>44667</v>
      </c>
      <c r="D1465" s="17" t="str">
        <f t="shared" si="80"/>
        <v>abril</v>
      </c>
      <c r="E1465" s="17" t="str">
        <f t="shared" si="81"/>
        <v>T2</v>
      </c>
      <c r="F1465" s="17" t="str">
        <f t="shared" si="82"/>
        <v>S1</v>
      </c>
      <c r="G1465" s="1" t="s">
        <v>27</v>
      </c>
      <c r="H1465" s="1" t="s">
        <v>46</v>
      </c>
      <c r="I1465" s="1" t="s">
        <v>47</v>
      </c>
      <c r="J1465" s="1" t="s">
        <v>7</v>
      </c>
      <c r="K1465" s="1">
        <v>19</v>
      </c>
      <c r="L1465" s="1" t="s">
        <v>114</v>
      </c>
      <c r="M1465" s="14">
        <v>0.4</v>
      </c>
      <c r="N1465" s="2">
        <v>5250</v>
      </c>
      <c r="O1465" s="14">
        <f t="shared" si="78"/>
        <v>2100</v>
      </c>
      <c r="P1465" s="14">
        <f t="shared" si="79"/>
        <v>1155</v>
      </c>
      <c r="Q1465" s="3">
        <v>0.55000000000000004</v>
      </c>
    </row>
    <row r="1466" spans="1:17" ht="15.75" customHeight="1" x14ac:dyDescent="0.2">
      <c r="A1466" s="1" t="s">
        <v>108</v>
      </c>
      <c r="B1466" s="1">
        <v>1185732</v>
      </c>
      <c r="C1466" s="17">
        <v>44696</v>
      </c>
      <c r="D1466" s="17" t="str">
        <f t="shared" si="80"/>
        <v>mayo</v>
      </c>
      <c r="E1466" s="17" t="str">
        <f t="shared" si="81"/>
        <v>T2</v>
      </c>
      <c r="F1466" s="17" t="str">
        <f t="shared" si="82"/>
        <v>S1</v>
      </c>
      <c r="G1466" s="1" t="s">
        <v>27</v>
      </c>
      <c r="H1466" s="1" t="s">
        <v>46</v>
      </c>
      <c r="I1466" s="1" t="s">
        <v>47</v>
      </c>
      <c r="J1466" s="1" t="s">
        <v>2</v>
      </c>
      <c r="K1466" s="1">
        <v>35</v>
      </c>
      <c r="L1466" s="1" t="s">
        <v>112</v>
      </c>
      <c r="M1466" s="14">
        <v>0.5</v>
      </c>
      <c r="N1466" s="2">
        <v>7950</v>
      </c>
      <c r="O1466" s="14">
        <f t="shared" si="78"/>
        <v>3975</v>
      </c>
      <c r="P1466" s="14">
        <f t="shared" si="79"/>
        <v>1987.5</v>
      </c>
      <c r="Q1466" s="3">
        <v>0.5</v>
      </c>
    </row>
    <row r="1467" spans="1:17" ht="15.75" customHeight="1" x14ac:dyDescent="0.2">
      <c r="A1467" s="1" t="s">
        <v>108</v>
      </c>
      <c r="B1467" s="1">
        <v>1185732</v>
      </c>
      <c r="C1467" s="17">
        <v>44696</v>
      </c>
      <c r="D1467" s="17" t="str">
        <f t="shared" si="80"/>
        <v>mayo</v>
      </c>
      <c r="E1467" s="17" t="str">
        <f t="shared" si="81"/>
        <v>T2</v>
      </c>
      <c r="F1467" s="17" t="str">
        <f t="shared" si="82"/>
        <v>S1</v>
      </c>
      <c r="G1467" s="1" t="s">
        <v>27</v>
      </c>
      <c r="H1467" s="1" t="s">
        <v>46</v>
      </c>
      <c r="I1467" s="1" t="s">
        <v>47</v>
      </c>
      <c r="J1467" s="1" t="s">
        <v>3</v>
      </c>
      <c r="K1467" s="1">
        <v>17</v>
      </c>
      <c r="L1467" s="1" t="s">
        <v>115</v>
      </c>
      <c r="M1467" s="14">
        <v>0.5</v>
      </c>
      <c r="N1467" s="2">
        <v>5000</v>
      </c>
      <c r="O1467" s="14">
        <f t="shared" si="78"/>
        <v>2500</v>
      </c>
      <c r="P1467" s="14">
        <f t="shared" si="79"/>
        <v>999.99999999999989</v>
      </c>
      <c r="Q1467" s="3">
        <v>0.39999999999999997</v>
      </c>
    </row>
    <row r="1468" spans="1:17" ht="15.75" customHeight="1" x14ac:dyDescent="0.2">
      <c r="A1468" s="1" t="s">
        <v>108</v>
      </c>
      <c r="B1468" s="1">
        <v>1185732</v>
      </c>
      <c r="C1468" s="17">
        <v>44696</v>
      </c>
      <c r="D1468" s="17" t="str">
        <f t="shared" si="80"/>
        <v>mayo</v>
      </c>
      <c r="E1468" s="17" t="str">
        <f t="shared" si="81"/>
        <v>T2</v>
      </c>
      <c r="F1468" s="17" t="str">
        <f t="shared" si="82"/>
        <v>S1</v>
      </c>
      <c r="G1468" s="1" t="s">
        <v>27</v>
      </c>
      <c r="H1468" s="1" t="s">
        <v>46</v>
      </c>
      <c r="I1468" s="1" t="s">
        <v>47</v>
      </c>
      <c r="J1468" s="1" t="s">
        <v>4</v>
      </c>
      <c r="K1468" s="1">
        <v>26</v>
      </c>
      <c r="L1468" s="1" t="s">
        <v>114</v>
      </c>
      <c r="M1468" s="14">
        <v>0.45</v>
      </c>
      <c r="N1468" s="2">
        <v>4750</v>
      </c>
      <c r="O1468" s="14">
        <f t="shared" si="78"/>
        <v>2137.5</v>
      </c>
      <c r="P1468" s="14">
        <f t="shared" si="79"/>
        <v>641.25</v>
      </c>
      <c r="Q1468" s="3">
        <v>0.3</v>
      </c>
    </row>
    <row r="1469" spans="1:17" ht="15.75" customHeight="1" x14ac:dyDescent="0.2">
      <c r="A1469" s="1" t="s">
        <v>108</v>
      </c>
      <c r="B1469" s="1">
        <v>1185732</v>
      </c>
      <c r="C1469" s="17">
        <v>44696</v>
      </c>
      <c r="D1469" s="17" t="str">
        <f t="shared" si="80"/>
        <v>mayo</v>
      </c>
      <c r="E1469" s="17" t="str">
        <f t="shared" si="81"/>
        <v>T2</v>
      </c>
      <c r="F1469" s="17" t="str">
        <f t="shared" si="82"/>
        <v>S1</v>
      </c>
      <c r="G1469" s="1" t="s">
        <v>27</v>
      </c>
      <c r="H1469" s="1" t="s">
        <v>46</v>
      </c>
      <c r="I1469" s="1" t="s">
        <v>47</v>
      </c>
      <c r="J1469" s="1" t="s">
        <v>5</v>
      </c>
      <c r="K1469" s="1">
        <v>16</v>
      </c>
      <c r="L1469" s="1" t="s">
        <v>113</v>
      </c>
      <c r="M1469" s="14">
        <v>0.45</v>
      </c>
      <c r="N1469" s="2">
        <v>4500</v>
      </c>
      <c r="O1469" s="14">
        <f t="shared" si="78"/>
        <v>2025</v>
      </c>
      <c r="P1469" s="14">
        <f t="shared" si="79"/>
        <v>708.75</v>
      </c>
      <c r="Q1469" s="3">
        <v>0.35</v>
      </c>
    </row>
    <row r="1470" spans="1:17" ht="15.75" customHeight="1" x14ac:dyDescent="0.2">
      <c r="A1470" s="1" t="s">
        <v>108</v>
      </c>
      <c r="B1470" s="1">
        <v>1185732</v>
      </c>
      <c r="C1470" s="17">
        <v>44696</v>
      </c>
      <c r="D1470" s="17" t="str">
        <f t="shared" si="80"/>
        <v>mayo</v>
      </c>
      <c r="E1470" s="17" t="str">
        <f t="shared" si="81"/>
        <v>T2</v>
      </c>
      <c r="F1470" s="17" t="str">
        <f t="shared" si="82"/>
        <v>S1</v>
      </c>
      <c r="G1470" s="1" t="s">
        <v>27</v>
      </c>
      <c r="H1470" s="1" t="s">
        <v>46</v>
      </c>
      <c r="I1470" s="1" t="s">
        <v>47</v>
      </c>
      <c r="J1470" s="1" t="s">
        <v>6</v>
      </c>
      <c r="K1470" s="1">
        <v>56</v>
      </c>
      <c r="L1470" s="1" t="s">
        <v>114</v>
      </c>
      <c r="M1470" s="14">
        <v>0.54999999999999993</v>
      </c>
      <c r="N1470" s="2">
        <v>4750</v>
      </c>
      <c r="O1470" s="14">
        <f t="shared" si="78"/>
        <v>2612.4999999999995</v>
      </c>
      <c r="P1470" s="14">
        <f t="shared" si="79"/>
        <v>1044.9999999999998</v>
      </c>
      <c r="Q1470" s="3">
        <v>0.39999999999999997</v>
      </c>
    </row>
    <row r="1471" spans="1:17" ht="15.75" customHeight="1" x14ac:dyDescent="0.2">
      <c r="A1471" s="1" t="s">
        <v>108</v>
      </c>
      <c r="B1471" s="1">
        <v>1185732</v>
      </c>
      <c r="C1471" s="17">
        <v>44696</v>
      </c>
      <c r="D1471" s="17" t="str">
        <f t="shared" si="80"/>
        <v>mayo</v>
      </c>
      <c r="E1471" s="17" t="str">
        <f t="shared" si="81"/>
        <v>T2</v>
      </c>
      <c r="F1471" s="17" t="str">
        <f t="shared" si="82"/>
        <v>S1</v>
      </c>
      <c r="G1471" s="1" t="s">
        <v>27</v>
      </c>
      <c r="H1471" s="1" t="s">
        <v>46</v>
      </c>
      <c r="I1471" s="1" t="s">
        <v>47</v>
      </c>
      <c r="J1471" s="1" t="s">
        <v>7</v>
      </c>
      <c r="K1471" s="1">
        <v>49</v>
      </c>
      <c r="L1471" s="1" t="s">
        <v>115</v>
      </c>
      <c r="M1471" s="14">
        <v>0.6</v>
      </c>
      <c r="N1471" s="2">
        <v>5750</v>
      </c>
      <c r="O1471" s="14">
        <f t="shared" si="78"/>
        <v>3450</v>
      </c>
      <c r="P1471" s="14">
        <f t="shared" si="79"/>
        <v>1897.5000000000002</v>
      </c>
      <c r="Q1471" s="3">
        <v>0.55000000000000004</v>
      </c>
    </row>
    <row r="1472" spans="1:17" ht="15.75" customHeight="1" x14ac:dyDescent="0.2">
      <c r="A1472" s="1" t="s">
        <v>108</v>
      </c>
      <c r="B1472" s="1">
        <v>1185732</v>
      </c>
      <c r="C1472" s="17">
        <v>44729</v>
      </c>
      <c r="D1472" s="17" t="str">
        <f t="shared" si="80"/>
        <v>junio</v>
      </c>
      <c r="E1472" s="17" t="str">
        <f t="shared" si="81"/>
        <v>T2</v>
      </c>
      <c r="F1472" s="17" t="str">
        <f t="shared" si="82"/>
        <v>S1</v>
      </c>
      <c r="G1472" s="1" t="s">
        <v>27</v>
      </c>
      <c r="H1472" s="1" t="s">
        <v>46</v>
      </c>
      <c r="I1472" s="1" t="s">
        <v>47</v>
      </c>
      <c r="J1472" s="1" t="s">
        <v>2</v>
      </c>
      <c r="K1472" s="1">
        <v>40</v>
      </c>
      <c r="L1472" s="1" t="s">
        <v>113</v>
      </c>
      <c r="M1472" s="14">
        <v>0.54999999999999993</v>
      </c>
      <c r="N1472" s="2">
        <v>8250</v>
      </c>
      <c r="O1472" s="14">
        <f t="shared" si="78"/>
        <v>4537.4999999999991</v>
      </c>
      <c r="P1472" s="14">
        <f t="shared" si="79"/>
        <v>2268.7499999999995</v>
      </c>
      <c r="Q1472" s="3">
        <v>0.5</v>
      </c>
    </row>
    <row r="1473" spans="1:17" ht="15.75" customHeight="1" x14ac:dyDescent="0.2">
      <c r="A1473" s="1" t="s">
        <v>108</v>
      </c>
      <c r="B1473" s="1">
        <v>1185732</v>
      </c>
      <c r="C1473" s="17">
        <v>44729</v>
      </c>
      <c r="D1473" s="17" t="str">
        <f t="shared" si="80"/>
        <v>junio</v>
      </c>
      <c r="E1473" s="17" t="str">
        <f t="shared" si="81"/>
        <v>T2</v>
      </c>
      <c r="F1473" s="17" t="str">
        <f t="shared" si="82"/>
        <v>S1</v>
      </c>
      <c r="G1473" s="1" t="s">
        <v>27</v>
      </c>
      <c r="H1473" s="1" t="s">
        <v>46</v>
      </c>
      <c r="I1473" s="1" t="s">
        <v>47</v>
      </c>
      <c r="J1473" s="1" t="s">
        <v>3</v>
      </c>
      <c r="K1473" s="1">
        <v>19</v>
      </c>
      <c r="L1473" s="1" t="s">
        <v>115</v>
      </c>
      <c r="M1473" s="14">
        <v>0.5</v>
      </c>
      <c r="N1473" s="2">
        <v>5750</v>
      </c>
      <c r="O1473" s="14">
        <f t="shared" si="78"/>
        <v>2875</v>
      </c>
      <c r="P1473" s="14">
        <f t="shared" si="79"/>
        <v>1150</v>
      </c>
      <c r="Q1473" s="3">
        <v>0.39999999999999997</v>
      </c>
    </row>
    <row r="1474" spans="1:17" ht="15.75" customHeight="1" x14ac:dyDescent="0.2">
      <c r="A1474" s="1" t="s">
        <v>108</v>
      </c>
      <c r="B1474" s="1">
        <v>1185732</v>
      </c>
      <c r="C1474" s="17">
        <v>44729</v>
      </c>
      <c r="D1474" s="17" t="str">
        <f t="shared" ref="D1474:D1537" si="83">TEXT(C1474,"mmmm")</f>
        <v>junio</v>
      </c>
      <c r="E1474" s="17" t="str">
        <f t="shared" ref="E1474:E1537" si="84">"T" &amp; TRUNC((MONTH(C1474)-1)/3)+1</f>
        <v>T2</v>
      </c>
      <c r="F1474" s="17" t="str">
        <f t="shared" ref="F1474:F1537" si="85">"S" &amp; IF(MONTH(C1474)&lt;=6,1,2)</f>
        <v>S1</v>
      </c>
      <c r="G1474" s="1" t="s">
        <v>27</v>
      </c>
      <c r="H1474" s="1" t="s">
        <v>46</v>
      </c>
      <c r="I1474" s="1" t="s">
        <v>47</v>
      </c>
      <c r="J1474" s="1" t="s">
        <v>4</v>
      </c>
      <c r="K1474" s="1">
        <v>60</v>
      </c>
      <c r="L1474" s="1" t="s">
        <v>113</v>
      </c>
      <c r="M1474" s="14">
        <v>0.45</v>
      </c>
      <c r="N1474" s="2">
        <v>5500</v>
      </c>
      <c r="O1474" s="14">
        <f t="shared" si="78"/>
        <v>2475</v>
      </c>
      <c r="P1474" s="14">
        <f t="shared" si="79"/>
        <v>742.5</v>
      </c>
      <c r="Q1474" s="3">
        <v>0.3</v>
      </c>
    </row>
    <row r="1475" spans="1:17" ht="15.75" customHeight="1" x14ac:dyDescent="0.2">
      <c r="A1475" s="1" t="s">
        <v>108</v>
      </c>
      <c r="B1475" s="1">
        <v>1185732</v>
      </c>
      <c r="C1475" s="17">
        <v>44729</v>
      </c>
      <c r="D1475" s="17" t="str">
        <f t="shared" si="83"/>
        <v>junio</v>
      </c>
      <c r="E1475" s="17" t="str">
        <f t="shared" si="84"/>
        <v>T2</v>
      </c>
      <c r="F1475" s="17" t="str">
        <f t="shared" si="85"/>
        <v>S1</v>
      </c>
      <c r="G1475" s="1" t="s">
        <v>27</v>
      </c>
      <c r="H1475" s="1" t="s">
        <v>46</v>
      </c>
      <c r="I1475" s="1" t="s">
        <v>47</v>
      </c>
      <c r="J1475" s="1" t="s">
        <v>5</v>
      </c>
      <c r="K1475" s="1">
        <v>28</v>
      </c>
      <c r="L1475" s="1" t="s">
        <v>114</v>
      </c>
      <c r="M1475" s="14">
        <v>0.45</v>
      </c>
      <c r="N1475" s="2">
        <v>5250</v>
      </c>
      <c r="O1475" s="14">
        <f t="shared" si="78"/>
        <v>2362.5</v>
      </c>
      <c r="P1475" s="14">
        <f t="shared" si="79"/>
        <v>826.875</v>
      </c>
      <c r="Q1475" s="3">
        <v>0.35</v>
      </c>
    </row>
    <row r="1476" spans="1:17" ht="15.75" customHeight="1" x14ac:dyDescent="0.2">
      <c r="A1476" s="1" t="s">
        <v>108</v>
      </c>
      <c r="B1476" s="1">
        <v>1185732</v>
      </c>
      <c r="C1476" s="17">
        <v>44729</v>
      </c>
      <c r="D1476" s="17" t="str">
        <f t="shared" si="83"/>
        <v>junio</v>
      </c>
      <c r="E1476" s="17" t="str">
        <f t="shared" si="84"/>
        <v>T2</v>
      </c>
      <c r="F1476" s="17" t="str">
        <f t="shared" si="85"/>
        <v>S1</v>
      </c>
      <c r="G1476" s="1" t="s">
        <v>27</v>
      </c>
      <c r="H1476" s="1" t="s">
        <v>46</v>
      </c>
      <c r="I1476" s="1" t="s">
        <v>47</v>
      </c>
      <c r="J1476" s="1" t="s">
        <v>6</v>
      </c>
      <c r="K1476" s="1">
        <v>23</v>
      </c>
      <c r="L1476" s="1" t="s">
        <v>114</v>
      </c>
      <c r="M1476" s="14">
        <v>0.6</v>
      </c>
      <c r="N1476" s="2">
        <v>5250</v>
      </c>
      <c r="O1476" s="14">
        <f t="shared" si="78"/>
        <v>3150</v>
      </c>
      <c r="P1476" s="14">
        <f t="shared" si="79"/>
        <v>1260</v>
      </c>
      <c r="Q1476" s="3">
        <v>0.39999999999999997</v>
      </c>
    </row>
    <row r="1477" spans="1:17" ht="15.75" customHeight="1" x14ac:dyDescent="0.2">
      <c r="A1477" s="1" t="s">
        <v>108</v>
      </c>
      <c r="B1477" s="1">
        <v>1185732</v>
      </c>
      <c r="C1477" s="17">
        <v>44729</v>
      </c>
      <c r="D1477" s="17" t="str">
        <f t="shared" si="83"/>
        <v>junio</v>
      </c>
      <c r="E1477" s="17" t="str">
        <f t="shared" si="84"/>
        <v>T2</v>
      </c>
      <c r="F1477" s="17" t="str">
        <f t="shared" si="85"/>
        <v>S1</v>
      </c>
      <c r="G1477" s="1" t="s">
        <v>27</v>
      </c>
      <c r="H1477" s="1" t="s">
        <v>46</v>
      </c>
      <c r="I1477" s="1" t="s">
        <v>47</v>
      </c>
      <c r="J1477" s="1" t="s">
        <v>7</v>
      </c>
      <c r="K1477" s="1">
        <v>31</v>
      </c>
      <c r="L1477" s="1" t="s">
        <v>115</v>
      </c>
      <c r="M1477" s="14">
        <v>0.65</v>
      </c>
      <c r="N1477" s="2">
        <v>6750</v>
      </c>
      <c r="O1477" s="14">
        <f t="shared" si="78"/>
        <v>4387.5</v>
      </c>
      <c r="P1477" s="14">
        <f t="shared" si="79"/>
        <v>2413.125</v>
      </c>
      <c r="Q1477" s="3">
        <v>0.55000000000000004</v>
      </c>
    </row>
    <row r="1478" spans="1:17" ht="15.75" customHeight="1" x14ac:dyDescent="0.2">
      <c r="A1478" s="1" t="s">
        <v>108</v>
      </c>
      <c r="B1478" s="1">
        <v>1185732</v>
      </c>
      <c r="C1478" s="17">
        <v>44757</v>
      </c>
      <c r="D1478" s="17" t="str">
        <f t="shared" si="83"/>
        <v>julio</v>
      </c>
      <c r="E1478" s="17" t="str">
        <f t="shared" si="84"/>
        <v>T3</v>
      </c>
      <c r="F1478" s="17" t="str">
        <f t="shared" si="85"/>
        <v>S2</v>
      </c>
      <c r="G1478" s="1" t="s">
        <v>27</v>
      </c>
      <c r="H1478" s="1" t="s">
        <v>46</v>
      </c>
      <c r="I1478" s="1" t="s">
        <v>47</v>
      </c>
      <c r="J1478" s="1" t="s">
        <v>2</v>
      </c>
      <c r="K1478" s="1">
        <v>26</v>
      </c>
      <c r="L1478" s="1" t="s">
        <v>114</v>
      </c>
      <c r="M1478" s="14">
        <v>0.6</v>
      </c>
      <c r="N1478" s="2">
        <v>9000</v>
      </c>
      <c r="O1478" s="14">
        <f t="shared" si="78"/>
        <v>5400</v>
      </c>
      <c r="P1478" s="14">
        <f t="shared" si="79"/>
        <v>2700</v>
      </c>
      <c r="Q1478" s="3">
        <v>0.5</v>
      </c>
    </row>
    <row r="1479" spans="1:17" ht="15.75" customHeight="1" x14ac:dyDescent="0.2">
      <c r="A1479" s="1" t="s">
        <v>108</v>
      </c>
      <c r="B1479" s="1">
        <v>1185732</v>
      </c>
      <c r="C1479" s="17">
        <v>44757</v>
      </c>
      <c r="D1479" s="17" t="str">
        <f t="shared" si="83"/>
        <v>julio</v>
      </c>
      <c r="E1479" s="17" t="str">
        <f t="shared" si="84"/>
        <v>T3</v>
      </c>
      <c r="F1479" s="17" t="str">
        <f t="shared" si="85"/>
        <v>S2</v>
      </c>
      <c r="G1479" s="1" t="s">
        <v>27</v>
      </c>
      <c r="H1479" s="1" t="s">
        <v>46</v>
      </c>
      <c r="I1479" s="1" t="s">
        <v>47</v>
      </c>
      <c r="J1479" s="1" t="s">
        <v>3</v>
      </c>
      <c r="K1479" s="1">
        <v>45</v>
      </c>
      <c r="L1479" s="1" t="s">
        <v>112</v>
      </c>
      <c r="M1479" s="14">
        <v>0.55000000000000004</v>
      </c>
      <c r="N1479" s="2">
        <v>6500</v>
      </c>
      <c r="O1479" s="14">
        <f t="shared" si="78"/>
        <v>3575.0000000000005</v>
      </c>
      <c r="P1479" s="14">
        <f t="shared" si="79"/>
        <v>1430</v>
      </c>
      <c r="Q1479" s="3">
        <v>0.39999999999999997</v>
      </c>
    </row>
    <row r="1480" spans="1:17" ht="15.75" customHeight="1" x14ac:dyDescent="0.2">
      <c r="A1480" s="1" t="s">
        <v>108</v>
      </c>
      <c r="B1480" s="1">
        <v>1185732</v>
      </c>
      <c r="C1480" s="17">
        <v>44757</v>
      </c>
      <c r="D1480" s="17" t="str">
        <f t="shared" si="83"/>
        <v>julio</v>
      </c>
      <c r="E1480" s="17" t="str">
        <f t="shared" si="84"/>
        <v>T3</v>
      </c>
      <c r="F1480" s="17" t="str">
        <f t="shared" si="85"/>
        <v>S2</v>
      </c>
      <c r="G1480" s="1" t="s">
        <v>27</v>
      </c>
      <c r="H1480" s="1" t="s">
        <v>46</v>
      </c>
      <c r="I1480" s="1" t="s">
        <v>47</v>
      </c>
      <c r="J1480" s="1" t="s">
        <v>4</v>
      </c>
      <c r="K1480" s="1">
        <v>22</v>
      </c>
      <c r="L1480" s="1" t="s">
        <v>115</v>
      </c>
      <c r="M1480" s="14">
        <v>0.5</v>
      </c>
      <c r="N1480" s="2">
        <v>5750</v>
      </c>
      <c r="O1480" s="14">
        <f t="shared" si="78"/>
        <v>2875</v>
      </c>
      <c r="P1480" s="14">
        <f t="shared" si="79"/>
        <v>862.5</v>
      </c>
      <c r="Q1480" s="3">
        <v>0.3</v>
      </c>
    </row>
    <row r="1481" spans="1:17" ht="15.75" customHeight="1" x14ac:dyDescent="0.2">
      <c r="A1481" s="1" t="s">
        <v>108</v>
      </c>
      <c r="B1481" s="1">
        <v>1185732</v>
      </c>
      <c r="C1481" s="17">
        <v>44757</v>
      </c>
      <c r="D1481" s="17" t="str">
        <f t="shared" si="83"/>
        <v>julio</v>
      </c>
      <c r="E1481" s="17" t="str">
        <f t="shared" si="84"/>
        <v>T3</v>
      </c>
      <c r="F1481" s="17" t="str">
        <f t="shared" si="85"/>
        <v>S2</v>
      </c>
      <c r="G1481" s="1" t="s">
        <v>27</v>
      </c>
      <c r="H1481" s="1" t="s">
        <v>46</v>
      </c>
      <c r="I1481" s="1" t="s">
        <v>47</v>
      </c>
      <c r="J1481" s="1" t="s">
        <v>5</v>
      </c>
      <c r="K1481" s="1">
        <v>35</v>
      </c>
      <c r="L1481" s="1" t="s">
        <v>112</v>
      </c>
      <c r="M1481" s="14">
        <v>0.5</v>
      </c>
      <c r="N1481" s="2">
        <v>5250</v>
      </c>
      <c r="O1481" s="14">
        <f t="shared" si="78"/>
        <v>2625</v>
      </c>
      <c r="P1481" s="14">
        <f t="shared" si="79"/>
        <v>918.74999999999989</v>
      </c>
      <c r="Q1481" s="3">
        <v>0.35</v>
      </c>
    </row>
    <row r="1482" spans="1:17" ht="15.75" customHeight="1" x14ac:dyDescent="0.2">
      <c r="A1482" s="1" t="s">
        <v>108</v>
      </c>
      <c r="B1482" s="1">
        <v>1185732</v>
      </c>
      <c r="C1482" s="17">
        <v>44757</v>
      </c>
      <c r="D1482" s="17" t="str">
        <f t="shared" si="83"/>
        <v>julio</v>
      </c>
      <c r="E1482" s="17" t="str">
        <f t="shared" si="84"/>
        <v>T3</v>
      </c>
      <c r="F1482" s="17" t="str">
        <f t="shared" si="85"/>
        <v>S2</v>
      </c>
      <c r="G1482" s="1" t="s">
        <v>27</v>
      </c>
      <c r="H1482" s="1" t="s">
        <v>46</v>
      </c>
      <c r="I1482" s="1" t="s">
        <v>47</v>
      </c>
      <c r="J1482" s="1" t="s">
        <v>6</v>
      </c>
      <c r="K1482" s="1">
        <v>28</v>
      </c>
      <c r="L1482" s="1" t="s">
        <v>115</v>
      </c>
      <c r="M1482" s="14">
        <v>0.6</v>
      </c>
      <c r="N1482" s="2">
        <v>5500</v>
      </c>
      <c r="O1482" s="14">
        <f t="shared" si="78"/>
        <v>3300</v>
      </c>
      <c r="P1482" s="14">
        <f t="shared" si="79"/>
        <v>1320</v>
      </c>
      <c r="Q1482" s="3">
        <v>0.39999999999999997</v>
      </c>
    </row>
    <row r="1483" spans="1:17" ht="15.75" customHeight="1" x14ac:dyDescent="0.2">
      <c r="A1483" s="1" t="s">
        <v>108</v>
      </c>
      <c r="B1483" s="1">
        <v>1185732</v>
      </c>
      <c r="C1483" s="17">
        <v>44757</v>
      </c>
      <c r="D1483" s="17" t="str">
        <f t="shared" si="83"/>
        <v>julio</v>
      </c>
      <c r="E1483" s="17" t="str">
        <f t="shared" si="84"/>
        <v>T3</v>
      </c>
      <c r="F1483" s="17" t="str">
        <f t="shared" si="85"/>
        <v>S2</v>
      </c>
      <c r="G1483" s="1" t="s">
        <v>27</v>
      </c>
      <c r="H1483" s="1" t="s">
        <v>46</v>
      </c>
      <c r="I1483" s="1" t="s">
        <v>47</v>
      </c>
      <c r="J1483" s="1" t="s">
        <v>7</v>
      </c>
      <c r="K1483" s="1">
        <v>41</v>
      </c>
      <c r="L1483" s="1" t="s">
        <v>114</v>
      </c>
      <c r="M1483" s="14">
        <v>0.65</v>
      </c>
      <c r="N1483" s="2">
        <v>7250</v>
      </c>
      <c r="O1483" s="14">
        <f t="shared" si="78"/>
        <v>4712.5</v>
      </c>
      <c r="P1483" s="14">
        <f t="shared" si="79"/>
        <v>2591.875</v>
      </c>
      <c r="Q1483" s="3">
        <v>0.55000000000000004</v>
      </c>
    </row>
    <row r="1484" spans="1:17" ht="15.75" customHeight="1" x14ac:dyDescent="0.2">
      <c r="A1484" s="1" t="s">
        <v>108</v>
      </c>
      <c r="B1484" s="1">
        <v>1185732</v>
      </c>
      <c r="C1484" s="17">
        <v>44789</v>
      </c>
      <c r="D1484" s="17" t="str">
        <f t="shared" si="83"/>
        <v>agosto</v>
      </c>
      <c r="E1484" s="17" t="str">
        <f t="shared" si="84"/>
        <v>T3</v>
      </c>
      <c r="F1484" s="17" t="str">
        <f t="shared" si="85"/>
        <v>S2</v>
      </c>
      <c r="G1484" s="1" t="s">
        <v>27</v>
      </c>
      <c r="H1484" s="1" t="s">
        <v>46</v>
      </c>
      <c r="I1484" s="1" t="s">
        <v>47</v>
      </c>
      <c r="J1484" s="1" t="s">
        <v>2</v>
      </c>
      <c r="K1484" s="1">
        <v>59</v>
      </c>
      <c r="L1484" s="1" t="s">
        <v>113</v>
      </c>
      <c r="M1484" s="14">
        <v>0.6</v>
      </c>
      <c r="N1484" s="2">
        <v>8750</v>
      </c>
      <c r="O1484" s="14">
        <f t="shared" si="78"/>
        <v>5250</v>
      </c>
      <c r="P1484" s="14">
        <f t="shared" si="79"/>
        <v>2625</v>
      </c>
      <c r="Q1484" s="3">
        <v>0.5</v>
      </c>
    </row>
    <row r="1485" spans="1:17" ht="15.75" customHeight="1" x14ac:dyDescent="0.2">
      <c r="A1485" s="1" t="s">
        <v>108</v>
      </c>
      <c r="B1485" s="1">
        <v>1185732</v>
      </c>
      <c r="C1485" s="17">
        <v>44789</v>
      </c>
      <c r="D1485" s="17" t="str">
        <f t="shared" si="83"/>
        <v>agosto</v>
      </c>
      <c r="E1485" s="17" t="str">
        <f t="shared" si="84"/>
        <v>T3</v>
      </c>
      <c r="F1485" s="17" t="str">
        <f t="shared" si="85"/>
        <v>S2</v>
      </c>
      <c r="G1485" s="1" t="s">
        <v>27</v>
      </c>
      <c r="H1485" s="1" t="s">
        <v>46</v>
      </c>
      <c r="I1485" s="1" t="s">
        <v>47</v>
      </c>
      <c r="J1485" s="1" t="s">
        <v>3</v>
      </c>
      <c r="K1485" s="1">
        <v>17</v>
      </c>
      <c r="L1485" s="1" t="s">
        <v>114</v>
      </c>
      <c r="M1485" s="14">
        <v>0.55000000000000004</v>
      </c>
      <c r="N1485" s="2">
        <v>6500</v>
      </c>
      <c r="O1485" s="14">
        <f t="shared" si="78"/>
        <v>3575.0000000000005</v>
      </c>
      <c r="P1485" s="14">
        <f t="shared" si="79"/>
        <v>1430</v>
      </c>
      <c r="Q1485" s="3">
        <v>0.39999999999999997</v>
      </c>
    </row>
    <row r="1486" spans="1:17" ht="15.75" customHeight="1" x14ac:dyDescent="0.2">
      <c r="A1486" s="1" t="s">
        <v>108</v>
      </c>
      <c r="B1486" s="1">
        <v>1185732</v>
      </c>
      <c r="C1486" s="17">
        <v>44789</v>
      </c>
      <c r="D1486" s="17" t="str">
        <f t="shared" si="83"/>
        <v>agosto</v>
      </c>
      <c r="E1486" s="17" t="str">
        <f t="shared" si="84"/>
        <v>T3</v>
      </c>
      <c r="F1486" s="17" t="str">
        <f t="shared" si="85"/>
        <v>S2</v>
      </c>
      <c r="G1486" s="1" t="s">
        <v>27</v>
      </c>
      <c r="H1486" s="1" t="s">
        <v>46</v>
      </c>
      <c r="I1486" s="1" t="s">
        <v>47</v>
      </c>
      <c r="J1486" s="1" t="s">
        <v>4</v>
      </c>
      <c r="K1486" s="1">
        <v>41</v>
      </c>
      <c r="L1486" s="1" t="s">
        <v>112</v>
      </c>
      <c r="M1486" s="14">
        <v>0.45000000000000007</v>
      </c>
      <c r="N1486" s="2">
        <v>5750</v>
      </c>
      <c r="O1486" s="14">
        <f t="shared" si="78"/>
        <v>2587.5000000000005</v>
      </c>
      <c r="P1486" s="14">
        <f t="shared" si="79"/>
        <v>776.25000000000011</v>
      </c>
      <c r="Q1486" s="3">
        <v>0.3</v>
      </c>
    </row>
    <row r="1487" spans="1:17" ht="15.75" customHeight="1" x14ac:dyDescent="0.2">
      <c r="A1487" s="1" t="s">
        <v>108</v>
      </c>
      <c r="B1487" s="1">
        <v>1185732</v>
      </c>
      <c r="C1487" s="17">
        <v>44789</v>
      </c>
      <c r="D1487" s="17" t="str">
        <f t="shared" si="83"/>
        <v>agosto</v>
      </c>
      <c r="E1487" s="17" t="str">
        <f t="shared" si="84"/>
        <v>T3</v>
      </c>
      <c r="F1487" s="17" t="str">
        <f t="shared" si="85"/>
        <v>S2</v>
      </c>
      <c r="G1487" s="1" t="s">
        <v>27</v>
      </c>
      <c r="H1487" s="1" t="s">
        <v>46</v>
      </c>
      <c r="I1487" s="1" t="s">
        <v>47</v>
      </c>
      <c r="J1487" s="1" t="s">
        <v>5</v>
      </c>
      <c r="K1487" s="1">
        <v>40</v>
      </c>
      <c r="L1487" s="1" t="s">
        <v>115</v>
      </c>
      <c r="M1487" s="14">
        <v>0.35</v>
      </c>
      <c r="N1487" s="2">
        <v>5250</v>
      </c>
      <c r="O1487" s="14">
        <f t="shared" si="78"/>
        <v>1837.4999999999998</v>
      </c>
      <c r="P1487" s="14">
        <f t="shared" si="79"/>
        <v>643.12499999999989</v>
      </c>
      <c r="Q1487" s="3">
        <v>0.35</v>
      </c>
    </row>
    <row r="1488" spans="1:17" ht="15.75" customHeight="1" x14ac:dyDescent="0.2">
      <c r="A1488" s="1" t="s">
        <v>108</v>
      </c>
      <c r="B1488" s="1">
        <v>1185732</v>
      </c>
      <c r="C1488" s="17">
        <v>44789</v>
      </c>
      <c r="D1488" s="17" t="str">
        <f t="shared" si="83"/>
        <v>agosto</v>
      </c>
      <c r="E1488" s="17" t="str">
        <f t="shared" si="84"/>
        <v>T3</v>
      </c>
      <c r="F1488" s="17" t="str">
        <f t="shared" si="85"/>
        <v>S2</v>
      </c>
      <c r="G1488" s="1" t="s">
        <v>27</v>
      </c>
      <c r="H1488" s="1" t="s">
        <v>46</v>
      </c>
      <c r="I1488" s="1" t="s">
        <v>47</v>
      </c>
      <c r="J1488" s="1" t="s">
        <v>6</v>
      </c>
      <c r="K1488" s="1">
        <v>28</v>
      </c>
      <c r="L1488" s="1" t="s">
        <v>114</v>
      </c>
      <c r="M1488" s="14">
        <v>0.45000000000000007</v>
      </c>
      <c r="N1488" s="2">
        <v>5000</v>
      </c>
      <c r="O1488" s="14">
        <f t="shared" si="78"/>
        <v>2250.0000000000005</v>
      </c>
      <c r="P1488" s="14">
        <f t="shared" si="79"/>
        <v>900.00000000000011</v>
      </c>
      <c r="Q1488" s="3">
        <v>0.39999999999999997</v>
      </c>
    </row>
    <row r="1489" spans="1:17" ht="15.75" customHeight="1" x14ac:dyDescent="0.2">
      <c r="A1489" s="1" t="s">
        <v>108</v>
      </c>
      <c r="B1489" s="1">
        <v>1185732</v>
      </c>
      <c r="C1489" s="17">
        <v>44789</v>
      </c>
      <c r="D1489" s="17" t="str">
        <f t="shared" si="83"/>
        <v>agosto</v>
      </c>
      <c r="E1489" s="17" t="str">
        <f t="shared" si="84"/>
        <v>T3</v>
      </c>
      <c r="F1489" s="17" t="str">
        <f t="shared" si="85"/>
        <v>S2</v>
      </c>
      <c r="G1489" s="1" t="s">
        <v>27</v>
      </c>
      <c r="H1489" s="1" t="s">
        <v>46</v>
      </c>
      <c r="I1489" s="1" t="s">
        <v>47</v>
      </c>
      <c r="J1489" s="1" t="s">
        <v>7</v>
      </c>
      <c r="K1489" s="1">
        <v>27</v>
      </c>
      <c r="L1489" s="1" t="s">
        <v>113</v>
      </c>
      <c r="M1489" s="14">
        <v>0.50000000000000011</v>
      </c>
      <c r="N1489" s="2">
        <v>6750</v>
      </c>
      <c r="O1489" s="14">
        <f t="shared" si="78"/>
        <v>3375.0000000000009</v>
      </c>
      <c r="P1489" s="14">
        <f t="shared" si="79"/>
        <v>1856.2500000000007</v>
      </c>
      <c r="Q1489" s="3">
        <v>0.55000000000000004</v>
      </c>
    </row>
    <row r="1490" spans="1:17" ht="15.75" customHeight="1" x14ac:dyDescent="0.2">
      <c r="A1490" s="1" t="s">
        <v>108</v>
      </c>
      <c r="B1490" s="1">
        <v>1185732</v>
      </c>
      <c r="C1490" s="17">
        <v>44819</v>
      </c>
      <c r="D1490" s="17" t="str">
        <f t="shared" si="83"/>
        <v>septiembre</v>
      </c>
      <c r="E1490" s="17" t="str">
        <f t="shared" si="84"/>
        <v>T3</v>
      </c>
      <c r="F1490" s="17" t="str">
        <f t="shared" si="85"/>
        <v>S2</v>
      </c>
      <c r="G1490" s="1" t="s">
        <v>27</v>
      </c>
      <c r="H1490" s="1" t="s">
        <v>46</v>
      </c>
      <c r="I1490" s="1" t="s">
        <v>47</v>
      </c>
      <c r="J1490" s="1" t="s">
        <v>2</v>
      </c>
      <c r="K1490" s="1">
        <v>47</v>
      </c>
      <c r="L1490" s="1" t="s">
        <v>114</v>
      </c>
      <c r="M1490" s="14">
        <v>0.45000000000000007</v>
      </c>
      <c r="N1490" s="2">
        <v>8000</v>
      </c>
      <c r="O1490" s="14">
        <f t="shared" si="78"/>
        <v>3600.0000000000005</v>
      </c>
      <c r="P1490" s="14">
        <f t="shared" si="79"/>
        <v>1800.0000000000002</v>
      </c>
      <c r="Q1490" s="3">
        <v>0.5</v>
      </c>
    </row>
    <row r="1491" spans="1:17" ht="15.75" customHeight="1" x14ac:dyDescent="0.2">
      <c r="A1491" s="1" t="s">
        <v>108</v>
      </c>
      <c r="B1491" s="1">
        <v>1185732</v>
      </c>
      <c r="C1491" s="17">
        <v>44819</v>
      </c>
      <c r="D1491" s="17" t="str">
        <f t="shared" si="83"/>
        <v>septiembre</v>
      </c>
      <c r="E1491" s="17" t="str">
        <f t="shared" si="84"/>
        <v>T3</v>
      </c>
      <c r="F1491" s="17" t="str">
        <f t="shared" si="85"/>
        <v>S2</v>
      </c>
      <c r="G1491" s="1" t="s">
        <v>27</v>
      </c>
      <c r="H1491" s="1" t="s">
        <v>46</v>
      </c>
      <c r="I1491" s="1" t="s">
        <v>47</v>
      </c>
      <c r="J1491" s="1" t="s">
        <v>3</v>
      </c>
      <c r="K1491" s="1">
        <v>35</v>
      </c>
      <c r="L1491" s="1" t="s">
        <v>114</v>
      </c>
      <c r="M1491" s="14">
        <v>0.40000000000000013</v>
      </c>
      <c r="N1491" s="2">
        <v>6000</v>
      </c>
      <c r="O1491" s="14">
        <f t="shared" si="78"/>
        <v>2400.0000000000009</v>
      </c>
      <c r="P1491" s="14">
        <f t="shared" si="79"/>
        <v>960.00000000000023</v>
      </c>
      <c r="Q1491" s="3">
        <v>0.39999999999999997</v>
      </c>
    </row>
    <row r="1492" spans="1:17" ht="15.75" customHeight="1" x14ac:dyDescent="0.2">
      <c r="A1492" s="1" t="s">
        <v>108</v>
      </c>
      <c r="B1492" s="1">
        <v>1185732</v>
      </c>
      <c r="C1492" s="17">
        <v>44819</v>
      </c>
      <c r="D1492" s="17" t="str">
        <f t="shared" si="83"/>
        <v>septiembre</v>
      </c>
      <c r="E1492" s="17" t="str">
        <f t="shared" si="84"/>
        <v>T3</v>
      </c>
      <c r="F1492" s="17" t="str">
        <f t="shared" si="85"/>
        <v>S2</v>
      </c>
      <c r="G1492" s="1" t="s">
        <v>27</v>
      </c>
      <c r="H1492" s="1" t="s">
        <v>46</v>
      </c>
      <c r="I1492" s="1" t="s">
        <v>47</v>
      </c>
      <c r="J1492" s="1" t="s">
        <v>4</v>
      </c>
      <c r="K1492" s="1">
        <v>32</v>
      </c>
      <c r="L1492" s="1" t="s">
        <v>114</v>
      </c>
      <c r="M1492" s="14">
        <v>0.35</v>
      </c>
      <c r="N1492" s="2">
        <v>5000</v>
      </c>
      <c r="O1492" s="14">
        <f t="shared" si="78"/>
        <v>1750</v>
      </c>
      <c r="P1492" s="14">
        <f t="shared" si="79"/>
        <v>525</v>
      </c>
      <c r="Q1492" s="3">
        <v>0.3</v>
      </c>
    </row>
    <row r="1493" spans="1:17" ht="15.75" customHeight="1" x14ac:dyDescent="0.2">
      <c r="A1493" s="1" t="s">
        <v>108</v>
      </c>
      <c r="B1493" s="1">
        <v>1185732</v>
      </c>
      <c r="C1493" s="17">
        <v>44819</v>
      </c>
      <c r="D1493" s="17" t="str">
        <f t="shared" si="83"/>
        <v>septiembre</v>
      </c>
      <c r="E1493" s="17" t="str">
        <f t="shared" si="84"/>
        <v>T3</v>
      </c>
      <c r="F1493" s="17" t="str">
        <f t="shared" si="85"/>
        <v>S2</v>
      </c>
      <c r="G1493" s="1" t="s">
        <v>27</v>
      </c>
      <c r="H1493" s="1" t="s">
        <v>46</v>
      </c>
      <c r="I1493" s="1" t="s">
        <v>47</v>
      </c>
      <c r="J1493" s="1" t="s">
        <v>5</v>
      </c>
      <c r="K1493" s="1">
        <v>38</v>
      </c>
      <c r="L1493" s="1" t="s">
        <v>115</v>
      </c>
      <c r="M1493" s="14">
        <v>0.35</v>
      </c>
      <c r="N1493" s="2">
        <v>4750</v>
      </c>
      <c r="O1493" s="14">
        <f t="shared" si="78"/>
        <v>1662.5</v>
      </c>
      <c r="P1493" s="14">
        <f t="shared" si="79"/>
        <v>581.875</v>
      </c>
      <c r="Q1493" s="3">
        <v>0.35</v>
      </c>
    </row>
    <row r="1494" spans="1:17" ht="15.75" customHeight="1" x14ac:dyDescent="0.2">
      <c r="A1494" s="1" t="s">
        <v>108</v>
      </c>
      <c r="B1494" s="1">
        <v>1185732</v>
      </c>
      <c r="C1494" s="17">
        <v>44819</v>
      </c>
      <c r="D1494" s="17" t="str">
        <f t="shared" si="83"/>
        <v>septiembre</v>
      </c>
      <c r="E1494" s="17" t="str">
        <f t="shared" si="84"/>
        <v>T3</v>
      </c>
      <c r="F1494" s="17" t="str">
        <f t="shared" si="85"/>
        <v>S2</v>
      </c>
      <c r="G1494" s="1" t="s">
        <v>27</v>
      </c>
      <c r="H1494" s="1" t="s">
        <v>46</v>
      </c>
      <c r="I1494" s="1" t="s">
        <v>47</v>
      </c>
      <c r="J1494" s="1" t="s">
        <v>6</v>
      </c>
      <c r="K1494" s="1">
        <v>33</v>
      </c>
      <c r="L1494" s="1" t="s">
        <v>112</v>
      </c>
      <c r="M1494" s="14">
        <v>0.45000000000000007</v>
      </c>
      <c r="N1494" s="2">
        <v>4750</v>
      </c>
      <c r="O1494" s="14">
        <f t="shared" si="78"/>
        <v>2137.5000000000005</v>
      </c>
      <c r="P1494" s="14">
        <f t="shared" si="79"/>
        <v>855.00000000000011</v>
      </c>
      <c r="Q1494" s="3">
        <v>0.39999999999999997</v>
      </c>
    </row>
    <row r="1495" spans="1:17" ht="15.75" customHeight="1" x14ac:dyDescent="0.2">
      <c r="A1495" s="1" t="s">
        <v>108</v>
      </c>
      <c r="B1495" s="1">
        <v>1185732</v>
      </c>
      <c r="C1495" s="17">
        <v>44819</v>
      </c>
      <c r="D1495" s="17" t="str">
        <f t="shared" si="83"/>
        <v>septiembre</v>
      </c>
      <c r="E1495" s="17" t="str">
        <f t="shared" si="84"/>
        <v>T3</v>
      </c>
      <c r="F1495" s="17" t="str">
        <f t="shared" si="85"/>
        <v>S2</v>
      </c>
      <c r="G1495" s="1" t="s">
        <v>27</v>
      </c>
      <c r="H1495" s="1" t="s">
        <v>46</v>
      </c>
      <c r="I1495" s="1" t="s">
        <v>47</v>
      </c>
      <c r="J1495" s="1" t="s">
        <v>7</v>
      </c>
      <c r="K1495" s="1">
        <v>37</v>
      </c>
      <c r="L1495" s="1" t="s">
        <v>114</v>
      </c>
      <c r="M1495" s="14">
        <v>0.50000000000000011</v>
      </c>
      <c r="N1495" s="2">
        <v>5750</v>
      </c>
      <c r="O1495" s="14">
        <f t="shared" si="78"/>
        <v>2875.0000000000005</v>
      </c>
      <c r="P1495" s="14">
        <f t="shared" si="79"/>
        <v>1581.2500000000005</v>
      </c>
      <c r="Q1495" s="3">
        <v>0.55000000000000004</v>
      </c>
    </row>
    <row r="1496" spans="1:17" ht="15.75" customHeight="1" x14ac:dyDescent="0.2">
      <c r="A1496" s="1" t="s">
        <v>108</v>
      </c>
      <c r="B1496" s="1">
        <v>1185732</v>
      </c>
      <c r="C1496" s="17">
        <v>44851</v>
      </c>
      <c r="D1496" s="17" t="str">
        <f t="shared" si="83"/>
        <v>octubre</v>
      </c>
      <c r="E1496" s="17" t="str">
        <f t="shared" si="84"/>
        <v>T4</v>
      </c>
      <c r="F1496" s="17" t="str">
        <f t="shared" si="85"/>
        <v>S2</v>
      </c>
      <c r="G1496" s="1" t="s">
        <v>27</v>
      </c>
      <c r="H1496" s="1" t="s">
        <v>46</v>
      </c>
      <c r="I1496" s="1" t="s">
        <v>47</v>
      </c>
      <c r="J1496" s="1" t="s">
        <v>2</v>
      </c>
      <c r="K1496" s="1">
        <v>53</v>
      </c>
      <c r="L1496" s="1" t="s">
        <v>113</v>
      </c>
      <c r="M1496" s="14">
        <v>0.50000000000000011</v>
      </c>
      <c r="N1496" s="2">
        <v>7500</v>
      </c>
      <c r="O1496" s="14">
        <f t="shared" si="78"/>
        <v>3750.0000000000009</v>
      </c>
      <c r="P1496" s="14">
        <f t="shared" si="79"/>
        <v>1875.0000000000005</v>
      </c>
      <c r="Q1496" s="3">
        <v>0.5</v>
      </c>
    </row>
    <row r="1497" spans="1:17" ht="15.75" customHeight="1" x14ac:dyDescent="0.2">
      <c r="A1497" s="1" t="s">
        <v>108</v>
      </c>
      <c r="B1497" s="1">
        <v>1185732</v>
      </c>
      <c r="C1497" s="17">
        <v>44851</v>
      </c>
      <c r="D1497" s="17" t="str">
        <f t="shared" si="83"/>
        <v>octubre</v>
      </c>
      <c r="E1497" s="17" t="str">
        <f t="shared" si="84"/>
        <v>T4</v>
      </c>
      <c r="F1497" s="17" t="str">
        <f t="shared" si="85"/>
        <v>S2</v>
      </c>
      <c r="G1497" s="1" t="s">
        <v>27</v>
      </c>
      <c r="H1497" s="1" t="s">
        <v>46</v>
      </c>
      <c r="I1497" s="1" t="s">
        <v>47</v>
      </c>
      <c r="J1497" s="1" t="s">
        <v>3</v>
      </c>
      <c r="K1497" s="1">
        <v>22</v>
      </c>
      <c r="L1497" s="1" t="s">
        <v>115</v>
      </c>
      <c r="M1497" s="14">
        <v>0.40000000000000013</v>
      </c>
      <c r="N1497" s="2">
        <v>5750</v>
      </c>
      <c r="O1497" s="14">
        <f t="shared" si="78"/>
        <v>2300.0000000000009</v>
      </c>
      <c r="P1497" s="14">
        <f t="shared" si="79"/>
        <v>920.00000000000034</v>
      </c>
      <c r="Q1497" s="3">
        <v>0.39999999999999997</v>
      </c>
    </row>
    <row r="1498" spans="1:17" ht="15.75" customHeight="1" x14ac:dyDescent="0.2">
      <c r="A1498" s="1" t="s">
        <v>108</v>
      </c>
      <c r="B1498" s="1">
        <v>1185732</v>
      </c>
      <c r="C1498" s="17">
        <v>44851</v>
      </c>
      <c r="D1498" s="17" t="str">
        <f t="shared" si="83"/>
        <v>octubre</v>
      </c>
      <c r="E1498" s="17" t="str">
        <f t="shared" si="84"/>
        <v>T4</v>
      </c>
      <c r="F1498" s="17" t="str">
        <f t="shared" si="85"/>
        <v>S2</v>
      </c>
      <c r="G1498" s="1" t="s">
        <v>27</v>
      </c>
      <c r="H1498" s="1" t="s">
        <v>46</v>
      </c>
      <c r="I1498" s="1" t="s">
        <v>47</v>
      </c>
      <c r="J1498" s="1" t="s">
        <v>4</v>
      </c>
      <c r="K1498" s="1">
        <v>52</v>
      </c>
      <c r="L1498" s="1" t="s">
        <v>115</v>
      </c>
      <c r="M1498" s="14">
        <v>0.40000000000000013</v>
      </c>
      <c r="N1498" s="2">
        <v>4250</v>
      </c>
      <c r="O1498" s="14">
        <f t="shared" si="78"/>
        <v>1700.0000000000005</v>
      </c>
      <c r="P1498" s="14">
        <f t="shared" si="79"/>
        <v>510.00000000000011</v>
      </c>
      <c r="Q1498" s="3">
        <v>0.3</v>
      </c>
    </row>
    <row r="1499" spans="1:17" ht="15.75" customHeight="1" x14ac:dyDescent="0.2">
      <c r="A1499" s="1" t="s">
        <v>108</v>
      </c>
      <c r="B1499" s="1">
        <v>1185732</v>
      </c>
      <c r="C1499" s="17">
        <v>44851</v>
      </c>
      <c r="D1499" s="17" t="str">
        <f t="shared" si="83"/>
        <v>octubre</v>
      </c>
      <c r="E1499" s="17" t="str">
        <f t="shared" si="84"/>
        <v>T4</v>
      </c>
      <c r="F1499" s="17" t="str">
        <f t="shared" si="85"/>
        <v>S2</v>
      </c>
      <c r="G1499" s="1" t="s">
        <v>27</v>
      </c>
      <c r="H1499" s="1" t="s">
        <v>46</v>
      </c>
      <c r="I1499" s="1" t="s">
        <v>47</v>
      </c>
      <c r="J1499" s="1" t="s">
        <v>5</v>
      </c>
      <c r="K1499" s="1">
        <v>38</v>
      </c>
      <c r="L1499" s="1" t="s">
        <v>114</v>
      </c>
      <c r="M1499" s="14">
        <v>0.40000000000000013</v>
      </c>
      <c r="N1499" s="2">
        <v>4000</v>
      </c>
      <c r="O1499" s="14">
        <f t="shared" si="78"/>
        <v>1600.0000000000005</v>
      </c>
      <c r="P1499" s="14">
        <f t="shared" si="79"/>
        <v>560.00000000000011</v>
      </c>
      <c r="Q1499" s="3">
        <v>0.35</v>
      </c>
    </row>
    <row r="1500" spans="1:17" ht="15.75" customHeight="1" x14ac:dyDescent="0.2">
      <c r="A1500" s="1" t="s">
        <v>108</v>
      </c>
      <c r="B1500" s="1">
        <v>1185732</v>
      </c>
      <c r="C1500" s="17">
        <v>44851</v>
      </c>
      <c r="D1500" s="17" t="str">
        <f t="shared" si="83"/>
        <v>octubre</v>
      </c>
      <c r="E1500" s="17" t="str">
        <f t="shared" si="84"/>
        <v>T4</v>
      </c>
      <c r="F1500" s="17" t="str">
        <f t="shared" si="85"/>
        <v>S2</v>
      </c>
      <c r="G1500" s="1" t="s">
        <v>27</v>
      </c>
      <c r="H1500" s="1" t="s">
        <v>46</v>
      </c>
      <c r="I1500" s="1" t="s">
        <v>47</v>
      </c>
      <c r="J1500" s="1" t="s">
        <v>6</v>
      </c>
      <c r="K1500" s="1">
        <v>59</v>
      </c>
      <c r="L1500" s="1" t="s">
        <v>112</v>
      </c>
      <c r="M1500" s="14">
        <v>0.50000000000000011</v>
      </c>
      <c r="N1500" s="2">
        <v>4000</v>
      </c>
      <c r="O1500" s="14">
        <f t="shared" si="78"/>
        <v>2000.0000000000005</v>
      </c>
      <c r="P1500" s="14">
        <f t="shared" si="79"/>
        <v>800.00000000000011</v>
      </c>
      <c r="Q1500" s="3">
        <v>0.39999999999999997</v>
      </c>
    </row>
    <row r="1501" spans="1:17" ht="15.75" customHeight="1" x14ac:dyDescent="0.2">
      <c r="A1501" s="1" t="s">
        <v>108</v>
      </c>
      <c r="B1501" s="1">
        <v>1185732</v>
      </c>
      <c r="C1501" s="17">
        <v>44851</v>
      </c>
      <c r="D1501" s="17" t="str">
        <f t="shared" si="83"/>
        <v>octubre</v>
      </c>
      <c r="E1501" s="17" t="str">
        <f t="shared" si="84"/>
        <v>T4</v>
      </c>
      <c r="F1501" s="17" t="str">
        <f t="shared" si="85"/>
        <v>S2</v>
      </c>
      <c r="G1501" s="1" t="s">
        <v>27</v>
      </c>
      <c r="H1501" s="1" t="s">
        <v>46</v>
      </c>
      <c r="I1501" s="1" t="s">
        <v>47</v>
      </c>
      <c r="J1501" s="1" t="s">
        <v>7</v>
      </c>
      <c r="K1501" s="1">
        <v>38</v>
      </c>
      <c r="L1501" s="1" t="s">
        <v>114</v>
      </c>
      <c r="M1501" s="14">
        <v>0.55000000000000004</v>
      </c>
      <c r="N1501" s="2">
        <v>5250</v>
      </c>
      <c r="O1501" s="14">
        <f t="shared" si="78"/>
        <v>2887.5000000000005</v>
      </c>
      <c r="P1501" s="14">
        <f t="shared" si="79"/>
        <v>1588.1250000000005</v>
      </c>
      <c r="Q1501" s="3">
        <v>0.55000000000000004</v>
      </c>
    </row>
    <row r="1502" spans="1:17" ht="15.75" customHeight="1" x14ac:dyDescent="0.2">
      <c r="A1502" s="1" t="s">
        <v>108</v>
      </c>
      <c r="B1502" s="1">
        <v>1185732</v>
      </c>
      <c r="C1502" s="17">
        <v>44881</v>
      </c>
      <c r="D1502" s="17" t="str">
        <f t="shared" si="83"/>
        <v>noviembre</v>
      </c>
      <c r="E1502" s="17" t="str">
        <f t="shared" si="84"/>
        <v>T4</v>
      </c>
      <c r="F1502" s="17" t="str">
        <f t="shared" si="85"/>
        <v>S2</v>
      </c>
      <c r="G1502" s="1" t="s">
        <v>27</v>
      </c>
      <c r="H1502" s="1" t="s">
        <v>46</v>
      </c>
      <c r="I1502" s="1" t="s">
        <v>47</v>
      </c>
      <c r="J1502" s="1" t="s">
        <v>2</v>
      </c>
      <c r="K1502" s="1">
        <v>15</v>
      </c>
      <c r="L1502" s="1" t="s">
        <v>112</v>
      </c>
      <c r="M1502" s="14">
        <v>0.50000000000000011</v>
      </c>
      <c r="N1502" s="2">
        <v>6750</v>
      </c>
      <c r="O1502" s="14">
        <f t="shared" si="78"/>
        <v>3375.0000000000009</v>
      </c>
      <c r="P1502" s="14">
        <f t="shared" si="79"/>
        <v>1687.5000000000005</v>
      </c>
      <c r="Q1502" s="3">
        <v>0.5</v>
      </c>
    </row>
    <row r="1503" spans="1:17" ht="15.75" customHeight="1" x14ac:dyDescent="0.2">
      <c r="A1503" s="1" t="s">
        <v>108</v>
      </c>
      <c r="B1503" s="1">
        <v>1185732</v>
      </c>
      <c r="C1503" s="17">
        <v>44881</v>
      </c>
      <c r="D1503" s="17" t="str">
        <f t="shared" si="83"/>
        <v>noviembre</v>
      </c>
      <c r="E1503" s="17" t="str">
        <f t="shared" si="84"/>
        <v>T4</v>
      </c>
      <c r="F1503" s="17" t="str">
        <f t="shared" si="85"/>
        <v>S2</v>
      </c>
      <c r="G1503" s="1" t="s">
        <v>27</v>
      </c>
      <c r="H1503" s="1" t="s">
        <v>46</v>
      </c>
      <c r="I1503" s="1" t="s">
        <v>47</v>
      </c>
      <c r="J1503" s="1" t="s">
        <v>3</v>
      </c>
      <c r="K1503" s="1">
        <v>19</v>
      </c>
      <c r="L1503" s="1" t="s">
        <v>112</v>
      </c>
      <c r="M1503" s="14">
        <v>0.45000000000000012</v>
      </c>
      <c r="N1503" s="2">
        <v>5000</v>
      </c>
      <c r="O1503" s="14">
        <f t="shared" si="78"/>
        <v>2250.0000000000005</v>
      </c>
      <c r="P1503" s="14">
        <f t="shared" si="79"/>
        <v>900.00000000000011</v>
      </c>
      <c r="Q1503" s="3">
        <v>0.39999999999999997</v>
      </c>
    </row>
    <row r="1504" spans="1:17" ht="15.75" customHeight="1" x14ac:dyDescent="0.2">
      <c r="A1504" s="1" t="s">
        <v>108</v>
      </c>
      <c r="B1504" s="1">
        <v>1185732</v>
      </c>
      <c r="C1504" s="17">
        <v>44881</v>
      </c>
      <c r="D1504" s="17" t="str">
        <f t="shared" si="83"/>
        <v>noviembre</v>
      </c>
      <c r="E1504" s="17" t="str">
        <f t="shared" si="84"/>
        <v>T4</v>
      </c>
      <c r="F1504" s="17" t="str">
        <f t="shared" si="85"/>
        <v>S2</v>
      </c>
      <c r="G1504" s="1" t="s">
        <v>27</v>
      </c>
      <c r="H1504" s="1" t="s">
        <v>46</v>
      </c>
      <c r="I1504" s="1" t="s">
        <v>47</v>
      </c>
      <c r="J1504" s="1" t="s">
        <v>4</v>
      </c>
      <c r="K1504" s="1">
        <v>17</v>
      </c>
      <c r="L1504" s="1" t="s">
        <v>113</v>
      </c>
      <c r="M1504" s="14">
        <v>0.45000000000000012</v>
      </c>
      <c r="N1504" s="2">
        <v>4450</v>
      </c>
      <c r="O1504" s="14">
        <f t="shared" si="78"/>
        <v>2002.5000000000005</v>
      </c>
      <c r="P1504" s="14">
        <f t="shared" si="79"/>
        <v>600.75000000000011</v>
      </c>
      <c r="Q1504" s="3">
        <v>0.3</v>
      </c>
    </row>
    <row r="1505" spans="1:17" ht="15.75" customHeight="1" x14ac:dyDescent="0.2">
      <c r="A1505" s="1" t="s">
        <v>108</v>
      </c>
      <c r="B1505" s="1">
        <v>1185732</v>
      </c>
      <c r="C1505" s="17">
        <v>44881</v>
      </c>
      <c r="D1505" s="17" t="str">
        <f t="shared" si="83"/>
        <v>noviembre</v>
      </c>
      <c r="E1505" s="17" t="str">
        <f t="shared" si="84"/>
        <v>T4</v>
      </c>
      <c r="F1505" s="17" t="str">
        <f t="shared" si="85"/>
        <v>S2</v>
      </c>
      <c r="G1505" s="1" t="s">
        <v>27</v>
      </c>
      <c r="H1505" s="1" t="s">
        <v>46</v>
      </c>
      <c r="I1505" s="1" t="s">
        <v>47</v>
      </c>
      <c r="J1505" s="1" t="s">
        <v>5</v>
      </c>
      <c r="K1505" s="1">
        <v>50</v>
      </c>
      <c r="L1505" s="1" t="s">
        <v>113</v>
      </c>
      <c r="M1505" s="14">
        <v>0.45000000000000012</v>
      </c>
      <c r="N1505" s="2">
        <v>4750</v>
      </c>
      <c r="O1505" s="14">
        <f t="shared" si="78"/>
        <v>2137.5000000000005</v>
      </c>
      <c r="P1505" s="14">
        <f t="shared" si="79"/>
        <v>748.12500000000011</v>
      </c>
      <c r="Q1505" s="3">
        <v>0.35</v>
      </c>
    </row>
    <row r="1506" spans="1:17" ht="15.75" customHeight="1" x14ac:dyDescent="0.2">
      <c r="A1506" s="1" t="s">
        <v>108</v>
      </c>
      <c r="B1506" s="1">
        <v>1185732</v>
      </c>
      <c r="C1506" s="17">
        <v>44881</v>
      </c>
      <c r="D1506" s="17" t="str">
        <f t="shared" si="83"/>
        <v>noviembre</v>
      </c>
      <c r="E1506" s="17" t="str">
        <f t="shared" si="84"/>
        <v>T4</v>
      </c>
      <c r="F1506" s="17" t="str">
        <f t="shared" si="85"/>
        <v>S2</v>
      </c>
      <c r="G1506" s="1" t="s">
        <v>27</v>
      </c>
      <c r="H1506" s="1" t="s">
        <v>46</v>
      </c>
      <c r="I1506" s="1" t="s">
        <v>47</v>
      </c>
      <c r="J1506" s="1" t="s">
        <v>6</v>
      </c>
      <c r="K1506" s="1">
        <v>24</v>
      </c>
      <c r="L1506" s="1" t="s">
        <v>112</v>
      </c>
      <c r="M1506" s="14">
        <v>0.6</v>
      </c>
      <c r="N1506" s="2">
        <v>4500</v>
      </c>
      <c r="O1506" s="14">
        <f t="shared" si="78"/>
        <v>2700</v>
      </c>
      <c r="P1506" s="14">
        <f t="shared" si="79"/>
        <v>1080</v>
      </c>
      <c r="Q1506" s="3">
        <v>0.39999999999999997</v>
      </c>
    </row>
    <row r="1507" spans="1:17" ht="15.75" customHeight="1" x14ac:dyDescent="0.2">
      <c r="A1507" s="1" t="s">
        <v>108</v>
      </c>
      <c r="B1507" s="1">
        <v>1185732</v>
      </c>
      <c r="C1507" s="17">
        <v>44881</v>
      </c>
      <c r="D1507" s="17" t="str">
        <f t="shared" si="83"/>
        <v>noviembre</v>
      </c>
      <c r="E1507" s="17" t="str">
        <f t="shared" si="84"/>
        <v>T4</v>
      </c>
      <c r="F1507" s="17" t="str">
        <f t="shared" si="85"/>
        <v>S2</v>
      </c>
      <c r="G1507" s="1" t="s">
        <v>27</v>
      </c>
      <c r="H1507" s="1" t="s">
        <v>46</v>
      </c>
      <c r="I1507" s="1" t="s">
        <v>47</v>
      </c>
      <c r="J1507" s="1" t="s">
        <v>7</v>
      </c>
      <c r="K1507" s="1">
        <v>22</v>
      </c>
      <c r="L1507" s="1" t="s">
        <v>112</v>
      </c>
      <c r="M1507" s="14">
        <v>0.64999999999999991</v>
      </c>
      <c r="N1507" s="2">
        <v>6250</v>
      </c>
      <c r="O1507" s="14">
        <f t="shared" si="78"/>
        <v>4062.4999999999995</v>
      </c>
      <c r="P1507" s="14">
        <f t="shared" si="79"/>
        <v>2234.375</v>
      </c>
      <c r="Q1507" s="3">
        <v>0.55000000000000004</v>
      </c>
    </row>
    <row r="1508" spans="1:17" ht="15.75" customHeight="1" x14ac:dyDescent="0.2">
      <c r="A1508" s="1" t="s">
        <v>108</v>
      </c>
      <c r="B1508" s="1">
        <v>1185732</v>
      </c>
      <c r="C1508" s="17">
        <v>44910</v>
      </c>
      <c r="D1508" s="17" t="str">
        <f t="shared" si="83"/>
        <v>diciembre</v>
      </c>
      <c r="E1508" s="17" t="str">
        <f t="shared" si="84"/>
        <v>T4</v>
      </c>
      <c r="F1508" s="17" t="str">
        <f t="shared" si="85"/>
        <v>S2</v>
      </c>
      <c r="G1508" s="1" t="s">
        <v>27</v>
      </c>
      <c r="H1508" s="1" t="s">
        <v>46</v>
      </c>
      <c r="I1508" s="1" t="s">
        <v>47</v>
      </c>
      <c r="J1508" s="1" t="s">
        <v>2</v>
      </c>
      <c r="K1508" s="1">
        <v>36</v>
      </c>
      <c r="L1508" s="1" t="s">
        <v>113</v>
      </c>
      <c r="M1508" s="14">
        <v>0.6</v>
      </c>
      <c r="N1508" s="2">
        <v>8500</v>
      </c>
      <c r="O1508" s="14">
        <f t="shared" si="78"/>
        <v>5100</v>
      </c>
      <c r="P1508" s="14">
        <f t="shared" si="79"/>
        <v>2550</v>
      </c>
      <c r="Q1508" s="3">
        <v>0.5</v>
      </c>
    </row>
    <row r="1509" spans="1:17" ht="15.75" customHeight="1" x14ac:dyDescent="0.2">
      <c r="A1509" s="1" t="s">
        <v>108</v>
      </c>
      <c r="B1509" s="1">
        <v>1185732</v>
      </c>
      <c r="C1509" s="17">
        <v>44910</v>
      </c>
      <c r="D1509" s="17" t="str">
        <f t="shared" si="83"/>
        <v>diciembre</v>
      </c>
      <c r="E1509" s="17" t="str">
        <f t="shared" si="84"/>
        <v>T4</v>
      </c>
      <c r="F1509" s="17" t="str">
        <f t="shared" si="85"/>
        <v>S2</v>
      </c>
      <c r="G1509" s="1" t="s">
        <v>27</v>
      </c>
      <c r="H1509" s="1" t="s">
        <v>46</v>
      </c>
      <c r="I1509" s="1" t="s">
        <v>47</v>
      </c>
      <c r="J1509" s="1" t="s">
        <v>3</v>
      </c>
      <c r="K1509" s="1">
        <v>54</v>
      </c>
      <c r="L1509" s="1" t="s">
        <v>115</v>
      </c>
      <c r="M1509" s="14">
        <v>0.5</v>
      </c>
      <c r="N1509" s="2">
        <v>6500</v>
      </c>
      <c r="O1509" s="14">
        <f t="shared" si="78"/>
        <v>3250</v>
      </c>
      <c r="P1509" s="14">
        <f t="shared" si="79"/>
        <v>1300</v>
      </c>
      <c r="Q1509" s="3">
        <v>0.39999999999999997</v>
      </c>
    </row>
    <row r="1510" spans="1:17" ht="15.75" customHeight="1" x14ac:dyDescent="0.2">
      <c r="A1510" s="1" t="s">
        <v>108</v>
      </c>
      <c r="B1510" s="1">
        <v>1185732</v>
      </c>
      <c r="C1510" s="17">
        <v>44910</v>
      </c>
      <c r="D1510" s="17" t="str">
        <f t="shared" si="83"/>
        <v>diciembre</v>
      </c>
      <c r="E1510" s="17" t="str">
        <f t="shared" si="84"/>
        <v>T4</v>
      </c>
      <c r="F1510" s="17" t="str">
        <f t="shared" si="85"/>
        <v>S2</v>
      </c>
      <c r="G1510" s="1" t="s">
        <v>27</v>
      </c>
      <c r="H1510" s="1" t="s">
        <v>46</v>
      </c>
      <c r="I1510" s="1" t="s">
        <v>47</v>
      </c>
      <c r="J1510" s="1" t="s">
        <v>4</v>
      </c>
      <c r="K1510" s="1">
        <v>19</v>
      </c>
      <c r="L1510" s="1" t="s">
        <v>112</v>
      </c>
      <c r="M1510" s="14">
        <v>0.5</v>
      </c>
      <c r="N1510" s="2">
        <v>6000</v>
      </c>
      <c r="O1510" s="14">
        <f t="shared" si="78"/>
        <v>3000</v>
      </c>
      <c r="P1510" s="14">
        <f t="shared" si="79"/>
        <v>900</v>
      </c>
      <c r="Q1510" s="3">
        <v>0.3</v>
      </c>
    </row>
    <row r="1511" spans="1:17" ht="15.75" customHeight="1" x14ac:dyDescent="0.2">
      <c r="A1511" s="1" t="s">
        <v>108</v>
      </c>
      <c r="B1511" s="1">
        <v>1185732</v>
      </c>
      <c r="C1511" s="17">
        <v>44910</v>
      </c>
      <c r="D1511" s="17" t="str">
        <f t="shared" si="83"/>
        <v>diciembre</v>
      </c>
      <c r="E1511" s="17" t="str">
        <f t="shared" si="84"/>
        <v>T4</v>
      </c>
      <c r="F1511" s="17" t="str">
        <f t="shared" si="85"/>
        <v>S2</v>
      </c>
      <c r="G1511" s="1" t="s">
        <v>27</v>
      </c>
      <c r="H1511" s="1" t="s">
        <v>46</v>
      </c>
      <c r="I1511" s="1" t="s">
        <v>47</v>
      </c>
      <c r="J1511" s="1" t="s">
        <v>5</v>
      </c>
      <c r="K1511" s="1">
        <v>34</v>
      </c>
      <c r="L1511" s="1" t="s">
        <v>114</v>
      </c>
      <c r="M1511" s="14">
        <v>0.5</v>
      </c>
      <c r="N1511" s="2">
        <v>5500</v>
      </c>
      <c r="O1511" s="14">
        <f t="shared" si="78"/>
        <v>2750</v>
      </c>
      <c r="P1511" s="14">
        <f t="shared" si="79"/>
        <v>962.49999999999989</v>
      </c>
      <c r="Q1511" s="3">
        <v>0.35</v>
      </c>
    </row>
    <row r="1512" spans="1:17" ht="15.75" customHeight="1" x14ac:dyDescent="0.2">
      <c r="A1512" s="1" t="s">
        <v>108</v>
      </c>
      <c r="B1512" s="1">
        <v>1185732</v>
      </c>
      <c r="C1512" s="17">
        <v>44910</v>
      </c>
      <c r="D1512" s="17" t="str">
        <f t="shared" si="83"/>
        <v>diciembre</v>
      </c>
      <c r="E1512" s="17" t="str">
        <f t="shared" si="84"/>
        <v>T4</v>
      </c>
      <c r="F1512" s="17" t="str">
        <f t="shared" si="85"/>
        <v>S2</v>
      </c>
      <c r="G1512" s="1" t="s">
        <v>27</v>
      </c>
      <c r="H1512" s="1" t="s">
        <v>46</v>
      </c>
      <c r="I1512" s="1" t="s">
        <v>47</v>
      </c>
      <c r="J1512" s="1" t="s">
        <v>6</v>
      </c>
      <c r="K1512" s="1">
        <v>27</v>
      </c>
      <c r="L1512" s="1" t="s">
        <v>115</v>
      </c>
      <c r="M1512" s="14">
        <v>0.6</v>
      </c>
      <c r="N1512" s="2">
        <v>5500</v>
      </c>
      <c r="O1512" s="14">
        <f t="shared" si="78"/>
        <v>3300</v>
      </c>
      <c r="P1512" s="14">
        <f t="shared" si="79"/>
        <v>1320</v>
      </c>
      <c r="Q1512" s="3">
        <v>0.39999999999999997</v>
      </c>
    </row>
    <row r="1513" spans="1:17" ht="15.75" customHeight="1" x14ac:dyDescent="0.2">
      <c r="A1513" s="1" t="s">
        <v>108</v>
      </c>
      <c r="B1513" s="1">
        <v>1185732</v>
      </c>
      <c r="C1513" s="17">
        <v>44910</v>
      </c>
      <c r="D1513" s="17" t="str">
        <f t="shared" si="83"/>
        <v>diciembre</v>
      </c>
      <c r="E1513" s="17" t="str">
        <f t="shared" si="84"/>
        <v>T4</v>
      </c>
      <c r="F1513" s="17" t="str">
        <f t="shared" si="85"/>
        <v>S2</v>
      </c>
      <c r="G1513" s="1" t="s">
        <v>27</v>
      </c>
      <c r="H1513" s="1" t="s">
        <v>46</v>
      </c>
      <c r="I1513" s="1" t="s">
        <v>47</v>
      </c>
      <c r="J1513" s="1" t="s">
        <v>7</v>
      </c>
      <c r="K1513" s="1">
        <v>46</v>
      </c>
      <c r="L1513" s="1" t="s">
        <v>112</v>
      </c>
      <c r="M1513" s="14">
        <v>0.64999999999999991</v>
      </c>
      <c r="N1513" s="2">
        <v>6500</v>
      </c>
      <c r="O1513" s="14">
        <f t="shared" si="78"/>
        <v>4224.9999999999991</v>
      </c>
      <c r="P1513" s="14">
        <f t="shared" si="79"/>
        <v>2323.7499999999995</v>
      </c>
      <c r="Q1513" s="3">
        <v>0.55000000000000004</v>
      </c>
    </row>
    <row r="1514" spans="1:17" ht="15.75" customHeight="1" x14ac:dyDescent="0.2">
      <c r="A1514" s="1" t="s">
        <v>108</v>
      </c>
      <c r="B1514" s="1">
        <v>1185732</v>
      </c>
      <c r="C1514" s="17">
        <v>44579</v>
      </c>
      <c r="D1514" s="17" t="str">
        <f t="shared" si="83"/>
        <v>enero</v>
      </c>
      <c r="E1514" s="17" t="str">
        <f t="shared" si="84"/>
        <v>T1</v>
      </c>
      <c r="F1514" s="17" t="str">
        <f t="shared" si="85"/>
        <v>S1</v>
      </c>
      <c r="G1514" s="1" t="s">
        <v>15</v>
      </c>
      <c r="H1514" s="1" t="s">
        <v>48</v>
      </c>
      <c r="I1514" s="1" t="s">
        <v>49</v>
      </c>
      <c r="J1514" s="1" t="s">
        <v>2</v>
      </c>
      <c r="K1514" s="1">
        <v>20</v>
      </c>
      <c r="L1514" s="1" t="s">
        <v>113</v>
      </c>
      <c r="M1514" s="14">
        <v>0.3</v>
      </c>
      <c r="N1514" s="2">
        <v>6250</v>
      </c>
      <c r="O1514" s="14">
        <f t="shared" si="78"/>
        <v>1875</v>
      </c>
      <c r="P1514" s="14">
        <f t="shared" si="79"/>
        <v>750</v>
      </c>
      <c r="Q1514" s="3">
        <v>0.4</v>
      </c>
    </row>
    <row r="1515" spans="1:17" ht="15.75" customHeight="1" x14ac:dyDescent="0.2">
      <c r="A1515" s="1" t="s">
        <v>108</v>
      </c>
      <c r="B1515" s="1">
        <v>1185732</v>
      </c>
      <c r="C1515" s="17">
        <v>44579</v>
      </c>
      <c r="D1515" s="17" t="str">
        <f t="shared" si="83"/>
        <v>enero</v>
      </c>
      <c r="E1515" s="17" t="str">
        <f t="shared" si="84"/>
        <v>T1</v>
      </c>
      <c r="F1515" s="17" t="str">
        <f t="shared" si="85"/>
        <v>S1</v>
      </c>
      <c r="G1515" s="1" t="s">
        <v>15</v>
      </c>
      <c r="H1515" s="1" t="s">
        <v>48</v>
      </c>
      <c r="I1515" s="1" t="s">
        <v>49</v>
      </c>
      <c r="J1515" s="1" t="s">
        <v>3</v>
      </c>
      <c r="K1515" s="1">
        <v>44</v>
      </c>
      <c r="L1515" s="1" t="s">
        <v>112</v>
      </c>
      <c r="M1515" s="14">
        <v>0.3</v>
      </c>
      <c r="N1515" s="2">
        <v>4250</v>
      </c>
      <c r="O1515" s="14">
        <f t="shared" si="78"/>
        <v>1275</v>
      </c>
      <c r="P1515" s="14">
        <f t="shared" si="79"/>
        <v>446.25</v>
      </c>
      <c r="Q1515" s="3">
        <v>0.35</v>
      </c>
    </row>
    <row r="1516" spans="1:17" ht="15.75" customHeight="1" x14ac:dyDescent="0.2">
      <c r="A1516" s="1" t="s">
        <v>108</v>
      </c>
      <c r="B1516" s="1">
        <v>1185732</v>
      </c>
      <c r="C1516" s="17">
        <v>44579</v>
      </c>
      <c r="D1516" s="17" t="str">
        <f t="shared" si="83"/>
        <v>enero</v>
      </c>
      <c r="E1516" s="17" t="str">
        <f t="shared" si="84"/>
        <v>T1</v>
      </c>
      <c r="F1516" s="17" t="str">
        <f t="shared" si="85"/>
        <v>S1</v>
      </c>
      <c r="G1516" s="1" t="s">
        <v>15</v>
      </c>
      <c r="H1516" s="1" t="s">
        <v>48</v>
      </c>
      <c r="I1516" s="1" t="s">
        <v>49</v>
      </c>
      <c r="J1516" s="1" t="s">
        <v>4</v>
      </c>
      <c r="K1516" s="1">
        <v>33</v>
      </c>
      <c r="L1516" s="1" t="s">
        <v>112</v>
      </c>
      <c r="M1516" s="14">
        <v>0.2</v>
      </c>
      <c r="N1516" s="2">
        <v>4250</v>
      </c>
      <c r="O1516" s="14">
        <f t="shared" si="78"/>
        <v>850</v>
      </c>
      <c r="P1516" s="14">
        <f t="shared" si="79"/>
        <v>297.5</v>
      </c>
      <c r="Q1516" s="3">
        <v>0.35</v>
      </c>
    </row>
    <row r="1517" spans="1:17" ht="15.75" customHeight="1" x14ac:dyDescent="0.2">
      <c r="A1517" s="1" t="s">
        <v>108</v>
      </c>
      <c r="B1517" s="1">
        <v>1185732</v>
      </c>
      <c r="C1517" s="17">
        <v>44579</v>
      </c>
      <c r="D1517" s="17" t="str">
        <f t="shared" si="83"/>
        <v>enero</v>
      </c>
      <c r="E1517" s="17" t="str">
        <f t="shared" si="84"/>
        <v>T1</v>
      </c>
      <c r="F1517" s="17" t="str">
        <f t="shared" si="85"/>
        <v>S1</v>
      </c>
      <c r="G1517" s="1" t="s">
        <v>15</v>
      </c>
      <c r="H1517" s="1" t="s">
        <v>48</v>
      </c>
      <c r="I1517" s="1" t="s">
        <v>49</v>
      </c>
      <c r="J1517" s="1" t="s">
        <v>5</v>
      </c>
      <c r="K1517" s="1">
        <v>27</v>
      </c>
      <c r="L1517" s="1" t="s">
        <v>114</v>
      </c>
      <c r="M1517" s="14">
        <v>0.25000000000000006</v>
      </c>
      <c r="N1517" s="2">
        <v>2750</v>
      </c>
      <c r="O1517" s="14">
        <f t="shared" si="78"/>
        <v>687.50000000000011</v>
      </c>
      <c r="P1517" s="14">
        <f t="shared" si="79"/>
        <v>275.00000000000006</v>
      </c>
      <c r="Q1517" s="3">
        <v>0.4</v>
      </c>
    </row>
    <row r="1518" spans="1:17" ht="15.75" customHeight="1" x14ac:dyDescent="0.2">
      <c r="A1518" s="1" t="s">
        <v>108</v>
      </c>
      <c r="B1518" s="1">
        <v>1185732</v>
      </c>
      <c r="C1518" s="17">
        <v>44579</v>
      </c>
      <c r="D1518" s="17" t="str">
        <f t="shared" si="83"/>
        <v>enero</v>
      </c>
      <c r="E1518" s="17" t="str">
        <f t="shared" si="84"/>
        <v>T1</v>
      </c>
      <c r="F1518" s="17" t="str">
        <f t="shared" si="85"/>
        <v>S1</v>
      </c>
      <c r="G1518" s="1" t="s">
        <v>15</v>
      </c>
      <c r="H1518" s="1" t="s">
        <v>48</v>
      </c>
      <c r="I1518" s="1" t="s">
        <v>49</v>
      </c>
      <c r="J1518" s="1" t="s">
        <v>6</v>
      </c>
      <c r="K1518" s="1">
        <v>24</v>
      </c>
      <c r="L1518" s="1" t="s">
        <v>112</v>
      </c>
      <c r="M1518" s="14">
        <v>0.39999999999999997</v>
      </c>
      <c r="N1518" s="2">
        <v>3250</v>
      </c>
      <c r="O1518" s="14">
        <f t="shared" si="78"/>
        <v>1300</v>
      </c>
      <c r="P1518" s="14">
        <f t="shared" si="79"/>
        <v>454.99999999999994</v>
      </c>
      <c r="Q1518" s="3">
        <v>0.35</v>
      </c>
    </row>
    <row r="1519" spans="1:17" ht="15.75" customHeight="1" x14ac:dyDescent="0.2">
      <c r="A1519" s="1" t="s">
        <v>108</v>
      </c>
      <c r="B1519" s="1">
        <v>1185732</v>
      </c>
      <c r="C1519" s="17">
        <v>44579</v>
      </c>
      <c r="D1519" s="17" t="str">
        <f t="shared" si="83"/>
        <v>enero</v>
      </c>
      <c r="E1519" s="17" t="str">
        <f t="shared" si="84"/>
        <v>T1</v>
      </c>
      <c r="F1519" s="17" t="str">
        <f t="shared" si="85"/>
        <v>S1</v>
      </c>
      <c r="G1519" s="1" t="s">
        <v>15</v>
      </c>
      <c r="H1519" s="1" t="s">
        <v>48</v>
      </c>
      <c r="I1519" s="1" t="s">
        <v>49</v>
      </c>
      <c r="J1519" s="1" t="s">
        <v>7</v>
      </c>
      <c r="K1519" s="1">
        <v>53</v>
      </c>
      <c r="L1519" s="1" t="s">
        <v>113</v>
      </c>
      <c r="M1519" s="14">
        <v>0.3</v>
      </c>
      <c r="N1519" s="2">
        <v>4250</v>
      </c>
      <c r="O1519" s="14">
        <f t="shared" si="78"/>
        <v>1275</v>
      </c>
      <c r="P1519" s="14">
        <f t="shared" si="79"/>
        <v>637.5</v>
      </c>
      <c r="Q1519" s="3">
        <v>0.5</v>
      </c>
    </row>
    <row r="1520" spans="1:17" ht="15.75" customHeight="1" x14ac:dyDescent="0.2">
      <c r="A1520" s="1" t="s">
        <v>108</v>
      </c>
      <c r="B1520" s="1">
        <v>1185732</v>
      </c>
      <c r="C1520" s="17">
        <v>44610</v>
      </c>
      <c r="D1520" s="17" t="str">
        <f t="shared" si="83"/>
        <v>febrero</v>
      </c>
      <c r="E1520" s="17" t="str">
        <f t="shared" si="84"/>
        <v>T1</v>
      </c>
      <c r="F1520" s="17" t="str">
        <f t="shared" si="85"/>
        <v>S1</v>
      </c>
      <c r="G1520" s="1" t="s">
        <v>15</v>
      </c>
      <c r="H1520" s="1" t="s">
        <v>48</v>
      </c>
      <c r="I1520" s="1" t="s">
        <v>49</v>
      </c>
      <c r="J1520" s="1" t="s">
        <v>2</v>
      </c>
      <c r="K1520" s="1">
        <v>54</v>
      </c>
      <c r="L1520" s="1" t="s">
        <v>112</v>
      </c>
      <c r="M1520" s="14">
        <v>0.3</v>
      </c>
      <c r="N1520" s="2">
        <v>6750</v>
      </c>
      <c r="O1520" s="14">
        <f t="shared" si="78"/>
        <v>2025</v>
      </c>
      <c r="P1520" s="14">
        <f t="shared" si="79"/>
        <v>810</v>
      </c>
      <c r="Q1520" s="3">
        <v>0.4</v>
      </c>
    </row>
    <row r="1521" spans="1:17" ht="15.75" customHeight="1" x14ac:dyDescent="0.2">
      <c r="A1521" s="1" t="s">
        <v>108</v>
      </c>
      <c r="B1521" s="1">
        <v>1185732</v>
      </c>
      <c r="C1521" s="17">
        <v>44610</v>
      </c>
      <c r="D1521" s="17" t="str">
        <f t="shared" si="83"/>
        <v>febrero</v>
      </c>
      <c r="E1521" s="17" t="str">
        <f t="shared" si="84"/>
        <v>T1</v>
      </c>
      <c r="F1521" s="17" t="str">
        <f t="shared" si="85"/>
        <v>S1</v>
      </c>
      <c r="G1521" s="1" t="s">
        <v>15</v>
      </c>
      <c r="H1521" s="1" t="s">
        <v>48</v>
      </c>
      <c r="I1521" s="1" t="s">
        <v>49</v>
      </c>
      <c r="J1521" s="1" t="s">
        <v>3</v>
      </c>
      <c r="K1521" s="1">
        <v>35</v>
      </c>
      <c r="L1521" s="1" t="s">
        <v>112</v>
      </c>
      <c r="M1521" s="14">
        <v>0.3</v>
      </c>
      <c r="N1521" s="2">
        <v>3250</v>
      </c>
      <c r="O1521" s="14">
        <f t="shared" si="78"/>
        <v>975</v>
      </c>
      <c r="P1521" s="14">
        <f t="shared" si="79"/>
        <v>341.25</v>
      </c>
      <c r="Q1521" s="3">
        <v>0.35</v>
      </c>
    </row>
    <row r="1522" spans="1:17" ht="15.75" customHeight="1" x14ac:dyDescent="0.2">
      <c r="A1522" s="1" t="s">
        <v>108</v>
      </c>
      <c r="B1522" s="1">
        <v>1185732</v>
      </c>
      <c r="C1522" s="17">
        <v>44610</v>
      </c>
      <c r="D1522" s="17" t="str">
        <f t="shared" si="83"/>
        <v>febrero</v>
      </c>
      <c r="E1522" s="17" t="str">
        <f t="shared" si="84"/>
        <v>T1</v>
      </c>
      <c r="F1522" s="17" t="str">
        <f t="shared" si="85"/>
        <v>S1</v>
      </c>
      <c r="G1522" s="1" t="s">
        <v>15</v>
      </c>
      <c r="H1522" s="1" t="s">
        <v>48</v>
      </c>
      <c r="I1522" s="1" t="s">
        <v>49</v>
      </c>
      <c r="J1522" s="1" t="s">
        <v>4</v>
      </c>
      <c r="K1522" s="1">
        <v>46</v>
      </c>
      <c r="L1522" s="1" t="s">
        <v>113</v>
      </c>
      <c r="M1522" s="14">
        <v>0.2</v>
      </c>
      <c r="N1522" s="2">
        <v>3750</v>
      </c>
      <c r="O1522" s="14">
        <f t="shared" si="78"/>
        <v>750</v>
      </c>
      <c r="P1522" s="14">
        <f t="shared" si="79"/>
        <v>262.5</v>
      </c>
      <c r="Q1522" s="3">
        <v>0.35</v>
      </c>
    </row>
    <row r="1523" spans="1:17" ht="15.75" customHeight="1" x14ac:dyDescent="0.2">
      <c r="A1523" s="1" t="s">
        <v>108</v>
      </c>
      <c r="B1523" s="1">
        <v>1185732</v>
      </c>
      <c r="C1523" s="17">
        <v>44610</v>
      </c>
      <c r="D1523" s="17" t="str">
        <f t="shared" si="83"/>
        <v>febrero</v>
      </c>
      <c r="E1523" s="17" t="str">
        <f t="shared" si="84"/>
        <v>T1</v>
      </c>
      <c r="F1523" s="17" t="str">
        <f t="shared" si="85"/>
        <v>S1</v>
      </c>
      <c r="G1523" s="1" t="s">
        <v>15</v>
      </c>
      <c r="H1523" s="1" t="s">
        <v>48</v>
      </c>
      <c r="I1523" s="1" t="s">
        <v>49</v>
      </c>
      <c r="J1523" s="1" t="s">
        <v>5</v>
      </c>
      <c r="K1523" s="1">
        <v>24</v>
      </c>
      <c r="L1523" s="1" t="s">
        <v>115</v>
      </c>
      <c r="M1523" s="14">
        <v>0.25000000000000006</v>
      </c>
      <c r="N1523" s="2">
        <v>2500</v>
      </c>
      <c r="O1523" s="14">
        <f t="shared" si="78"/>
        <v>625.00000000000011</v>
      </c>
      <c r="P1523" s="14">
        <f t="shared" si="79"/>
        <v>250.00000000000006</v>
      </c>
      <c r="Q1523" s="3">
        <v>0.4</v>
      </c>
    </row>
    <row r="1524" spans="1:17" ht="15.75" customHeight="1" x14ac:dyDescent="0.2">
      <c r="A1524" s="1" t="s">
        <v>108</v>
      </c>
      <c r="B1524" s="1">
        <v>1185732</v>
      </c>
      <c r="C1524" s="17">
        <v>44610</v>
      </c>
      <c r="D1524" s="17" t="str">
        <f t="shared" si="83"/>
        <v>febrero</v>
      </c>
      <c r="E1524" s="17" t="str">
        <f t="shared" si="84"/>
        <v>T1</v>
      </c>
      <c r="F1524" s="17" t="str">
        <f t="shared" si="85"/>
        <v>S1</v>
      </c>
      <c r="G1524" s="1" t="s">
        <v>15</v>
      </c>
      <c r="H1524" s="1" t="s">
        <v>48</v>
      </c>
      <c r="I1524" s="1" t="s">
        <v>49</v>
      </c>
      <c r="J1524" s="1" t="s">
        <v>6</v>
      </c>
      <c r="K1524" s="1">
        <v>58</v>
      </c>
      <c r="L1524" s="1" t="s">
        <v>112</v>
      </c>
      <c r="M1524" s="14">
        <v>0.39999999999999997</v>
      </c>
      <c r="N1524" s="2">
        <v>3250</v>
      </c>
      <c r="O1524" s="14">
        <f t="shared" si="78"/>
        <v>1300</v>
      </c>
      <c r="P1524" s="14">
        <f t="shared" si="79"/>
        <v>454.99999999999994</v>
      </c>
      <c r="Q1524" s="3">
        <v>0.35</v>
      </c>
    </row>
    <row r="1525" spans="1:17" ht="15.75" customHeight="1" x14ac:dyDescent="0.2">
      <c r="A1525" s="1" t="s">
        <v>108</v>
      </c>
      <c r="B1525" s="1">
        <v>1185732</v>
      </c>
      <c r="C1525" s="17">
        <v>44610</v>
      </c>
      <c r="D1525" s="17" t="str">
        <f t="shared" si="83"/>
        <v>febrero</v>
      </c>
      <c r="E1525" s="17" t="str">
        <f t="shared" si="84"/>
        <v>T1</v>
      </c>
      <c r="F1525" s="17" t="str">
        <f t="shared" si="85"/>
        <v>S1</v>
      </c>
      <c r="G1525" s="1" t="s">
        <v>15</v>
      </c>
      <c r="H1525" s="1" t="s">
        <v>48</v>
      </c>
      <c r="I1525" s="1" t="s">
        <v>49</v>
      </c>
      <c r="J1525" s="1" t="s">
        <v>7</v>
      </c>
      <c r="K1525" s="1">
        <v>56</v>
      </c>
      <c r="L1525" s="1" t="s">
        <v>112</v>
      </c>
      <c r="M1525" s="14">
        <v>0.3</v>
      </c>
      <c r="N1525" s="2">
        <v>4000</v>
      </c>
      <c r="O1525" s="14">
        <f t="shared" si="78"/>
        <v>1200</v>
      </c>
      <c r="P1525" s="14">
        <f t="shared" si="79"/>
        <v>600</v>
      </c>
      <c r="Q1525" s="3">
        <v>0.5</v>
      </c>
    </row>
    <row r="1526" spans="1:17" ht="15.75" customHeight="1" x14ac:dyDescent="0.2">
      <c r="A1526" s="1" t="s">
        <v>108</v>
      </c>
      <c r="B1526" s="1">
        <v>1185732</v>
      </c>
      <c r="C1526" s="17">
        <v>44637</v>
      </c>
      <c r="D1526" s="17" t="str">
        <f t="shared" si="83"/>
        <v>marzo</v>
      </c>
      <c r="E1526" s="17" t="str">
        <f t="shared" si="84"/>
        <v>T1</v>
      </c>
      <c r="F1526" s="17" t="str">
        <f t="shared" si="85"/>
        <v>S1</v>
      </c>
      <c r="G1526" s="1" t="s">
        <v>15</v>
      </c>
      <c r="H1526" s="1" t="s">
        <v>48</v>
      </c>
      <c r="I1526" s="1" t="s">
        <v>49</v>
      </c>
      <c r="J1526" s="1" t="s">
        <v>2</v>
      </c>
      <c r="K1526" s="1">
        <v>36</v>
      </c>
      <c r="L1526" s="1" t="s">
        <v>115</v>
      </c>
      <c r="M1526" s="14">
        <v>0.35000000000000003</v>
      </c>
      <c r="N1526" s="2">
        <v>6200</v>
      </c>
      <c r="O1526" s="14">
        <f t="shared" si="78"/>
        <v>2170</v>
      </c>
      <c r="P1526" s="14">
        <f t="shared" si="79"/>
        <v>868</v>
      </c>
      <c r="Q1526" s="3">
        <v>0.4</v>
      </c>
    </row>
    <row r="1527" spans="1:17" ht="15.75" customHeight="1" x14ac:dyDescent="0.2">
      <c r="A1527" s="1" t="s">
        <v>108</v>
      </c>
      <c r="B1527" s="1">
        <v>1185732</v>
      </c>
      <c r="C1527" s="17">
        <v>44637</v>
      </c>
      <c r="D1527" s="17" t="str">
        <f t="shared" si="83"/>
        <v>marzo</v>
      </c>
      <c r="E1527" s="17" t="str">
        <f t="shared" si="84"/>
        <v>T1</v>
      </c>
      <c r="F1527" s="17" t="str">
        <f t="shared" si="85"/>
        <v>S1</v>
      </c>
      <c r="G1527" s="1" t="s">
        <v>15</v>
      </c>
      <c r="H1527" s="1" t="s">
        <v>48</v>
      </c>
      <c r="I1527" s="1" t="s">
        <v>49</v>
      </c>
      <c r="J1527" s="1" t="s">
        <v>3</v>
      </c>
      <c r="K1527" s="1">
        <v>20</v>
      </c>
      <c r="L1527" s="1" t="s">
        <v>115</v>
      </c>
      <c r="M1527" s="14">
        <v>0.35000000000000003</v>
      </c>
      <c r="N1527" s="2">
        <v>3000</v>
      </c>
      <c r="O1527" s="14">
        <f t="shared" si="78"/>
        <v>1050</v>
      </c>
      <c r="P1527" s="14">
        <f t="shared" si="79"/>
        <v>367.5</v>
      </c>
      <c r="Q1527" s="3">
        <v>0.35</v>
      </c>
    </row>
    <row r="1528" spans="1:17" ht="15.75" customHeight="1" x14ac:dyDescent="0.2">
      <c r="A1528" s="1" t="s">
        <v>108</v>
      </c>
      <c r="B1528" s="1">
        <v>1185732</v>
      </c>
      <c r="C1528" s="17">
        <v>44637</v>
      </c>
      <c r="D1528" s="17" t="str">
        <f t="shared" si="83"/>
        <v>marzo</v>
      </c>
      <c r="E1528" s="17" t="str">
        <f t="shared" si="84"/>
        <v>T1</v>
      </c>
      <c r="F1528" s="17" t="str">
        <f t="shared" si="85"/>
        <v>S1</v>
      </c>
      <c r="G1528" s="1" t="s">
        <v>15</v>
      </c>
      <c r="H1528" s="1" t="s">
        <v>48</v>
      </c>
      <c r="I1528" s="1" t="s">
        <v>49</v>
      </c>
      <c r="J1528" s="1" t="s">
        <v>4</v>
      </c>
      <c r="K1528" s="1">
        <v>32</v>
      </c>
      <c r="L1528" s="1" t="s">
        <v>114</v>
      </c>
      <c r="M1528" s="14">
        <v>0.25000000000000006</v>
      </c>
      <c r="N1528" s="2">
        <v>3500</v>
      </c>
      <c r="O1528" s="14">
        <f t="shared" si="78"/>
        <v>875.00000000000023</v>
      </c>
      <c r="P1528" s="14">
        <f t="shared" si="79"/>
        <v>306.25000000000006</v>
      </c>
      <c r="Q1528" s="3">
        <v>0.35</v>
      </c>
    </row>
    <row r="1529" spans="1:17" ht="15.75" customHeight="1" x14ac:dyDescent="0.2">
      <c r="A1529" s="1" t="s">
        <v>108</v>
      </c>
      <c r="B1529" s="1">
        <v>1185732</v>
      </c>
      <c r="C1529" s="17">
        <v>44637</v>
      </c>
      <c r="D1529" s="17" t="str">
        <f t="shared" si="83"/>
        <v>marzo</v>
      </c>
      <c r="E1529" s="17" t="str">
        <f t="shared" si="84"/>
        <v>T1</v>
      </c>
      <c r="F1529" s="17" t="str">
        <f t="shared" si="85"/>
        <v>S1</v>
      </c>
      <c r="G1529" s="1" t="s">
        <v>15</v>
      </c>
      <c r="H1529" s="1" t="s">
        <v>48</v>
      </c>
      <c r="I1529" s="1" t="s">
        <v>49</v>
      </c>
      <c r="J1529" s="1" t="s">
        <v>5</v>
      </c>
      <c r="K1529" s="1">
        <v>36</v>
      </c>
      <c r="L1529" s="1" t="s">
        <v>114</v>
      </c>
      <c r="M1529" s="14">
        <v>0.3</v>
      </c>
      <c r="N1529" s="2">
        <v>2000</v>
      </c>
      <c r="O1529" s="14">
        <f t="shared" si="78"/>
        <v>600</v>
      </c>
      <c r="P1529" s="14">
        <f t="shared" si="79"/>
        <v>240</v>
      </c>
      <c r="Q1529" s="3">
        <v>0.4</v>
      </c>
    </row>
    <row r="1530" spans="1:17" ht="15.75" customHeight="1" x14ac:dyDescent="0.2">
      <c r="A1530" s="1" t="s">
        <v>108</v>
      </c>
      <c r="B1530" s="1">
        <v>1185732</v>
      </c>
      <c r="C1530" s="17">
        <v>44637</v>
      </c>
      <c r="D1530" s="17" t="str">
        <f t="shared" si="83"/>
        <v>marzo</v>
      </c>
      <c r="E1530" s="17" t="str">
        <f t="shared" si="84"/>
        <v>T1</v>
      </c>
      <c r="F1530" s="17" t="str">
        <f t="shared" si="85"/>
        <v>S1</v>
      </c>
      <c r="G1530" s="1" t="s">
        <v>15</v>
      </c>
      <c r="H1530" s="1" t="s">
        <v>48</v>
      </c>
      <c r="I1530" s="1" t="s">
        <v>49</v>
      </c>
      <c r="J1530" s="1" t="s">
        <v>6</v>
      </c>
      <c r="K1530" s="1">
        <v>36</v>
      </c>
      <c r="L1530" s="1" t="s">
        <v>115</v>
      </c>
      <c r="M1530" s="14">
        <v>0.45</v>
      </c>
      <c r="N1530" s="2">
        <v>2500</v>
      </c>
      <c r="O1530" s="14">
        <f t="shared" si="78"/>
        <v>1125</v>
      </c>
      <c r="P1530" s="14">
        <f t="shared" si="79"/>
        <v>393.75</v>
      </c>
      <c r="Q1530" s="3">
        <v>0.35</v>
      </c>
    </row>
    <row r="1531" spans="1:17" ht="15.75" customHeight="1" x14ac:dyDescent="0.2">
      <c r="A1531" s="1" t="s">
        <v>108</v>
      </c>
      <c r="B1531" s="1">
        <v>1185732</v>
      </c>
      <c r="C1531" s="17">
        <v>44637</v>
      </c>
      <c r="D1531" s="17" t="str">
        <f t="shared" si="83"/>
        <v>marzo</v>
      </c>
      <c r="E1531" s="17" t="str">
        <f t="shared" si="84"/>
        <v>T1</v>
      </c>
      <c r="F1531" s="17" t="str">
        <f t="shared" si="85"/>
        <v>S1</v>
      </c>
      <c r="G1531" s="1" t="s">
        <v>15</v>
      </c>
      <c r="H1531" s="1" t="s">
        <v>48</v>
      </c>
      <c r="I1531" s="1" t="s">
        <v>49</v>
      </c>
      <c r="J1531" s="1" t="s">
        <v>7</v>
      </c>
      <c r="K1531" s="1">
        <v>30</v>
      </c>
      <c r="L1531" s="1" t="s">
        <v>115</v>
      </c>
      <c r="M1531" s="14">
        <v>0.35000000000000003</v>
      </c>
      <c r="N1531" s="2">
        <v>3500</v>
      </c>
      <c r="O1531" s="14">
        <f t="shared" si="78"/>
        <v>1225.0000000000002</v>
      </c>
      <c r="P1531" s="14">
        <f t="shared" si="79"/>
        <v>612.50000000000011</v>
      </c>
      <c r="Q1531" s="3">
        <v>0.5</v>
      </c>
    </row>
    <row r="1532" spans="1:17" ht="15.75" customHeight="1" x14ac:dyDescent="0.2">
      <c r="A1532" s="1" t="s">
        <v>108</v>
      </c>
      <c r="B1532" s="1">
        <v>1185732</v>
      </c>
      <c r="C1532" s="17">
        <v>44669</v>
      </c>
      <c r="D1532" s="17" t="str">
        <f t="shared" si="83"/>
        <v>abril</v>
      </c>
      <c r="E1532" s="17" t="str">
        <f t="shared" si="84"/>
        <v>T2</v>
      </c>
      <c r="F1532" s="17" t="str">
        <f t="shared" si="85"/>
        <v>S1</v>
      </c>
      <c r="G1532" s="1" t="s">
        <v>15</v>
      </c>
      <c r="H1532" s="1" t="s">
        <v>48</v>
      </c>
      <c r="I1532" s="1" t="s">
        <v>49</v>
      </c>
      <c r="J1532" s="1" t="s">
        <v>2</v>
      </c>
      <c r="K1532" s="1">
        <v>59</v>
      </c>
      <c r="L1532" s="1" t="s">
        <v>114</v>
      </c>
      <c r="M1532" s="14">
        <v>0.35000000000000003</v>
      </c>
      <c r="N1532" s="2">
        <v>5750</v>
      </c>
      <c r="O1532" s="14">
        <f t="shared" si="78"/>
        <v>2012.5000000000002</v>
      </c>
      <c r="P1532" s="14">
        <f t="shared" si="79"/>
        <v>805.00000000000011</v>
      </c>
      <c r="Q1532" s="3">
        <v>0.4</v>
      </c>
    </row>
    <row r="1533" spans="1:17" ht="15.75" customHeight="1" x14ac:dyDescent="0.2">
      <c r="A1533" s="1" t="s">
        <v>108</v>
      </c>
      <c r="B1533" s="1">
        <v>1185732</v>
      </c>
      <c r="C1533" s="17">
        <v>44669</v>
      </c>
      <c r="D1533" s="17" t="str">
        <f t="shared" si="83"/>
        <v>abril</v>
      </c>
      <c r="E1533" s="17" t="str">
        <f t="shared" si="84"/>
        <v>T2</v>
      </c>
      <c r="F1533" s="17" t="str">
        <f t="shared" si="85"/>
        <v>S1</v>
      </c>
      <c r="G1533" s="1" t="s">
        <v>15</v>
      </c>
      <c r="H1533" s="1" t="s">
        <v>48</v>
      </c>
      <c r="I1533" s="1" t="s">
        <v>49</v>
      </c>
      <c r="J1533" s="1" t="s">
        <v>3</v>
      </c>
      <c r="K1533" s="1">
        <v>33</v>
      </c>
      <c r="L1533" s="1" t="s">
        <v>113</v>
      </c>
      <c r="M1533" s="14">
        <v>0.30000000000000004</v>
      </c>
      <c r="N1533" s="2">
        <v>2750</v>
      </c>
      <c r="O1533" s="14">
        <f t="shared" si="78"/>
        <v>825.00000000000011</v>
      </c>
      <c r="P1533" s="14">
        <f t="shared" si="79"/>
        <v>288.75</v>
      </c>
      <c r="Q1533" s="3">
        <v>0.35</v>
      </c>
    </row>
    <row r="1534" spans="1:17" ht="15.75" customHeight="1" x14ac:dyDescent="0.2">
      <c r="A1534" s="1" t="s">
        <v>108</v>
      </c>
      <c r="B1534" s="1">
        <v>1185732</v>
      </c>
      <c r="C1534" s="17">
        <v>44669</v>
      </c>
      <c r="D1534" s="17" t="str">
        <f t="shared" si="83"/>
        <v>abril</v>
      </c>
      <c r="E1534" s="17" t="str">
        <f t="shared" si="84"/>
        <v>T2</v>
      </c>
      <c r="F1534" s="17" t="str">
        <f t="shared" si="85"/>
        <v>S1</v>
      </c>
      <c r="G1534" s="1" t="s">
        <v>15</v>
      </c>
      <c r="H1534" s="1" t="s">
        <v>48</v>
      </c>
      <c r="I1534" s="1" t="s">
        <v>49</v>
      </c>
      <c r="J1534" s="1" t="s">
        <v>4</v>
      </c>
      <c r="K1534" s="1">
        <v>24</v>
      </c>
      <c r="L1534" s="1" t="s">
        <v>112</v>
      </c>
      <c r="M1534" s="14">
        <v>0.20000000000000007</v>
      </c>
      <c r="N1534" s="2">
        <v>2750</v>
      </c>
      <c r="O1534" s="14">
        <f t="shared" si="78"/>
        <v>550.00000000000023</v>
      </c>
      <c r="P1534" s="14">
        <f t="shared" si="79"/>
        <v>192.50000000000006</v>
      </c>
      <c r="Q1534" s="3">
        <v>0.35</v>
      </c>
    </row>
    <row r="1535" spans="1:17" ht="15.75" customHeight="1" x14ac:dyDescent="0.2">
      <c r="A1535" s="1" t="s">
        <v>108</v>
      </c>
      <c r="B1535" s="1">
        <v>1185732</v>
      </c>
      <c r="C1535" s="17">
        <v>44669</v>
      </c>
      <c r="D1535" s="17" t="str">
        <f t="shared" si="83"/>
        <v>abril</v>
      </c>
      <c r="E1535" s="17" t="str">
        <f t="shared" si="84"/>
        <v>T2</v>
      </c>
      <c r="F1535" s="17" t="str">
        <f t="shared" si="85"/>
        <v>S1</v>
      </c>
      <c r="G1535" s="1" t="s">
        <v>15</v>
      </c>
      <c r="H1535" s="1" t="s">
        <v>48</v>
      </c>
      <c r="I1535" s="1" t="s">
        <v>49</v>
      </c>
      <c r="J1535" s="1" t="s">
        <v>5</v>
      </c>
      <c r="K1535" s="1">
        <v>15</v>
      </c>
      <c r="L1535" s="1" t="s">
        <v>114</v>
      </c>
      <c r="M1535" s="14">
        <v>0.25</v>
      </c>
      <c r="N1535" s="2">
        <v>2000</v>
      </c>
      <c r="O1535" s="14">
        <f t="shared" si="78"/>
        <v>500</v>
      </c>
      <c r="P1535" s="14">
        <f t="shared" si="79"/>
        <v>200</v>
      </c>
      <c r="Q1535" s="3">
        <v>0.4</v>
      </c>
    </row>
    <row r="1536" spans="1:17" ht="15.75" customHeight="1" x14ac:dyDescent="0.2">
      <c r="A1536" s="1" t="s">
        <v>108</v>
      </c>
      <c r="B1536" s="1">
        <v>1185732</v>
      </c>
      <c r="C1536" s="17">
        <v>44669</v>
      </c>
      <c r="D1536" s="17" t="str">
        <f t="shared" si="83"/>
        <v>abril</v>
      </c>
      <c r="E1536" s="17" t="str">
        <f t="shared" si="84"/>
        <v>T2</v>
      </c>
      <c r="F1536" s="17" t="str">
        <f t="shared" si="85"/>
        <v>S1</v>
      </c>
      <c r="G1536" s="1" t="s">
        <v>15</v>
      </c>
      <c r="H1536" s="1" t="s">
        <v>48</v>
      </c>
      <c r="I1536" s="1" t="s">
        <v>49</v>
      </c>
      <c r="J1536" s="1" t="s">
        <v>6</v>
      </c>
      <c r="K1536" s="1">
        <v>30</v>
      </c>
      <c r="L1536" s="1" t="s">
        <v>114</v>
      </c>
      <c r="M1536" s="14">
        <v>0.4</v>
      </c>
      <c r="N1536" s="2">
        <v>2250</v>
      </c>
      <c r="O1536" s="14">
        <f t="shared" si="78"/>
        <v>900</v>
      </c>
      <c r="P1536" s="14">
        <f t="shared" si="79"/>
        <v>315</v>
      </c>
      <c r="Q1536" s="3">
        <v>0.35</v>
      </c>
    </row>
    <row r="1537" spans="1:17" ht="15.75" customHeight="1" x14ac:dyDescent="0.2">
      <c r="A1537" s="1" t="s">
        <v>108</v>
      </c>
      <c r="B1537" s="1">
        <v>1185732</v>
      </c>
      <c r="C1537" s="17">
        <v>44669</v>
      </c>
      <c r="D1537" s="17" t="str">
        <f t="shared" si="83"/>
        <v>abril</v>
      </c>
      <c r="E1537" s="17" t="str">
        <f t="shared" si="84"/>
        <v>T2</v>
      </c>
      <c r="F1537" s="17" t="str">
        <f t="shared" si="85"/>
        <v>S1</v>
      </c>
      <c r="G1537" s="1" t="s">
        <v>15</v>
      </c>
      <c r="H1537" s="1" t="s">
        <v>48</v>
      </c>
      <c r="I1537" s="1" t="s">
        <v>49</v>
      </c>
      <c r="J1537" s="1" t="s">
        <v>7</v>
      </c>
      <c r="K1537" s="1">
        <v>23</v>
      </c>
      <c r="L1537" s="1" t="s">
        <v>112</v>
      </c>
      <c r="M1537" s="14">
        <v>0.30000000000000004</v>
      </c>
      <c r="N1537" s="2">
        <v>3500</v>
      </c>
      <c r="O1537" s="14">
        <f t="shared" si="78"/>
        <v>1050.0000000000002</v>
      </c>
      <c r="P1537" s="14">
        <f t="shared" si="79"/>
        <v>525.00000000000011</v>
      </c>
      <c r="Q1537" s="3">
        <v>0.5</v>
      </c>
    </row>
    <row r="1538" spans="1:17" ht="15.75" customHeight="1" x14ac:dyDescent="0.2">
      <c r="A1538" s="1" t="s">
        <v>108</v>
      </c>
      <c r="B1538" s="1">
        <v>1185732</v>
      </c>
      <c r="C1538" s="17">
        <v>44700</v>
      </c>
      <c r="D1538" s="17" t="str">
        <f t="shared" ref="D1538:D1601" si="86">TEXT(C1538,"mmmm")</f>
        <v>mayo</v>
      </c>
      <c r="E1538" s="17" t="str">
        <f t="shared" ref="E1538:E1601" si="87">"T" &amp; TRUNC((MONTH(C1538)-1)/3)+1</f>
        <v>T2</v>
      </c>
      <c r="F1538" s="17" t="str">
        <f t="shared" ref="F1538:F1601" si="88">"S" &amp; IF(MONTH(C1538)&lt;=6,1,2)</f>
        <v>S1</v>
      </c>
      <c r="G1538" s="1" t="s">
        <v>15</v>
      </c>
      <c r="H1538" s="1" t="s">
        <v>48</v>
      </c>
      <c r="I1538" s="1" t="s">
        <v>49</v>
      </c>
      <c r="J1538" s="1" t="s">
        <v>2</v>
      </c>
      <c r="K1538" s="1">
        <v>21</v>
      </c>
      <c r="L1538" s="1" t="s">
        <v>113</v>
      </c>
      <c r="M1538" s="14">
        <v>0.4</v>
      </c>
      <c r="N1538" s="2">
        <v>6200</v>
      </c>
      <c r="O1538" s="14">
        <f t="shared" si="78"/>
        <v>2480</v>
      </c>
      <c r="P1538" s="14">
        <f t="shared" si="79"/>
        <v>992</v>
      </c>
      <c r="Q1538" s="3">
        <v>0.4</v>
      </c>
    </row>
    <row r="1539" spans="1:17" ht="15.75" customHeight="1" x14ac:dyDescent="0.2">
      <c r="A1539" s="1" t="s">
        <v>108</v>
      </c>
      <c r="B1539" s="1">
        <v>1185732</v>
      </c>
      <c r="C1539" s="17">
        <v>44700</v>
      </c>
      <c r="D1539" s="17" t="str">
        <f t="shared" si="86"/>
        <v>mayo</v>
      </c>
      <c r="E1539" s="17" t="str">
        <f t="shared" si="87"/>
        <v>T2</v>
      </c>
      <c r="F1539" s="17" t="str">
        <f t="shared" si="88"/>
        <v>S1</v>
      </c>
      <c r="G1539" s="1" t="s">
        <v>15</v>
      </c>
      <c r="H1539" s="1" t="s">
        <v>48</v>
      </c>
      <c r="I1539" s="1" t="s">
        <v>49</v>
      </c>
      <c r="J1539" s="1" t="s">
        <v>3</v>
      </c>
      <c r="K1539" s="1">
        <v>41</v>
      </c>
      <c r="L1539" s="1" t="s">
        <v>113</v>
      </c>
      <c r="M1539" s="14">
        <v>0.35000000000000009</v>
      </c>
      <c r="N1539" s="2">
        <v>3250</v>
      </c>
      <c r="O1539" s="14">
        <f t="shared" si="78"/>
        <v>1137.5000000000002</v>
      </c>
      <c r="P1539" s="14">
        <f t="shared" si="79"/>
        <v>398.12500000000006</v>
      </c>
      <c r="Q1539" s="3">
        <v>0.35</v>
      </c>
    </row>
    <row r="1540" spans="1:17" ht="15.75" customHeight="1" x14ac:dyDescent="0.2">
      <c r="A1540" s="1" t="s">
        <v>108</v>
      </c>
      <c r="B1540" s="1">
        <v>1185732</v>
      </c>
      <c r="C1540" s="17">
        <v>44700</v>
      </c>
      <c r="D1540" s="17" t="str">
        <f t="shared" si="86"/>
        <v>mayo</v>
      </c>
      <c r="E1540" s="17" t="str">
        <f t="shared" si="87"/>
        <v>T2</v>
      </c>
      <c r="F1540" s="17" t="str">
        <f t="shared" si="88"/>
        <v>S1</v>
      </c>
      <c r="G1540" s="1" t="s">
        <v>15</v>
      </c>
      <c r="H1540" s="1" t="s">
        <v>48</v>
      </c>
      <c r="I1540" s="1" t="s">
        <v>49</v>
      </c>
      <c r="J1540" s="1" t="s">
        <v>4</v>
      </c>
      <c r="K1540" s="1">
        <v>50</v>
      </c>
      <c r="L1540" s="1" t="s">
        <v>114</v>
      </c>
      <c r="M1540" s="14">
        <v>0.30000000000000004</v>
      </c>
      <c r="N1540" s="2">
        <v>3000</v>
      </c>
      <c r="O1540" s="14">
        <f t="shared" si="78"/>
        <v>900.00000000000011</v>
      </c>
      <c r="P1540" s="14">
        <f t="shared" si="79"/>
        <v>315</v>
      </c>
      <c r="Q1540" s="3">
        <v>0.35</v>
      </c>
    </row>
    <row r="1541" spans="1:17" ht="15.75" customHeight="1" x14ac:dyDescent="0.2">
      <c r="A1541" s="1" t="s">
        <v>108</v>
      </c>
      <c r="B1541" s="1">
        <v>1185732</v>
      </c>
      <c r="C1541" s="17">
        <v>44700</v>
      </c>
      <c r="D1541" s="17" t="str">
        <f t="shared" si="86"/>
        <v>mayo</v>
      </c>
      <c r="E1541" s="17" t="str">
        <f t="shared" si="87"/>
        <v>T2</v>
      </c>
      <c r="F1541" s="17" t="str">
        <f t="shared" si="88"/>
        <v>S1</v>
      </c>
      <c r="G1541" s="1" t="s">
        <v>15</v>
      </c>
      <c r="H1541" s="1" t="s">
        <v>48</v>
      </c>
      <c r="I1541" s="1" t="s">
        <v>49</v>
      </c>
      <c r="J1541" s="1" t="s">
        <v>5</v>
      </c>
      <c r="K1541" s="1">
        <v>43</v>
      </c>
      <c r="L1541" s="1" t="s">
        <v>114</v>
      </c>
      <c r="M1541" s="14">
        <v>0.30000000000000004</v>
      </c>
      <c r="N1541" s="2">
        <v>2250</v>
      </c>
      <c r="O1541" s="14">
        <f t="shared" si="78"/>
        <v>675.00000000000011</v>
      </c>
      <c r="P1541" s="14">
        <f t="shared" si="79"/>
        <v>270.00000000000006</v>
      </c>
      <c r="Q1541" s="3">
        <v>0.4</v>
      </c>
    </row>
    <row r="1542" spans="1:17" ht="15.75" customHeight="1" x14ac:dyDescent="0.2">
      <c r="A1542" s="1" t="s">
        <v>108</v>
      </c>
      <c r="B1542" s="1">
        <v>1185732</v>
      </c>
      <c r="C1542" s="17">
        <v>44700</v>
      </c>
      <c r="D1542" s="17" t="str">
        <f t="shared" si="86"/>
        <v>mayo</v>
      </c>
      <c r="E1542" s="17" t="str">
        <f t="shared" si="87"/>
        <v>T2</v>
      </c>
      <c r="F1542" s="17" t="str">
        <f t="shared" si="88"/>
        <v>S1</v>
      </c>
      <c r="G1542" s="1" t="s">
        <v>15</v>
      </c>
      <c r="H1542" s="1" t="s">
        <v>48</v>
      </c>
      <c r="I1542" s="1" t="s">
        <v>49</v>
      </c>
      <c r="J1542" s="1" t="s">
        <v>6</v>
      </c>
      <c r="K1542" s="1">
        <v>27</v>
      </c>
      <c r="L1542" s="1" t="s">
        <v>113</v>
      </c>
      <c r="M1542" s="14">
        <v>0.44999999999999996</v>
      </c>
      <c r="N1542" s="2">
        <v>2500</v>
      </c>
      <c r="O1542" s="14">
        <f t="shared" si="78"/>
        <v>1125</v>
      </c>
      <c r="P1542" s="14">
        <f t="shared" si="79"/>
        <v>393.75</v>
      </c>
      <c r="Q1542" s="3">
        <v>0.35</v>
      </c>
    </row>
    <row r="1543" spans="1:17" ht="15.75" customHeight="1" x14ac:dyDescent="0.2">
      <c r="A1543" s="1" t="s">
        <v>108</v>
      </c>
      <c r="B1543" s="1">
        <v>1185732</v>
      </c>
      <c r="C1543" s="17">
        <v>44700</v>
      </c>
      <c r="D1543" s="17" t="str">
        <f t="shared" si="86"/>
        <v>mayo</v>
      </c>
      <c r="E1543" s="17" t="str">
        <f t="shared" si="87"/>
        <v>T2</v>
      </c>
      <c r="F1543" s="17" t="str">
        <f t="shared" si="88"/>
        <v>S1</v>
      </c>
      <c r="G1543" s="1" t="s">
        <v>15</v>
      </c>
      <c r="H1543" s="1" t="s">
        <v>48</v>
      </c>
      <c r="I1543" s="1" t="s">
        <v>49</v>
      </c>
      <c r="J1543" s="1" t="s">
        <v>7</v>
      </c>
      <c r="K1543" s="1">
        <v>38</v>
      </c>
      <c r="L1543" s="1" t="s">
        <v>114</v>
      </c>
      <c r="M1543" s="14">
        <v>0.49999999999999994</v>
      </c>
      <c r="N1543" s="2">
        <v>3500</v>
      </c>
      <c r="O1543" s="14">
        <f t="shared" si="78"/>
        <v>1749.9999999999998</v>
      </c>
      <c r="P1543" s="14">
        <f t="shared" si="79"/>
        <v>874.99999999999989</v>
      </c>
      <c r="Q1543" s="3">
        <v>0.5</v>
      </c>
    </row>
    <row r="1544" spans="1:17" ht="15.75" customHeight="1" x14ac:dyDescent="0.2">
      <c r="A1544" s="1" t="s">
        <v>108</v>
      </c>
      <c r="B1544" s="1">
        <v>1185732</v>
      </c>
      <c r="C1544" s="17">
        <v>44730</v>
      </c>
      <c r="D1544" s="17" t="str">
        <f t="shared" si="86"/>
        <v>junio</v>
      </c>
      <c r="E1544" s="17" t="str">
        <f t="shared" si="87"/>
        <v>T2</v>
      </c>
      <c r="F1544" s="17" t="str">
        <f t="shared" si="88"/>
        <v>S1</v>
      </c>
      <c r="G1544" s="1" t="s">
        <v>15</v>
      </c>
      <c r="H1544" s="1" t="s">
        <v>48</v>
      </c>
      <c r="I1544" s="1" t="s">
        <v>49</v>
      </c>
      <c r="J1544" s="1" t="s">
        <v>2</v>
      </c>
      <c r="K1544" s="1">
        <v>57</v>
      </c>
      <c r="L1544" s="1" t="s">
        <v>115</v>
      </c>
      <c r="M1544" s="14">
        <v>0.35000000000000003</v>
      </c>
      <c r="N1544" s="2">
        <v>6000</v>
      </c>
      <c r="O1544" s="14">
        <f t="shared" si="78"/>
        <v>2100</v>
      </c>
      <c r="P1544" s="14">
        <f t="shared" si="79"/>
        <v>840</v>
      </c>
      <c r="Q1544" s="3">
        <v>0.4</v>
      </c>
    </row>
    <row r="1545" spans="1:17" ht="15.75" customHeight="1" x14ac:dyDescent="0.2">
      <c r="A1545" s="1" t="s">
        <v>108</v>
      </c>
      <c r="B1545" s="1">
        <v>1185732</v>
      </c>
      <c r="C1545" s="17">
        <v>44730</v>
      </c>
      <c r="D1545" s="17" t="str">
        <f t="shared" si="86"/>
        <v>junio</v>
      </c>
      <c r="E1545" s="17" t="str">
        <f t="shared" si="87"/>
        <v>T2</v>
      </c>
      <c r="F1545" s="17" t="str">
        <f t="shared" si="88"/>
        <v>S1</v>
      </c>
      <c r="G1545" s="1" t="s">
        <v>15</v>
      </c>
      <c r="H1545" s="1" t="s">
        <v>48</v>
      </c>
      <c r="I1545" s="1" t="s">
        <v>49</v>
      </c>
      <c r="J1545" s="1" t="s">
        <v>3</v>
      </c>
      <c r="K1545" s="1">
        <v>18</v>
      </c>
      <c r="L1545" s="1" t="s">
        <v>112</v>
      </c>
      <c r="M1545" s="14">
        <v>0.3000000000000001</v>
      </c>
      <c r="N1545" s="2">
        <v>3500</v>
      </c>
      <c r="O1545" s="14">
        <f t="shared" si="78"/>
        <v>1050.0000000000005</v>
      </c>
      <c r="P1545" s="14">
        <f t="shared" si="79"/>
        <v>367.50000000000011</v>
      </c>
      <c r="Q1545" s="3">
        <v>0.35</v>
      </c>
    </row>
    <row r="1546" spans="1:17" ht="15.75" customHeight="1" x14ac:dyDescent="0.2">
      <c r="A1546" s="1" t="s">
        <v>108</v>
      </c>
      <c r="B1546" s="1">
        <v>1185732</v>
      </c>
      <c r="C1546" s="17">
        <v>44730</v>
      </c>
      <c r="D1546" s="17" t="str">
        <f t="shared" si="86"/>
        <v>junio</v>
      </c>
      <c r="E1546" s="17" t="str">
        <f t="shared" si="87"/>
        <v>T2</v>
      </c>
      <c r="F1546" s="17" t="str">
        <f t="shared" si="88"/>
        <v>S1</v>
      </c>
      <c r="G1546" s="1" t="s">
        <v>15</v>
      </c>
      <c r="H1546" s="1" t="s">
        <v>48</v>
      </c>
      <c r="I1546" s="1" t="s">
        <v>49</v>
      </c>
      <c r="J1546" s="1" t="s">
        <v>4</v>
      </c>
      <c r="K1546" s="1">
        <v>23</v>
      </c>
      <c r="L1546" s="1" t="s">
        <v>112</v>
      </c>
      <c r="M1546" s="14">
        <v>0.25000000000000006</v>
      </c>
      <c r="N1546" s="2">
        <v>3750</v>
      </c>
      <c r="O1546" s="14">
        <f t="shared" si="78"/>
        <v>937.50000000000023</v>
      </c>
      <c r="P1546" s="14">
        <f t="shared" si="79"/>
        <v>328.12500000000006</v>
      </c>
      <c r="Q1546" s="3">
        <v>0.35</v>
      </c>
    </row>
    <row r="1547" spans="1:17" ht="15.75" customHeight="1" x14ac:dyDescent="0.2">
      <c r="A1547" s="1" t="s">
        <v>108</v>
      </c>
      <c r="B1547" s="1">
        <v>1185732</v>
      </c>
      <c r="C1547" s="17">
        <v>44730</v>
      </c>
      <c r="D1547" s="17" t="str">
        <f t="shared" si="86"/>
        <v>junio</v>
      </c>
      <c r="E1547" s="17" t="str">
        <f t="shared" si="87"/>
        <v>T2</v>
      </c>
      <c r="F1547" s="17" t="str">
        <f t="shared" si="88"/>
        <v>S1</v>
      </c>
      <c r="G1547" s="1" t="s">
        <v>15</v>
      </c>
      <c r="H1547" s="1" t="s">
        <v>48</v>
      </c>
      <c r="I1547" s="1" t="s">
        <v>49</v>
      </c>
      <c r="J1547" s="1" t="s">
        <v>5</v>
      </c>
      <c r="K1547" s="1">
        <v>52</v>
      </c>
      <c r="L1547" s="1" t="s">
        <v>115</v>
      </c>
      <c r="M1547" s="14">
        <v>0.25000000000000006</v>
      </c>
      <c r="N1547" s="2">
        <v>3500</v>
      </c>
      <c r="O1547" s="14">
        <f t="shared" si="78"/>
        <v>875.00000000000023</v>
      </c>
      <c r="P1547" s="14">
        <f t="shared" si="79"/>
        <v>350.00000000000011</v>
      </c>
      <c r="Q1547" s="3">
        <v>0.4</v>
      </c>
    </row>
    <row r="1548" spans="1:17" ht="15.75" customHeight="1" x14ac:dyDescent="0.2">
      <c r="A1548" s="1" t="s">
        <v>108</v>
      </c>
      <c r="B1548" s="1">
        <v>1185732</v>
      </c>
      <c r="C1548" s="17">
        <v>44730</v>
      </c>
      <c r="D1548" s="17" t="str">
        <f t="shared" si="86"/>
        <v>junio</v>
      </c>
      <c r="E1548" s="17" t="str">
        <f t="shared" si="87"/>
        <v>T2</v>
      </c>
      <c r="F1548" s="17" t="str">
        <f t="shared" si="88"/>
        <v>S1</v>
      </c>
      <c r="G1548" s="1" t="s">
        <v>15</v>
      </c>
      <c r="H1548" s="1" t="s">
        <v>48</v>
      </c>
      <c r="I1548" s="1" t="s">
        <v>49</v>
      </c>
      <c r="J1548" s="1" t="s">
        <v>6</v>
      </c>
      <c r="K1548" s="1">
        <v>44</v>
      </c>
      <c r="L1548" s="1" t="s">
        <v>112</v>
      </c>
      <c r="M1548" s="14">
        <v>0.4</v>
      </c>
      <c r="N1548" s="2">
        <v>3500</v>
      </c>
      <c r="O1548" s="14">
        <f t="shared" si="78"/>
        <v>1400</v>
      </c>
      <c r="P1548" s="14">
        <f t="shared" si="79"/>
        <v>489.99999999999994</v>
      </c>
      <c r="Q1548" s="3">
        <v>0.35</v>
      </c>
    </row>
    <row r="1549" spans="1:17" ht="15.75" customHeight="1" x14ac:dyDescent="0.2">
      <c r="A1549" s="1" t="s">
        <v>108</v>
      </c>
      <c r="B1549" s="1">
        <v>1185732</v>
      </c>
      <c r="C1549" s="17">
        <v>44730</v>
      </c>
      <c r="D1549" s="17" t="str">
        <f t="shared" si="86"/>
        <v>junio</v>
      </c>
      <c r="E1549" s="17" t="str">
        <f t="shared" si="87"/>
        <v>T2</v>
      </c>
      <c r="F1549" s="17" t="str">
        <f t="shared" si="88"/>
        <v>S1</v>
      </c>
      <c r="G1549" s="1" t="s">
        <v>15</v>
      </c>
      <c r="H1549" s="1" t="s">
        <v>48</v>
      </c>
      <c r="I1549" s="1" t="s">
        <v>49</v>
      </c>
      <c r="J1549" s="1" t="s">
        <v>7</v>
      </c>
      <c r="K1549" s="1">
        <v>51</v>
      </c>
      <c r="L1549" s="1" t="s">
        <v>112</v>
      </c>
      <c r="M1549" s="14">
        <v>0.45</v>
      </c>
      <c r="N1549" s="2">
        <v>5250</v>
      </c>
      <c r="O1549" s="14">
        <f t="shared" si="78"/>
        <v>2362.5</v>
      </c>
      <c r="P1549" s="14">
        <f t="shared" si="79"/>
        <v>1181.25</v>
      </c>
      <c r="Q1549" s="3">
        <v>0.5</v>
      </c>
    </row>
    <row r="1550" spans="1:17" ht="15.75" customHeight="1" x14ac:dyDescent="0.2">
      <c r="A1550" s="1" t="s">
        <v>108</v>
      </c>
      <c r="B1550" s="1">
        <v>1185732</v>
      </c>
      <c r="C1550" s="17">
        <v>44759</v>
      </c>
      <c r="D1550" s="17" t="str">
        <f t="shared" si="86"/>
        <v>julio</v>
      </c>
      <c r="E1550" s="17" t="str">
        <f t="shared" si="87"/>
        <v>T3</v>
      </c>
      <c r="F1550" s="17" t="str">
        <f t="shared" si="88"/>
        <v>S2</v>
      </c>
      <c r="G1550" s="1" t="s">
        <v>15</v>
      </c>
      <c r="H1550" s="1" t="s">
        <v>48</v>
      </c>
      <c r="I1550" s="1" t="s">
        <v>49</v>
      </c>
      <c r="J1550" s="1" t="s">
        <v>2</v>
      </c>
      <c r="K1550" s="1">
        <v>52</v>
      </c>
      <c r="L1550" s="1" t="s">
        <v>113</v>
      </c>
      <c r="M1550" s="14">
        <v>0.4</v>
      </c>
      <c r="N1550" s="2">
        <v>7500</v>
      </c>
      <c r="O1550" s="14">
        <f t="shared" si="78"/>
        <v>3000</v>
      </c>
      <c r="P1550" s="14">
        <f t="shared" si="79"/>
        <v>1200</v>
      </c>
      <c r="Q1550" s="3">
        <v>0.4</v>
      </c>
    </row>
    <row r="1551" spans="1:17" ht="15.75" customHeight="1" x14ac:dyDescent="0.2">
      <c r="A1551" s="1" t="s">
        <v>108</v>
      </c>
      <c r="B1551" s="1">
        <v>1185732</v>
      </c>
      <c r="C1551" s="17">
        <v>44759</v>
      </c>
      <c r="D1551" s="17" t="str">
        <f t="shared" si="86"/>
        <v>julio</v>
      </c>
      <c r="E1551" s="17" t="str">
        <f t="shared" si="87"/>
        <v>T3</v>
      </c>
      <c r="F1551" s="17" t="str">
        <f t="shared" si="88"/>
        <v>S2</v>
      </c>
      <c r="G1551" s="1" t="s">
        <v>15</v>
      </c>
      <c r="H1551" s="1" t="s">
        <v>48</v>
      </c>
      <c r="I1551" s="1" t="s">
        <v>49</v>
      </c>
      <c r="J1551" s="1" t="s">
        <v>3</v>
      </c>
      <c r="K1551" s="1">
        <v>34</v>
      </c>
      <c r="L1551" s="1" t="s">
        <v>115</v>
      </c>
      <c r="M1551" s="14">
        <v>0.35000000000000009</v>
      </c>
      <c r="N1551" s="2">
        <v>5000</v>
      </c>
      <c r="O1551" s="14">
        <f t="shared" si="78"/>
        <v>1750.0000000000005</v>
      </c>
      <c r="P1551" s="14">
        <f t="shared" si="79"/>
        <v>612.50000000000011</v>
      </c>
      <c r="Q1551" s="3">
        <v>0.35</v>
      </c>
    </row>
    <row r="1552" spans="1:17" ht="15.75" customHeight="1" x14ac:dyDescent="0.2">
      <c r="A1552" s="1" t="s">
        <v>108</v>
      </c>
      <c r="B1552" s="1">
        <v>1185732</v>
      </c>
      <c r="C1552" s="17">
        <v>44759</v>
      </c>
      <c r="D1552" s="17" t="str">
        <f t="shared" si="86"/>
        <v>julio</v>
      </c>
      <c r="E1552" s="17" t="str">
        <f t="shared" si="87"/>
        <v>T3</v>
      </c>
      <c r="F1552" s="17" t="str">
        <f t="shared" si="88"/>
        <v>S2</v>
      </c>
      <c r="G1552" s="1" t="s">
        <v>15</v>
      </c>
      <c r="H1552" s="1" t="s">
        <v>48</v>
      </c>
      <c r="I1552" s="1" t="s">
        <v>49</v>
      </c>
      <c r="J1552" s="1" t="s">
        <v>4</v>
      </c>
      <c r="K1552" s="1">
        <v>40</v>
      </c>
      <c r="L1552" s="1" t="s">
        <v>115</v>
      </c>
      <c r="M1552" s="14">
        <v>0.30000000000000004</v>
      </c>
      <c r="N1552" s="2">
        <v>4250</v>
      </c>
      <c r="O1552" s="14">
        <f t="shared" si="78"/>
        <v>1275.0000000000002</v>
      </c>
      <c r="P1552" s="14">
        <f t="shared" si="79"/>
        <v>446.25000000000006</v>
      </c>
      <c r="Q1552" s="3">
        <v>0.35</v>
      </c>
    </row>
    <row r="1553" spans="1:17" ht="15.75" customHeight="1" x14ac:dyDescent="0.2">
      <c r="A1553" s="1" t="s">
        <v>108</v>
      </c>
      <c r="B1553" s="1">
        <v>1185732</v>
      </c>
      <c r="C1553" s="17">
        <v>44759</v>
      </c>
      <c r="D1553" s="17" t="str">
        <f t="shared" si="86"/>
        <v>julio</v>
      </c>
      <c r="E1553" s="17" t="str">
        <f t="shared" si="87"/>
        <v>T3</v>
      </c>
      <c r="F1553" s="17" t="str">
        <f t="shared" si="88"/>
        <v>S2</v>
      </c>
      <c r="G1553" s="1" t="s">
        <v>15</v>
      </c>
      <c r="H1553" s="1" t="s">
        <v>48</v>
      </c>
      <c r="I1553" s="1" t="s">
        <v>49</v>
      </c>
      <c r="J1553" s="1" t="s">
        <v>5</v>
      </c>
      <c r="K1553" s="1">
        <v>32</v>
      </c>
      <c r="L1553" s="1" t="s">
        <v>112</v>
      </c>
      <c r="M1553" s="14">
        <v>0.30000000000000004</v>
      </c>
      <c r="N1553" s="2">
        <v>3750</v>
      </c>
      <c r="O1553" s="14">
        <f t="shared" si="78"/>
        <v>1125.0000000000002</v>
      </c>
      <c r="P1553" s="14">
        <f t="shared" si="79"/>
        <v>450.00000000000011</v>
      </c>
      <c r="Q1553" s="3">
        <v>0.4</v>
      </c>
    </row>
    <row r="1554" spans="1:17" ht="15.75" customHeight="1" x14ac:dyDescent="0.2">
      <c r="A1554" s="1" t="s">
        <v>108</v>
      </c>
      <c r="B1554" s="1">
        <v>1185732</v>
      </c>
      <c r="C1554" s="17">
        <v>44759</v>
      </c>
      <c r="D1554" s="17" t="str">
        <f t="shared" si="86"/>
        <v>julio</v>
      </c>
      <c r="E1554" s="17" t="str">
        <f t="shared" si="87"/>
        <v>T3</v>
      </c>
      <c r="F1554" s="17" t="str">
        <f t="shared" si="88"/>
        <v>S2</v>
      </c>
      <c r="G1554" s="1" t="s">
        <v>15</v>
      </c>
      <c r="H1554" s="1" t="s">
        <v>48</v>
      </c>
      <c r="I1554" s="1" t="s">
        <v>49</v>
      </c>
      <c r="J1554" s="1" t="s">
        <v>6</v>
      </c>
      <c r="K1554" s="1">
        <v>43</v>
      </c>
      <c r="L1554" s="1" t="s">
        <v>114</v>
      </c>
      <c r="M1554" s="14">
        <v>0.4</v>
      </c>
      <c r="N1554" s="2">
        <v>3750</v>
      </c>
      <c r="O1554" s="14">
        <f t="shared" si="78"/>
        <v>1500</v>
      </c>
      <c r="P1554" s="14">
        <f t="shared" si="79"/>
        <v>525</v>
      </c>
      <c r="Q1554" s="3">
        <v>0.35</v>
      </c>
    </row>
    <row r="1555" spans="1:17" ht="15.75" customHeight="1" x14ac:dyDescent="0.2">
      <c r="A1555" s="1" t="s">
        <v>108</v>
      </c>
      <c r="B1555" s="1">
        <v>1185732</v>
      </c>
      <c r="C1555" s="17">
        <v>44759</v>
      </c>
      <c r="D1555" s="17" t="str">
        <f t="shared" si="86"/>
        <v>julio</v>
      </c>
      <c r="E1555" s="17" t="str">
        <f t="shared" si="87"/>
        <v>T3</v>
      </c>
      <c r="F1555" s="17" t="str">
        <f t="shared" si="88"/>
        <v>S2</v>
      </c>
      <c r="G1555" s="1" t="s">
        <v>15</v>
      </c>
      <c r="H1555" s="1" t="s">
        <v>48</v>
      </c>
      <c r="I1555" s="1" t="s">
        <v>49</v>
      </c>
      <c r="J1555" s="1" t="s">
        <v>7</v>
      </c>
      <c r="K1555" s="1">
        <v>16</v>
      </c>
      <c r="L1555" s="1" t="s">
        <v>113</v>
      </c>
      <c r="M1555" s="14">
        <v>0.45</v>
      </c>
      <c r="N1555" s="2">
        <v>5500</v>
      </c>
      <c r="O1555" s="14">
        <f t="shared" si="78"/>
        <v>2475</v>
      </c>
      <c r="P1555" s="14">
        <f t="shared" si="79"/>
        <v>1237.5</v>
      </c>
      <c r="Q1555" s="3">
        <v>0.5</v>
      </c>
    </row>
    <row r="1556" spans="1:17" ht="15.75" customHeight="1" x14ac:dyDescent="0.2">
      <c r="A1556" s="1" t="s">
        <v>108</v>
      </c>
      <c r="B1556" s="1">
        <v>1185732</v>
      </c>
      <c r="C1556" s="17">
        <v>44791</v>
      </c>
      <c r="D1556" s="17" t="str">
        <f t="shared" si="86"/>
        <v>agosto</v>
      </c>
      <c r="E1556" s="17" t="str">
        <f t="shared" si="87"/>
        <v>T3</v>
      </c>
      <c r="F1556" s="17" t="str">
        <f t="shared" si="88"/>
        <v>S2</v>
      </c>
      <c r="G1556" s="1" t="s">
        <v>15</v>
      </c>
      <c r="H1556" s="1" t="s">
        <v>48</v>
      </c>
      <c r="I1556" s="1" t="s">
        <v>49</v>
      </c>
      <c r="J1556" s="1" t="s">
        <v>2</v>
      </c>
      <c r="K1556" s="1">
        <v>36</v>
      </c>
      <c r="L1556" s="1" t="s">
        <v>113</v>
      </c>
      <c r="M1556" s="14">
        <v>0.4</v>
      </c>
      <c r="N1556" s="2">
        <v>7000</v>
      </c>
      <c r="O1556" s="14">
        <f t="shared" si="78"/>
        <v>2800</v>
      </c>
      <c r="P1556" s="14">
        <f t="shared" si="79"/>
        <v>1120</v>
      </c>
      <c r="Q1556" s="3">
        <v>0.4</v>
      </c>
    </row>
    <row r="1557" spans="1:17" ht="15.75" customHeight="1" x14ac:dyDescent="0.2">
      <c r="A1557" s="1" t="s">
        <v>108</v>
      </c>
      <c r="B1557" s="1">
        <v>1185732</v>
      </c>
      <c r="C1557" s="17">
        <v>44791</v>
      </c>
      <c r="D1557" s="17" t="str">
        <f t="shared" si="86"/>
        <v>agosto</v>
      </c>
      <c r="E1557" s="17" t="str">
        <f t="shared" si="87"/>
        <v>T3</v>
      </c>
      <c r="F1557" s="17" t="str">
        <f t="shared" si="88"/>
        <v>S2</v>
      </c>
      <c r="G1557" s="1" t="s">
        <v>15</v>
      </c>
      <c r="H1557" s="1" t="s">
        <v>48</v>
      </c>
      <c r="I1557" s="1" t="s">
        <v>49</v>
      </c>
      <c r="J1557" s="1" t="s">
        <v>3</v>
      </c>
      <c r="K1557" s="1">
        <v>33</v>
      </c>
      <c r="L1557" s="1" t="s">
        <v>112</v>
      </c>
      <c r="M1557" s="14">
        <v>0.40000000000000008</v>
      </c>
      <c r="N1557" s="2">
        <v>4750</v>
      </c>
      <c r="O1557" s="14">
        <f t="shared" si="78"/>
        <v>1900.0000000000005</v>
      </c>
      <c r="P1557" s="14">
        <f t="shared" si="79"/>
        <v>665.00000000000011</v>
      </c>
      <c r="Q1557" s="3">
        <v>0.35</v>
      </c>
    </row>
    <row r="1558" spans="1:17" ht="15.75" customHeight="1" x14ac:dyDescent="0.2">
      <c r="A1558" s="1" t="s">
        <v>108</v>
      </c>
      <c r="B1558" s="1">
        <v>1185732</v>
      </c>
      <c r="C1558" s="17">
        <v>44791</v>
      </c>
      <c r="D1558" s="17" t="str">
        <f t="shared" si="86"/>
        <v>agosto</v>
      </c>
      <c r="E1558" s="17" t="str">
        <f t="shared" si="87"/>
        <v>T3</v>
      </c>
      <c r="F1558" s="17" t="str">
        <f t="shared" si="88"/>
        <v>S2</v>
      </c>
      <c r="G1558" s="1" t="s">
        <v>15</v>
      </c>
      <c r="H1558" s="1" t="s">
        <v>48</v>
      </c>
      <c r="I1558" s="1" t="s">
        <v>49</v>
      </c>
      <c r="J1558" s="1" t="s">
        <v>4</v>
      </c>
      <c r="K1558" s="1">
        <v>31</v>
      </c>
      <c r="L1558" s="1" t="s">
        <v>112</v>
      </c>
      <c r="M1558" s="14">
        <v>0.35000000000000003</v>
      </c>
      <c r="N1558" s="2">
        <v>4000</v>
      </c>
      <c r="O1558" s="14">
        <f t="shared" si="78"/>
        <v>1400.0000000000002</v>
      </c>
      <c r="P1558" s="14">
        <f t="shared" si="79"/>
        <v>490.00000000000006</v>
      </c>
      <c r="Q1558" s="3">
        <v>0.35</v>
      </c>
    </row>
    <row r="1559" spans="1:17" ht="15.75" customHeight="1" x14ac:dyDescent="0.2">
      <c r="A1559" s="1" t="s">
        <v>108</v>
      </c>
      <c r="B1559" s="1">
        <v>1185732</v>
      </c>
      <c r="C1559" s="17">
        <v>44791</v>
      </c>
      <c r="D1559" s="17" t="str">
        <f t="shared" si="86"/>
        <v>agosto</v>
      </c>
      <c r="E1559" s="17" t="str">
        <f t="shared" si="87"/>
        <v>T3</v>
      </c>
      <c r="F1559" s="17" t="str">
        <f t="shared" si="88"/>
        <v>S2</v>
      </c>
      <c r="G1559" s="1" t="s">
        <v>15</v>
      </c>
      <c r="H1559" s="1" t="s">
        <v>48</v>
      </c>
      <c r="I1559" s="1" t="s">
        <v>49</v>
      </c>
      <c r="J1559" s="1" t="s">
        <v>5</v>
      </c>
      <c r="K1559" s="1">
        <v>47</v>
      </c>
      <c r="L1559" s="1" t="s">
        <v>113</v>
      </c>
      <c r="M1559" s="14">
        <v>0.25000000000000006</v>
      </c>
      <c r="N1559" s="2">
        <v>3250</v>
      </c>
      <c r="O1559" s="14">
        <f t="shared" si="78"/>
        <v>812.50000000000023</v>
      </c>
      <c r="P1559" s="14">
        <f t="shared" si="79"/>
        <v>325.00000000000011</v>
      </c>
      <c r="Q1559" s="3">
        <v>0.4</v>
      </c>
    </row>
    <row r="1560" spans="1:17" ht="15.75" customHeight="1" x14ac:dyDescent="0.2">
      <c r="A1560" s="1" t="s">
        <v>108</v>
      </c>
      <c r="B1560" s="1">
        <v>1185732</v>
      </c>
      <c r="C1560" s="17">
        <v>44791</v>
      </c>
      <c r="D1560" s="17" t="str">
        <f t="shared" si="86"/>
        <v>agosto</v>
      </c>
      <c r="E1560" s="17" t="str">
        <f t="shared" si="87"/>
        <v>T3</v>
      </c>
      <c r="F1560" s="17" t="str">
        <f t="shared" si="88"/>
        <v>S2</v>
      </c>
      <c r="G1560" s="1" t="s">
        <v>15</v>
      </c>
      <c r="H1560" s="1" t="s">
        <v>48</v>
      </c>
      <c r="I1560" s="1" t="s">
        <v>49</v>
      </c>
      <c r="J1560" s="1" t="s">
        <v>6</v>
      </c>
      <c r="K1560" s="1">
        <v>32</v>
      </c>
      <c r="L1560" s="1" t="s">
        <v>114</v>
      </c>
      <c r="M1560" s="14">
        <v>0.35000000000000003</v>
      </c>
      <c r="N1560" s="2">
        <v>3000</v>
      </c>
      <c r="O1560" s="14">
        <f t="shared" si="78"/>
        <v>1050</v>
      </c>
      <c r="P1560" s="14">
        <f t="shared" si="79"/>
        <v>367.5</v>
      </c>
      <c r="Q1560" s="3">
        <v>0.35</v>
      </c>
    </row>
    <row r="1561" spans="1:17" ht="15.75" customHeight="1" x14ac:dyDescent="0.2">
      <c r="A1561" s="1" t="s">
        <v>108</v>
      </c>
      <c r="B1561" s="1">
        <v>1185732</v>
      </c>
      <c r="C1561" s="17">
        <v>44791</v>
      </c>
      <c r="D1561" s="17" t="str">
        <f t="shared" si="86"/>
        <v>agosto</v>
      </c>
      <c r="E1561" s="17" t="str">
        <f t="shared" si="87"/>
        <v>T3</v>
      </c>
      <c r="F1561" s="17" t="str">
        <f t="shared" si="88"/>
        <v>S2</v>
      </c>
      <c r="G1561" s="1" t="s">
        <v>15</v>
      </c>
      <c r="H1561" s="1" t="s">
        <v>48</v>
      </c>
      <c r="I1561" s="1" t="s">
        <v>49</v>
      </c>
      <c r="J1561" s="1" t="s">
        <v>7</v>
      </c>
      <c r="K1561" s="1">
        <v>21</v>
      </c>
      <c r="L1561" s="1" t="s">
        <v>115</v>
      </c>
      <c r="M1561" s="14">
        <v>0.4</v>
      </c>
      <c r="N1561" s="2">
        <v>4750</v>
      </c>
      <c r="O1561" s="14">
        <f t="shared" si="78"/>
        <v>1900</v>
      </c>
      <c r="P1561" s="14">
        <f t="shared" si="79"/>
        <v>950</v>
      </c>
      <c r="Q1561" s="3">
        <v>0.5</v>
      </c>
    </row>
    <row r="1562" spans="1:17" ht="15.75" customHeight="1" x14ac:dyDescent="0.2">
      <c r="A1562" s="1" t="s">
        <v>108</v>
      </c>
      <c r="B1562" s="1">
        <v>1185732</v>
      </c>
      <c r="C1562" s="17">
        <v>44823</v>
      </c>
      <c r="D1562" s="17" t="str">
        <f t="shared" si="86"/>
        <v>septiembre</v>
      </c>
      <c r="E1562" s="17" t="str">
        <f t="shared" si="87"/>
        <v>T3</v>
      </c>
      <c r="F1562" s="17" t="str">
        <f t="shared" si="88"/>
        <v>S2</v>
      </c>
      <c r="G1562" s="1" t="s">
        <v>15</v>
      </c>
      <c r="H1562" s="1" t="s">
        <v>48</v>
      </c>
      <c r="I1562" s="1" t="s">
        <v>49</v>
      </c>
      <c r="J1562" s="1" t="s">
        <v>2</v>
      </c>
      <c r="K1562" s="1">
        <v>59</v>
      </c>
      <c r="L1562" s="1" t="s">
        <v>112</v>
      </c>
      <c r="M1562" s="14">
        <v>0.35000000000000003</v>
      </c>
      <c r="N1562" s="2">
        <v>6000</v>
      </c>
      <c r="O1562" s="14">
        <f t="shared" si="78"/>
        <v>2100</v>
      </c>
      <c r="P1562" s="14">
        <f t="shared" si="79"/>
        <v>840</v>
      </c>
      <c r="Q1562" s="3">
        <v>0.4</v>
      </c>
    </row>
    <row r="1563" spans="1:17" ht="15.75" customHeight="1" x14ac:dyDescent="0.2">
      <c r="A1563" s="1" t="s">
        <v>108</v>
      </c>
      <c r="B1563" s="1">
        <v>1185732</v>
      </c>
      <c r="C1563" s="17">
        <v>44823</v>
      </c>
      <c r="D1563" s="17" t="str">
        <f t="shared" si="86"/>
        <v>septiembre</v>
      </c>
      <c r="E1563" s="17" t="str">
        <f t="shared" si="87"/>
        <v>T3</v>
      </c>
      <c r="F1563" s="17" t="str">
        <f t="shared" si="88"/>
        <v>S2</v>
      </c>
      <c r="G1563" s="1" t="s">
        <v>15</v>
      </c>
      <c r="H1563" s="1" t="s">
        <v>48</v>
      </c>
      <c r="I1563" s="1" t="s">
        <v>49</v>
      </c>
      <c r="J1563" s="1" t="s">
        <v>3</v>
      </c>
      <c r="K1563" s="1">
        <v>36</v>
      </c>
      <c r="L1563" s="1" t="s">
        <v>112</v>
      </c>
      <c r="M1563" s="14">
        <v>0.3000000000000001</v>
      </c>
      <c r="N1563" s="2">
        <v>4000</v>
      </c>
      <c r="O1563" s="14">
        <f t="shared" si="78"/>
        <v>1200.0000000000005</v>
      </c>
      <c r="P1563" s="14">
        <f t="shared" si="79"/>
        <v>420.00000000000011</v>
      </c>
      <c r="Q1563" s="3">
        <v>0.35</v>
      </c>
    </row>
    <row r="1564" spans="1:17" ht="15.75" customHeight="1" x14ac:dyDescent="0.2">
      <c r="A1564" s="1" t="s">
        <v>108</v>
      </c>
      <c r="B1564" s="1">
        <v>1185732</v>
      </c>
      <c r="C1564" s="17">
        <v>44823</v>
      </c>
      <c r="D1564" s="17" t="str">
        <f t="shared" si="86"/>
        <v>septiembre</v>
      </c>
      <c r="E1564" s="17" t="str">
        <f t="shared" si="87"/>
        <v>T3</v>
      </c>
      <c r="F1564" s="17" t="str">
        <f t="shared" si="88"/>
        <v>S2</v>
      </c>
      <c r="G1564" s="1" t="s">
        <v>15</v>
      </c>
      <c r="H1564" s="1" t="s">
        <v>48</v>
      </c>
      <c r="I1564" s="1" t="s">
        <v>49</v>
      </c>
      <c r="J1564" s="1" t="s">
        <v>4</v>
      </c>
      <c r="K1564" s="1">
        <v>39</v>
      </c>
      <c r="L1564" s="1" t="s">
        <v>113</v>
      </c>
      <c r="M1564" s="14">
        <v>0.15000000000000002</v>
      </c>
      <c r="N1564" s="2">
        <v>3000</v>
      </c>
      <c r="O1564" s="14">
        <f t="shared" si="78"/>
        <v>450.00000000000006</v>
      </c>
      <c r="P1564" s="14">
        <f t="shared" si="79"/>
        <v>157.5</v>
      </c>
      <c r="Q1564" s="3">
        <v>0.35</v>
      </c>
    </row>
    <row r="1565" spans="1:17" ht="15.75" customHeight="1" x14ac:dyDescent="0.2">
      <c r="A1565" s="1" t="s">
        <v>108</v>
      </c>
      <c r="B1565" s="1">
        <v>1185732</v>
      </c>
      <c r="C1565" s="17">
        <v>44823</v>
      </c>
      <c r="D1565" s="17" t="str">
        <f t="shared" si="86"/>
        <v>septiembre</v>
      </c>
      <c r="E1565" s="17" t="str">
        <f t="shared" si="87"/>
        <v>T3</v>
      </c>
      <c r="F1565" s="17" t="str">
        <f t="shared" si="88"/>
        <v>S2</v>
      </c>
      <c r="G1565" s="1" t="s">
        <v>15</v>
      </c>
      <c r="H1565" s="1" t="s">
        <v>48</v>
      </c>
      <c r="I1565" s="1" t="s">
        <v>49</v>
      </c>
      <c r="J1565" s="1" t="s">
        <v>5</v>
      </c>
      <c r="K1565" s="1">
        <v>17</v>
      </c>
      <c r="L1565" s="1" t="s">
        <v>114</v>
      </c>
      <c r="M1565" s="14">
        <v>0.15000000000000002</v>
      </c>
      <c r="N1565" s="2">
        <v>2750</v>
      </c>
      <c r="O1565" s="14">
        <f t="shared" si="78"/>
        <v>412.50000000000006</v>
      </c>
      <c r="P1565" s="14">
        <f t="shared" si="79"/>
        <v>165.00000000000003</v>
      </c>
      <c r="Q1565" s="3">
        <v>0.4</v>
      </c>
    </row>
    <row r="1566" spans="1:17" ht="15.75" customHeight="1" x14ac:dyDescent="0.2">
      <c r="A1566" s="1" t="s">
        <v>108</v>
      </c>
      <c r="B1566" s="1">
        <v>1185732</v>
      </c>
      <c r="C1566" s="17">
        <v>44823</v>
      </c>
      <c r="D1566" s="17" t="str">
        <f t="shared" si="86"/>
        <v>septiembre</v>
      </c>
      <c r="E1566" s="17" t="str">
        <f t="shared" si="87"/>
        <v>T3</v>
      </c>
      <c r="F1566" s="17" t="str">
        <f t="shared" si="88"/>
        <v>S2</v>
      </c>
      <c r="G1566" s="1" t="s">
        <v>15</v>
      </c>
      <c r="H1566" s="1" t="s">
        <v>48</v>
      </c>
      <c r="I1566" s="1" t="s">
        <v>49</v>
      </c>
      <c r="J1566" s="1" t="s">
        <v>6</v>
      </c>
      <c r="K1566" s="1">
        <v>42</v>
      </c>
      <c r="L1566" s="1" t="s">
        <v>115</v>
      </c>
      <c r="M1566" s="14">
        <v>0.25</v>
      </c>
      <c r="N1566" s="2">
        <v>2750</v>
      </c>
      <c r="O1566" s="14">
        <f t="shared" si="78"/>
        <v>687.5</v>
      </c>
      <c r="P1566" s="14">
        <f t="shared" si="79"/>
        <v>240.62499999999997</v>
      </c>
      <c r="Q1566" s="3">
        <v>0.35</v>
      </c>
    </row>
    <row r="1567" spans="1:17" ht="15.75" customHeight="1" x14ac:dyDescent="0.2">
      <c r="A1567" s="1" t="s">
        <v>108</v>
      </c>
      <c r="B1567" s="1">
        <v>1185732</v>
      </c>
      <c r="C1567" s="17">
        <v>44823</v>
      </c>
      <c r="D1567" s="17" t="str">
        <f t="shared" si="86"/>
        <v>septiembre</v>
      </c>
      <c r="E1567" s="17" t="str">
        <f t="shared" si="87"/>
        <v>T3</v>
      </c>
      <c r="F1567" s="17" t="str">
        <f t="shared" si="88"/>
        <v>S2</v>
      </c>
      <c r="G1567" s="1" t="s">
        <v>15</v>
      </c>
      <c r="H1567" s="1" t="s">
        <v>48</v>
      </c>
      <c r="I1567" s="1" t="s">
        <v>49</v>
      </c>
      <c r="J1567" s="1" t="s">
        <v>7</v>
      </c>
      <c r="K1567" s="1">
        <v>23</v>
      </c>
      <c r="L1567" s="1" t="s">
        <v>112</v>
      </c>
      <c r="M1567" s="14">
        <v>0.30000000000000004</v>
      </c>
      <c r="N1567" s="2">
        <v>3500</v>
      </c>
      <c r="O1567" s="14">
        <f t="shared" si="78"/>
        <v>1050.0000000000002</v>
      </c>
      <c r="P1567" s="14">
        <f t="shared" si="79"/>
        <v>525.00000000000011</v>
      </c>
      <c r="Q1567" s="3">
        <v>0.5</v>
      </c>
    </row>
    <row r="1568" spans="1:17" ht="15.75" customHeight="1" x14ac:dyDescent="0.2">
      <c r="A1568" s="1" t="s">
        <v>108</v>
      </c>
      <c r="B1568" s="1">
        <v>1185732</v>
      </c>
      <c r="C1568" s="17">
        <v>44852</v>
      </c>
      <c r="D1568" s="17" t="str">
        <f t="shared" si="86"/>
        <v>octubre</v>
      </c>
      <c r="E1568" s="17" t="str">
        <f t="shared" si="87"/>
        <v>T4</v>
      </c>
      <c r="F1568" s="17" t="str">
        <f t="shared" si="88"/>
        <v>S2</v>
      </c>
      <c r="G1568" s="1" t="s">
        <v>15</v>
      </c>
      <c r="H1568" s="1" t="s">
        <v>48</v>
      </c>
      <c r="I1568" s="1" t="s">
        <v>49</v>
      </c>
      <c r="J1568" s="1" t="s">
        <v>2</v>
      </c>
      <c r="K1568" s="1">
        <v>47</v>
      </c>
      <c r="L1568" s="1" t="s">
        <v>112</v>
      </c>
      <c r="M1568" s="14">
        <v>0.35</v>
      </c>
      <c r="N1568" s="2">
        <v>5250</v>
      </c>
      <c r="O1568" s="14">
        <f t="shared" si="78"/>
        <v>1837.4999999999998</v>
      </c>
      <c r="P1568" s="14">
        <f t="shared" si="79"/>
        <v>735</v>
      </c>
      <c r="Q1568" s="3">
        <v>0.4</v>
      </c>
    </row>
    <row r="1569" spans="1:17" ht="15.75" customHeight="1" x14ac:dyDescent="0.2">
      <c r="A1569" s="1" t="s">
        <v>108</v>
      </c>
      <c r="B1569" s="1">
        <v>1185732</v>
      </c>
      <c r="C1569" s="17">
        <v>44852</v>
      </c>
      <c r="D1569" s="17" t="str">
        <f t="shared" si="86"/>
        <v>octubre</v>
      </c>
      <c r="E1569" s="17" t="str">
        <f t="shared" si="87"/>
        <v>T4</v>
      </c>
      <c r="F1569" s="17" t="str">
        <f t="shared" si="88"/>
        <v>S2</v>
      </c>
      <c r="G1569" s="1" t="s">
        <v>15</v>
      </c>
      <c r="H1569" s="1" t="s">
        <v>48</v>
      </c>
      <c r="I1569" s="1" t="s">
        <v>49</v>
      </c>
      <c r="J1569" s="1" t="s">
        <v>3</v>
      </c>
      <c r="K1569" s="1">
        <v>22</v>
      </c>
      <c r="L1569" s="1" t="s">
        <v>113</v>
      </c>
      <c r="M1569" s="14">
        <v>0.25</v>
      </c>
      <c r="N1569" s="2">
        <v>3500</v>
      </c>
      <c r="O1569" s="14">
        <f t="shared" si="78"/>
        <v>875</v>
      </c>
      <c r="P1569" s="14">
        <f t="shared" si="79"/>
        <v>306.25</v>
      </c>
      <c r="Q1569" s="3">
        <v>0.35</v>
      </c>
    </row>
    <row r="1570" spans="1:17" ht="15.75" customHeight="1" x14ac:dyDescent="0.2">
      <c r="A1570" s="1" t="s">
        <v>108</v>
      </c>
      <c r="B1570" s="1">
        <v>1185732</v>
      </c>
      <c r="C1570" s="17">
        <v>44852</v>
      </c>
      <c r="D1570" s="17" t="str">
        <f t="shared" si="86"/>
        <v>octubre</v>
      </c>
      <c r="E1570" s="17" t="str">
        <f t="shared" si="87"/>
        <v>T4</v>
      </c>
      <c r="F1570" s="17" t="str">
        <f t="shared" si="88"/>
        <v>S2</v>
      </c>
      <c r="G1570" s="1" t="s">
        <v>15</v>
      </c>
      <c r="H1570" s="1" t="s">
        <v>48</v>
      </c>
      <c r="I1570" s="1" t="s">
        <v>49</v>
      </c>
      <c r="J1570" s="1" t="s">
        <v>4</v>
      </c>
      <c r="K1570" s="1">
        <v>59</v>
      </c>
      <c r="L1570" s="1" t="s">
        <v>115</v>
      </c>
      <c r="M1570" s="14">
        <v>0.25</v>
      </c>
      <c r="N1570" s="2">
        <v>2500</v>
      </c>
      <c r="O1570" s="14">
        <f t="shared" si="78"/>
        <v>625</v>
      </c>
      <c r="P1570" s="14">
        <f t="shared" si="79"/>
        <v>218.75</v>
      </c>
      <c r="Q1570" s="3">
        <v>0.35</v>
      </c>
    </row>
    <row r="1571" spans="1:17" ht="15.75" customHeight="1" x14ac:dyDescent="0.2">
      <c r="A1571" s="1" t="s">
        <v>108</v>
      </c>
      <c r="B1571" s="1">
        <v>1185732</v>
      </c>
      <c r="C1571" s="17">
        <v>44852</v>
      </c>
      <c r="D1571" s="17" t="str">
        <f t="shared" si="86"/>
        <v>octubre</v>
      </c>
      <c r="E1571" s="17" t="str">
        <f t="shared" si="87"/>
        <v>T4</v>
      </c>
      <c r="F1571" s="17" t="str">
        <f t="shared" si="88"/>
        <v>S2</v>
      </c>
      <c r="G1571" s="1" t="s">
        <v>15</v>
      </c>
      <c r="H1571" s="1" t="s">
        <v>48</v>
      </c>
      <c r="I1571" s="1" t="s">
        <v>49</v>
      </c>
      <c r="J1571" s="1" t="s">
        <v>5</v>
      </c>
      <c r="K1571" s="1">
        <v>60</v>
      </c>
      <c r="L1571" s="1" t="s">
        <v>112</v>
      </c>
      <c r="M1571" s="14">
        <v>0.25</v>
      </c>
      <c r="N1571" s="2">
        <v>2250</v>
      </c>
      <c r="O1571" s="14">
        <f t="shared" si="78"/>
        <v>562.5</v>
      </c>
      <c r="P1571" s="14">
        <f t="shared" si="79"/>
        <v>225</v>
      </c>
      <c r="Q1571" s="3">
        <v>0.4</v>
      </c>
    </row>
    <row r="1572" spans="1:17" ht="15.75" customHeight="1" x14ac:dyDescent="0.2">
      <c r="A1572" s="1" t="s">
        <v>108</v>
      </c>
      <c r="B1572" s="1">
        <v>1185732</v>
      </c>
      <c r="C1572" s="17">
        <v>44852</v>
      </c>
      <c r="D1572" s="17" t="str">
        <f t="shared" si="86"/>
        <v>octubre</v>
      </c>
      <c r="E1572" s="17" t="str">
        <f t="shared" si="87"/>
        <v>T4</v>
      </c>
      <c r="F1572" s="17" t="str">
        <f t="shared" si="88"/>
        <v>S2</v>
      </c>
      <c r="G1572" s="1" t="s">
        <v>15</v>
      </c>
      <c r="H1572" s="1" t="s">
        <v>48</v>
      </c>
      <c r="I1572" s="1" t="s">
        <v>49</v>
      </c>
      <c r="J1572" s="1" t="s">
        <v>6</v>
      </c>
      <c r="K1572" s="1">
        <v>30</v>
      </c>
      <c r="L1572" s="1" t="s">
        <v>112</v>
      </c>
      <c r="M1572" s="14">
        <v>0.35</v>
      </c>
      <c r="N1572" s="2">
        <v>2250</v>
      </c>
      <c r="O1572" s="14">
        <f t="shared" si="78"/>
        <v>787.5</v>
      </c>
      <c r="P1572" s="14">
        <f t="shared" si="79"/>
        <v>275.625</v>
      </c>
      <c r="Q1572" s="3">
        <v>0.35</v>
      </c>
    </row>
    <row r="1573" spans="1:17" ht="15.75" customHeight="1" x14ac:dyDescent="0.2">
      <c r="A1573" s="1" t="s">
        <v>108</v>
      </c>
      <c r="B1573" s="1">
        <v>1185732</v>
      </c>
      <c r="C1573" s="17">
        <v>44852</v>
      </c>
      <c r="D1573" s="17" t="str">
        <f t="shared" si="86"/>
        <v>octubre</v>
      </c>
      <c r="E1573" s="17" t="str">
        <f t="shared" si="87"/>
        <v>T4</v>
      </c>
      <c r="F1573" s="17" t="str">
        <f t="shared" si="88"/>
        <v>S2</v>
      </c>
      <c r="G1573" s="1" t="s">
        <v>15</v>
      </c>
      <c r="H1573" s="1" t="s">
        <v>48</v>
      </c>
      <c r="I1573" s="1" t="s">
        <v>49</v>
      </c>
      <c r="J1573" s="1" t="s">
        <v>7</v>
      </c>
      <c r="K1573" s="1">
        <v>52</v>
      </c>
      <c r="L1573" s="1" t="s">
        <v>113</v>
      </c>
      <c r="M1573" s="14">
        <v>0.39999999999999991</v>
      </c>
      <c r="N1573" s="2">
        <v>3500</v>
      </c>
      <c r="O1573" s="14">
        <f t="shared" si="78"/>
        <v>1399.9999999999998</v>
      </c>
      <c r="P1573" s="14">
        <f t="shared" si="79"/>
        <v>699.99999999999989</v>
      </c>
      <c r="Q1573" s="3">
        <v>0.5</v>
      </c>
    </row>
    <row r="1574" spans="1:17" ht="15.75" customHeight="1" x14ac:dyDescent="0.2">
      <c r="A1574" s="1" t="s">
        <v>108</v>
      </c>
      <c r="B1574" s="1">
        <v>1185732</v>
      </c>
      <c r="C1574" s="17">
        <v>44883</v>
      </c>
      <c r="D1574" s="17" t="str">
        <f t="shared" si="86"/>
        <v>noviembre</v>
      </c>
      <c r="E1574" s="17" t="str">
        <f t="shared" si="87"/>
        <v>T4</v>
      </c>
      <c r="F1574" s="17" t="str">
        <f t="shared" si="88"/>
        <v>S2</v>
      </c>
      <c r="G1574" s="1" t="s">
        <v>15</v>
      </c>
      <c r="H1574" s="1" t="s">
        <v>48</v>
      </c>
      <c r="I1574" s="1" t="s">
        <v>49</v>
      </c>
      <c r="J1574" s="1" t="s">
        <v>2</v>
      </c>
      <c r="K1574" s="1">
        <v>55</v>
      </c>
      <c r="L1574" s="1" t="s">
        <v>114</v>
      </c>
      <c r="M1574" s="14">
        <v>0.35000000000000003</v>
      </c>
      <c r="N1574" s="2">
        <v>5000</v>
      </c>
      <c r="O1574" s="14">
        <f t="shared" si="78"/>
        <v>1750.0000000000002</v>
      </c>
      <c r="P1574" s="14">
        <f t="shared" si="79"/>
        <v>700.00000000000011</v>
      </c>
      <c r="Q1574" s="3">
        <v>0.4</v>
      </c>
    </row>
    <row r="1575" spans="1:17" ht="15.75" customHeight="1" x14ac:dyDescent="0.2">
      <c r="A1575" s="1" t="s">
        <v>108</v>
      </c>
      <c r="B1575" s="1">
        <v>1185732</v>
      </c>
      <c r="C1575" s="17">
        <v>44883</v>
      </c>
      <c r="D1575" s="17" t="str">
        <f t="shared" si="86"/>
        <v>noviembre</v>
      </c>
      <c r="E1575" s="17" t="str">
        <f t="shared" si="87"/>
        <v>T4</v>
      </c>
      <c r="F1575" s="17" t="str">
        <f t="shared" si="88"/>
        <v>S2</v>
      </c>
      <c r="G1575" s="1" t="s">
        <v>15</v>
      </c>
      <c r="H1575" s="1" t="s">
        <v>48</v>
      </c>
      <c r="I1575" s="1" t="s">
        <v>49</v>
      </c>
      <c r="J1575" s="1" t="s">
        <v>3</v>
      </c>
      <c r="K1575" s="1">
        <v>29</v>
      </c>
      <c r="L1575" s="1" t="s">
        <v>112</v>
      </c>
      <c r="M1575" s="14">
        <v>0.25000000000000006</v>
      </c>
      <c r="N1575" s="2">
        <v>3500</v>
      </c>
      <c r="O1575" s="14">
        <f t="shared" si="78"/>
        <v>875.00000000000023</v>
      </c>
      <c r="P1575" s="14">
        <f t="shared" si="79"/>
        <v>306.25000000000006</v>
      </c>
      <c r="Q1575" s="3">
        <v>0.35</v>
      </c>
    </row>
    <row r="1576" spans="1:17" ht="15.75" customHeight="1" x14ac:dyDescent="0.2">
      <c r="A1576" s="1" t="s">
        <v>108</v>
      </c>
      <c r="B1576" s="1">
        <v>1185732</v>
      </c>
      <c r="C1576" s="17">
        <v>44883</v>
      </c>
      <c r="D1576" s="17" t="str">
        <f t="shared" si="86"/>
        <v>noviembre</v>
      </c>
      <c r="E1576" s="17" t="str">
        <f t="shared" si="87"/>
        <v>T4</v>
      </c>
      <c r="F1576" s="17" t="str">
        <f t="shared" si="88"/>
        <v>S2</v>
      </c>
      <c r="G1576" s="1" t="s">
        <v>15</v>
      </c>
      <c r="H1576" s="1" t="s">
        <v>48</v>
      </c>
      <c r="I1576" s="1" t="s">
        <v>49</v>
      </c>
      <c r="J1576" s="1" t="s">
        <v>4</v>
      </c>
      <c r="K1576" s="1">
        <v>53</v>
      </c>
      <c r="L1576" s="1" t="s">
        <v>112</v>
      </c>
      <c r="M1576" s="14">
        <v>0.25000000000000006</v>
      </c>
      <c r="N1576" s="2">
        <v>2950</v>
      </c>
      <c r="O1576" s="14">
        <f t="shared" si="78"/>
        <v>737.50000000000011</v>
      </c>
      <c r="P1576" s="14">
        <f t="shared" si="79"/>
        <v>258.125</v>
      </c>
      <c r="Q1576" s="3">
        <v>0.35</v>
      </c>
    </row>
    <row r="1577" spans="1:17" ht="15.75" customHeight="1" x14ac:dyDescent="0.2">
      <c r="A1577" s="1" t="s">
        <v>108</v>
      </c>
      <c r="B1577" s="1">
        <v>1185732</v>
      </c>
      <c r="C1577" s="17">
        <v>44883</v>
      </c>
      <c r="D1577" s="17" t="str">
        <f t="shared" si="86"/>
        <v>noviembre</v>
      </c>
      <c r="E1577" s="17" t="str">
        <f t="shared" si="87"/>
        <v>T4</v>
      </c>
      <c r="F1577" s="17" t="str">
        <f t="shared" si="88"/>
        <v>S2</v>
      </c>
      <c r="G1577" s="1" t="s">
        <v>15</v>
      </c>
      <c r="H1577" s="1" t="s">
        <v>48</v>
      </c>
      <c r="I1577" s="1" t="s">
        <v>49</v>
      </c>
      <c r="J1577" s="1" t="s">
        <v>5</v>
      </c>
      <c r="K1577" s="1">
        <v>60</v>
      </c>
      <c r="L1577" s="1" t="s">
        <v>115</v>
      </c>
      <c r="M1577" s="14">
        <v>0.25000000000000006</v>
      </c>
      <c r="N1577" s="2">
        <v>3250</v>
      </c>
      <c r="O1577" s="14">
        <f t="shared" si="78"/>
        <v>812.50000000000023</v>
      </c>
      <c r="P1577" s="14">
        <f t="shared" si="79"/>
        <v>325.00000000000011</v>
      </c>
      <c r="Q1577" s="3">
        <v>0.4</v>
      </c>
    </row>
    <row r="1578" spans="1:17" ht="15.75" customHeight="1" x14ac:dyDescent="0.2">
      <c r="A1578" s="1" t="s">
        <v>108</v>
      </c>
      <c r="B1578" s="1">
        <v>1185732</v>
      </c>
      <c r="C1578" s="17">
        <v>44883</v>
      </c>
      <c r="D1578" s="17" t="str">
        <f t="shared" si="86"/>
        <v>noviembre</v>
      </c>
      <c r="E1578" s="17" t="str">
        <f t="shared" si="87"/>
        <v>T4</v>
      </c>
      <c r="F1578" s="17" t="str">
        <f t="shared" si="88"/>
        <v>S2</v>
      </c>
      <c r="G1578" s="1" t="s">
        <v>15</v>
      </c>
      <c r="H1578" s="1" t="s">
        <v>48</v>
      </c>
      <c r="I1578" s="1" t="s">
        <v>49</v>
      </c>
      <c r="J1578" s="1" t="s">
        <v>6</v>
      </c>
      <c r="K1578" s="1">
        <v>49</v>
      </c>
      <c r="L1578" s="1" t="s">
        <v>112</v>
      </c>
      <c r="M1578" s="14">
        <v>0.44999999999999996</v>
      </c>
      <c r="N1578" s="2">
        <v>3000</v>
      </c>
      <c r="O1578" s="14">
        <f t="shared" si="78"/>
        <v>1349.9999999999998</v>
      </c>
      <c r="P1578" s="14">
        <f t="shared" si="79"/>
        <v>472.49999999999989</v>
      </c>
      <c r="Q1578" s="3">
        <v>0.35</v>
      </c>
    </row>
    <row r="1579" spans="1:17" ht="15.75" customHeight="1" x14ac:dyDescent="0.2">
      <c r="A1579" s="1" t="s">
        <v>108</v>
      </c>
      <c r="B1579" s="1">
        <v>1185732</v>
      </c>
      <c r="C1579" s="17">
        <v>44883</v>
      </c>
      <c r="D1579" s="17" t="str">
        <f t="shared" si="86"/>
        <v>noviembre</v>
      </c>
      <c r="E1579" s="17" t="str">
        <f t="shared" si="87"/>
        <v>T4</v>
      </c>
      <c r="F1579" s="17" t="str">
        <f t="shared" si="88"/>
        <v>S2</v>
      </c>
      <c r="G1579" s="1" t="s">
        <v>15</v>
      </c>
      <c r="H1579" s="1" t="s">
        <v>48</v>
      </c>
      <c r="I1579" s="1" t="s">
        <v>49</v>
      </c>
      <c r="J1579" s="1" t="s">
        <v>7</v>
      </c>
      <c r="K1579" s="1">
        <v>47</v>
      </c>
      <c r="L1579" s="1" t="s">
        <v>115</v>
      </c>
      <c r="M1579" s="14">
        <v>0.49999999999999983</v>
      </c>
      <c r="N1579" s="2">
        <v>4000</v>
      </c>
      <c r="O1579" s="14">
        <f t="shared" si="78"/>
        <v>1999.9999999999993</v>
      </c>
      <c r="P1579" s="14">
        <f t="shared" si="79"/>
        <v>999.99999999999966</v>
      </c>
      <c r="Q1579" s="3">
        <v>0.5</v>
      </c>
    </row>
    <row r="1580" spans="1:17" ht="15.75" customHeight="1" x14ac:dyDescent="0.2">
      <c r="A1580" s="1" t="s">
        <v>108</v>
      </c>
      <c r="B1580" s="1">
        <v>1185732</v>
      </c>
      <c r="C1580" s="17">
        <v>44912</v>
      </c>
      <c r="D1580" s="17" t="str">
        <f t="shared" si="86"/>
        <v>diciembre</v>
      </c>
      <c r="E1580" s="17" t="str">
        <f t="shared" si="87"/>
        <v>T4</v>
      </c>
      <c r="F1580" s="17" t="str">
        <f t="shared" si="88"/>
        <v>S2</v>
      </c>
      <c r="G1580" s="1" t="s">
        <v>15</v>
      </c>
      <c r="H1580" s="1" t="s">
        <v>48</v>
      </c>
      <c r="I1580" s="1" t="s">
        <v>49</v>
      </c>
      <c r="J1580" s="1" t="s">
        <v>2</v>
      </c>
      <c r="K1580" s="1">
        <v>24</v>
      </c>
      <c r="L1580" s="1" t="s">
        <v>115</v>
      </c>
      <c r="M1580" s="14">
        <v>0.44999999999999996</v>
      </c>
      <c r="N1580" s="2">
        <v>6500</v>
      </c>
      <c r="O1580" s="14">
        <f t="shared" si="78"/>
        <v>2924.9999999999995</v>
      </c>
      <c r="P1580" s="14">
        <f t="shared" si="79"/>
        <v>1169.9999999999998</v>
      </c>
      <c r="Q1580" s="3">
        <v>0.4</v>
      </c>
    </row>
    <row r="1581" spans="1:17" ht="15.75" customHeight="1" x14ac:dyDescent="0.2">
      <c r="A1581" s="1" t="s">
        <v>108</v>
      </c>
      <c r="B1581" s="1">
        <v>1185732</v>
      </c>
      <c r="C1581" s="17">
        <v>44912</v>
      </c>
      <c r="D1581" s="17" t="str">
        <f t="shared" si="86"/>
        <v>diciembre</v>
      </c>
      <c r="E1581" s="17" t="str">
        <f t="shared" si="87"/>
        <v>T4</v>
      </c>
      <c r="F1581" s="17" t="str">
        <f t="shared" si="88"/>
        <v>S2</v>
      </c>
      <c r="G1581" s="1" t="s">
        <v>15</v>
      </c>
      <c r="H1581" s="1" t="s">
        <v>48</v>
      </c>
      <c r="I1581" s="1" t="s">
        <v>49</v>
      </c>
      <c r="J1581" s="1" t="s">
        <v>3</v>
      </c>
      <c r="K1581" s="1">
        <v>29</v>
      </c>
      <c r="L1581" s="1" t="s">
        <v>112</v>
      </c>
      <c r="M1581" s="14">
        <v>0.35000000000000003</v>
      </c>
      <c r="N1581" s="2">
        <v>4500</v>
      </c>
      <c r="O1581" s="14">
        <f t="shared" si="78"/>
        <v>1575.0000000000002</v>
      </c>
      <c r="P1581" s="14">
        <f t="shared" si="79"/>
        <v>551.25</v>
      </c>
      <c r="Q1581" s="3">
        <v>0.35</v>
      </c>
    </row>
    <row r="1582" spans="1:17" ht="15.75" customHeight="1" x14ac:dyDescent="0.2">
      <c r="A1582" s="1" t="s">
        <v>108</v>
      </c>
      <c r="B1582" s="1">
        <v>1185732</v>
      </c>
      <c r="C1582" s="17">
        <v>44912</v>
      </c>
      <c r="D1582" s="17" t="str">
        <f t="shared" si="86"/>
        <v>diciembre</v>
      </c>
      <c r="E1582" s="17" t="str">
        <f t="shared" si="87"/>
        <v>T4</v>
      </c>
      <c r="F1582" s="17" t="str">
        <f t="shared" si="88"/>
        <v>S2</v>
      </c>
      <c r="G1582" s="1" t="s">
        <v>15</v>
      </c>
      <c r="H1582" s="1" t="s">
        <v>48</v>
      </c>
      <c r="I1582" s="1" t="s">
        <v>49</v>
      </c>
      <c r="J1582" s="1" t="s">
        <v>4</v>
      </c>
      <c r="K1582" s="1">
        <v>57</v>
      </c>
      <c r="L1582" s="1" t="s">
        <v>113</v>
      </c>
      <c r="M1582" s="14">
        <v>0.35000000000000003</v>
      </c>
      <c r="N1582" s="2">
        <v>4000</v>
      </c>
      <c r="O1582" s="14">
        <f t="shared" si="78"/>
        <v>1400.0000000000002</v>
      </c>
      <c r="P1582" s="14">
        <f t="shared" si="79"/>
        <v>490.00000000000006</v>
      </c>
      <c r="Q1582" s="3">
        <v>0.35</v>
      </c>
    </row>
    <row r="1583" spans="1:17" ht="15.75" customHeight="1" x14ac:dyDescent="0.2">
      <c r="A1583" s="1" t="s">
        <v>108</v>
      </c>
      <c r="B1583" s="1">
        <v>1185732</v>
      </c>
      <c r="C1583" s="17">
        <v>44912</v>
      </c>
      <c r="D1583" s="17" t="str">
        <f t="shared" si="86"/>
        <v>diciembre</v>
      </c>
      <c r="E1583" s="17" t="str">
        <f t="shared" si="87"/>
        <v>T4</v>
      </c>
      <c r="F1583" s="17" t="str">
        <f t="shared" si="88"/>
        <v>S2</v>
      </c>
      <c r="G1583" s="1" t="s">
        <v>15</v>
      </c>
      <c r="H1583" s="1" t="s">
        <v>48</v>
      </c>
      <c r="I1583" s="1" t="s">
        <v>49</v>
      </c>
      <c r="J1583" s="1" t="s">
        <v>5</v>
      </c>
      <c r="K1583" s="1">
        <v>36</v>
      </c>
      <c r="L1583" s="1" t="s">
        <v>112</v>
      </c>
      <c r="M1583" s="14">
        <v>0.35000000000000003</v>
      </c>
      <c r="N1583" s="2">
        <v>3500</v>
      </c>
      <c r="O1583" s="14">
        <f t="shared" si="78"/>
        <v>1225.0000000000002</v>
      </c>
      <c r="P1583" s="14">
        <f t="shared" si="79"/>
        <v>490.00000000000011</v>
      </c>
      <c r="Q1583" s="3">
        <v>0.4</v>
      </c>
    </row>
    <row r="1584" spans="1:17" ht="15.75" customHeight="1" x14ac:dyDescent="0.2">
      <c r="A1584" s="1" t="s">
        <v>108</v>
      </c>
      <c r="B1584" s="1">
        <v>1185732</v>
      </c>
      <c r="C1584" s="17">
        <v>44912</v>
      </c>
      <c r="D1584" s="17" t="str">
        <f t="shared" si="86"/>
        <v>diciembre</v>
      </c>
      <c r="E1584" s="17" t="str">
        <f t="shared" si="87"/>
        <v>T4</v>
      </c>
      <c r="F1584" s="17" t="str">
        <f t="shared" si="88"/>
        <v>S2</v>
      </c>
      <c r="G1584" s="1" t="s">
        <v>15</v>
      </c>
      <c r="H1584" s="1" t="s">
        <v>48</v>
      </c>
      <c r="I1584" s="1" t="s">
        <v>49</v>
      </c>
      <c r="J1584" s="1" t="s">
        <v>6</v>
      </c>
      <c r="K1584" s="1">
        <v>48</v>
      </c>
      <c r="L1584" s="1" t="s">
        <v>115</v>
      </c>
      <c r="M1584" s="14">
        <v>0.44999999999999996</v>
      </c>
      <c r="N1584" s="2">
        <v>3500</v>
      </c>
      <c r="O1584" s="14">
        <f t="shared" si="78"/>
        <v>1574.9999999999998</v>
      </c>
      <c r="P1584" s="14">
        <f t="shared" si="79"/>
        <v>551.24999999999989</v>
      </c>
      <c r="Q1584" s="3">
        <v>0.35</v>
      </c>
    </row>
    <row r="1585" spans="1:17" ht="15.75" customHeight="1" x14ac:dyDescent="0.2">
      <c r="A1585" s="1" t="s">
        <v>108</v>
      </c>
      <c r="B1585" s="1">
        <v>1185732</v>
      </c>
      <c r="C1585" s="17">
        <v>44912</v>
      </c>
      <c r="D1585" s="17" t="str">
        <f t="shared" si="86"/>
        <v>diciembre</v>
      </c>
      <c r="E1585" s="17" t="str">
        <f t="shared" si="87"/>
        <v>T4</v>
      </c>
      <c r="F1585" s="17" t="str">
        <f t="shared" si="88"/>
        <v>S2</v>
      </c>
      <c r="G1585" s="1" t="s">
        <v>15</v>
      </c>
      <c r="H1585" s="1" t="s">
        <v>48</v>
      </c>
      <c r="I1585" s="1" t="s">
        <v>49</v>
      </c>
      <c r="J1585" s="1" t="s">
        <v>7</v>
      </c>
      <c r="K1585" s="1">
        <v>38</v>
      </c>
      <c r="L1585" s="1" t="s">
        <v>113</v>
      </c>
      <c r="M1585" s="14">
        <v>0.49999999999999983</v>
      </c>
      <c r="N1585" s="2">
        <v>4500</v>
      </c>
      <c r="O1585" s="14">
        <f t="shared" si="78"/>
        <v>2249.9999999999991</v>
      </c>
      <c r="P1585" s="14">
        <f t="shared" si="79"/>
        <v>1124.9999999999995</v>
      </c>
      <c r="Q1585" s="3">
        <v>0.5</v>
      </c>
    </row>
    <row r="1586" spans="1:17" ht="15.75" customHeight="1" x14ac:dyDescent="0.2">
      <c r="A1586" s="1" t="s">
        <v>108</v>
      </c>
      <c r="B1586" s="1">
        <v>1185732</v>
      </c>
      <c r="C1586" s="17">
        <v>44572</v>
      </c>
      <c r="D1586" s="17" t="str">
        <f t="shared" si="86"/>
        <v>enero</v>
      </c>
      <c r="E1586" s="17" t="str">
        <f t="shared" si="87"/>
        <v>T1</v>
      </c>
      <c r="F1586" s="17" t="str">
        <f t="shared" si="88"/>
        <v>S1</v>
      </c>
      <c r="G1586" s="1" t="s">
        <v>15</v>
      </c>
      <c r="H1586" s="1" t="s">
        <v>50</v>
      </c>
      <c r="I1586" s="1" t="s">
        <v>51</v>
      </c>
      <c r="J1586" s="1" t="s">
        <v>2</v>
      </c>
      <c r="K1586" s="1">
        <v>33</v>
      </c>
      <c r="L1586" s="1" t="s">
        <v>113</v>
      </c>
      <c r="M1586" s="14">
        <v>0.25</v>
      </c>
      <c r="N1586" s="2">
        <v>6750</v>
      </c>
      <c r="O1586" s="14">
        <f t="shared" si="78"/>
        <v>1687.5</v>
      </c>
      <c r="P1586" s="14">
        <f t="shared" si="79"/>
        <v>675</v>
      </c>
      <c r="Q1586" s="3">
        <v>0.4</v>
      </c>
    </row>
    <row r="1587" spans="1:17" ht="15.75" customHeight="1" x14ac:dyDescent="0.2">
      <c r="A1587" s="1" t="s">
        <v>108</v>
      </c>
      <c r="B1587" s="1">
        <v>1185732</v>
      </c>
      <c r="C1587" s="17">
        <v>44572</v>
      </c>
      <c r="D1587" s="17" t="str">
        <f t="shared" si="86"/>
        <v>enero</v>
      </c>
      <c r="E1587" s="17" t="str">
        <f t="shared" si="87"/>
        <v>T1</v>
      </c>
      <c r="F1587" s="17" t="str">
        <f t="shared" si="88"/>
        <v>S1</v>
      </c>
      <c r="G1587" s="1" t="s">
        <v>15</v>
      </c>
      <c r="H1587" s="1" t="s">
        <v>50</v>
      </c>
      <c r="I1587" s="1" t="s">
        <v>51</v>
      </c>
      <c r="J1587" s="1" t="s">
        <v>3</v>
      </c>
      <c r="K1587" s="1">
        <v>40</v>
      </c>
      <c r="L1587" s="1" t="s">
        <v>113</v>
      </c>
      <c r="M1587" s="14">
        <v>0.25</v>
      </c>
      <c r="N1587" s="2">
        <v>4750</v>
      </c>
      <c r="O1587" s="14">
        <f t="shared" si="78"/>
        <v>1187.5</v>
      </c>
      <c r="P1587" s="14">
        <f t="shared" si="79"/>
        <v>415.625</v>
      </c>
      <c r="Q1587" s="3">
        <v>0.35</v>
      </c>
    </row>
    <row r="1588" spans="1:17" ht="15.75" customHeight="1" x14ac:dyDescent="0.2">
      <c r="A1588" s="1" t="s">
        <v>108</v>
      </c>
      <c r="B1588" s="1">
        <v>1185732</v>
      </c>
      <c r="C1588" s="17">
        <v>44572</v>
      </c>
      <c r="D1588" s="17" t="str">
        <f t="shared" si="86"/>
        <v>enero</v>
      </c>
      <c r="E1588" s="17" t="str">
        <f t="shared" si="87"/>
        <v>T1</v>
      </c>
      <c r="F1588" s="17" t="str">
        <f t="shared" si="88"/>
        <v>S1</v>
      </c>
      <c r="G1588" s="1" t="s">
        <v>15</v>
      </c>
      <c r="H1588" s="1" t="s">
        <v>50</v>
      </c>
      <c r="I1588" s="1" t="s">
        <v>51</v>
      </c>
      <c r="J1588" s="1" t="s">
        <v>4</v>
      </c>
      <c r="K1588" s="1">
        <v>57</v>
      </c>
      <c r="L1588" s="1" t="s">
        <v>112</v>
      </c>
      <c r="M1588" s="14">
        <v>0.15000000000000002</v>
      </c>
      <c r="N1588" s="2">
        <v>4750</v>
      </c>
      <c r="O1588" s="14">
        <f t="shared" si="78"/>
        <v>712.50000000000011</v>
      </c>
      <c r="P1588" s="14">
        <f t="shared" si="79"/>
        <v>249.37500000000003</v>
      </c>
      <c r="Q1588" s="3">
        <v>0.35</v>
      </c>
    </row>
    <row r="1589" spans="1:17" ht="15.75" customHeight="1" x14ac:dyDescent="0.2">
      <c r="A1589" s="1" t="s">
        <v>108</v>
      </c>
      <c r="B1589" s="1">
        <v>1185732</v>
      </c>
      <c r="C1589" s="17">
        <v>44572</v>
      </c>
      <c r="D1589" s="17" t="str">
        <f t="shared" si="86"/>
        <v>enero</v>
      </c>
      <c r="E1589" s="17" t="str">
        <f t="shared" si="87"/>
        <v>T1</v>
      </c>
      <c r="F1589" s="17" t="str">
        <f t="shared" si="88"/>
        <v>S1</v>
      </c>
      <c r="G1589" s="1" t="s">
        <v>15</v>
      </c>
      <c r="H1589" s="1" t="s">
        <v>50</v>
      </c>
      <c r="I1589" s="1" t="s">
        <v>51</v>
      </c>
      <c r="J1589" s="1" t="s">
        <v>5</v>
      </c>
      <c r="K1589" s="1">
        <v>43</v>
      </c>
      <c r="L1589" s="1" t="s">
        <v>113</v>
      </c>
      <c r="M1589" s="14">
        <v>0.20000000000000007</v>
      </c>
      <c r="N1589" s="2">
        <v>3250</v>
      </c>
      <c r="O1589" s="14">
        <f t="shared" si="78"/>
        <v>650.00000000000023</v>
      </c>
      <c r="P1589" s="14">
        <f t="shared" si="79"/>
        <v>260.00000000000011</v>
      </c>
      <c r="Q1589" s="3">
        <v>0.4</v>
      </c>
    </row>
    <row r="1590" spans="1:17" ht="15.75" customHeight="1" x14ac:dyDescent="0.2">
      <c r="A1590" s="1" t="s">
        <v>108</v>
      </c>
      <c r="B1590" s="1">
        <v>1185732</v>
      </c>
      <c r="C1590" s="17">
        <v>44572</v>
      </c>
      <c r="D1590" s="17" t="str">
        <f t="shared" si="86"/>
        <v>enero</v>
      </c>
      <c r="E1590" s="17" t="str">
        <f t="shared" si="87"/>
        <v>T1</v>
      </c>
      <c r="F1590" s="17" t="str">
        <f t="shared" si="88"/>
        <v>S1</v>
      </c>
      <c r="G1590" s="1" t="s">
        <v>15</v>
      </c>
      <c r="H1590" s="1" t="s">
        <v>50</v>
      </c>
      <c r="I1590" s="1" t="s">
        <v>51</v>
      </c>
      <c r="J1590" s="1" t="s">
        <v>6</v>
      </c>
      <c r="K1590" s="1">
        <v>35</v>
      </c>
      <c r="L1590" s="1" t="s">
        <v>113</v>
      </c>
      <c r="M1590" s="14">
        <v>0.35</v>
      </c>
      <c r="N1590" s="2">
        <v>3750</v>
      </c>
      <c r="O1590" s="14">
        <f t="shared" si="78"/>
        <v>1312.5</v>
      </c>
      <c r="P1590" s="14">
        <f t="shared" si="79"/>
        <v>459.37499999999994</v>
      </c>
      <c r="Q1590" s="3">
        <v>0.35</v>
      </c>
    </row>
    <row r="1591" spans="1:17" ht="15.75" customHeight="1" x14ac:dyDescent="0.2">
      <c r="A1591" s="1" t="s">
        <v>108</v>
      </c>
      <c r="B1591" s="1">
        <v>1185732</v>
      </c>
      <c r="C1591" s="17">
        <v>44572</v>
      </c>
      <c r="D1591" s="17" t="str">
        <f t="shared" si="86"/>
        <v>enero</v>
      </c>
      <c r="E1591" s="17" t="str">
        <f t="shared" si="87"/>
        <v>T1</v>
      </c>
      <c r="F1591" s="17" t="str">
        <f t="shared" si="88"/>
        <v>S1</v>
      </c>
      <c r="G1591" s="1" t="s">
        <v>15</v>
      </c>
      <c r="H1591" s="1" t="s">
        <v>50</v>
      </c>
      <c r="I1591" s="1" t="s">
        <v>51</v>
      </c>
      <c r="J1591" s="1" t="s">
        <v>7</v>
      </c>
      <c r="K1591" s="1">
        <v>50</v>
      </c>
      <c r="L1591" s="1" t="s">
        <v>115</v>
      </c>
      <c r="M1591" s="14">
        <v>0.25</v>
      </c>
      <c r="N1591" s="2">
        <v>4750</v>
      </c>
      <c r="O1591" s="14">
        <f t="shared" si="78"/>
        <v>1187.5</v>
      </c>
      <c r="P1591" s="14">
        <f t="shared" si="79"/>
        <v>593.75</v>
      </c>
      <c r="Q1591" s="3">
        <v>0.5</v>
      </c>
    </row>
    <row r="1592" spans="1:17" ht="15.75" customHeight="1" x14ac:dyDescent="0.2">
      <c r="A1592" s="1" t="s">
        <v>108</v>
      </c>
      <c r="B1592" s="1">
        <v>1185732</v>
      </c>
      <c r="C1592" s="17">
        <v>44603</v>
      </c>
      <c r="D1592" s="17" t="str">
        <f t="shared" si="86"/>
        <v>febrero</v>
      </c>
      <c r="E1592" s="17" t="str">
        <f t="shared" si="87"/>
        <v>T1</v>
      </c>
      <c r="F1592" s="17" t="str">
        <f t="shared" si="88"/>
        <v>S1</v>
      </c>
      <c r="G1592" s="1" t="s">
        <v>15</v>
      </c>
      <c r="H1592" s="1" t="s">
        <v>50</v>
      </c>
      <c r="I1592" s="1" t="s">
        <v>51</v>
      </c>
      <c r="J1592" s="1" t="s">
        <v>2</v>
      </c>
      <c r="K1592" s="1">
        <v>27</v>
      </c>
      <c r="L1592" s="1" t="s">
        <v>114</v>
      </c>
      <c r="M1592" s="14">
        <v>0.25</v>
      </c>
      <c r="N1592" s="2">
        <v>7250</v>
      </c>
      <c r="O1592" s="14">
        <f t="shared" si="78"/>
        <v>1812.5</v>
      </c>
      <c r="P1592" s="14">
        <f t="shared" si="79"/>
        <v>725</v>
      </c>
      <c r="Q1592" s="3">
        <v>0.4</v>
      </c>
    </row>
    <row r="1593" spans="1:17" ht="15.75" customHeight="1" x14ac:dyDescent="0.2">
      <c r="A1593" s="1" t="s">
        <v>108</v>
      </c>
      <c r="B1593" s="1">
        <v>1185732</v>
      </c>
      <c r="C1593" s="17">
        <v>44603</v>
      </c>
      <c r="D1593" s="17" t="str">
        <f t="shared" si="86"/>
        <v>febrero</v>
      </c>
      <c r="E1593" s="17" t="str">
        <f t="shared" si="87"/>
        <v>T1</v>
      </c>
      <c r="F1593" s="17" t="str">
        <f t="shared" si="88"/>
        <v>S1</v>
      </c>
      <c r="G1593" s="1" t="s">
        <v>15</v>
      </c>
      <c r="H1593" s="1" t="s">
        <v>50</v>
      </c>
      <c r="I1593" s="1" t="s">
        <v>51</v>
      </c>
      <c r="J1593" s="1" t="s">
        <v>3</v>
      </c>
      <c r="K1593" s="1">
        <v>17</v>
      </c>
      <c r="L1593" s="1" t="s">
        <v>114</v>
      </c>
      <c r="M1593" s="14">
        <v>0.25</v>
      </c>
      <c r="N1593" s="2">
        <v>3750</v>
      </c>
      <c r="O1593" s="14">
        <f t="shared" si="78"/>
        <v>937.5</v>
      </c>
      <c r="P1593" s="14">
        <f t="shared" si="79"/>
        <v>328.125</v>
      </c>
      <c r="Q1593" s="3">
        <v>0.35</v>
      </c>
    </row>
    <row r="1594" spans="1:17" ht="15.75" customHeight="1" x14ac:dyDescent="0.2">
      <c r="A1594" s="1" t="s">
        <v>108</v>
      </c>
      <c r="B1594" s="1">
        <v>1185732</v>
      </c>
      <c r="C1594" s="17">
        <v>44603</v>
      </c>
      <c r="D1594" s="17" t="str">
        <f t="shared" si="86"/>
        <v>febrero</v>
      </c>
      <c r="E1594" s="17" t="str">
        <f t="shared" si="87"/>
        <v>T1</v>
      </c>
      <c r="F1594" s="17" t="str">
        <f t="shared" si="88"/>
        <v>S1</v>
      </c>
      <c r="G1594" s="1" t="s">
        <v>15</v>
      </c>
      <c r="H1594" s="1" t="s">
        <v>50</v>
      </c>
      <c r="I1594" s="1" t="s">
        <v>51</v>
      </c>
      <c r="J1594" s="1" t="s">
        <v>4</v>
      </c>
      <c r="K1594" s="1">
        <v>53</v>
      </c>
      <c r="L1594" s="1" t="s">
        <v>112</v>
      </c>
      <c r="M1594" s="14">
        <v>0.15000000000000002</v>
      </c>
      <c r="N1594" s="2">
        <v>4250</v>
      </c>
      <c r="O1594" s="14">
        <f t="shared" si="78"/>
        <v>637.50000000000011</v>
      </c>
      <c r="P1594" s="14">
        <f t="shared" si="79"/>
        <v>223.12500000000003</v>
      </c>
      <c r="Q1594" s="3">
        <v>0.35</v>
      </c>
    </row>
    <row r="1595" spans="1:17" ht="15.75" customHeight="1" x14ac:dyDescent="0.2">
      <c r="A1595" s="1" t="s">
        <v>108</v>
      </c>
      <c r="B1595" s="1">
        <v>1185732</v>
      </c>
      <c r="C1595" s="17">
        <v>44603</v>
      </c>
      <c r="D1595" s="17" t="str">
        <f t="shared" si="86"/>
        <v>febrero</v>
      </c>
      <c r="E1595" s="17" t="str">
        <f t="shared" si="87"/>
        <v>T1</v>
      </c>
      <c r="F1595" s="17" t="str">
        <f t="shared" si="88"/>
        <v>S1</v>
      </c>
      <c r="G1595" s="1" t="s">
        <v>15</v>
      </c>
      <c r="H1595" s="1" t="s">
        <v>50</v>
      </c>
      <c r="I1595" s="1" t="s">
        <v>51</v>
      </c>
      <c r="J1595" s="1" t="s">
        <v>5</v>
      </c>
      <c r="K1595" s="1">
        <v>18</v>
      </c>
      <c r="L1595" s="1" t="s">
        <v>115</v>
      </c>
      <c r="M1595" s="14">
        <v>0.20000000000000007</v>
      </c>
      <c r="N1595" s="2">
        <v>3000</v>
      </c>
      <c r="O1595" s="14">
        <f t="shared" si="78"/>
        <v>600.00000000000023</v>
      </c>
      <c r="P1595" s="14">
        <f t="shared" si="79"/>
        <v>240.00000000000011</v>
      </c>
      <c r="Q1595" s="3">
        <v>0.4</v>
      </c>
    </row>
    <row r="1596" spans="1:17" ht="15.75" customHeight="1" x14ac:dyDescent="0.2">
      <c r="A1596" s="1" t="s">
        <v>108</v>
      </c>
      <c r="B1596" s="1">
        <v>1185732</v>
      </c>
      <c r="C1596" s="17">
        <v>44603</v>
      </c>
      <c r="D1596" s="17" t="str">
        <f t="shared" si="86"/>
        <v>febrero</v>
      </c>
      <c r="E1596" s="17" t="str">
        <f t="shared" si="87"/>
        <v>T1</v>
      </c>
      <c r="F1596" s="17" t="str">
        <f t="shared" si="88"/>
        <v>S1</v>
      </c>
      <c r="G1596" s="1" t="s">
        <v>15</v>
      </c>
      <c r="H1596" s="1" t="s">
        <v>50</v>
      </c>
      <c r="I1596" s="1" t="s">
        <v>51</v>
      </c>
      <c r="J1596" s="1" t="s">
        <v>6</v>
      </c>
      <c r="K1596" s="1">
        <v>31</v>
      </c>
      <c r="L1596" s="1" t="s">
        <v>115</v>
      </c>
      <c r="M1596" s="14">
        <v>0.35</v>
      </c>
      <c r="N1596" s="2">
        <v>3750</v>
      </c>
      <c r="O1596" s="14">
        <f t="shared" si="78"/>
        <v>1312.5</v>
      </c>
      <c r="P1596" s="14">
        <f t="shared" si="79"/>
        <v>459.37499999999994</v>
      </c>
      <c r="Q1596" s="3">
        <v>0.35</v>
      </c>
    </row>
    <row r="1597" spans="1:17" ht="15.75" customHeight="1" x14ac:dyDescent="0.2">
      <c r="A1597" s="1" t="s">
        <v>108</v>
      </c>
      <c r="B1597" s="1">
        <v>1185732</v>
      </c>
      <c r="C1597" s="17">
        <v>44603</v>
      </c>
      <c r="D1597" s="17" t="str">
        <f t="shared" si="86"/>
        <v>febrero</v>
      </c>
      <c r="E1597" s="17" t="str">
        <f t="shared" si="87"/>
        <v>T1</v>
      </c>
      <c r="F1597" s="17" t="str">
        <f t="shared" si="88"/>
        <v>S1</v>
      </c>
      <c r="G1597" s="1" t="s">
        <v>15</v>
      </c>
      <c r="H1597" s="1" t="s">
        <v>50</v>
      </c>
      <c r="I1597" s="1" t="s">
        <v>51</v>
      </c>
      <c r="J1597" s="1" t="s">
        <v>7</v>
      </c>
      <c r="K1597" s="1">
        <v>33</v>
      </c>
      <c r="L1597" s="1" t="s">
        <v>114</v>
      </c>
      <c r="M1597" s="14">
        <v>0.25</v>
      </c>
      <c r="N1597" s="2">
        <v>4500</v>
      </c>
      <c r="O1597" s="14">
        <f t="shared" si="78"/>
        <v>1125</v>
      </c>
      <c r="P1597" s="14">
        <f t="shared" si="79"/>
        <v>562.5</v>
      </c>
      <c r="Q1597" s="3">
        <v>0.5</v>
      </c>
    </row>
    <row r="1598" spans="1:17" ht="15.75" customHeight="1" x14ac:dyDescent="0.2">
      <c r="A1598" s="1" t="s">
        <v>108</v>
      </c>
      <c r="B1598" s="1">
        <v>1185732</v>
      </c>
      <c r="C1598" s="17">
        <v>44630</v>
      </c>
      <c r="D1598" s="17" t="str">
        <f t="shared" si="86"/>
        <v>marzo</v>
      </c>
      <c r="E1598" s="17" t="str">
        <f t="shared" si="87"/>
        <v>T1</v>
      </c>
      <c r="F1598" s="17" t="str">
        <f t="shared" si="88"/>
        <v>S1</v>
      </c>
      <c r="G1598" s="1" t="s">
        <v>15</v>
      </c>
      <c r="H1598" s="1" t="s">
        <v>50</v>
      </c>
      <c r="I1598" s="1" t="s">
        <v>51</v>
      </c>
      <c r="J1598" s="1" t="s">
        <v>2</v>
      </c>
      <c r="K1598" s="1">
        <v>50</v>
      </c>
      <c r="L1598" s="1" t="s">
        <v>112</v>
      </c>
      <c r="M1598" s="14">
        <v>0.30000000000000004</v>
      </c>
      <c r="N1598" s="2">
        <v>6700</v>
      </c>
      <c r="O1598" s="14">
        <f t="shared" si="78"/>
        <v>2010.0000000000002</v>
      </c>
      <c r="P1598" s="14">
        <f t="shared" si="79"/>
        <v>804.00000000000011</v>
      </c>
      <c r="Q1598" s="3">
        <v>0.4</v>
      </c>
    </row>
    <row r="1599" spans="1:17" ht="15.75" customHeight="1" x14ac:dyDescent="0.2">
      <c r="A1599" s="1" t="s">
        <v>108</v>
      </c>
      <c r="B1599" s="1">
        <v>1185732</v>
      </c>
      <c r="C1599" s="17">
        <v>44630</v>
      </c>
      <c r="D1599" s="17" t="str">
        <f t="shared" si="86"/>
        <v>marzo</v>
      </c>
      <c r="E1599" s="17" t="str">
        <f t="shared" si="87"/>
        <v>T1</v>
      </c>
      <c r="F1599" s="17" t="str">
        <f t="shared" si="88"/>
        <v>S1</v>
      </c>
      <c r="G1599" s="1" t="s">
        <v>15</v>
      </c>
      <c r="H1599" s="1" t="s">
        <v>50</v>
      </c>
      <c r="I1599" s="1" t="s">
        <v>51</v>
      </c>
      <c r="J1599" s="1" t="s">
        <v>3</v>
      </c>
      <c r="K1599" s="1">
        <v>18</v>
      </c>
      <c r="L1599" s="1" t="s">
        <v>113</v>
      </c>
      <c r="M1599" s="14">
        <v>0.30000000000000004</v>
      </c>
      <c r="N1599" s="2">
        <v>3500</v>
      </c>
      <c r="O1599" s="14">
        <f t="shared" si="78"/>
        <v>1050.0000000000002</v>
      </c>
      <c r="P1599" s="14">
        <f t="shared" si="79"/>
        <v>367.50000000000006</v>
      </c>
      <c r="Q1599" s="3">
        <v>0.35</v>
      </c>
    </row>
    <row r="1600" spans="1:17" ht="15.75" customHeight="1" x14ac:dyDescent="0.2">
      <c r="A1600" s="1" t="s">
        <v>108</v>
      </c>
      <c r="B1600" s="1">
        <v>1185732</v>
      </c>
      <c r="C1600" s="17">
        <v>44630</v>
      </c>
      <c r="D1600" s="17" t="str">
        <f t="shared" si="86"/>
        <v>marzo</v>
      </c>
      <c r="E1600" s="17" t="str">
        <f t="shared" si="87"/>
        <v>T1</v>
      </c>
      <c r="F1600" s="17" t="str">
        <f t="shared" si="88"/>
        <v>S1</v>
      </c>
      <c r="G1600" s="1" t="s">
        <v>15</v>
      </c>
      <c r="H1600" s="1" t="s">
        <v>50</v>
      </c>
      <c r="I1600" s="1" t="s">
        <v>51</v>
      </c>
      <c r="J1600" s="1" t="s">
        <v>4</v>
      </c>
      <c r="K1600" s="1">
        <v>42</v>
      </c>
      <c r="L1600" s="1" t="s">
        <v>114</v>
      </c>
      <c r="M1600" s="14">
        <v>0.20000000000000007</v>
      </c>
      <c r="N1600" s="2">
        <v>4000</v>
      </c>
      <c r="O1600" s="14">
        <f t="shared" si="78"/>
        <v>800.00000000000023</v>
      </c>
      <c r="P1600" s="14">
        <f t="shared" si="79"/>
        <v>280.00000000000006</v>
      </c>
      <c r="Q1600" s="3">
        <v>0.35</v>
      </c>
    </row>
    <row r="1601" spans="1:17" ht="15.75" customHeight="1" x14ac:dyDescent="0.2">
      <c r="A1601" s="1" t="s">
        <v>108</v>
      </c>
      <c r="B1601" s="1">
        <v>1185732</v>
      </c>
      <c r="C1601" s="17">
        <v>44630</v>
      </c>
      <c r="D1601" s="17" t="str">
        <f t="shared" si="86"/>
        <v>marzo</v>
      </c>
      <c r="E1601" s="17" t="str">
        <f t="shared" si="87"/>
        <v>T1</v>
      </c>
      <c r="F1601" s="17" t="str">
        <f t="shared" si="88"/>
        <v>S1</v>
      </c>
      <c r="G1601" s="1" t="s">
        <v>15</v>
      </c>
      <c r="H1601" s="1" t="s">
        <v>50</v>
      </c>
      <c r="I1601" s="1" t="s">
        <v>51</v>
      </c>
      <c r="J1601" s="1" t="s">
        <v>5</v>
      </c>
      <c r="K1601" s="1">
        <v>35</v>
      </c>
      <c r="L1601" s="1" t="s">
        <v>115</v>
      </c>
      <c r="M1601" s="14">
        <v>0.25</v>
      </c>
      <c r="N1601" s="2">
        <v>2500</v>
      </c>
      <c r="O1601" s="14">
        <f t="shared" si="78"/>
        <v>625</v>
      </c>
      <c r="P1601" s="14">
        <f t="shared" si="79"/>
        <v>250</v>
      </c>
      <c r="Q1601" s="3">
        <v>0.4</v>
      </c>
    </row>
    <row r="1602" spans="1:17" ht="15.75" customHeight="1" x14ac:dyDescent="0.2">
      <c r="A1602" s="1" t="s">
        <v>108</v>
      </c>
      <c r="B1602" s="1">
        <v>1185732</v>
      </c>
      <c r="C1602" s="17">
        <v>44630</v>
      </c>
      <c r="D1602" s="17" t="str">
        <f t="shared" ref="D1602:D1665" si="89">TEXT(C1602,"mmmm")</f>
        <v>marzo</v>
      </c>
      <c r="E1602" s="17" t="str">
        <f t="shared" ref="E1602:E1665" si="90">"T" &amp; TRUNC((MONTH(C1602)-1)/3)+1</f>
        <v>T1</v>
      </c>
      <c r="F1602" s="17" t="str">
        <f t="shared" ref="F1602:F1665" si="91">"S" &amp; IF(MONTH(C1602)&lt;=6,1,2)</f>
        <v>S1</v>
      </c>
      <c r="G1602" s="1" t="s">
        <v>15</v>
      </c>
      <c r="H1602" s="1" t="s">
        <v>50</v>
      </c>
      <c r="I1602" s="1" t="s">
        <v>51</v>
      </c>
      <c r="J1602" s="1" t="s">
        <v>6</v>
      </c>
      <c r="K1602" s="1">
        <v>15</v>
      </c>
      <c r="L1602" s="1" t="s">
        <v>115</v>
      </c>
      <c r="M1602" s="14">
        <v>0.4</v>
      </c>
      <c r="N1602" s="2">
        <v>3000</v>
      </c>
      <c r="O1602" s="14">
        <f t="shared" si="78"/>
        <v>1200</v>
      </c>
      <c r="P1602" s="14">
        <f t="shared" si="79"/>
        <v>420</v>
      </c>
      <c r="Q1602" s="3">
        <v>0.35</v>
      </c>
    </row>
    <row r="1603" spans="1:17" ht="15.75" customHeight="1" x14ac:dyDescent="0.2">
      <c r="A1603" s="1" t="s">
        <v>108</v>
      </c>
      <c r="B1603" s="1">
        <v>1185732</v>
      </c>
      <c r="C1603" s="17">
        <v>44630</v>
      </c>
      <c r="D1603" s="17" t="str">
        <f t="shared" si="89"/>
        <v>marzo</v>
      </c>
      <c r="E1603" s="17" t="str">
        <f t="shared" si="90"/>
        <v>T1</v>
      </c>
      <c r="F1603" s="17" t="str">
        <f t="shared" si="91"/>
        <v>S1</v>
      </c>
      <c r="G1603" s="1" t="s">
        <v>15</v>
      </c>
      <c r="H1603" s="1" t="s">
        <v>50</v>
      </c>
      <c r="I1603" s="1" t="s">
        <v>51</v>
      </c>
      <c r="J1603" s="1" t="s">
        <v>7</v>
      </c>
      <c r="K1603" s="1">
        <v>60</v>
      </c>
      <c r="L1603" s="1" t="s">
        <v>112</v>
      </c>
      <c r="M1603" s="14">
        <v>0.30000000000000004</v>
      </c>
      <c r="N1603" s="2">
        <v>4000</v>
      </c>
      <c r="O1603" s="14">
        <f t="shared" si="78"/>
        <v>1200.0000000000002</v>
      </c>
      <c r="P1603" s="14">
        <f t="shared" si="79"/>
        <v>600.00000000000011</v>
      </c>
      <c r="Q1603" s="3">
        <v>0.5</v>
      </c>
    </row>
    <row r="1604" spans="1:17" ht="15.75" customHeight="1" x14ac:dyDescent="0.2">
      <c r="A1604" s="1" t="s">
        <v>108</v>
      </c>
      <c r="B1604" s="1">
        <v>1185732</v>
      </c>
      <c r="C1604" s="17">
        <v>44662</v>
      </c>
      <c r="D1604" s="17" t="str">
        <f t="shared" si="89"/>
        <v>abril</v>
      </c>
      <c r="E1604" s="17" t="str">
        <f t="shared" si="90"/>
        <v>T2</v>
      </c>
      <c r="F1604" s="17" t="str">
        <f t="shared" si="91"/>
        <v>S1</v>
      </c>
      <c r="G1604" s="1" t="s">
        <v>15</v>
      </c>
      <c r="H1604" s="1" t="s">
        <v>50</v>
      </c>
      <c r="I1604" s="1" t="s">
        <v>51</v>
      </c>
      <c r="J1604" s="1" t="s">
        <v>2</v>
      </c>
      <c r="K1604" s="1">
        <v>36</v>
      </c>
      <c r="L1604" s="1" t="s">
        <v>114</v>
      </c>
      <c r="M1604" s="14">
        <v>0.30000000000000004</v>
      </c>
      <c r="N1604" s="2">
        <v>6250</v>
      </c>
      <c r="O1604" s="14">
        <f t="shared" si="78"/>
        <v>1875.0000000000002</v>
      </c>
      <c r="P1604" s="14">
        <f t="shared" si="79"/>
        <v>750.00000000000011</v>
      </c>
      <c r="Q1604" s="3">
        <v>0.4</v>
      </c>
    </row>
    <row r="1605" spans="1:17" ht="15.75" customHeight="1" x14ac:dyDescent="0.2">
      <c r="A1605" s="1" t="s">
        <v>108</v>
      </c>
      <c r="B1605" s="1">
        <v>1185732</v>
      </c>
      <c r="C1605" s="17">
        <v>44662</v>
      </c>
      <c r="D1605" s="17" t="str">
        <f t="shared" si="89"/>
        <v>abril</v>
      </c>
      <c r="E1605" s="17" t="str">
        <f t="shared" si="90"/>
        <v>T2</v>
      </c>
      <c r="F1605" s="17" t="str">
        <f t="shared" si="91"/>
        <v>S1</v>
      </c>
      <c r="G1605" s="1" t="s">
        <v>15</v>
      </c>
      <c r="H1605" s="1" t="s">
        <v>50</v>
      </c>
      <c r="I1605" s="1" t="s">
        <v>51</v>
      </c>
      <c r="J1605" s="1" t="s">
        <v>3</v>
      </c>
      <c r="K1605" s="1">
        <v>38</v>
      </c>
      <c r="L1605" s="1" t="s">
        <v>114</v>
      </c>
      <c r="M1605" s="14">
        <v>0.25000000000000006</v>
      </c>
      <c r="N1605" s="2">
        <v>3250</v>
      </c>
      <c r="O1605" s="14">
        <f t="shared" si="78"/>
        <v>812.50000000000023</v>
      </c>
      <c r="P1605" s="14">
        <f t="shared" si="79"/>
        <v>284.37500000000006</v>
      </c>
      <c r="Q1605" s="3">
        <v>0.35</v>
      </c>
    </row>
    <row r="1606" spans="1:17" ht="15.75" customHeight="1" x14ac:dyDescent="0.2">
      <c r="A1606" s="1" t="s">
        <v>108</v>
      </c>
      <c r="B1606" s="1">
        <v>1185732</v>
      </c>
      <c r="C1606" s="17">
        <v>44662</v>
      </c>
      <c r="D1606" s="17" t="str">
        <f t="shared" si="89"/>
        <v>abril</v>
      </c>
      <c r="E1606" s="17" t="str">
        <f t="shared" si="90"/>
        <v>T2</v>
      </c>
      <c r="F1606" s="17" t="str">
        <f t="shared" si="91"/>
        <v>S1</v>
      </c>
      <c r="G1606" s="1" t="s">
        <v>15</v>
      </c>
      <c r="H1606" s="1" t="s">
        <v>50</v>
      </c>
      <c r="I1606" s="1" t="s">
        <v>51</v>
      </c>
      <c r="J1606" s="1" t="s">
        <v>4</v>
      </c>
      <c r="K1606" s="1">
        <v>56</v>
      </c>
      <c r="L1606" s="1" t="s">
        <v>115</v>
      </c>
      <c r="M1606" s="14">
        <v>0.15000000000000008</v>
      </c>
      <c r="N1606" s="2">
        <v>3250</v>
      </c>
      <c r="O1606" s="14">
        <f t="shared" si="78"/>
        <v>487.50000000000023</v>
      </c>
      <c r="P1606" s="14">
        <f t="shared" si="79"/>
        <v>170.62500000000006</v>
      </c>
      <c r="Q1606" s="3">
        <v>0.35</v>
      </c>
    </row>
    <row r="1607" spans="1:17" ht="15.75" customHeight="1" x14ac:dyDescent="0.2">
      <c r="A1607" s="1" t="s">
        <v>108</v>
      </c>
      <c r="B1607" s="1">
        <v>1185732</v>
      </c>
      <c r="C1607" s="17">
        <v>44662</v>
      </c>
      <c r="D1607" s="17" t="str">
        <f t="shared" si="89"/>
        <v>abril</v>
      </c>
      <c r="E1607" s="17" t="str">
        <f t="shared" si="90"/>
        <v>T2</v>
      </c>
      <c r="F1607" s="17" t="str">
        <f t="shared" si="91"/>
        <v>S1</v>
      </c>
      <c r="G1607" s="1" t="s">
        <v>15</v>
      </c>
      <c r="H1607" s="1" t="s">
        <v>50</v>
      </c>
      <c r="I1607" s="1" t="s">
        <v>51</v>
      </c>
      <c r="J1607" s="1" t="s">
        <v>5</v>
      </c>
      <c r="K1607" s="1">
        <v>41</v>
      </c>
      <c r="L1607" s="1" t="s">
        <v>114</v>
      </c>
      <c r="M1607" s="14">
        <v>0.2</v>
      </c>
      <c r="N1607" s="2">
        <v>2500</v>
      </c>
      <c r="O1607" s="14">
        <f t="shared" si="78"/>
        <v>500</v>
      </c>
      <c r="P1607" s="14">
        <f t="shared" si="79"/>
        <v>200</v>
      </c>
      <c r="Q1607" s="3">
        <v>0.4</v>
      </c>
    </row>
    <row r="1608" spans="1:17" ht="15.75" customHeight="1" x14ac:dyDescent="0.2">
      <c r="A1608" s="1" t="s">
        <v>108</v>
      </c>
      <c r="B1608" s="1">
        <v>1185732</v>
      </c>
      <c r="C1608" s="17">
        <v>44662</v>
      </c>
      <c r="D1608" s="17" t="str">
        <f t="shared" si="89"/>
        <v>abril</v>
      </c>
      <c r="E1608" s="17" t="str">
        <f t="shared" si="90"/>
        <v>T2</v>
      </c>
      <c r="F1608" s="17" t="str">
        <f t="shared" si="91"/>
        <v>S1</v>
      </c>
      <c r="G1608" s="1" t="s">
        <v>15</v>
      </c>
      <c r="H1608" s="1" t="s">
        <v>50</v>
      </c>
      <c r="I1608" s="1" t="s">
        <v>51</v>
      </c>
      <c r="J1608" s="1" t="s">
        <v>6</v>
      </c>
      <c r="K1608" s="1">
        <v>26</v>
      </c>
      <c r="L1608" s="1" t="s">
        <v>114</v>
      </c>
      <c r="M1608" s="14">
        <v>0.35000000000000003</v>
      </c>
      <c r="N1608" s="2">
        <v>2750</v>
      </c>
      <c r="O1608" s="14">
        <f t="shared" si="78"/>
        <v>962.50000000000011</v>
      </c>
      <c r="P1608" s="14">
        <f t="shared" si="79"/>
        <v>336.875</v>
      </c>
      <c r="Q1608" s="3">
        <v>0.35</v>
      </c>
    </row>
    <row r="1609" spans="1:17" ht="15.75" customHeight="1" x14ac:dyDescent="0.2">
      <c r="A1609" s="1" t="s">
        <v>108</v>
      </c>
      <c r="B1609" s="1">
        <v>1185732</v>
      </c>
      <c r="C1609" s="17">
        <v>44662</v>
      </c>
      <c r="D1609" s="17" t="str">
        <f t="shared" si="89"/>
        <v>abril</v>
      </c>
      <c r="E1609" s="17" t="str">
        <f t="shared" si="90"/>
        <v>T2</v>
      </c>
      <c r="F1609" s="17" t="str">
        <f t="shared" si="91"/>
        <v>S1</v>
      </c>
      <c r="G1609" s="1" t="s">
        <v>15</v>
      </c>
      <c r="H1609" s="1" t="s">
        <v>50</v>
      </c>
      <c r="I1609" s="1" t="s">
        <v>51</v>
      </c>
      <c r="J1609" s="1" t="s">
        <v>7</v>
      </c>
      <c r="K1609" s="1">
        <v>51</v>
      </c>
      <c r="L1609" s="1" t="s">
        <v>115</v>
      </c>
      <c r="M1609" s="14">
        <v>0.25000000000000006</v>
      </c>
      <c r="N1609" s="2">
        <v>4000</v>
      </c>
      <c r="O1609" s="14">
        <f t="shared" si="78"/>
        <v>1000.0000000000002</v>
      </c>
      <c r="P1609" s="14">
        <f t="shared" si="79"/>
        <v>500.00000000000011</v>
      </c>
      <c r="Q1609" s="3">
        <v>0.5</v>
      </c>
    </row>
    <row r="1610" spans="1:17" ht="15.75" customHeight="1" x14ac:dyDescent="0.2">
      <c r="A1610" s="1" t="s">
        <v>108</v>
      </c>
      <c r="B1610" s="1">
        <v>1185732</v>
      </c>
      <c r="C1610" s="17">
        <v>44693</v>
      </c>
      <c r="D1610" s="17" t="str">
        <f t="shared" si="89"/>
        <v>mayo</v>
      </c>
      <c r="E1610" s="17" t="str">
        <f t="shared" si="90"/>
        <v>T2</v>
      </c>
      <c r="F1610" s="17" t="str">
        <f t="shared" si="91"/>
        <v>S1</v>
      </c>
      <c r="G1610" s="1" t="s">
        <v>15</v>
      </c>
      <c r="H1610" s="1" t="s">
        <v>50</v>
      </c>
      <c r="I1610" s="1" t="s">
        <v>51</v>
      </c>
      <c r="J1610" s="1" t="s">
        <v>2</v>
      </c>
      <c r="K1610" s="1">
        <v>34</v>
      </c>
      <c r="L1610" s="1" t="s">
        <v>112</v>
      </c>
      <c r="M1610" s="14">
        <v>0.35000000000000003</v>
      </c>
      <c r="N1610" s="2">
        <v>6700</v>
      </c>
      <c r="O1610" s="14">
        <f t="shared" si="78"/>
        <v>2345</v>
      </c>
      <c r="P1610" s="14">
        <f t="shared" si="79"/>
        <v>938</v>
      </c>
      <c r="Q1610" s="3">
        <v>0.4</v>
      </c>
    </row>
    <row r="1611" spans="1:17" ht="15.75" customHeight="1" x14ac:dyDescent="0.2">
      <c r="A1611" s="1" t="s">
        <v>108</v>
      </c>
      <c r="B1611" s="1">
        <v>1185732</v>
      </c>
      <c r="C1611" s="17">
        <v>44693</v>
      </c>
      <c r="D1611" s="17" t="str">
        <f t="shared" si="89"/>
        <v>mayo</v>
      </c>
      <c r="E1611" s="17" t="str">
        <f t="shared" si="90"/>
        <v>T2</v>
      </c>
      <c r="F1611" s="17" t="str">
        <f t="shared" si="91"/>
        <v>S1</v>
      </c>
      <c r="G1611" s="1" t="s">
        <v>15</v>
      </c>
      <c r="H1611" s="1" t="s">
        <v>50</v>
      </c>
      <c r="I1611" s="1" t="s">
        <v>51</v>
      </c>
      <c r="J1611" s="1" t="s">
        <v>3</v>
      </c>
      <c r="K1611" s="1">
        <v>39</v>
      </c>
      <c r="L1611" s="1" t="s">
        <v>115</v>
      </c>
      <c r="M1611" s="14">
        <v>0.3000000000000001</v>
      </c>
      <c r="N1611" s="2">
        <v>3750</v>
      </c>
      <c r="O1611" s="14">
        <f t="shared" si="78"/>
        <v>1125.0000000000005</v>
      </c>
      <c r="P1611" s="14">
        <f t="shared" si="79"/>
        <v>393.75000000000011</v>
      </c>
      <c r="Q1611" s="3">
        <v>0.35</v>
      </c>
    </row>
    <row r="1612" spans="1:17" ht="15.75" customHeight="1" x14ac:dyDescent="0.2">
      <c r="A1612" s="1" t="s">
        <v>108</v>
      </c>
      <c r="B1612" s="1">
        <v>1185732</v>
      </c>
      <c r="C1612" s="17">
        <v>44693</v>
      </c>
      <c r="D1612" s="17" t="str">
        <f t="shared" si="89"/>
        <v>mayo</v>
      </c>
      <c r="E1612" s="17" t="str">
        <f t="shared" si="90"/>
        <v>T2</v>
      </c>
      <c r="F1612" s="17" t="str">
        <f t="shared" si="91"/>
        <v>S1</v>
      </c>
      <c r="G1612" s="1" t="s">
        <v>15</v>
      </c>
      <c r="H1612" s="1" t="s">
        <v>50</v>
      </c>
      <c r="I1612" s="1" t="s">
        <v>51</v>
      </c>
      <c r="J1612" s="1" t="s">
        <v>4</v>
      </c>
      <c r="K1612" s="1">
        <v>22</v>
      </c>
      <c r="L1612" s="1" t="s">
        <v>113</v>
      </c>
      <c r="M1612" s="14">
        <v>0.25000000000000006</v>
      </c>
      <c r="N1612" s="2">
        <v>3500</v>
      </c>
      <c r="O1612" s="14">
        <f t="shared" si="78"/>
        <v>875.00000000000023</v>
      </c>
      <c r="P1612" s="14">
        <f t="shared" si="79"/>
        <v>306.25000000000006</v>
      </c>
      <c r="Q1612" s="3">
        <v>0.35</v>
      </c>
    </row>
    <row r="1613" spans="1:17" ht="15.75" customHeight="1" x14ac:dyDescent="0.2">
      <c r="A1613" s="1" t="s">
        <v>108</v>
      </c>
      <c r="B1613" s="1">
        <v>1185732</v>
      </c>
      <c r="C1613" s="17">
        <v>44693</v>
      </c>
      <c r="D1613" s="17" t="str">
        <f t="shared" si="89"/>
        <v>mayo</v>
      </c>
      <c r="E1613" s="17" t="str">
        <f t="shared" si="90"/>
        <v>T2</v>
      </c>
      <c r="F1613" s="17" t="str">
        <f t="shared" si="91"/>
        <v>S1</v>
      </c>
      <c r="G1613" s="1" t="s">
        <v>15</v>
      </c>
      <c r="H1613" s="1" t="s">
        <v>50</v>
      </c>
      <c r="I1613" s="1" t="s">
        <v>51</v>
      </c>
      <c r="J1613" s="1" t="s">
        <v>5</v>
      </c>
      <c r="K1613" s="1">
        <v>15</v>
      </c>
      <c r="L1613" s="1" t="s">
        <v>114</v>
      </c>
      <c r="M1613" s="14">
        <v>0.25000000000000006</v>
      </c>
      <c r="N1613" s="2">
        <v>2750</v>
      </c>
      <c r="O1613" s="14">
        <f t="shared" si="78"/>
        <v>687.50000000000011</v>
      </c>
      <c r="P1613" s="14">
        <f t="shared" si="79"/>
        <v>275.00000000000006</v>
      </c>
      <c r="Q1613" s="3">
        <v>0.4</v>
      </c>
    </row>
    <row r="1614" spans="1:17" ht="15.75" customHeight="1" x14ac:dyDescent="0.2">
      <c r="A1614" s="1" t="s">
        <v>108</v>
      </c>
      <c r="B1614" s="1">
        <v>1185732</v>
      </c>
      <c r="C1614" s="17">
        <v>44693</v>
      </c>
      <c r="D1614" s="17" t="str">
        <f t="shared" si="89"/>
        <v>mayo</v>
      </c>
      <c r="E1614" s="17" t="str">
        <f t="shared" si="90"/>
        <v>T2</v>
      </c>
      <c r="F1614" s="17" t="str">
        <f t="shared" si="91"/>
        <v>S1</v>
      </c>
      <c r="G1614" s="1" t="s">
        <v>15</v>
      </c>
      <c r="H1614" s="1" t="s">
        <v>50</v>
      </c>
      <c r="I1614" s="1" t="s">
        <v>51</v>
      </c>
      <c r="J1614" s="1" t="s">
        <v>6</v>
      </c>
      <c r="K1614" s="1">
        <v>35</v>
      </c>
      <c r="L1614" s="1" t="s">
        <v>114</v>
      </c>
      <c r="M1614" s="14">
        <v>0.39999999999999997</v>
      </c>
      <c r="N1614" s="2">
        <v>3000</v>
      </c>
      <c r="O1614" s="14">
        <f t="shared" si="78"/>
        <v>1200</v>
      </c>
      <c r="P1614" s="14">
        <f t="shared" si="79"/>
        <v>420</v>
      </c>
      <c r="Q1614" s="3">
        <v>0.35</v>
      </c>
    </row>
    <row r="1615" spans="1:17" ht="15.75" customHeight="1" x14ac:dyDescent="0.2">
      <c r="A1615" s="1" t="s">
        <v>108</v>
      </c>
      <c r="B1615" s="1">
        <v>1185732</v>
      </c>
      <c r="C1615" s="17">
        <v>44693</v>
      </c>
      <c r="D1615" s="17" t="str">
        <f t="shared" si="89"/>
        <v>mayo</v>
      </c>
      <c r="E1615" s="17" t="str">
        <f t="shared" si="90"/>
        <v>T2</v>
      </c>
      <c r="F1615" s="17" t="str">
        <f t="shared" si="91"/>
        <v>S1</v>
      </c>
      <c r="G1615" s="1" t="s">
        <v>15</v>
      </c>
      <c r="H1615" s="1" t="s">
        <v>50</v>
      </c>
      <c r="I1615" s="1" t="s">
        <v>51</v>
      </c>
      <c r="J1615" s="1" t="s">
        <v>7</v>
      </c>
      <c r="K1615" s="1">
        <v>21</v>
      </c>
      <c r="L1615" s="1" t="s">
        <v>113</v>
      </c>
      <c r="M1615" s="14">
        <v>0.44999999999999996</v>
      </c>
      <c r="N1615" s="2">
        <v>4000</v>
      </c>
      <c r="O1615" s="14">
        <f t="shared" si="78"/>
        <v>1799.9999999999998</v>
      </c>
      <c r="P1615" s="14">
        <f t="shared" si="79"/>
        <v>899.99999999999989</v>
      </c>
      <c r="Q1615" s="3">
        <v>0.5</v>
      </c>
    </row>
    <row r="1616" spans="1:17" ht="15.75" customHeight="1" x14ac:dyDescent="0.2">
      <c r="A1616" s="1" t="s">
        <v>108</v>
      </c>
      <c r="B1616" s="1">
        <v>1185732</v>
      </c>
      <c r="C1616" s="17">
        <v>44723</v>
      </c>
      <c r="D1616" s="17" t="str">
        <f t="shared" si="89"/>
        <v>junio</v>
      </c>
      <c r="E1616" s="17" t="str">
        <f t="shared" si="90"/>
        <v>T2</v>
      </c>
      <c r="F1616" s="17" t="str">
        <f t="shared" si="91"/>
        <v>S1</v>
      </c>
      <c r="G1616" s="1" t="s">
        <v>15</v>
      </c>
      <c r="H1616" s="1" t="s">
        <v>50</v>
      </c>
      <c r="I1616" s="1" t="s">
        <v>51</v>
      </c>
      <c r="J1616" s="1" t="s">
        <v>2</v>
      </c>
      <c r="K1616" s="1">
        <v>53</v>
      </c>
      <c r="L1616" s="1" t="s">
        <v>113</v>
      </c>
      <c r="M1616" s="14">
        <v>0.30000000000000004</v>
      </c>
      <c r="N1616" s="2">
        <v>6500</v>
      </c>
      <c r="O1616" s="14">
        <f t="shared" si="78"/>
        <v>1950.0000000000002</v>
      </c>
      <c r="P1616" s="14">
        <f t="shared" si="79"/>
        <v>780.00000000000011</v>
      </c>
      <c r="Q1616" s="3">
        <v>0.4</v>
      </c>
    </row>
    <row r="1617" spans="1:17" ht="15.75" customHeight="1" x14ac:dyDescent="0.2">
      <c r="A1617" s="1" t="s">
        <v>108</v>
      </c>
      <c r="B1617" s="1">
        <v>1185732</v>
      </c>
      <c r="C1617" s="17">
        <v>44723</v>
      </c>
      <c r="D1617" s="17" t="str">
        <f t="shared" si="89"/>
        <v>junio</v>
      </c>
      <c r="E1617" s="17" t="str">
        <f t="shared" si="90"/>
        <v>T2</v>
      </c>
      <c r="F1617" s="17" t="str">
        <f t="shared" si="91"/>
        <v>S1</v>
      </c>
      <c r="G1617" s="1" t="s">
        <v>15</v>
      </c>
      <c r="H1617" s="1" t="s">
        <v>50</v>
      </c>
      <c r="I1617" s="1" t="s">
        <v>51</v>
      </c>
      <c r="J1617" s="1" t="s">
        <v>3</v>
      </c>
      <c r="K1617" s="1">
        <v>43</v>
      </c>
      <c r="L1617" s="1" t="s">
        <v>112</v>
      </c>
      <c r="M1617" s="14">
        <v>0.25000000000000011</v>
      </c>
      <c r="N1617" s="2">
        <v>4000</v>
      </c>
      <c r="O1617" s="14">
        <f t="shared" si="78"/>
        <v>1000.0000000000005</v>
      </c>
      <c r="P1617" s="14">
        <f t="shared" si="79"/>
        <v>350.00000000000011</v>
      </c>
      <c r="Q1617" s="3">
        <v>0.35</v>
      </c>
    </row>
    <row r="1618" spans="1:17" ht="15.75" customHeight="1" x14ac:dyDescent="0.2">
      <c r="A1618" s="1" t="s">
        <v>108</v>
      </c>
      <c r="B1618" s="1">
        <v>1185732</v>
      </c>
      <c r="C1618" s="17">
        <v>44723</v>
      </c>
      <c r="D1618" s="17" t="str">
        <f t="shared" si="89"/>
        <v>junio</v>
      </c>
      <c r="E1618" s="17" t="str">
        <f t="shared" si="90"/>
        <v>T2</v>
      </c>
      <c r="F1618" s="17" t="str">
        <f t="shared" si="91"/>
        <v>S1</v>
      </c>
      <c r="G1618" s="1" t="s">
        <v>15</v>
      </c>
      <c r="H1618" s="1" t="s">
        <v>50</v>
      </c>
      <c r="I1618" s="1" t="s">
        <v>51</v>
      </c>
      <c r="J1618" s="1" t="s">
        <v>4</v>
      </c>
      <c r="K1618" s="1">
        <v>58</v>
      </c>
      <c r="L1618" s="1" t="s">
        <v>113</v>
      </c>
      <c r="M1618" s="14">
        <v>0.20000000000000007</v>
      </c>
      <c r="N1618" s="2">
        <v>4250</v>
      </c>
      <c r="O1618" s="14">
        <f t="shared" si="78"/>
        <v>850.00000000000023</v>
      </c>
      <c r="P1618" s="14">
        <f t="shared" si="79"/>
        <v>297.50000000000006</v>
      </c>
      <c r="Q1618" s="3">
        <v>0.35</v>
      </c>
    </row>
    <row r="1619" spans="1:17" ht="15.75" customHeight="1" x14ac:dyDescent="0.2">
      <c r="A1619" s="1" t="s">
        <v>108</v>
      </c>
      <c r="B1619" s="1">
        <v>1185732</v>
      </c>
      <c r="C1619" s="17">
        <v>44723</v>
      </c>
      <c r="D1619" s="17" t="str">
        <f t="shared" si="89"/>
        <v>junio</v>
      </c>
      <c r="E1619" s="17" t="str">
        <f t="shared" si="90"/>
        <v>T2</v>
      </c>
      <c r="F1619" s="17" t="str">
        <f t="shared" si="91"/>
        <v>S1</v>
      </c>
      <c r="G1619" s="1" t="s">
        <v>15</v>
      </c>
      <c r="H1619" s="1" t="s">
        <v>50</v>
      </c>
      <c r="I1619" s="1" t="s">
        <v>51</v>
      </c>
      <c r="J1619" s="1" t="s">
        <v>5</v>
      </c>
      <c r="K1619" s="1">
        <v>59</v>
      </c>
      <c r="L1619" s="1" t="s">
        <v>113</v>
      </c>
      <c r="M1619" s="14">
        <v>0.20000000000000007</v>
      </c>
      <c r="N1619" s="2">
        <v>4000</v>
      </c>
      <c r="O1619" s="14">
        <f t="shared" si="78"/>
        <v>800.00000000000023</v>
      </c>
      <c r="P1619" s="14">
        <f t="shared" si="79"/>
        <v>320.00000000000011</v>
      </c>
      <c r="Q1619" s="3">
        <v>0.4</v>
      </c>
    </row>
    <row r="1620" spans="1:17" ht="15.75" customHeight="1" x14ac:dyDescent="0.2">
      <c r="A1620" s="1" t="s">
        <v>108</v>
      </c>
      <c r="B1620" s="1">
        <v>1185732</v>
      </c>
      <c r="C1620" s="17">
        <v>44723</v>
      </c>
      <c r="D1620" s="17" t="str">
        <f t="shared" si="89"/>
        <v>junio</v>
      </c>
      <c r="E1620" s="17" t="str">
        <f t="shared" si="90"/>
        <v>T2</v>
      </c>
      <c r="F1620" s="17" t="str">
        <f t="shared" si="91"/>
        <v>S1</v>
      </c>
      <c r="G1620" s="1" t="s">
        <v>15</v>
      </c>
      <c r="H1620" s="1" t="s">
        <v>50</v>
      </c>
      <c r="I1620" s="1" t="s">
        <v>51</v>
      </c>
      <c r="J1620" s="1" t="s">
        <v>6</v>
      </c>
      <c r="K1620" s="1">
        <v>32</v>
      </c>
      <c r="L1620" s="1" t="s">
        <v>114</v>
      </c>
      <c r="M1620" s="14">
        <v>0.35000000000000003</v>
      </c>
      <c r="N1620" s="2">
        <v>4000</v>
      </c>
      <c r="O1620" s="14">
        <f t="shared" si="78"/>
        <v>1400.0000000000002</v>
      </c>
      <c r="P1620" s="14">
        <f t="shared" si="79"/>
        <v>490.00000000000006</v>
      </c>
      <c r="Q1620" s="3">
        <v>0.35</v>
      </c>
    </row>
    <row r="1621" spans="1:17" ht="15.75" customHeight="1" x14ac:dyDescent="0.2">
      <c r="A1621" s="1" t="s">
        <v>108</v>
      </c>
      <c r="B1621" s="1">
        <v>1185732</v>
      </c>
      <c r="C1621" s="17">
        <v>44723</v>
      </c>
      <c r="D1621" s="17" t="str">
        <f t="shared" si="89"/>
        <v>junio</v>
      </c>
      <c r="E1621" s="17" t="str">
        <f t="shared" si="90"/>
        <v>T2</v>
      </c>
      <c r="F1621" s="17" t="str">
        <f t="shared" si="91"/>
        <v>S1</v>
      </c>
      <c r="G1621" s="1" t="s">
        <v>15</v>
      </c>
      <c r="H1621" s="1" t="s">
        <v>50</v>
      </c>
      <c r="I1621" s="1" t="s">
        <v>51</v>
      </c>
      <c r="J1621" s="1" t="s">
        <v>7</v>
      </c>
      <c r="K1621" s="1">
        <v>35</v>
      </c>
      <c r="L1621" s="1" t="s">
        <v>114</v>
      </c>
      <c r="M1621" s="14">
        <v>0.4</v>
      </c>
      <c r="N1621" s="2">
        <v>5750</v>
      </c>
      <c r="O1621" s="14">
        <f t="shared" si="78"/>
        <v>2300</v>
      </c>
      <c r="P1621" s="14">
        <f t="shared" si="79"/>
        <v>1150</v>
      </c>
      <c r="Q1621" s="3">
        <v>0.5</v>
      </c>
    </row>
    <row r="1622" spans="1:17" ht="15.75" customHeight="1" x14ac:dyDescent="0.2">
      <c r="A1622" s="1" t="s">
        <v>108</v>
      </c>
      <c r="B1622" s="1">
        <v>1185732</v>
      </c>
      <c r="C1622" s="17">
        <v>44752</v>
      </c>
      <c r="D1622" s="17" t="str">
        <f t="shared" si="89"/>
        <v>julio</v>
      </c>
      <c r="E1622" s="17" t="str">
        <f t="shared" si="90"/>
        <v>T3</v>
      </c>
      <c r="F1622" s="17" t="str">
        <f t="shared" si="91"/>
        <v>S2</v>
      </c>
      <c r="G1622" s="1" t="s">
        <v>15</v>
      </c>
      <c r="H1622" s="1" t="s">
        <v>50</v>
      </c>
      <c r="I1622" s="1" t="s">
        <v>51</v>
      </c>
      <c r="J1622" s="1" t="s">
        <v>2</v>
      </c>
      <c r="K1622" s="1">
        <v>60</v>
      </c>
      <c r="L1622" s="1" t="s">
        <v>113</v>
      </c>
      <c r="M1622" s="14">
        <v>0.35000000000000003</v>
      </c>
      <c r="N1622" s="2">
        <v>8000</v>
      </c>
      <c r="O1622" s="14">
        <f t="shared" si="78"/>
        <v>2800.0000000000005</v>
      </c>
      <c r="P1622" s="14">
        <f t="shared" si="79"/>
        <v>1120.0000000000002</v>
      </c>
      <c r="Q1622" s="3">
        <v>0.4</v>
      </c>
    </row>
    <row r="1623" spans="1:17" ht="15.75" customHeight="1" x14ac:dyDescent="0.2">
      <c r="A1623" s="1" t="s">
        <v>108</v>
      </c>
      <c r="B1623" s="1">
        <v>1185732</v>
      </c>
      <c r="C1623" s="17">
        <v>44752</v>
      </c>
      <c r="D1623" s="17" t="str">
        <f t="shared" si="89"/>
        <v>julio</v>
      </c>
      <c r="E1623" s="17" t="str">
        <f t="shared" si="90"/>
        <v>T3</v>
      </c>
      <c r="F1623" s="17" t="str">
        <f t="shared" si="91"/>
        <v>S2</v>
      </c>
      <c r="G1623" s="1" t="s">
        <v>15</v>
      </c>
      <c r="H1623" s="1" t="s">
        <v>50</v>
      </c>
      <c r="I1623" s="1" t="s">
        <v>51</v>
      </c>
      <c r="J1623" s="1" t="s">
        <v>3</v>
      </c>
      <c r="K1623" s="1">
        <v>32</v>
      </c>
      <c r="L1623" s="1" t="s">
        <v>114</v>
      </c>
      <c r="M1623" s="14">
        <v>0.3000000000000001</v>
      </c>
      <c r="N1623" s="2">
        <v>5500</v>
      </c>
      <c r="O1623" s="14">
        <f t="shared" si="78"/>
        <v>1650.0000000000005</v>
      </c>
      <c r="P1623" s="14">
        <f t="shared" si="79"/>
        <v>577.50000000000011</v>
      </c>
      <c r="Q1623" s="3">
        <v>0.35</v>
      </c>
    </row>
    <row r="1624" spans="1:17" ht="15.75" customHeight="1" x14ac:dyDescent="0.2">
      <c r="A1624" s="1" t="s">
        <v>108</v>
      </c>
      <c r="B1624" s="1">
        <v>1185732</v>
      </c>
      <c r="C1624" s="17">
        <v>44752</v>
      </c>
      <c r="D1624" s="17" t="str">
        <f t="shared" si="89"/>
        <v>julio</v>
      </c>
      <c r="E1624" s="17" t="str">
        <f t="shared" si="90"/>
        <v>T3</v>
      </c>
      <c r="F1624" s="17" t="str">
        <f t="shared" si="91"/>
        <v>S2</v>
      </c>
      <c r="G1624" s="1" t="s">
        <v>15</v>
      </c>
      <c r="H1624" s="1" t="s">
        <v>50</v>
      </c>
      <c r="I1624" s="1" t="s">
        <v>51</v>
      </c>
      <c r="J1624" s="1" t="s">
        <v>4</v>
      </c>
      <c r="K1624" s="1">
        <v>23</v>
      </c>
      <c r="L1624" s="1" t="s">
        <v>115</v>
      </c>
      <c r="M1624" s="14">
        <v>0.25000000000000006</v>
      </c>
      <c r="N1624" s="2">
        <v>4750</v>
      </c>
      <c r="O1624" s="14">
        <f t="shared" si="78"/>
        <v>1187.5000000000002</v>
      </c>
      <c r="P1624" s="14">
        <f t="shared" si="79"/>
        <v>415.62500000000006</v>
      </c>
      <c r="Q1624" s="3">
        <v>0.35</v>
      </c>
    </row>
    <row r="1625" spans="1:17" ht="15.75" customHeight="1" x14ac:dyDescent="0.2">
      <c r="A1625" s="1" t="s">
        <v>108</v>
      </c>
      <c r="B1625" s="1">
        <v>1185732</v>
      </c>
      <c r="C1625" s="17">
        <v>44752</v>
      </c>
      <c r="D1625" s="17" t="str">
        <f t="shared" si="89"/>
        <v>julio</v>
      </c>
      <c r="E1625" s="17" t="str">
        <f t="shared" si="90"/>
        <v>T3</v>
      </c>
      <c r="F1625" s="17" t="str">
        <f t="shared" si="91"/>
        <v>S2</v>
      </c>
      <c r="G1625" s="1" t="s">
        <v>15</v>
      </c>
      <c r="H1625" s="1" t="s">
        <v>50</v>
      </c>
      <c r="I1625" s="1" t="s">
        <v>51</v>
      </c>
      <c r="J1625" s="1" t="s">
        <v>5</v>
      </c>
      <c r="K1625" s="1">
        <v>16</v>
      </c>
      <c r="L1625" s="1" t="s">
        <v>113</v>
      </c>
      <c r="M1625" s="14">
        <v>0.25000000000000006</v>
      </c>
      <c r="N1625" s="2">
        <v>4250</v>
      </c>
      <c r="O1625" s="14">
        <f t="shared" si="78"/>
        <v>1062.5000000000002</v>
      </c>
      <c r="P1625" s="14">
        <f t="shared" si="79"/>
        <v>425.00000000000011</v>
      </c>
      <c r="Q1625" s="3">
        <v>0.4</v>
      </c>
    </row>
    <row r="1626" spans="1:17" ht="15.75" customHeight="1" x14ac:dyDescent="0.2">
      <c r="A1626" s="1" t="s">
        <v>108</v>
      </c>
      <c r="B1626" s="1">
        <v>1185732</v>
      </c>
      <c r="C1626" s="17">
        <v>44752</v>
      </c>
      <c r="D1626" s="17" t="str">
        <f t="shared" si="89"/>
        <v>julio</v>
      </c>
      <c r="E1626" s="17" t="str">
        <f t="shared" si="90"/>
        <v>T3</v>
      </c>
      <c r="F1626" s="17" t="str">
        <f t="shared" si="91"/>
        <v>S2</v>
      </c>
      <c r="G1626" s="1" t="s">
        <v>15</v>
      </c>
      <c r="H1626" s="1" t="s">
        <v>50</v>
      </c>
      <c r="I1626" s="1" t="s">
        <v>51</v>
      </c>
      <c r="J1626" s="1" t="s">
        <v>6</v>
      </c>
      <c r="K1626" s="1">
        <v>33</v>
      </c>
      <c r="L1626" s="1" t="s">
        <v>115</v>
      </c>
      <c r="M1626" s="14">
        <v>0.35000000000000003</v>
      </c>
      <c r="N1626" s="2">
        <v>4250</v>
      </c>
      <c r="O1626" s="14">
        <f t="shared" si="78"/>
        <v>1487.5000000000002</v>
      </c>
      <c r="P1626" s="14">
        <f t="shared" si="79"/>
        <v>520.625</v>
      </c>
      <c r="Q1626" s="3">
        <v>0.35</v>
      </c>
    </row>
    <row r="1627" spans="1:17" ht="15.75" customHeight="1" x14ac:dyDescent="0.2">
      <c r="A1627" s="1" t="s">
        <v>108</v>
      </c>
      <c r="B1627" s="1">
        <v>1185732</v>
      </c>
      <c r="C1627" s="17">
        <v>44752</v>
      </c>
      <c r="D1627" s="17" t="str">
        <f t="shared" si="89"/>
        <v>julio</v>
      </c>
      <c r="E1627" s="17" t="str">
        <f t="shared" si="90"/>
        <v>T3</v>
      </c>
      <c r="F1627" s="17" t="str">
        <f t="shared" si="91"/>
        <v>S2</v>
      </c>
      <c r="G1627" s="1" t="s">
        <v>15</v>
      </c>
      <c r="H1627" s="1" t="s">
        <v>50</v>
      </c>
      <c r="I1627" s="1" t="s">
        <v>51</v>
      </c>
      <c r="J1627" s="1" t="s">
        <v>7</v>
      </c>
      <c r="K1627" s="1">
        <v>60</v>
      </c>
      <c r="L1627" s="1" t="s">
        <v>113</v>
      </c>
      <c r="M1627" s="14">
        <v>0.4</v>
      </c>
      <c r="N1627" s="2">
        <v>6000</v>
      </c>
      <c r="O1627" s="14">
        <f t="shared" si="78"/>
        <v>2400</v>
      </c>
      <c r="P1627" s="14">
        <f t="shared" si="79"/>
        <v>1200</v>
      </c>
      <c r="Q1627" s="3">
        <v>0.5</v>
      </c>
    </row>
    <row r="1628" spans="1:17" ht="15.75" customHeight="1" x14ac:dyDescent="0.2">
      <c r="A1628" s="1" t="s">
        <v>108</v>
      </c>
      <c r="B1628" s="1">
        <v>1185732</v>
      </c>
      <c r="C1628" s="17">
        <v>44784</v>
      </c>
      <c r="D1628" s="17" t="str">
        <f t="shared" si="89"/>
        <v>agosto</v>
      </c>
      <c r="E1628" s="17" t="str">
        <f t="shared" si="90"/>
        <v>T3</v>
      </c>
      <c r="F1628" s="17" t="str">
        <f t="shared" si="91"/>
        <v>S2</v>
      </c>
      <c r="G1628" s="1" t="s">
        <v>15</v>
      </c>
      <c r="H1628" s="1" t="s">
        <v>50</v>
      </c>
      <c r="I1628" s="1" t="s">
        <v>51</v>
      </c>
      <c r="J1628" s="1" t="s">
        <v>2</v>
      </c>
      <c r="K1628" s="1">
        <v>55</v>
      </c>
      <c r="L1628" s="1" t="s">
        <v>114</v>
      </c>
      <c r="M1628" s="14">
        <v>0.35000000000000003</v>
      </c>
      <c r="N1628" s="2">
        <v>7500</v>
      </c>
      <c r="O1628" s="14">
        <f t="shared" si="78"/>
        <v>2625.0000000000005</v>
      </c>
      <c r="P1628" s="14">
        <f t="shared" si="79"/>
        <v>1050.0000000000002</v>
      </c>
      <c r="Q1628" s="3">
        <v>0.4</v>
      </c>
    </row>
    <row r="1629" spans="1:17" ht="15.75" customHeight="1" x14ac:dyDescent="0.2">
      <c r="A1629" s="1" t="s">
        <v>108</v>
      </c>
      <c r="B1629" s="1">
        <v>1185732</v>
      </c>
      <c r="C1629" s="17">
        <v>44784</v>
      </c>
      <c r="D1629" s="17" t="str">
        <f t="shared" si="89"/>
        <v>agosto</v>
      </c>
      <c r="E1629" s="17" t="str">
        <f t="shared" si="90"/>
        <v>T3</v>
      </c>
      <c r="F1629" s="17" t="str">
        <f t="shared" si="91"/>
        <v>S2</v>
      </c>
      <c r="G1629" s="1" t="s">
        <v>15</v>
      </c>
      <c r="H1629" s="1" t="s">
        <v>50</v>
      </c>
      <c r="I1629" s="1" t="s">
        <v>51</v>
      </c>
      <c r="J1629" s="1" t="s">
        <v>3</v>
      </c>
      <c r="K1629" s="1">
        <v>24</v>
      </c>
      <c r="L1629" s="1" t="s">
        <v>113</v>
      </c>
      <c r="M1629" s="14">
        <v>0.35000000000000009</v>
      </c>
      <c r="N1629" s="2">
        <v>5250</v>
      </c>
      <c r="O1629" s="14">
        <f t="shared" si="78"/>
        <v>1837.5000000000005</v>
      </c>
      <c r="P1629" s="14">
        <f t="shared" si="79"/>
        <v>643.12500000000011</v>
      </c>
      <c r="Q1629" s="3">
        <v>0.35</v>
      </c>
    </row>
    <row r="1630" spans="1:17" ht="15.75" customHeight="1" x14ac:dyDescent="0.2">
      <c r="A1630" s="1" t="s">
        <v>108</v>
      </c>
      <c r="B1630" s="1">
        <v>1185732</v>
      </c>
      <c r="C1630" s="17">
        <v>44784</v>
      </c>
      <c r="D1630" s="17" t="str">
        <f t="shared" si="89"/>
        <v>agosto</v>
      </c>
      <c r="E1630" s="17" t="str">
        <f t="shared" si="90"/>
        <v>T3</v>
      </c>
      <c r="F1630" s="17" t="str">
        <f t="shared" si="91"/>
        <v>S2</v>
      </c>
      <c r="G1630" s="1" t="s">
        <v>15</v>
      </c>
      <c r="H1630" s="1" t="s">
        <v>50</v>
      </c>
      <c r="I1630" s="1" t="s">
        <v>51</v>
      </c>
      <c r="J1630" s="1" t="s">
        <v>4</v>
      </c>
      <c r="K1630" s="1">
        <v>15</v>
      </c>
      <c r="L1630" s="1" t="s">
        <v>114</v>
      </c>
      <c r="M1630" s="14">
        <v>0.30000000000000004</v>
      </c>
      <c r="N1630" s="2">
        <v>4500</v>
      </c>
      <c r="O1630" s="14">
        <f t="shared" si="78"/>
        <v>1350.0000000000002</v>
      </c>
      <c r="P1630" s="14">
        <f t="shared" si="79"/>
        <v>472.50000000000006</v>
      </c>
      <c r="Q1630" s="3">
        <v>0.35</v>
      </c>
    </row>
    <row r="1631" spans="1:17" ht="15.75" customHeight="1" x14ac:dyDescent="0.2">
      <c r="A1631" s="1" t="s">
        <v>108</v>
      </c>
      <c r="B1631" s="1">
        <v>1185732</v>
      </c>
      <c r="C1631" s="17">
        <v>44784</v>
      </c>
      <c r="D1631" s="17" t="str">
        <f t="shared" si="89"/>
        <v>agosto</v>
      </c>
      <c r="E1631" s="17" t="str">
        <f t="shared" si="90"/>
        <v>T3</v>
      </c>
      <c r="F1631" s="17" t="str">
        <f t="shared" si="91"/>
        <v>S2</v>
      </c>
      <c r="G1631" s="1" t="s">
        <v>15</v>
      </c>
      <c r="H1631" s="1" t="s">
        <v>50</v>
      </c>
      <c r="I1631" s="1" t="s">
        <v>51</v>
      </c>
      <c r="J1631" s="1" t="s">
        <v>5</v>
      </c>
      <c r="K1631" s="1">
        <v>45</v>
      </c>
      <c r="L1631" s="1" t="s">
        <v>113</v>
      </c>
      <c r="M1631" s="14">
        <v>0.20000000000000007</v>
      </c>
      <c r="N1631" s="2">
        <v>3750</v>
      </c>
      <c r="O1631" s="14">
        <f t="shared" si="78"/>
        <v>750.00000000000023</v>
      </c>
      <c r="P1631" s="14">
        <f t="shared" si="79"/>
        <v>300.00000000000011</v>
      </c>
      <c r="Q1631" s="3">
        <v>0.4</v>
      </c>
    </row>
    <row r="1632" spans="1:17" ht="15.75" customHeight="1" x14ac:dyDescent="0.2">
      <c r="A1632" s="1" t="s">
        <v>108</v>
      </c>
      <c r="B1632" s="1">
        <v>1185732</v>
      </c>
      <c r="C1632" s="17">
        <v>44784</v>
      </c>
      <c r="D1632" s="17" t="str">
        <f t="shared" si="89"/>
        <v>agosto</v>
      </c>
      <c r="E1632" s="17" t="str">
        <f t="shared" si="90"/>
        <v>T3</v>
      </c>
      <c r="F1632" s="17" t="str">
        <f t="shared" si="91"/>
        <v>S2</v>
      </c>
      <c r="G1632" s="1" t="s">
        <v>15</v>
      </c>
      <c r="H1632" s="1" t="s">
        <v>50</v>
      </c>
      <c r="I1632" s="1" t="s">
        <v>51</v>
      </c>
      <c r="J1632" s="1" t="s">
        <v>6</v>
      </c>
      <c r="K1632" s="1">
        <v>20</v>
      </c>
      <c r="L1632" s="1" t="s">
        <v>113</v>
      </c>
      <c r="M1632" s="14">
        <v>0.30000000000000004</v>
      </c>
      <c r="N1632" s="2">
        <v>3500</v>
      </c>
      <c r="O1632" s="14">
        <f t="shared" si="78"/>
        <v>1050.0000000000002</v>
      </c>
      <c r="P1632" s="14">
        <f t="shared" si="79"/>
        <v>367.50000000000006</v>
      </c>
      <c r="Q1632" s="3">
        <v>0.35</v>
      </c>
    </row>
    <row r="1633" spans="1:17" ht="15.75" customHeight="1" x14ac:dyDescent="0.2">
      <c r="A1633" s="1" t="s">
        <v>108</v>
      </c>
      <c r="B1633" s="1">
        <v>1185732</v>
      </c>
      <c r="C1633" s="17">
        <v>44784</v>
      </c>
      <c r="D1633" s="17" t="str">
        <f t="shared" si="89"/>
        <v>agosto</v>
      </c>
      <c r="E1633" s="17" t="str">
        <f t="shared" si="90"/>
        <v>T3</v>
      </c>
      <c r="F1633" s="17" t="str">
        <f t="shared" si="91"/>
        <v>S2</v>
      </c>
      <c r="G1633" s="1" t="s">
        <v>15</v>
      </c>
      <c r="H1633" s="1" t="s">
        <v>50</v>
      </c>
      <c r="I1633" s="1" t="s">
        <v>51</v>
      </c>
      <c r="J1633" s="1" t="s">
        <v>7</v>
      </c>
      <c r="K1633" s="1">
        <v>33</v>
      </c>
      <c r="L1633" s="1" t="s">
        <v>114</v>
      </c>
      <c r="M1633" s="14">
        <v>0.35000000000000003</v>
      </c>
      <c r="N1633" s="2">
        <v>5250</v>
      </c>
      <c r="O1633" s="14">
        <f t="shared" si="78"/>
        <v>1837.5000000000002</v>
      </c>
      <c r="P1633" s="14">
        <f t="shared" si="79"/>
        <v>918.75000000000011</v>
      </c>
      <c r="Q1633" s="3">
        <v>0.5</v>
      </c>
    </row>
    <row r="1634" spans="1:17" ht="15.75" customHeight="1" x14ac:dyDescent="0.2">
      <c r="A1634" s="1" t="s">
        <v>108</v>
      </c>
      <c r="B1634" s="1">
        <v>1185732</v>
      </c>
      <c r="C1634" s="17">
        <v>44816</v>
      </c>
      <c r="D1634" s="17" t="str">
        <f t="shared" si="89"/>
        <v>septiembre</v>
      </c>
      <c r="E1634" s="17" t="str">
        <f t="shared" si="90"/>
        <v>T3</v>
      </c>
      <c r="F1634" s="17" t="str">
        <f t="shared" si="91"/>
        <v>S2</v>
      </c>
      <c r="G1634" s="1" t="s">
        <v>15</v>
      </c>
      <c r="H1634" s="1" t="s">
        <v>50</v>
      </c>
      <c r="I1634" s="1" t="s">
        <v>51</v>
      </c>
      <c r="J1634" s="1" t="s">
        <v>2</v>
      </c>
      <c r="K1634" s="1">
        <v>32</v>
      </c>
      <c r="L1634" s="1" t="s">
        <v>115</v>
      </c>
      <c r="M1634" s="14">
        <v>0.30000000000000004</v>
      </c>
      <c r="N1634" s="2">
        <v>6500</v>
      </c>
      <c r="O1634" s="14">
        <f t="shared" si="78"/>
        <v>1950.0000000000002</v>
      </c>
      <c r="P1634" s="14">
        <f t="shared" si="79"/>
        <v>780.00000000000011</v>
      </c>
      <c r="Q1634" s="3">
        <v>0.4</v>
      </c>
    </row>
    <row r="1635" spans="1:17" ht="15.75" customHeight="1" x14ac:dyDescent="0.2">
      <c r="A1635" s="1" t="s">
        <v>108</v>
      </c>
      <c r="B1635" s="1">
        <v>1185732</v>
      </c>
      <c r="C1635" s="17">
        <v>44816</v>
      </c>
      <c r="D1635" s="17" t="str">
        <f t="shared" si="89"/>
        <v>septiembre</v>
      </c>
      <c r="E1635" s="17" t="str">
        <f t="shared" si="90"/>
        <v>T3</v>
      </c>
      <c r="F1635" s="17" t="str">
        <f t="shared" si="91"/>
        <v>S2</v>
      </c>
      <c r="G1635" s="1" t="s">
        <v>15</v>
      </c>
      <c r="H1635" s="1" t="s">
        <v>50</v>
      </c>
      <c r="I1635" s="1" t="s">
        <v>51</v>
      </c>
      <c r="J1635" s="1" t="s">
        <v>3</v>
      </c>
      <c r="K1635" s="1">
        <v>46</v>
      </c>
      <c r="L1635" s="1" t="s">
        <v>113</v>
      </c>
      <c r="M1635" s="14">
        <v>0.25000000000000011</v>
      </c>
      <c r="N1635" s="2">
        <v>4500</v>
      </c>
      <c r="O1635" s="14">
        <f t="shared" si="78"/>
        <v>1125.0000000000005</v>
      </c>
      <c r="P1635" s="14">
        <f t="shared" si="79"/>
        <v>393.75000000000011</v>
      </c>
      <c r="Q1635" s="3">
        <v>0.35</v>
      </c>
    </row>
    <row r="1636" spans="1:17" ht="15.75" customHeight="1" x14ac:dyDescent="0.2">
      <c r="A1636" s="1" t="s">
        <v>108</v>
      </c>
      <c r="B1636" s="1">
        <v>1185732</v>
      </c>
      <c r="C1636" s="17">
        <v>44816</v>
      </c>
      <c r="D1636" s="17" t="str">
        <f t="shared" si="89"/>
        <v>septiembre</v>
      </c>
      <c r="E1636" s="17" t="str">
        <f t="shared" si="90"/>
        <v>T3</v>
      </c>
      <c r="F1636" s="17" t="str">
        <f t="shared" si="91"/>
        <v>S2</v>
      </c>
      <c r="G1636" s="1" t="s">
        <v>15</v>
      </c>
      <c r="H1636" s="1" t="s">
        <v>50</v>
      </c>
      <c r="I1636" s="1" t="s">
        <v>51</v>
      </c>
      <c r="J1636" s="1" t="s">
        <v>4</v>
      </c>
      <c r="K1636" s="1">
        <v>27</v>
      </c>
      <c r="L1636" s="1" t="s">
        <v>113</v>
      </c>
      <c r="M1636" s="14">
        <v>0.10000000000000002</v>
      </c>
      <c r="N1636" s="2">
        <v>3500</v>
      </c>
      <c r="O1636" s="14">
        <f t="shared" si="78"/>
        <v>350.00000000000006</v>
      </c>
      <c r="P1636" s="14">
        <f t="shared" si="79"/>
        <v>122.50000000000001</v>
      </c>
      <c r="Q1636" s="3">
        <v>0.35</v>
      </c>
    </row>
    <row r="1637" spans="1:17" ht="15.75" customHeight="1" x14ac:dyDescent="0.2">
      <c r="A1637" s="1" t="s">
        <v>108</v>
      </c>
      <c r="B1637" s="1">
        <v>1185732</v>
      </c>
      <c r="C1637" s="17">
        <v>44816</v>
      </c>
      <c r="D1637" s="17" t="str">
        <f t="shared" si="89"/>
        <v>septiembre</v>
      </c>
      <c r="E1637" s="17" t="str">
        <f t="shared" si="90"/>
        <v>T3</v>
      </c>
      <c r="F1637" s="17" t="str">
        <f t="shared" si="91"/>
        <v>S2</v>
      </c>
      <c r="G1637" s="1" t="s">
        <v>15</v>
      </c>
      <c r="H1637" s="1" t="s">
        <v>50</v>
      </c>
      <c r="I1637" s="1" t="s">
        <v>51</v>
      </c>
      <c r="J1637" s="1" t="s">
        <v>5</v>
      </c>
      <c r="K1637" s="1">
        <v>57</v>
      </c>
      <c r="L1637" s="1" t="s">
        <v>114</v>
      </c>
      <c r="M1637" s="14">
        <v>0.10000000000000002</v>
      </c>
      <c r="N1637" s="2">
        <v>3250</v>
      </c>
      <c r="O1637" s="14">
        <f t="shared" si="78"/>
        <v>325.00000000000006</v>
      </c>
      <c r="P1637" s="14">
        <f t="shared" si="79"/>
        <v>130.00000000000003</v>
      </c>
      <c r="Q1637" s="3">
        <v>0.4</v>
      </c>
    </row>
    <row r="1638" spans="1:17" ht="15.75" customHeight="1" x14ac:dyDescent="0.2">
      <c r="A1638" s="1" t="s">
        <v>108</v>
      </c>
      <c r="B1638" s="1">
        <v>1185732</v>
      </c>
      <c r="C1638" s="17">
        <v>44816</v>
      </c>
      <c r="D1638" s="17" t="str">
        <f t="shared" si="89"/>
        <v>septiembre</v>
      </c>
      <c r="E1638" s="17" t="str">
        <f t="shared" si="90"/>
        <v>T3</v>
      </c>
      <c r="F1638" s="17" t="str">
        <f t="shared" si="91"/>
        <v>S2</v>
      </c>
      <c r="G1638" s="1" t="s">
        <v>15</v>
      </c>
      <c r="H1638" s="1" t="s">
        <v>50</v>
      </c>
      <c r="I1638" s="1" t="s">
        <v>51</v>
      </c>
      <c r="J1638" s="1" t="s">
        <v>6</v>
      </c>
      <c r="K1638" s="1">
        <v>46</v>
      </c>
      <c r="L1638" s="1" t="s">
        <v>114</v>
      </c>
      <c r="M1638" s="14">
        <v>0.2</v>
      </c>
      <c r="N1638" s="2">
        <v>3250</v>
      </c>
      <c r="O1638" s="14">
        <f t="shared" si="78"/>
        <v>650</v>
      </c>
      <c r="P1638" s="14">
        <f t="shared" si="79"/>
        <v>227.49999999999997</v>
      </c>
      <c r="Q1638" s="3">
        <v>0.35</v>
      </c>
    </row>
    <row r="1639" spans="1:17" ht="15.75" customHeight="1" x14ac:dyDescent="0.2">
      <c r="A1639" s="1" t="s">
        <v>108</v>
      </c>
      <c r="B1639" s="1">
        <v>1185732</v>
      </c>
      <c r="C1639" s="17">
        <v>44816</v>
      </c>
      <c r="D1639" s="17" t="str">
        <f t="shared" si="89"/>
        <v>septiembre</v>
      </c>
      <c r="E1639" s="17" t="str">
        <f t="shared" si="90"/>
        <v>T3</v>
      </c>
      <c r="F1639" s="17" t="str">
        <f t="shared" si="91"/>
        <v>S2</v>
      </c>
      <c r="G1639" s="1" t="s">
        <v>15</v>
      </c>
      <c r="H1639" s="1" t="s">
        <v>50</v>
      </c>
      <c r="I1639" s="1" t="s">
        <v>51</v>
      </c>
      <c r="J1639" s="1" t="s">
        <v>7</v>
      </c>
      <c r="K1639" s="1">
        <v>54</v>
      </c>
      <c r="L1639" s="1" t="s">
        <v>114</v>
      </c>
      <c r="M1639" s="14">
        <v>0.25000000000000006</v>
      </c>
      <c r="N1639" s="2">
        <v>4000</v>
      </c>
      <c r="O1639" s="14">
        <f t="shared" si="78"/>
        <v>1000.0000000000002</v>
      </c>
      <c r="P1639" s="14">
        <f t="shared" si="79"/>
        <v>500.00000000000011</v>
      </c>
      <c r="Q1639" s="3">
        <v>0.5</v>
      </c>
    </row>
    <row r="1640" spans="1:17" ht="15.75" customHeight="1" x14ac:dyDescent="0.2">
      <c r="A1640" s="1" t="s">
        <v>108</v>
      </c>
      <c r="B1640" s="1">
        <v>1185732</v>
      </c>
      <c r="C1640" s="17">
        <v>44845</v>
      </c>
      <c r="D1640" s="17" t="str">
        <f t="shared" si="89"/>
        <v>octubre</v>
      </c>
      <c r="E1640" s="17" t="str">
        <f t="shared" si="90"/>
        <v>T4</v>
      </c>
      <c r="F1640" s="17" t="str">
        <f t="shared" si="91"/>
        <v>S2</v>
      </c>
      <c r="G1640" s="1" t="s">
        <v>15</v>
      </c>
      <c r="H1640" s="1" t="s">
        <v>50</v>
      </c>
      <c r="I1640" s="1" t="s">
        <v>51</v>
      </c>
      <c r="J1640" s="1" t="s">
        <v>2</v>
      </c>
      <c r="K1640" s="1">
        <v>46</v>
      </c>
      <c r="L1640" s="1" t="s">
        <v>112</v>
      </c>
      <c r="M1640" s="14">
        <v>0.3</v>
      </c>
      <c r="N1640" s="2">
        <v>5750</v>
      </c>
      <c r="O1640" s="14">
        <f t="shared" si="78"/>
        <v>1725</v>
      </c>
      <c r="P1640" s="14">
        <f t="shared" si="79"/>
        <v>690</v>
      </c>
      <c r="Q1640" s="3">
        <v>0.4</v>
      </c>
    </row>
    <row r="1641" spans="1:17" ht="15.75" customHeight="1" x14ac:dyDescent="0.2">
      <c r="A1641" s="1" t="s">
        <v>108</v>
      </c>
      <c r="B1641" s="1">
        <v>1185732</v>
      </c>
      <c r="C1641" s="17">
        <v>44845</v>
      </c>
      <c r="D1641" s="17" t="str">
        <f t="shared" si="89"/>
        <v>octubre</v>
      </c>
      <c r="E1641" s="17" t="str">
        <f t="shared" si="90"/>
        <v>T4</v>
      </c>
      <c r="F1641" s="17" t="str">
        <f t="shared" si="91"/>
        <v>S2</v>
      </c>
      <c r="G1641" s="1" t="s">
        <v>15</v>
      </c>
      <c r="H1641" s="1" t="s">
        <v>50</v>
      </c>
      <c r="I1641" s="1" t="s">
        <v>51</v>
      </c>
      <c r="J1641" s="1" t="s">
        <v>3</v>
      </c>
      <c r="K1641" s="1">
        <v>56</v>
      </c>
      <c r="L1641" s="1" t="s">
        <v>113</v>
      </c>
      <c r="M1641" s="14">
        <v>0.2</v>
      </c>
      <c r="N1641" s="2">
        <v>4000</v>
      </c>
      <c r="O1641" s="14">
        <f t="shared" si="78"/>
        <v>800</v>
      </c>
      <c r="P1641" s="14">
        <f t="shared" si="79"/>
        <v>280</v>
      </c>
      <c r="Q1641" s="3">
        <v>0.35</v>
      </c>
    </row>
    <row r="1642" spans="1:17" ht="15.75" customHeight="1" x14ac:dyDescent="0.2">
      <c r="A1642" s="1" t="s">
        <v>108</v>
      </c>
      <c r="B1642" s="1">
        <v>1185732</v>
      </c>
      <c r="C1642" s="17">
        <v>44845</v>
      </c>
      <c r="D1642" s="17" t="str">
        <f t="shared" si="89"/>
        <v>octubre</v>
      </c>
      <c r="E1642" s="17" t="str">
        <f t="shared" si="90"/>
        <v>T4</v>
      </c>
      <c r="F1642" s="17" t="str">
        <f t="shared" si="91"/>
        <v>S2</v>
      </c>
      <c r="G1642" s="1" t="s">
        <v>15</v>
      </c>
      <c r="H1642" s="1" t="s">
        <v>50</v>
      </c>
      <c r="I1642" s="1" t="s">
        <v>51</v>
      </c>
      <c r="J1642" s="1" t="s">
        <v>4</v>
      </c>
      <c r="K1642" s="1">
        <v>60</v>
      </c>
      <c r="L1642" s="1" t="s">
        <v>115</v>
      </c>
      <c r="M1642" s="14">
        <v>0.2</v>
      </c>
      <c r="N1642" s="2">
        <v>3000</v>
      </c>
      <c r="O1642" s="14">
        <f t="shared" si="78"/>
        <v>600</v>
      </c>
      <c r="P1642" s="14">
        <f t="shared" si="79"/>
        <v>210</v>
      </c>
      <c r="Q1642" s="3">
        <v>0.35</v>
      </c>
    </row>
    <row r="1643" spans="1:17" ht="15.75" customHeight="1" x14ac:dyDescent="0.2">
      <c r="A1643" s="1" t="s">
        <v>108</v>
      </c>
      <c r="B1643" s="1">
        <v>1185732</v>
      </c>
      <c r="C1643" s="17">
        <v>44845</v>
      </c>
      <c r="D1643" s="17" t="str">
        <f t="shared" si="89"/>
        <v>octubre</v>
      </c>
      <c r="E1643" s="17" t="str">
        <f t="shared" si="90"/>
        <v>T4</v>
      </c>
      <c r="F1643" s="17" t="str">
        <f t="shared" si="91"/>
        <v>S2</v>
      </c>
      <c r="G1643" s="1" t="s">
        <v>15</v>
      </c>
      <c r="H1643" s="1" t="s">
        <v>50</v>
      </c>
      <c r="I1643" s="1" t="s">
        <v>51</v>
      </c>
      <c r="J1643" s="1" t="s">
        <v>5</v>
      </c>
      <c r="K1643" s="1">
        <v>38</v>
      </c>
      <c r="L1643" s="1" t="s">
        <v>112</v>
      </c>
      <c r="M1643" s="14">
        <v>0.2</v>
      </c>
      <c r="N1643" s="2">
        <v>2750</v>
      </c>
      <c r="O1643" s="14">
        <f t="shared" ref="O1643:O1897" si="92">M1643*N1643</f>
        <v>550</v>
      </c>
      <c r="P1643" s="14">
        <f t="shared" ref="P1643:P1897" si="93">O1643*Q1643</f>
        <v>220</v>
      </c>
      <c r="Q1643" s="3">
        <v>0.4</v>
      </c>
    </row>
    <row r="1644" spans="1:17" ht="15.75" customHeight="1" x14ac:dyDescent="0.2">
      <c r="A1644" s="1" t="s">
        <v>108</v>
      </c>
      <c r="B1644" s="1">
        <v>1185732</v>
      </c>
      <c r="C1644" s="17">
        <v>44845</v>
      </c>
      <c r="D1644" s="17" t="str">
        <f t="shared" si="89"/>
        <v>octubre</v>
      </c>
      <c r="E1644" s="17" t="str">
        <f t="shared" si="90"/>
        <v>T4</v>
      </c>
      <c r="F1644" s="17" t="str">
        <f t="shared" si="91"/>
        <v>S2</v>
      </c>
      <c r="G1644" s="1" t="s">
        <v>15</v>
      </c>
      <c r="H1644" s="1" t="s">
        <v>50</v>
      </c>
      <c r="I1644" s="1" t="s">
        <v>51</v>
      </c>
      <c r="J1644" s="1" t="s">
        <v>6</v>
      </c>
      <c r="K1644" s="1">
        <v>45</v>
      </c>
      <c r="L1644" s="1" t="s">
        <v>112</v>
      </c>
      <c r="M1644" s="14">
        <v>0.3</v>
      </c>
      <c r="N1644" s="2">
        <v>2750</v>
      </c>
      <c r="O1644" s="14">
        <f t="shared" si="92"/>
        <v>825</v>
      </c>
      <c r="P1644" s="14">
        <f t="shared" si="93"/>
        <v>288.75</v>
      </c>
      <c r="Q1644" s="3">
        <v>0.35</v>
      </c>
    </row>
    <row r="1645" spans="1:17" ht="15.75" customHeight="1" x14ac:dyDescent="0.2">
      <c r="A1645" s="1" t="s">
        <v>108</v>
      </c>
      <c r="B1645" s="1">
        <v>1185732</v>
      </c>
      <c r="C1645" s="17">
        <v>44845</v>
      </c>
      <c r="D1645" s="17" t="str">
        <f t="shared" si="89"/>
        <v>octubre</v>
      </c>
      <c r="E1645" s="17" t="str">
        <f t="shared" si="90"/>
        <v>T4</v>
      </c>
      <c r="F1645" s="17" t="str">
        <f t="shared" si="91"/>
        <v>S2</v>
      </c>
      <c r="G1645" s="1" t="s">
        <v>15</v>
      </c>
      <c r="H1645" s="1" t="s">
        <v>50</v>
      </c>
      <c r="I1645" s="1" t="s">
        <v>51</v>
      </c>
      <c r="J1645" s="1" t="s">
        <v>7</v>
      </c>
      <c r="K1645" s="1">
        <v>56</v>
      </c>
      <c r="L1645" s="1" t="s">
        <v>113</v>
      </c>
      <c r="M1645" s="14">
        <v>0.34999999999999992</v>
      </c>
      <c r="N1645" s="2">
        <v>4000</v>
      </c>
      <c r="O1645" s="14">
        <f t="shared" si="92"/>
        <v>1399.9999999999998</v>
      </c>
      <c r="P1645" s="14">
        <f t="shared" si="93"/>
        <v>699.99999999999989</v>
      </c>
      <c r="Q1645" s="3">
        <v>0.5</v>
      </c>
    </row>
    <row r="1646" spans="1:17" ht="15.75" customHeight="1" x14ac:dyDescent="0.2">
      <c r="A1646" s="1" t="s">
        <v>108</v>
      </c>
      <c r="B1646" s="1">
        <v>1185732</v>
      </c>
      <c r="C1646" s="17">
        <v>44876</v>
      </c>
      <c r="D1646" s="17" t="str">
        <f t="shared" si="89"/>
        <v>noviembre</v>
      </c>
      <c r="E1646" s="17" t="str">
        <f t="shared" si="90"/>
        <v>T4</v>
      </c>
      <c r="F1646" s="17" t="str">
        <f t="shared" si="91"/>
        <v>S2</v>
      </c>
      <c r="G1646" s="1" t="s">
        <v>15</v>
      </c>
      <c r="H1646" s="1" t="s">
        <v>50</v>
      </c>
      <c r="I1646" s="1" t="s">
        <v>51</v>
      </c>
      <c r="J1646" s="1" t="s">
        <v>2</v>
      </c>
      <c r="K1646" s="1">
        <v>55</v>
      </c>
      <c r="L1646" s="1" t="s">
        <v>114</v>
      </c>
      <c r="M1646" s="14">
        <v>0.30000000000000004</v>
      </c>
      <c r="N1646" s="2">
        <v>5500</v>
      </c>
      <c r="O1646" s="14">
        <f t="shared" si="92"/>
        <v>1650.0000000000002</v>
      </c>
      <c r="P1646" s="14">
        <f t="shared" si="93"/>
        <v>660.00000000000011</v>
      </c>
      <c r="Q1646" s="3">
        <v>0.4</v>
      </c>
    </row>
    <row r="1647" spans="1:17" ht="15.75" customHeight="1" x14ac:dyDescent="0.2">
      <c r="A1647" s="1" t="s">
        <v>108</v>
      </c>
      <c r="B1647" s="1">
        <v>1185732</v>
      </c>
      <c r="C1647" s="17">
        <v>44876</v>
      </c>
      <c r="D1647" s="17" t="str">
        <f t="shared" si="89"/>
        <v>noviembre</v>
      </c>
      <c r="E1647" s="17" t="str">
        <f t="shared" si="90"/>
        <v>T4</v>
      </c>
      <c r="F1647" s="17" t="str">
        <f t="shared" si="91"/>
        <v>S2</v>
      </c>
      <c r="G1647" s="1" t="s">
        <v>15</v>
      </c>
      <c r="H1647" s="1" t="s">
        <v>50</v>
      </c>
      <c r="I1647" s="1" t="s">
        <v>51</v>
      </c>
      <c r="J1647" s="1" t="s">
        <v>3</v>
      </c>
      <c r="K1647" s="1">
        <v>57</v>
      </c>
      <c r="L1647" s="1" t="s">
        <v>113</v>
      </c>
      <c r="M1647" s="14">
        <v>0.20000000000000007</v>
      </c>
      <c r="N1647" s="2">
        <v>4000</v>
      </c>
      <c r="O1647" s="14">
        <f t="shared" si="92"/>
        <v>800.00000000000023</v>
      </c>
      <c r="P1647" s="14">
        <f t="shared" si="93"/>
        <v>280.00000000000006</v>
      </c>
      <c r="Q1647" s="3">
        <v>0.35</v>
      </c>
    </row>
    <row r="1648" spans="1:17" ht="15.75" customHeight="1" x14ac:dyDescent="0.2">
      <c r="A1648" s="1" t="s">
        <v>108</v>
      </c>
      <c r="B1648" s="1">
        <v>1185732</v>
      </c>
      <c r="C1648" s="17">
        <v>44876</v>
      </c>
      <c r="D1648" s="17" t="str">
        <f t="shared" si="89"/>
        <v>noviembre</v>
      </c>
      <c r="E1648" s="17" t="str">
        <f t="shared" si="90"/>
        <v>T4</v>
      </c>
      <c r="F1648" s="17" t="str">
        <f t="shared" si="91"/>
        <v>S2</v>
      </c>
      <c r="G1648" s="1" t="s">
        <v>15</v>
      </c>
      <c r="H1648" s="1" t="s">
        <v>50</v>
      </c>
      <c r="I1648" s="1" t="s">
        <v>51</v>
      </c>
      <c r="J1648" s="1" t="s">
        <v>4</v>
      </c>
      <c r="K1648" s="1">
        <v>60</v>
      </c>
      <c r="L1648" s="1" t="s">
        <v>112</v>
      </c>
      <c r="M1648" s="14">
        <v>0.20000000000000007</v>
      </c>
      <c r="N1648" s="2">
        <v>3450</v>
      </c>
      <c r="O1648" s="14">
        <f t="shared" si="92"/>
        <v>690.00000000000023</v>
      </c>
      <c r="P1648" s="14">
        <f t="shared" si="93"/>
        <v>241.50000000000006</v>
      </c>
      <c r="Q1648" s="3">
        <v>0.35</v>
      </c>
    </row>
    <row r="1649" spans="1:17" ht="15.75" customHeight="1" x14ac:dyDescent="0.2">
      <c r="A1649" s="1" t="s">
        <v>108</v>
      </c>
      <c r="B1649" s="1">
        <v>1185732</v>
      </c>
      <c r="C1649" s="17">
        <v>44876</v>
      </c>
      <c r="D1649" s="17" t="str">
        <f t="shared" si="89"/>
        <v>noviembre</v>
      </c>
      <c r="E1649" s="17" t="str">
        <f t="shared" si="90"/>
        <v>T4</v>
      </c>
      <c r="F1649" s="17" t="str">
        <f t="shared" si="91"/>
        <v>S2</v>
      </c>
      <c r="G1649" s="1" t="s">
        <v>15</v>
      </c>
      <c r="H1649" s="1" t="s">
        <v>50</v>
      </c>
      <c r="I1649" s="1" t="s">
        <v>51</v>
      </c>
      <c r="J1649" s="1" t="s">
        <v>5</v>
      </c>
      <c r="K1649" s="1">
        <v>55</v>
      </c>
      <c r="L1649" s="1" t="s">
        <v>115</v>
      </c>
      <c r="M1649" s="14">
        <v>0.20000000000000007</v>
      </c>
      <c r="N1649" s="2">
        <v>3750</v>
      </c>
      <c r="O1649" s="14">
        <f t="shared" si="92"/>
        <v>750.00000000000023</v>
      </c>
      <c r="P1649" s="14">
        <f t="shared" si="93"/>
        <v>300.00000000000011</v>
      </c>
      <c r="Q1649" s="3">
        <v>0.4</v>
      </c>
    </row>
    <row r="1650" spans="1:17" ht="15.75" customHeight="1" x14ac:dyDescent="0.2">
      <c r="A1650" s="1" t="s">
        <v>108</v>
      </c>
      <c r="B1650" s="1">
        <v>1185732</v>
      </c>
      <c r="C1650" s="17">
        <v>44876</v>
      </c>
      <c r="D1650" s="17" t="str">
        <f t="shared" si="89"/>
        <v>noviembre</v>
      </c>
      <c r="E1650" s="17" t="str">
        <f t="shared" si="90"/>
        <v>T4</v>
      </c>
      <c r="F1650" s="17" t="str">
        <f t="shared" si="91"/>
        <v>S2</v>
      </c>
      <c r="G1650" s="1" t="s">
        <v>15</v>
      </c>
      <c r="H1650" s="1" t="s">
        <v>50</v>
      </c>
      <c r="I1650" s="1" t="s">
        <v>51</v>
      </c>
      <c r="J1650" s="1" t="s">
        <v>6</v>
      </c>
      <c r="K1650" s="1">
        <v>34</v>
      </c>
      <c r="L1650" s="1" t="s">
        <v>115</v>
      </c>
      <c r="M1650" s="14">
        <v>0.39999999999999997</v>
      </c>
      <c r="N1650" s="2">
        <v>3500</v>
      </c>
      <c r="O1650" s="14">
        <f t="shared" si="92"/>
        <v>1399.9999999999998</v>
      </c>
      <c r="P1650" s="14">
        <f t="shared" si="93"/>
        <v>489.99999999999989</v>
      </c>
      <c r="Q1650" s="3">
        <v>0.35</v>
      </c>
    </row>
    <row r="1651" spans="1:17" ht="15.75" customHeight="1" x14ac:dyDescent="0.2">
      <c r="A1651" s="1" t="s">
        <v>108</v>
      </c>
      <c r="B1651" s="1">
        <v>1185732</v>
      </c>
      <c r="C1651" s="17">
        <v>44876</v>
      </c>
      <c r="D1651" s="17" t="str">
        <f t="shared" si="89"/>
        <v>noviembre</v>
      </c>
      <c r="E1651" s="17" t="str">
        <f t="shared" si="90"/>
        <v>T4</v>
      </c>
      <c r="F1651" s="17" t="str">
        <f t="shared" si="91"/>
        <v>S2</v>
      </c>
      <c r="G1651" s="1" t="s">
        <v>15</v>
      </c>
      <c r="H1651" s="1" t="s">
        <v>50</v>
      </c>
      <c r="I1651" s="1" t="s">
        <v>51</v>
      </c>
      <c r="J1651" s="1" t="s">
        <v>7</v>
      </c>
      <c r="K1651" s="1">
        <v>33</v>
      </c>
      <c r="L1651" s="1" t="s">
        <v>114</v>
      </c>
      <c r="M1651" s="14">
        <v>0.44999999999999984</v>
      </c>
      <c r="N1651" s="2">
        <v>4500</v>
      </c>
      <c r="O1651" s="14">
        <f t="shared" si="92"/>
        <v>2024.9999999999993</v>
      </c>
      <c r="P1651" s="14">
        <f t="shared" si="93"/>
        <v>1012.4999999999997</v>
      </c>
      <c r="Q1651" s="3">
        <v>0.5</v>
      </c>
    </row>
    <row r="1652" spans="1:17" ht="15.75" customHeight="1" x14ac:dyDescent="0.2">
      <c r="A1652" s="1" t="s">
        <v>108</v>
      </c>
      <c r="B1652" s="1">
        <v>1185732</v>
      </c>
      <c r="C1652" s="17">
        <v>44905</v>
      </c>
      <c r="D1652" s="17" t="str">
        <f t="shared" si="89"/>
        <v>diciembre</v>
      </c>
      <c r="E1652" s="17" t="str">
        <f t="shared" si="90"/>
        <v>T4</v>
      </c>
      <c r="F1652" s="17" t="str">
        <f t="shared" si="91"/>
        <v>S2</v>
      </c>
      <c r="G1652" s="1" t="s">
        <v>15</v>
      </c>
      <c r="H1652" s="1" t="s">
        <v>50</v>
      </c>
      <c r="I1652" s="1" t="s">
        <v>51</v>
      </c>
      <c r="J1652" s="1" t="s">
        <v>2</v>
      </c>
      <c r="K1652" s="1">
        <v>28</v>
      </c>
      <c r="L1652" s="1" t="s">
        <v>114</v>
      </c>
      <c r="M1652" s="14">
        <v>0.39999999999999997</v>
      </c>
      <c r="N1652" s="2">
        <v>7000</v>
      </c>
      <c r="O1652" s="14">
        <f t="shared" si="92"/>
        <v>2799.9999999999995</v>
      </c>
      <c r="P1652" s="14">
        <f t="shared" si="93"/>
        <v>1119.9999999999998</v>
      </c>
      <c r="Q1652" s="3">
        <v>0.4</v>
      </c>
    </row>
    <row r="1653" spans="1:17" ht="15.75" customHeight="1" x14ac:dyDescent="0.2">
      <c r="A1653" s="1" t="s">
        <v>108</v>
      </c>
      <c r="B1653" s="1">
        <v>1185732</v>
      </c>
      <c r="C1653" s="17">
        <v>44905</v>
      </c>
      <c r="D1653" s="17" t="str">
        <f t="shared" si="89"/>
        <v>diciembre</v>
      </c>
      <c r="E1653" s="17" t="str">
        <f t="shared" si="90"/>
        <v>T4</v>
      </c>
      <c r="F1653" s="17" t="str">
        <f t="shared" si="91"/>
        <v>S2</v>
      </c>
      <c r="G1653" s="1" t="s">
        <v>15</v>
      </c>
      <c r="H1653" s="1" t="s">
        <v>50</v>
      </c>
      <c r="I1653" s="1" t="s">
        <v>51</v>
      </c>
      <c r="J1653" s="1" t="s">
        <v>3</v>
      </c>
      <c r="K1653" s="1">
        <v>19</v>
      </c>
      <c r="L1653" s="1" t="s">
        <v>115</v>
      </c>
      <c r="M1653" s="14">
        <v>0.30000000000000004</v>
      </c>
      <c r="N1653" s="2">
        <v>5000</v>
      </c>
      <c r="O1653" s="14">
        <f t="shared" si="92"/>
        <v>1500.0000000000002</v>
      </c>
      <c r="P1653" s="14">
        <f t="shared" si="93"/>
        <v>525</v>
      </c>
      <c r="Q1653" s="3">
        <v>0.35</v>
      </c>
    </row>
    <row r="1654" spans="1:17" ht="15.75" customHeight="1" x14ac:dyDescent="0.2">
      <c r="A1654" s="1" t="s">
        <v>108</v>
      </c>
      <c r="B1654" s="1">
        <v>1185732</v>
      </c>
      <c r="C1654" s="17">
        <v>44905</v>
      </c>
      <c r="D1654" s="17" t="str">
        <f t="shared" si="89"/>
        <v>diciembre</v>
      </c>
      <c r="E1654" s="17" t="str">
        <f t="shared" si="90"/>
        <v>T4</v>
      </c>
      <c r="F1654" s="17" t="str">
        <f t="shared" si="91"/>
        <v>S2</v>
      </c>
      <c r="G1654" s="1" t="s">
        <v>15</v>
      </c>
      <c r="H1654" s="1" t="s">
        <v>50</v>
      </c>
      <c r="I1654" s="1" t="s">
        <v>51</v>
      </c>
      <c r="J1654" s="1" t="s">
        <v>4</v>
      </c>
      <c r="K1654" s="1">
        <v>17</v>
      </c>
      <c r="L1654" s="1" t="s">
        <v>114</v>
      </c>
      <c r="M1654" s="14">
        <v>0.30000000000000004</v>
      </c>
      <c r="N1654" s="2">
        <v>4500</v>
      </c>
      <c r="O1654" s="14">
        <f t="shared" si="92"/>
        <v>1350.0000000000002</v>
      </c>
      <c r="P1654" s="14">
        <f t="shared" si="93"/>
        <v>472.50000000000006</v>
      </c>
      <c r="Q1654" s="3">
        <v>0.35</v>
      </c>
    </row>
    <row r="1655" spans="1:17" ht="15.75" customHeight="1" x14ac:dyDescent="0.2">
      <c r="A1655" s="1" t="s">
        <v>108</v>
      </c>
      <c r="B1655" s="1">
        <v>1185732</v>
      </c>
      <c r="C1655" s="17">
        <v>44905</v>
      </c>
      <c r="D1655" s="17" t="str">
        <f t="shared" si="89"/>
        <v>diciembre</v>
      </c>
      <c r="E1655" s="17" t="str">
        <f t="shared" si="90"/>
        <v>T4</v>
      </c>
      <c r="F1655" s="17" t="str">
        <f t="shared" si="91"/>
        <v>S2</v>
      </c>
      <c r="G1655" s="1" t="s">
        <v>15</v>
      </c>
      <c r="H1655" s="1" t="s">
        <v>50</v>
      </c>
      <c r="I1655" s="1" t="s">
        <v>51</v>
      </c>
      <c r="J1655" s="1" t="s">
        <v>5</v>
      </c>
      <c r="K1655" s="1">
        <v>52</v>
      </c>
      <c r="L1655" s="1" t="s">
        <v>114</v>
      </c>
      <c r="M1655" s="14">
        <v>0.30000000000000004</v>
      </c>
      <c r="N1655" s="2">
        <v>4000</v>
      </c>
      <c r="O1655" s="14">
        <f t="shared" si="92"/>
        <v>1200.0000000000002</v>
      </c>
      <c r="P1655" s="14">
        <f t="shared" si="93"/>
        <v>480.00000000000011</v>
      </c>
      <c r="Q1655" s="3">
        <v>0.4</v>
      </c>
    </row>
    <row r="1656" spans="1:17" ht="15.75" customHeight="1" x14ac:dyDescent="0.2">
      <c r="A1656" s="1" t="s">
        <v>108</v>
      </c>
      <c r="B1656" s="1">
        <v>1185732</v>
      </c>
      <c r="C1656" s="17">
        <v>44905</v>
      </c>
      <c r="D1656" s="17" t="str">
        <f t="shared" si="89"/>
        <v>diciembre</v>
      </c>
      <c r="E1656" s="17" t="str">
        <f t="shared" si="90"/>
        <v>T4</v>
      </c>
      <c r="F1656" s="17" t="str">
        <f t="shared" si="91"/>
        <v>S2</v>
      </c>
      <c r="G1656" s="1" t="s">
        <v>15</v>
      </c>
      <c r="H1656" s="1" t="s">
        <v>50</v>
      </c>
      <c r="I1656" s="1" t="s">
        <v>51</v>
      </c>
      <c r="J1656" s="1" t="s">
        <v>6</v>
      </c>
      <c r="K1656" s="1">
        <v>37</v>
      </c>
      <c r="L1656" s="1" t="s">
        <v>115</v>
      </c>
      <c r="M1656" s="14">
        <v>0.39999999999999997</v>
      </c>
      <c r="N1656" s="2">
        <v>4000</v>
      </c>
      <c r="O1656" s="14">
        <f t="shared" si="92"/>
        <v>1599.9999999999998</v>
      </c>
      <c r="P1656" s="14">
        <f t="shared" si="93"/>
        <v>559.99999999999989</v>
      </c>
      <c r="Q1656" s="3">
        <v>0.35</v>
      </c>
    </row>
    <row r="1657" spans="1:17" ht="15.75" customHeight="1" x14ac:dyDescent="0.2">
      <c r="A1657" s="1" t="s">
        <v>108</v>
      </c>
      <c r="B1657" s="1">
        <v>1185732</v>
      </c>
      <c r="C1657" s="17">
        <v>44905</v>
      </c>
      <c r="D1657" s="17" t="str">
        <f t="shared" si="89"/>
        <v>diciembre</v>
      </c>
      <c r="E1657" s="17" t="str">
        <f t="shared" si="90"/>
        <v>T4</v>
      </c>
      <c r="F1657" s="17" t="str">
        <f t="shared" si="91"/>
        <v>S2</v>
      </c>
      <c r="G1657" s="1" t="s">
        <v>15</v>
      </c>
      <c r="H1657" s="1" t="s">
        <v>50</v>
      </c>
      <c r="I1657" s="1" t="s">
        <v>51</v>
      </c>
      <c r="J1657" s="1" t="s">
        <v>7</v>
      </c>
      <c r="K1657" s="1">
        <v>44</v>
      </c>
      <c r="L1657" s="1" t="s">
        <v>114</v>
      </c>
      <c r="M1657" s="14">
        <v>0.44999999999999984</v>
      </c>
      <c r="N1657" s="2">
        <v>5000</v>
      </c>
      <c r="O1657" s="14">
        <f t="shared" si="92"/>
        <v>2249.9999999999991</v>
      </c>
      <c r="P1657" s="14">
        <f t="shared" si="93"/>
        <v>1124.9999999999995</v>
      </c>
      <c r="Q1657" s="3">
        <v>0.5</v>
      </c>
    </row>
    <row r="1658" spans="1:17" ht="15.75" customHeight="1" x14ac:dyDescent="0.2">
      <c r="A1658" s="1" t="s">
        <v>110</v>
      </c>
      <c r="B1658" s="1">
        <v>1128299</v>
      </c>
      <c r="C1658" s="17">
        <v>44585</v>
      </c>
      <c r="D1658" s="17" t="str">
        <f t="shared" si="89"/>
        <v>enero</v>
      </c>
      <c r="E1658" s="17" t="str">
        <f t="shared" si="90"/>
        <v>T1</v>
      </c>
      <c r="F1658" s="17" t="str">
        <f t="shared" si="91"/>
        <v>S1</v>
      </c>
      <c r="G1658" s="1" t="s">
        <v>11</v>
      </c>
      <c r="H1658" s="1" t="s">
        <v>52</v>
      </c>
      <c r="I1658" s="1" t="s">
        <v>53</v>
      </c>
      <c r="J1658" s="1" t="s">
        <v>2</v>
      </c>
      <c r="K1658" s="1">
        <v>45</v>
      </c>
      <c r="L1658" s="1" t="s">
        <v>114</v>
      </c>
      <c r="M1658" s="14">
        <v>0.30000000000000004</v>
      </c>
      <c r="N1658" s="2">
        <v>3500</v>
      </c>
      <c r="O1658" s="14">
        <f t="shared" si="92"/>
        <v>1050.0000000000002</v>
      </c>
      <c r="P1658" s="14">
        <f t="shared" si="93"/>
        <v>367.50000000000006</v>
      </c>
      <c r="Q1658" s="3">
        <v>0.35</v>
      </c>
    </row>
    <row r="1659" spans="1:17" ht="15.75" customHeight="1" x14ac:dyDescent="0.2">
      <c r="A1659" s="1" t="s">
        <v>110</v>
      </c>
      <c r="B1659" s="1">
        <v>1128299</v>
      </c>
      <c r="C1659" s="17">
        <v>44585</v>
      </c>
      <c r="D1659" s="17" t="str">
        <f t="shared" si="89"/>
        <v>enero</v>
      </c>
      <c r="E1659" s="17" t="str">
        <f t="shared" si="90"/>
        <v>T1</v>
      </c>
      <c r="F1659" s="17" t="str">
        <f t="shared" si="91"/>
        <v>S1</v>
      </c>
      <c r="G1659" s="1" t="s">
        <v>11</v>
      </c>
      <c r="H1659" s="1" t="s">
        <v>52</v>
      </c>
      <c r="I1659" s="1" t="s">
        <v>53</v>
      </c>
      <c r="J1659" s="1" t="s">
        <v>3</v>
      </c>
      <c r="K1659" s="1">
        <v>27</v>
      </c>
      <c r="L1659" s="1" t="s">
        <v>112</v>
      </c>
      <c r="M1659" s="14">
        <v>0.4</v>
      </c>
      <c r="N1659" s="2">
        <v>3500</v>
      </c>
      <c r="O1659" s="14">
        <f t="shared" si="92"/>
        <v>1400</v>
      </c>
      <c r="P1659" s="14">
        <f t="shared" si="93"/>
        <v>489.99999999999994</v>
      </c>
      <c r="Q1659" s="3">
        <v>0.35</v>
      </c>
    </row>
    <row r="1660" spans="1:17" ht="15.75" customHeight="1" x14ac:dyDescent="0.2">
      <c r="A1660" s="1" t="s">
        <v>110</v>
      </c>
      <c r="B1660" s="1">
        <v>1128299</v>
      </c>
      <c r="C1660" s="17">
        <v>44585</v>
      </c>
      <c r="D1660" s="17" t="str">
        <f t="shared" si="89"/>
        <v>enero</v>
      </c>
      <c r="E1660" s="17" t="str">
        <f t="shared" si="90"/>
        <v>T1</v>
      </c>
      <c r="F1660" s="17" t="str">
        <f t="shared" si="91"/>
        <v>S1</v>
      </c>
      <c r="G1660" s="1" t="s">
        <v>11</v>
      </c>
      <c r="H1660" s="1" t="s">
        <v>52</v>
      </c>
      <c r="I1660" s="1" t="s">
        <v>53</v>
      </c>
      <c r="J1660" s="1" t="s">
        <v>4</v>
      </c>
      <c r="K1660" s="1">
        <v>45</v>
      </c>
      <c r="L1660" s="1" t="s">
        <v>115</v>
      </c>
      <c r="M1660" s="14">
        <v>0.4</v>
      </c>
      <c r="N1660" s="2">
        <v>3500</v>
      </c>
      <c r="O1660" s="14">
        <f t="shared" si="92"/>
        <v>1400</v>
      </c>
      <c r="P1660" s="14">
        <f t="shared" si="93"/>
        <v>489.99999999999994</v>
      </c>
      <c r="Q1660" s="3">
        <v>0.35</v>
      </c>
    </row>
    <row r="1661" spans="1:17" ht="15.75" customHeight="1" x14ac:dyDescent="0.2">
      <c r="A1661" s="1" t="s">
        <v>110</v>
      </c>
      <c r="B1661" s="1">
        <v>1128299</v>
      </c>
      <c r="C1661" s="17">
        <v>44585</v>
      </c>
      <c r="D1661" s="17" t="str">
        <f t="shared" si="89"/>
        <v>enero</v>
      </c>
      <c r="E1661" s="17" t="str">
        <f t="shared" si="90"/>
        <v>T1</v>
      </c>
      <c r="F1661" s="17" t="str">
        <f t="shared" si="91"/>
        <v>S1</v>
      </c>
      <c r="G1661" s="1" t="s">
        <v>11</v>
      </c>
      <c r="H1661" s="1" t="s">
        <v>52</v>
      </c>
      <c r="I1661" s="1" t="s">
        <v>53</v>
      </c>
      <c r="J1661" s="1" t="s">
        <v>5</v>
      </c>
      <c r="K1661" s="1">
        <v>43</v>
      </c>
      <c r="L1661" s="1" t="s">
        <v>115</v>
      </c>
      <c r="M1661" s="14">
        <v>0.4</v>
      </c>
      <c r="N1661" s="2">
        <v>2000</v>
      </c>
      <c r="O1661" s="14">
        <f t="shared" si="92"/>
        <v>800</v>
      </c>
      <c r="P1661" s="14">
        <f t="shared" si="93"/>
        <v>280</v>
      </c>
      <c r="Q1661" s="3">
        <v>0.35</v>
      </c>
    </row>
    <row r="1662" spans="1:17" ht="15.75" customHeight="1" x14ac:dyDescent="0.2">
      <c r="A1662" s="1" t="s">
        <v>110</v>
      </c>
      <c r="B1662" s="1">
        <v>1128299</v>
      </c>
      <c r="C1662" s="17">
        <v>44585</v>
      </c>
      <c r="D1662" s="17" t="str">
        <f t="shared" si="89"/>
        <v>enero</v>
      </c>
      <c r="E1662" s="17" t="str">
        <f t="shared" si="90"/>
        <v>T1</v>
      </c>
      <c r="F1662" s="17" t="str">
        <f t="shared" si="91"/>
        <v>S1</v>
      </c>
      <c r="G1662" s="1" t="s">
        <v>11</v>
      </c>
      <c r="H1662" s="1" t="s">
        <v>52</v>
      </c>
      <c r="I1662" s="1" t="s">
        <v>53</v>
      </c>
      <c r="J1662" s="1" t="s">
        <v>6</v>
      </c>
      <c r="K1662" s="1">
        <v>41</v>
      </c>
      <c r="L1662" s="1" t="s">
        <v>114</v>
      </c>
      <c r="M1662" s="14">
        <v>0.45000000000000007</v>
      </c>
      <c r="N1662" s="2">
        <v>1500</v>
      </c>
      <c r="O1662" s="14">
        <f t="shared" si="92"/>
        <v>675.00000000000011</v>
      </c>
      <c r="P1662" s="14">
        <f t="shared" si="93"/>
        <v>270.00000000000006</v>
      </c>
      <c r="Q1662" s="3">
        <v>0.4</v>
      </c>
    </row>
    <row r="1663" spans="1:17" ht="15.75" customHeight="1" x14ac:dyDescent="0.2">
      <c r="A1663" s="1" t="s">
        <v>110</v>
      </c>
      <c r="B1663" s="1">
        <v>1128299</v>
      </c>
      <c r="C1663" s="17">
        <v>44585</v>
      </c>
      <c r="D1663" s="17" t="str">
        <f t="shared" si="89"/>
        <v>enero</v>
      </c>
      <c r="E1663" s="17" t="str">
        <f t="shared" si="90"/>
        <v>T1</v>
      </c>
      <c r="F1663" s="17" t="str">
        <f t="shared" si="91"/>
        <v>S1</v>
      </c>
      <c r="G1663" s="1" t="s">
        <v>11</v>
      </c>
      <c r="H1663" s="1" t="s">
        <v>52</v>
      </c>
      <c r="I1663" s="1" t="s">
        <v>53</v>
      </c>
      <c r="J1663" s="1" t="s">
        <v>7</v>
      </c>
      <c r="K1663" s="1">
        <v>43</v>
      </c>
      <c r="L1663" s="1" t="s">
        <v>113</v>
      </c>
      <c r="M1663" s="14">
        <v>0.4</v>
      </c>
      <c r="N1663" s="2">
        <v>4000</v>
      </c>
      <c r="O1663" s="14">
        <f t="shared" si="92"/>
        <v>1600</v>
      </c>
      <c r="P1663" s="14">
        <f t="shared" si="93"/>
        <v>480</v>
      </c>
      <c r="Q1663" s="3">
        <v>0.3</v>
      </c>
    </row>
    <row r="1664" spans="1:17" ht="15.75" customHeight="1" x14ac:dyDescent="0.2">
      <c r="A1664" s="1" t="s">
        <v>110</v>
      </c>
      <c r="B1664" s="1">
        <v>1128299</v>
      </c>
      <c r="C1664" s="17">
        <v>44616</v>
      </c>
      <c r="D1664" s="17" t="str">
        <f t="shared" si="89"/>
        <v>febrero</v>
      </c>
      <c r="E1664" s="17" t="str">
        <f t="shared" si="90"/>
        <v>T1</v>
      </c>
      <c r="F1664" s="17" t="str">
        <f t="shared" si="91"/>
        <v>S1</v>
      </c>
      <c r="G1664" s="1" t="s">
        <v>11</v>
      </c>
      <c r="H1664" s="1" t="s">
        <v>52</v>
      </c>
      <c r="I1664" s="1" t="s">
        <v>53</v>
      </c>
      <c r="J1664" s="1" t="s">
        <v>2</v>
      </c>
      <c r="K1664" s="1">
        <v>30</v>
      </c>
      <c r="L1664" s="1" t="s">
        <v>114</v>
      </c>
      <c r="M1664" s="14">
        <v>0.30000000000000004</v>
      </c>
      <c r="N1664" s="2">
        <v>4500</v>
      </c>
      <c r="O1664" s="14">
        <f t="shared" si="92"/>
        <v>1350.0000000000002</v>
      </c>
      <c r="P1664" s="14">
        <f t="shared" si="93"/>
        <v>472.50000000000006</v>
      </c>
      <c r="Q1664" s="3">
        <v>0.35</v>
      </c>
    </row>
    <row r="1665" spans="1:17" ht="15.75" customHeight="1" x14ac:dyDescent="0.2">
      <c r="A1665" s="1" t="s">
        <v>110</v>
      </c>
      <c r="B1665" s="1">
        <v>1128299</v>
      </c>
      <c r="C1665" s="17">
        <v>44616</v>
      </c>
      <c r="D1665" s="17" t="str">
        <f t="shared" si="89"/>
        <v>febrero</v>
      </c>
      <c r="E1665" s="17" t="str">
        <f t="shared" si="90"/>
        <v>T1</v>
      </c>
      <c r="F1665" s="17" t="str">
        <f t="shared" si="91"/>
        <v>S1</v>
      </c>
      <c r="G1665" s="1" t="s">
        <v>11</v>
      </c>
      <c r="H1665" s="1" t="s">
        <v>52</v>
      </c>
      <c r="I1665" s="1" t="s">
        <v>53</v>
      </c>
      <c r="J1665" s="1" t="s">
        <v>3</v>
      </c>
      <c r="K1665" s="1">
        <v>35</v>
      </c>
      <c r="L1665" s="1" t="s">
        <v>114</v>
      </c>
      <c r="M1665" s="14">
        <v>0.4</v>
      </c>
      <c r="N1665" s="2">
        <v>3500</v>
      </c>
      <c r="O1665" s="14">
        <f t="shared" si="92"/>
        <v>1400</v>
      </c>
      <c r="P1665" s="14">
        <f t="shared" si="93"/>
        <v>489.99999999999994</v>
      </c>
      <c r="Q1665" s="3">
        <v>0.35</v>
      </c>
    </row>
    <row r="1666" spans="1:17" ht="15.75" customHeight="1" x14ac:dyDescent="0.2">
      <c r="A1666" s="1" t="s">
        <v>110</v>
      </c>
      <c r="B1666" s="1">
        <v>1128299</v>
      </c>
      <c r="C1666" s="17">
        <v>44616</v>
      </c>
      <c r="D1666" s="17" t="str">
        <f t="shared" ref="D1666:D1729" si="94">TEXT(C1666,"mmmm")</f>
        <v>febrero</v>
      </c>
      <c r="E1666" s="17" t="str">
        <f t="shared" ref="E1666:E1729" si="95">"T" &amp; TRUNC((MONTH(C1666)-1)/3)+1</f>
        <v>T1</v>
      </c>
      <c r="F1666" s="17" t="str">
        <f t="shared" ref="F1666:F1729" si="96">"S" &amp; IF(MONTH(C1666)&lt;=6,1,2)</f>
        <v>S1</v>
      </c>
      <c r="G1666" s="1" t="s">
        <v>11</v>
      </c>
      <c r="H1666" s="1" t="s">
        <v>52</v>
      </c>
      <c r="I1666" s="1" t="s">
        <v>53</v>
      </c>
      <c r="J1666" s="1" t="s">
        <v>4</v>
      </c>
      <c r="K1666" s="1">
        <v>34</v>
      </c>
      <c r="L1666" s="1" t="s">
        <v>114</v>
      </c>
      <c r="M1666" s="14">
        <v>0.4</v>
      </c>
      <c r="N1666" s="2">
        <v>3500</v>
      </c>
      <c r="O1666" s="14">
        <f t="shared" si="92"/>
        <v>1400</v>
      </c>
      <c r="P1666" s="14">
        <f t="shared" si="93"/>
        <v>489.99999999999994</v>
      </c>
      <c r="Q1666" s="3">
        <v>0.35</v>
      </c>
    </row>
    <row r="1667" spans="1:17" ht="15.75" customHeight="1" x14ac:dyDescent="0.2">
      <c r="A1667" s="1" t="s">
        <v>110</v>
      </c>
      <c r="B1667" s="1">
        <v>1128299</v>
      </c>
      <c r="C1667" s="17">
        <v>44616</v>
      </c>
      <c r="D1667" s="17" t="str">
        <f t="shared" si="94"/>
        <v>febrero</v>
      </c>
      <c r="E1667" s="17" t="str">
        <f t="shared" si="95"/>
        <v>T1</v>
      </c>
      <c r="F1667" s="17" t="str">
        <f t="shared" si="96"/>
        <v>S1</v>
      </c>
      <c r="G1667" s="1" t="s">
        <v>11</v>
      </c>
      <c r="H1667" s="1" t="s">
        <v>52</v>
      </c>
      <c r="I1667" s="1" t="s">
        <v>53</v>
      </c>
      <c r="J1667" s="1" t="s">
        <v>5</v>
      </c>
      <c r="K1667" s="1">
        <v>39</v>
      </c>
      <c r="L1667" s="1" t="s">
        <v>112</v>
      </c>
      <c r="M1667" s="14">
        <v>0.4</v>
      </c>
      <c r="N1667" s="2">
        <v>2000</v>
      </c>
      <c r="O1667" s="14">
        <f t="shared" si="92"/>
        <v>800</v>
      </c>
      <c r="P1667" s="14">
        <f t="shared" si="93"/>
        <v>280</v>
      </c>
      <c r="Q1667" s="3">
        <v>0.35</v>
      </c>
    </row>
    <row r="1668" spans="1:17" ht="15.75" customHeight="1" x14ac:dyDescent="0.2">
      <c r="A1668" s="1" t="s">
        <v>110</v>
      </c>
      <c r="B1668" s="1">
        <v>1128299</v>
      </c>
      <c r="C1668" s="17">
        <v>44616</v>
      </c>
      <c r="D1668" s="17" t="str">
        <f t="shared" si="94"/>
        <v>febrero</v>
      </c>
      <c r="E1668" s="17" t="str">
        <f t="shared" si="95"/>
        <v>T1</v>
      </c>
      <c r="F1668" s="17" t="str">
        <f t="shared" si="96"/>
        <v>S1</v>
      </c>
      <c r="G1668" s="1" t="s">
        <v>11</v>
      </c>
      <c r="H1668" s="1" t="s">
        <v>52</v>
      </c>
      <c r="I1668" s="1" t="s">
        <v>53</v>
      </c>
      <c r="J1668" s="1" t="s">
        <v>6</v>
      </c>
      <c r="K1668" s="1">
        <v>24</v>
      </c>
      <c r="L1668" s="1" t="s">
        <v>114</v>
      </c>
      <c r="M1668" s="14">
        <v>0.45000000000000007</v>
      </c>
      <c r="N1668" s="2">
        <v>1250</v>
      </c>
      <c r="O1668" s="14">
        <f t="shared" si="92"/>
        <v>562.50000000000011</v>
      </c>
      <c r="P1668" s="14">
        <f t="shared" si="93"/>
        <v>225.00000000000006</v>
      </c>
      <c r="Q1668" s="3">
        <v>0.4</v>
      </c>
    </row>
    <row r="1669" spans="1:17" ht="15.75" customHeight="1" x14ac:dyDescent="0.2">
      <c r="A1669" s="1" t="s">
        <v>110</v>
      </c>
      <c r="B1669" s="1">
        <v>1128299</v>
      </c>
      <c r="C1669" s="17">
        <v>44616</v>
      </c>
      <c r="D1669" s="17" t="str">
        <f t="shared" si="94"/>
        <v>febrero</v>
      </c>
      <c r="E1669" s="17" t="str">
        <f t="shared" si="95"/>
        <v>T1</v>
      </c>
      <c r="F1669" s="17" t="str">
        <f t="shared" si="96"/>
        <v>S1</v>
      </c>
      <c r="G1669" s="1" t="s">
        <v>11</v>
      </c>
      <c r="H1669" s="1" t="s">
        <v>52</v>
      </c>
      <c r="I1669" s="1" t="s">
        <v>53</v>
      </c>
      <c r="J1669" s="1" t="s">
        <v>7</v>
      </c>
      <c r="K1669" s="1">
        <v>19</v>
      </c>
      <c r="L1669" s="1" t="s">
        <v>113</v>
      </c>
      <c r="M1669" s="14">
        <v>0.4</v>
      </c>
      <c r="N1669" s="2">
        <v>3250</v>
      </c>
      <c r="O1669" s="14">
        <f t="shared" si="92"/>
        <v>1300</v>
      </c>
      <c r="P1669" s="14">
        <f t="shared" si="93"/>
        <v>390</v>
      </c>
      <c r="Q1669" s="3">
        <v>0.3</v>
      </c>
    </row>
    <row r="1670" spans="1:17" ht="15.75" customHeight="1" x14ac:dyDescent="0.2">
      <c r="A1670" s="1" t="s">
        <v>110</v>
      </c>
      <c r="B1670" s="1">
        <v>1128299</v>
      </c>
      <c r="C1670" s="17">
        <v>44643</v>
      </c>
      <c r="D1670" s="17" t="str">
        <f t="shared" si="94"/>
        <v>marzo</v>
      </c>
      <c r="E1670" s="17" t="str">
        <f t="shared" si="95"/>
        <v>T1</v>
      </c>
      <c r="F1670" s="17" t="str">
        <f t="shared" si="96"/>
        <v>S1</v>
      </c>
      <c r="G1670" s="1" t="s">
        <v>11</v>
      </c>
      <c r="H1670" s="1" t="s">
        <v>52</v>
      </c>
      <c r="I1670" s="1" t="s">
        <v>53</v>
      </c>
      <c r="J1670" s="1" t="s">
        <v>2</v>
      </c>
      <c r="K1670" s="1">
        <v>43</v>
      </c>
      <c r="L1670" s="1" t="s">
        <v>113</v>
      </c>
      <c r="M1670" s="14">
        <v>0.4</v>
      </c>
      <c r="N1670" s="2">
        <v>4750</v>
      </c>
      <c r="O1670" s="14">
        <f t="shared" si="92"/>
        <v>1900</v>
      </c>
      <c r="P1670" s="14">
        <f t="shared" si="93"/>
        <v>665</v>
      </c>
      <c r="Q1670" s="3">
        <v>0.35</v>
      </c>
    </row>
    <row r="1671" spans="1:17" ht="15.75" customHeight="1" x14ac:dyDescent="0.2">
      <c r="A1671" s="1" t="s">
        <v>110</v>
      </c>
      <c r="B1671" s="1">
        <v>1128299</v>
      </c>
      <c r="C1671" s="17">
        <v>44643</v>
      </c>
      <c r="D1671" s="17" t="str">
        <f t="shared" si="94"/>
        <v>marzo</v>
      </c>
      <c r="E1671" s="17" t="str">
        <f t="shared" si="95"/>
        <v>T1</v>
      </c>
      <c r="F1671" s="17" t="str">
        <f t="shared" si="96"/>
        <v>S1</v>
      </c>
      <c r="G1671" s="1" t="s">
        <v>11</v>
      </c>
      <c r="H1671" s="1" t="s">
        <v>52</v>
      </c>
      <c r="I1671" s="1" t="s">
        <v>53</v>
      </c>
      <c r="J1671" s="1" t="s">
        <v>3</v>
      </c>
      <c r="K1671" s="1">
        <v>50</v>
      </c>
      <c r="L1671" s="1" t="s">
        <v>114</v>
      </c>
      <c r="M1671" s="14">
        <v>0.5</v>
      </c>
      <c r="N1671" s="2">
        <v>3250</v>
      </c>
      <c r="O1671" s="14">
        <f t="shared" si="92"/>
        <v>1625</v>
      </c>
      <c r="P1671" s="14">
        <f t="shared" si="93"/>
        <v>568.75</v>
      </c>
      <c r="Q1671" s="3">
        <v>0.35</v>
      </c>
    </row>
    <row r="1672" spans="1:17" ht="15.75" customHeight="1" x14ac:dyDescent="0.2">
      <c r="A1672" s="1" t="s">
        <v>110</v>
      </c>
      <c r="B1672" s="1">
        <v>1128299</v>
      </c>
      <c r="C1672" s="17">
        <v>44643</v>
      </c>
      <c r="D1672" s="17" t="str">
        <f t="shared" si="94"/>
        <v>marzo</v>
      </c>
      <c r="E1672" s="17" t="str">
        <f t="shared" si="95"/>
        <v>T1</v>
      </c>
      <c r="F1672" s="17" t="str">
        <f t="shared" si="96"/>
        <v>S1</v>
      </c>
      <c r="G1672" s="1" t="s">
        <v>11</v>
      </c>
      <c r="H1672" s="1" t="s">
        <v>52</v>
      </c>
      <c r="I1672" s="1" t="s">
        <v>53</v>
      </c>
      <c r="J1672" s="1" t="s">
        <v>4</v>
      </c>
      <c r="K1672" s="1">
        <v>20</v>
      </c>
      <c r="L1672" s="1" t="s">
        <v>112</v>
      </c>
      <c r="M1672" s="14">
        <v>0.54999999999999993</v>
      </c>
      <c r="N1672" s="2">
        <v>3500</v>
      </c>
      <c r="O1672" s="14">
        <f t="shared" si="92"/>
        <v>1924.9999999999998</v>
      </c>
      <c r="P1672" s="14">
        <f t="shared" si="93"/>
        <v>673.74999999999989</v>
      </c>
      <c r="Q1672" s="3">
        <v>0.35</v>
      </c>
    </row>
    <row r="1673" spans="1:17" ht="15.75" customHeight="1" x14ac:dyDescent="0.2">
      <c r="A1673" s="1" t="s">
        <v>110</v>
      </c>
      <c r="B1673" s="1">
        <v>1128299</v>
      </c>
      <c r="C1673" s="17">
        <v>44643</v>
      </c>
      <c r="D1673" s="17" t="str">
        <f t="shared" si="94"/>
        <v>marzo</v>
      </c>
      <c r="E1673" s="17" t="str">
        <f t="shared" si="95"/>
        <v>T1</v>
      </c>
      <c r="F1673" s="17" t="str">
        <f t="shared" si="96"/>
        <v>S1</v>
      </c>
      <c r="G1673" s="1" t="s">
        <v>11</v>
      </c>
      <c r="H1673" s="1" t="s">
        <v>52</v>
      </c>
      <c r="I1673" s="1" t="s">
        <v>53</v>
      </c>
      <c r="J1673" s="1" t="s">
        <v>5</v>
      </c>
      <c r="K1673" s="1">
        <v>52</v>
      </c>
      <c r="L1673" s="1" t="s">
        <v>113</v>
      </c>
      <c r="M1673" s="14">
        <v>0.5</v>
      </c>
      <c r="N1673" s="2">
        <v>2500</v>
      </c>
      <c r="O1673" s="14">
        <f t="shared" si="92"/>
        <v>1250</v>
      </c>
      <c r="P1673" s="14">
        <f t="shared" si="93"/>
        <v>437.5</v>
      </c>
      <c r="Q1673" s="3">
        <v>0.35</v>
      </c>
    </row>
    <row r="1674" spans="1:17" ht="15.75" customHeight="1" x14ac:dyDescent="0.2">
      <c r="A1674" s="1" t="s">
        <v>110</v>
      </c>
      <c r="B1674" s="1">
        <v>1128299</v>
      </c>
      <c r="C1674" s="17">
        <v>44643</v>
      </c>
      <c r="D1674" s="17" t="str">
        <f t="shared" si="94"/>
        <v>marzo</v>
      </c>
      <c r="E1674" s="17" t="str">
        <f t="shared" si="95"/>
        <v>T1</v>
      </c>
      <c r="F1674" s="17" t="str">
        <f t="shared" si="96"/>
        <v>S1</v>
      </c>
      <c r="G1674" s="1" t="s">
        <v>11</v>
      </c>
      <c r="H1674" s="1" t="s">
        <v>52</v>
      </c>
      <c r="I1674" s="1" t="s">
        <v>53</v>
      </c>
      <c r="J1674" s="1" t="s">
        <v>6</v>
      </c>
      <c r="K1674" s="1">
        <v>37</v>
      </c>
      <c r="L1674" s="1" t="s">
        <v>114</v>
      </c>
      <c r="M1674" s="14">
        <v>0.55000000000000004</v>
      </c>
      <c r="N1674" s="2">
        <v>1000</v>
      </c>
      <c r="O1674" s="14">
        <f t="shared" si="92"/>
        <v>550</v>
      </c>
      <c r="P1674" s="14">
        <f t="shared" si="93"/>
        <v>220</v>
      </c>
      <c r="Q1674" s="3">
        <v>0.4</v>
      </c>
    </row>
    <row r="1675" spans="1:17" ht="15.75" customHeight="1" x14ac:dyDescent="0.2">
      <c r="A1675" s="1" t="s">
        <v>110</v>
      </c>
      <c r="B1675" s="1">
        <v>1128299</v>
      </c>
      <c r="C1675" s="17">
        <v>44643</v>
      </c>
      <c r="D1675" s="17" t="str">
        <f t="shared" si="94"/>
        <v>marzo</v>
      </c>
      <c r="E1675" s="17" t="str">
        <f t="shared" si="95"/>
        <v>T1</v>
      </c>
      <c r="F1675" s="17" t="str">
        <f t="shared" si="96"/>
        <v>S1</v>
      </c>
      <c r="G1675" s="1" t="s">
        <v>11</v>
      </c>
      <c r="H1675" s="1" t="s">
        <v>52</v>
      </c>
      <c r="I1675" s="1" t="s">
        <v>53</v>
      </c>
      <c r="J1675" s="1" t="s">
        <v>7</v>
      </c>
      <c r="K1675" s="1">
        <v>15</v>
      </c>
      <c r="L1675" s="1" t="s">
        <v>113</v>
      </c>
      <c r="M1675" s="14">
        <v>0.5</v>
      </c>
      <c r="N1675" s="2">
        <v>3000</v>
      </c>
      <c r="O1675" s="14">
        <f t="shared" si="92"/>
        <v>1500</v>
      </c>
      <c r="P1675" s="14">
        <f t="shared" si="93"/>
        <v>450</v>
      </c>
      <c r="Q1675" s="3">
        <v>0.3</v>
      </c>
    </row>
    <row r="1676" spans="1:17" ht="15.75" customHeight="1" x14ac:dyDescent="0.2">
      <c r="A1676" s="1" t="s">
        <v>110</v>
      </c>
      <c r="B1676" s="1">
        <v>1128299</v>
      </c>
      <c r="C1676" s="17">
        <v>44675</v>
      </c>
      <c r="D1676" s="17" t="str">
        <f t="shared" si="94"/>
        <v>abril</v>
      </c>
      <c r="E1676" s="17" t="str">
        <f t="shared" si="95"/>
        <v>T2</v>
      </c>
      <c r="F1676" s="17" t="str">
        <f t="shared" si="96"/>
        <v>S1</v>
      </c>
      <c r="G1676" s="1" t="s">
        <v>11</v>
      </c>
      <c r="H1676" s="1" t="s">
        <v>52</v>
      </c>
      <c r="I1676" s="1" t="s">
        <v>53</v>
      </c>
      <c r="J1676" s="1" t="s">
        <v>2</v>
      </c>
      <c r="K1676" s="1">
        <v>52</v>
      </c>
      <c r="L1676" s="1" t="s">
        <v>112</v>
      </c>
      <c r="M1676" s="14">
        <v>0.55000000000000004</v>
      </c>
      <c r="N1676" s="2">
        <v>4750</v>
      </c>
      <c r="O1676" s="14">
        <f t="shared" si="92"/>
        <v>2612.5</v>
      </c>
      <c r="P1676" s="14">
        <f t="shared" si="93"/>
        <v>914.37499999999989</v>
      </c>
      <c r="Q1676" s="3">
        <v>0.35</v>
      </c>
    </row>
    <row r="1677" spans="1:17" ht="15.75" customHeight="1" x14ac:dyDescent="0.2">
      <c r="A1677" s="1" t="s">
        <v>110</v>
      </c>
      <c r="B1677" s="1">
        <v>1128299</v>
      </c>
      <c r="C1677" s="17">
        <v>44675</v>
      </c>
      <c r="D1677" s="17" t="str">
        <f t="shared" si="94"/>
        <v>abril</v>
      </c>
      <c r="E1677" s="17" t="str">
        <f t="shared" si="95"/>
        <v>T2</v>
      </c>
      <c r="F1677" s="17" t="str">
        <f t="shared" si="96"/>
        <v>S1</v>
      </c>
      <c r="G1677" s="1" t="s">
        <v>11</v>
      </c>
      <c r="H1677" s="1" t="s">
        <v>52</v>
      </c>
      <c r="I1677" s="1" t="s">
        <v>53</v>
      </c>
      <c r="J1677" s="1" t="s">
        <v>3</v>
      </c>
      <c r="K1677" s="1">
        <v>18</v>
      </c>
      <c r="L1677" s="1" t="s">
        <v>113</v>
      </c>
      <c r="M1677" s="14">
        <v>0.60000000000000009</v>
      </c>
      <c r="N1677" s="2">
        <v>2750</v>
      </c>
      <c r="O1677" s="14">
        <f t="shared" si="92"/>
        <v>1650.0000000000002</v>
      </c>
      <c r="P1677" s="14">
        <f t="shared" si="93"/>
        <v>577.5</v>
      </c>
      <c r="Q1677" s="3">
        <v>0.35</v>
      </c>
    </row>
    <row r="1678" spans="1:17" ht="15.75" customHeight="1" x14ac:dyDescent="0.2">
      <c r="A1678" s="1" t="s">
        <v>110</v>
      </c>
      <c r="B1678" s="1">
        <v>1128299</v>
      </c>
      <c r="C1678" s="17">
        <v>44675</v>
      </c>
      <c r="D1678" s="17" t="str">
        <f t="shared" si="94"/>
        <v>abril</v>
      </c>
      <c r="E1678" s="17" t="str">
        <f t="shared" si="95"/>
        <v>T2</v>
      </c>
      <c r="F1678" s="17" t="str">
        <f t="shared" si="96"/>
        <v>S1</v>
      </c>
      <c r="G1678" s="1" t="s">
        <v>11</v>
      </c>
      <c r="H1678" s="1" t="s">
        <v>52</v>
      </c>
      <c r="I1678" s="1" t="s">
        <v>53</v>
      </c>
      <c r="J1678" s="1" t="s">
        <v>4</v>
      </c>
      <c r="K1678" s="1">
        <v>33</v>
      </c>
      <c r="L1678" s="1" t="s">
        <v>113</v>
      </c>
      <c r="M1678" s="14">
        <v>0.60000000000000009</v>
      </c>
      <c r="N1678" s="2">
        <v>3250</v>
      </c>
      <c r="O1678" s="14">
        <f t="shared" si="92"/>
        <v>1950.0000000000002</v>
      </c>
      <c r="P1678" s="14">
        <f t="shared" si="93"/>
        <v>682.5</v>
      </c>
      <c r="Q1678" s="3">
        <v>0.35</v>
      </c>
    </row>
    <row r="1679" spans="1:17" ht="15.75" customHeight="1" x14ac:dyDescent="0.2">
      <c r="A1679" s="1" t="s">
        <v>110</v>
      </c>
      <c r="B1679" s="1">
        <v>1128299</v>
      </c>
      <c r="C1679" s="17">
        <v>44675</v>
      </c>
      <c r="D1679" s="17" t="str">
        <f t="shared" si="94"/>
        <v>abril</v>
      </c>
      <c r="E1679" s="17" t="str">
        <f t="shared" si="95"/>
        <v>T2</v>
      </c>
      <c r="F1679" s="17" t="str">
        <f t="shared" si="96"/>
        <v>S1</v>
      </c>
      <c r="G1679" s="1" t="s">
        <v>11</v>
      </c>
      <c r="H1679" s="1" t="s">
        <v>52</v>
      </c>
      <c r="I1679" s="1" t="s">
        <v>53</v>
      </c>
      <c r="J1679" s="1" t="s">
        <v>5</v>
      </c>
      <c r="K1679" s="1">
        <v>16</v>
      </c>
      <c r="L1679" s="1" t="s">
        <v>114</v>
      </c>
      <c r="M1679" s="14">
        <v>0.45000000000000007</v>
      </c>
      <c r="N1679" s="2">
        <v>2250</v>
      </c>
      <c r="O1679" s="14">
        <f t="shared" si="92"/>
        <v>1012.5000000000001</v>
      </c>
      <c r="P1679" s="14">
        <f t="shared" si="93"/>
        <v>354.375</v>
      </c>
      <c r="Q1679" s="3">
        <v>0.35</v>
      </c>
    </row>
    <row r="1680" spans="1:17" ht="15.75" customHeight="1" x14ac:dyDescent="0.2">
      <c r="A1680" s="1" t="s">
        <v>110</v>
      </c>
      <c r="B1680" s="1">
        <v>1128299</v>
      </c>
      <c r="C1680" s="17">
        <v>44675</v>
      </c>
      <c r="D1680" s="17" t="str">
        <f t="shared" si="94"/>
        <v>abril</v>
      </c>
      <c r="E1680" s="17" t="str">
        <f t="shared" si="95"/>
        <v>T2</v>
      </c>
      <c r="F1680" s="17" t="str">
        <f t="shared" si="96"/>
        <v>S1</v>
      </c>
      <c r="G1680" s="1" t="s">
        <v>11</v>
      </c>
      <c r="H1680" s="1" t="s">
        <v>52</v>
      </c>
      <c r="I1680" s="1" t="s">
        <v>53</v>
      </c>
      <c r="J1680" s="1" t="s">
        <v>6</v>
      </c>
      <c r="K1680" s="1">
        <v>32</v>
      </c>
      <c r="L1680" s="1" t="s">
        <v>114</v>
      </c>
      <c r="M1680" s="14">
        <v>0.50000000000000011</v>
      </c>
      <c r="N1680" s="2">
        <v>1250</v>
      </c>
      <c r="O1680" s="14">
        <f t="shared" si="92"/>
        <v>625.00000000000011</v>
      </c>
      <c r="P1680" s="14">
        <f t="shared" si="93"/>
        <v>250.00000000000006</v>
      </c>
      <c r="Q1680" s="3">
        <v>0.4</v>
      </c>
    </row>
    <row r="1681" spans="1:17" ht="15.75" customHeight="1" x14ac:dyDescent="0.2">
      <c r="A1681" s="1" t="s">
        <v>110</v>
      </c>
      <c r="B1681" s="1">
        <v>1128299</v>
      </c>
      <c r="C1681" s="17">
        <v>44675</v>
      </c>
      <c r="D1681" s="17" t="str">
        <f t="shared" si="94"/>
        <v>abril</v>
      </c>
      <c r="E1681" s="17" t="str">
        <f t="shared" si="95"/>
        <v>T2</v>
      </c>
      <c r="F1681" s="17" t="str">
        <f t="shared" si="96"/>
        <v>S1</v>
      </c>
      <c r="G1681" s="1" t="s">
        <v>11</v>
      </c>
      <c r="H1681" s="1" t="s">
        <v>52</v>
      </c>
      <c r="I1681" s="1" t="s">
        <v>53</v>
      </c>
      <c r="J1681" s="1" t="s">
        <v>7</v>
      </c>
      <c r="K1681" s="1">
        <v>49</v>
      </c>
      <c r="L1681" s="1" t="s">
        <v>114</v>
      </c>
      <c r="M1681" s="14">
        <v>0.65000000000000013</v>
      </c>
      <c r="N1681" s="2">
        <v>3000</v>
      </c>
      <c r="O1681" s="14">
        <f t="shared" si="92"/>
        <v>1950.0000000000005</v>
      </c>
      <c r="P1681" s="14">
        <f t="shared" si="93"/>
        <v>585.00000000000011</v>
      </c>
      <c r="Q1681" s="3">
        <v>0.3</v>
      </c>
    </row>
    <row r="1682" spans="1:17" ht="15.75" customHeight="1" x14ac:dyDescent="0.2">
      <c r="A1682" s="1" t="s">
        <v>110</v>
      </c>
      <c r="B1682" s="1">
        <v>1128299</v>
      </c>
      <c r="C1682" s="17">
        <v>44706</v>
      </c>
      <c r="D1682" s="17" t="str">
        <f t="shared" si="94"/>
        <v>mayo</v>
      </c>
      <c r="E1682" s="17" t="str">
        <f t="shared" si="95"/>
        <v>T2</v>
      </c>
      <c r="F1682" s="17" t="str">
        <f t="shared" si="96"/>
        <v>S1</v>
      </c>
      <c r="G1682" s="1" t="s">
        <v>11</v>
      </c>
      <c r="H1682" s="1" t="s">
        <v>52</v>
      </c>
      <c r="I1682" s="1" t="s">
        <v>53</v>
      </c>
      <c r="J1682" s="1" t="s">
        <v>2</v>
      </c>
      <c r="K1682" s="1">
        <v>58</v>
      </c>
      <c r="L1682" s="1" t="s">
        <v>112</v>
      </c>
      <c r="M1682" s="14">
        <v>0.5</v>
      </c>
      <c r="N1682" s="2">
        <v>5000</v>
      </c>
      <c r="O1682" s="14">
        <f t="shared" si="92"/>
        <v>2500</v>
      </c>
      <c r="P1682" s="14">
        <f t="shared" si="93"/>
        <v>875</v>
      </c>
      <c r="Q1682" s="3">
        <v>0.35</v>
      </c>
    </row>
    <row r="1683" spans="1:17" ht="15.75" customHeight="1" x14ac:dyDescent="0.2">
      <c r="A1683" s="1" t="s">
        <v>110</v>
      </c>
      <c r="B1683" s="1">
        <v>1128299</v>
      </c>
      <c r="C1683" s="17">
        <v>44706</v>
      </c>
      <c r="D1683" s="17" t="str">
        <f t="shared" si="94"/>
        <v>mayo</v>
      </c>
      <c r="E1683" s="17" t="str">
        <f t="shared" si="95"/>
        <v>T2</v>
      </c>
      <c r="F1683" s="17" t="str">
        <f t="shared" si="96"/>
        <v>S1</v>
      </c>
      <c r="G1683" s="1" t="s">
        <v>11</v>
      </c>
      <c r="H1683" s="1" t="s">
        <v>52</v>
      </c>
      <c r="I1683" s="1" t="s">
        <v>53</v>
      </c>
      <c r="J1683" s="1" t="s">
        <v>3</v>
      </c>
      <c r="K1683" s="1">
        <v>49</v>
      </c>
      <c r="L1683" s="1" t="s">
        <v>114</v>
      </c>
      <c r="M1683" s="14">
        <v>0.55000000000000004</v>
      </c>
      <c r="N1683" s="2">
        <v>3500</v>
      </c>
      <c r="O1683" s="14">
        <f t="shared" si="92"/>
        <v>1925.0000000000002</v>
      </c>
      <c r="P1683" s="14">
        <f t="shared" si="93"/>
        <v>673.75</v>
      </c>
      <c r="Q1683" s="3">
        <v>0.35</v>
      </c>
    </row>
    <row r="1684" spans="1:17" ht="15.75" customHeight="1" x14ac:dyDescent="0.2">
      <c r="A1684" s="1" t="s">
        <v>110</v>
      </c>
      <c r="B1684" s="1">
        <v>1128299</v>
      </c>
      <c r="C1684" s="17">
        <v>44706</v>
      </c>
      <c r="D1684" s="17" t="str">
        <f t="shared" si="94"/>
        <v>mayo</v>
      </c>
      <c r="E1684" s="17" t="str">
        <f t="shared" si="95"/>
        <v>T2</v>
      </c>
      <c r="F1684" s="17" t="str">
        <f t="shared" si="96"/>
        <v>S1</v>
      </c>
      <c r="G1684" s="1" t="s">
        <v>11</v>
      </c>
      <c r="H1684" s="1" t="s">
        <v>52</v>
      </c>
      <c r="I1684" s="1" t="s">
        <v>53</v>
      </c>
      <c r="J1684" s="1" t="s">
        <v>4</v>
      </c>
      <c r="K1684" s="1">
        <v>29</v>
      </c>
      <c r="L1684" s="1" t="s">
        <v>114</v>
      </c>
      <c r="M1684" s="14">
        <v>0.55000000000000004</v>
      </c>
      <c r="N1684" s="2">
        <v>3500</v>
      </c>
      <c r="O1684" s="14">
        <f t="shared" si="92"/>
        <v>1925.0000000000002</v>
      </c>
      <c r="P1684" s="14">
        <f t="shared" si="93"/>
        <v>673.75</v>
      </c>
      <c r="Q1684" s="3">
        <v>0.35</v>
      </c>
    </row>
    <row r="1685" spans="1:17" ht="15.75" customHeight="1" x14ac:dyDescent="0.2">
      <c r="A1685" s="1" t="s">
        <v>110</v>
      </c>
      <c r="B1685" s="1">
        <v>1128299</v>
      </c>
      <c r="C1685" s="17">
        <v>44706</v>
      </c>
      <c r="D1685" s="17" t="str">
        <f t="shared" si="94"/>
        <v>mayo</v>
      </c>
      <c r="E1685" s="17" t="str">
        <f t="shared" si="95"/>
        <v>T2</v>
      </c>
      <c r="F1685" s="17" t="str">
        <f t="shared" si="96"/>
        <v>S1</v>
      </c>
      <c r="G1685" s="1" t="s">
        <v>11</v>
      </c>
      <c r="H1685" s="1" t="s">
        <v>52</v>
      </c>
      <c r="I1685" s="1" t="s">
        <v>53</v>
      </c>
      <c r="J1685" s="1" t="s">
        <v>5</v>
      </c>
      <c r="K1685" s="1">
        <v>28</v>
      </c>
      <c r="L1685" s="1" t="s">
        <v>112</v>
      </c>
      <c r="M1685" s="14">
        <v>0.5</v>
      </c>
      <c r="N1685" s="2">
        <v>2750</v>
      </c>
      <c r="O1685" s="14">
        <f t="shared" si="92"/>
        <v>1375</v>
      </c>
      <c r="P1685" s="14">
        <f t="shared" si="93"/>
        <v>481.24999999999994</v>
      </c>
      <c r="Q1685" s="3">
        <v>0.35</v>
      </c>
    </row>
    <row r="1686" spans="1:17" ht="15.75" customHeight="1" x14ac:dyDescent="0.2">
      <c r="A1686" s="1" t="s">
        <v>110</v>
      </c>
      <c r="B1686" s="1">
        <v>1128299</v>
      </c>
      <c r="C1686" s="17">
        <v>44706</v>
      </c>
      <c r="D1686" s="17" t="str">
        <f t="shared" si="94"/>
        <v>mayo</v>
      </c>
      <c r="E1686" s="17" t="str">
        <f t="shared" si="95"/>
        <v>T2</v>
      </c>
      <c r="F1686" s="17" t="str">
        <f t="shared" si="96"/>
        <v>S1</v>
      </c>
      <c r="G1686" s="1" t="s">
        <v>11</v>
      </c>
      <c r="H1686" s="1" t="s">
        <v>52</v>
      </c>
      <c r="I1686" s="1" t="s">
        <v>53</v>
      </c>
      <c r="J1686" s="1" t="s">
        <v>6</v>
      </c>
      <c r="K1686" s="1">
        <v>45</v>
      </c>
      <c r="L1686" s="1" t="s">
        <v>113</v>
      </c>
      <c r="M1686" s="14">
        <v>0.44999999999999996</v>
      </c>
      <c r="N1686" s="2">
        <v>1750</v>
      </c>
      <c r="O1686" s="14">
        <f t="shared" si="92"/>
        <v>787.49999999999989</v>
      </c>
      <c r="P1686" s="14">
        <f t="shared" si="93"/>
        <v>315</v>
      </c>
      <c r="Q1686" s="3">
        <v>0.4</v>
      </c>
    </row>
    <row r="1687" spans="1:17" ht="15.75" customHeight="1" x14ac:dyDescent="0.2">
      <c r="A1687" s="1" t="s">
        <v>110</v>
      </c>
      <c r="B1687" s="1">
        <v>1128299</v>
      </c>
      <c r="C1687" s="17">
        <v>44706</v>
      </c>
      <c r="D1687" s="17" t="str">
        <f t="shared" si="94"/>
        <v>mayo</v>
      </c>
      <c r="E1687" s="17" t="str">
        <f t="shared" si="95"/>
        <v>T2</v>
      </c>
      <c r="F1687" s="17" t="str">
        <f t="shared" si="96"/>
        <v>S1</v>
      </c>
      <c r="G1687" s="1" t="s">
        <v>11</v>
      </c>
      <c r="H1687" s="1" t="s">
        <v>52</v>
      </c>
      <c r="I1687" s="1" t="s">
        <v>53</v>
      </c>
      <c r="J1687" s="1" t="s">
        <v>7</v>
      </c>
      <c r="K1687" s="1">
        <v>23</v>
      </c>
      <c r="L1687" s="1" t="s">
        <v>113</v>
      </c>
      <c r="M1687" s="14">
        <v>0.6</v>
      </c>
      <c r="N1687" s="2">
        <v>5250</v>
      </c>
      <c r="O1687" s="14">
        <f t="shared" si="92"/>
        <v>3150</v>
      </c>
      <c r="P1687" s="14">
        <f t="shared" si="93"/>
        <v>945</v>
      </c>
      <c r="Q1687" s="3">
        <v>0.3</v>
      </c>
    </row>
    <row r="1688" spans="1:17" ht="15.75" customHeight="1" x14ac:dyDescent="0.2">
      <c r="A1688" s="1" t="s">
        <v>110</v>
      </c>
      <c r="B1688" s="1">
        <v>1128299</v>
      </c>
      <c r="C1688" s="17">
        <v>44736</v>
      </c>
      <c r="D1688" s="17" t="str">
        <f t="shared" si="94"/>
        <v>junio</v>
      </c>
      <c r="E1688" s="17" t="str">
        <f t="shared" si="95"/>
        <v>T2</v>
      </c>
      <c r="F1688" s="17" t="str">
        <f t="shared" si="96"/>
        <v>S1</v>
      </c>
      <c r="G1688" s="1" t="s">
        <v>11</v>
      </c>
      <c r="H1688" s="1" t="s">
        <v>52</v>
      </c>
      <c r="I1688" s="1" t="s">
        <v>53</v>
      </c>
      <c r="J1688" s="1" t="s">
        <v>2</v>
      </c>
      <c r="K1688" s="1">
        <v>38</v>
      </c>
      <c r="L1688" s="1" t="s">
        <v>114</v>
      </c>
      <c r="M1688" s="14">
        <v>0.54999999999999993</v>
      </c>
      <c r="N1688" s="2">
        <v>7750</v>
      </c>
      <c r="O1688" s="14">
        <f t="shared" si="92"/>
        <v>4262.4999999999991</v>
      </c>
      <c r="P1688" s="14">
        <f t="shared" si="93"/>
        <v>1491.8749999999995</v>
      </c>
      <c r="Q1688" s="3">
        <v>0.35</v>
      </c>
    </row>
    <row r="1689" spans="1:17" ht="15.75" customHeight="1" x14ac:dyDescent="0.2">
      <c r="A1689" s="1" t="s">
        <v>110</v>
      </c>
      <c r="B1689" s="1">
        <v>1128299</v>
      </c>
      <c r="C1689" s="17">
        <v>44736</v>
      </c>
      <c r="D1689" s="17" t="str">
        <f t="shared" si="94"/>
        <v>junio</v>
      </c>
      <c r="E1689" s="17" t="str">
        <f t="shared" si="95"/>
        <v>T2</v>
      </c>
      <c r="F1689" s="17" t="str">
        <f t="shared" si="96"/>
        <v>S1</v>
      </c>
      <c r="G1689" s="1" t="s">
        <v>11</v>
      </c>
      <c r="H1689" s="1" t="s">
        <v>52</v>
      </c>
      <c r="I1689" s="1" t="s">
        <v>53</v>
      </c>
      <c r="J1689" s="1" t="s">
        <v>3</v>
      </c>
      <c r="K1689" s="1">
        <v>45</v>
      </c>
      <c r="L1689" s="1" t="s">
        <v>115</v>
      </c>
      <c r="M1689" s="14">
        <v>0.64999999999999991</v>
      </c>
      <c r="N1689" s="2">
        <v>6500</v>
      </c>
      <c r="O1689" s="14">
        <f t="shared" si="92"/>
        <v>4224.9999999999991</v>
      </c>
      <c r="P1689" s="14">
        <f t="shared" si="93"/>
        <v>1478.7499999999995</v>
      </c>
      <c r="Q1689" s="3">
        <v>0.35</v>
      </c>
    </row>
    <row r="1690" spans="1:17" ht="15.75" customHeight="1" x14ac:dyDescent="0.2">
      <c r="A1690" s="1" t="s">
        <v>110</v>
      </c>
      <c r="B1690" s="1">
        <v>1128299</v>
      </c>
      <c r="C1690" s="17">
        <v>44736</v>
      </c>
      <c r="D1690" s="17" t="str">
        <f t="shared" si="94"/>
        <v>junio</v>
      </c>
      <c r="E1690" s="17" t="str">
        <f t="shared" si="95"/>
        <v>T2</v>
      </c>
      <c r="F1690" s="17" t="str">
        <f t="shared" si="96"/>
        <v>S1</v>
      </c>
      <c r="G1690" s="1" t="s">
        <v>11</v>
      </c>
      <c r="H1690" s="1" t="s">
        <v>52</v>
      </c>
      <c r="I1690" s="1" t="s">
        <v>53</v>
      </c>
      <c r="J1690" s="1" t="s">
        <v>4</v>
      </c>
      <c r="K1690" s="1">
        <v>55</v>
      </c>
      <c r="L1690" s="1" t="s">
        <v>113</v>
      </c>
      <c r="M1690" s="14">
        <v>0.79999999999999993</v>
      </c>
      <c r="N1690" s="2">
        <v>6500</v>
      </c>
      <c r="O1690" s="14">
        <f t="shared" si="92"/>
        <v>5200</v>
      </c>
      <c r="P1690" s="14">
        <f t="shared" si="93"/>
        <v>1819.9999999999998</v>
      </c>
      <c r="Q1690" s="3">
        <v>0.35</v>
      </c>
    </row>
    <row r="1691" spans="1:17" ht="15.75" customHeight="1" x14ac:dyDescent="0.2">
      <c r="A1691" s="1" t="s">
        <v>110</v>
      </c>
      <c r="B1691" s="1">
        <v>1128299</v>
      </c>
      <c r="C1691" s="17">
        <v>44736</v>
      </c>
      <c r="D1691" s="17" t="str">
        <f t="shared" si="94"/>
        <v>junio</v>
      </c>
      <c r="E1691" s="17" t="str">
        <f t="shared" si="95"/>
        <v>T2</v>
      </c>
      <c r="F1691" s="17" t="str">
        <f t="shared" si="96"/>
        <v>S1</v>
      </c>
      <c r="G1691" s="1" t="s">
        <v>11</v>
      </c>
      <c r="H1691" s="1" t="s">
        <v>52</v>
      </c>
      <c r="I1691" s="1" t="s">
        <v>53</v>
      </c>
      <c r="J1691" s="1" t="s">
        <v>5</v>
      </c>
      <c r="K1691" s="1">
        <v>34</v>
      </c>
      <c r="L1691" s="1" t="s">
        <v>115</v>
      </c>
      <c r="M1691" s="14">
        <v>0.79999999999999993</v>
      </c>
      <c r="N1691" s="2">
        <v>5250</v>
      </c>
      <c r="O1691" s="14">
        <f t="shared" si="92"/>
        <v>4200</v>
      </c>
      <c r="P1691" s="14">
        <f t="shared" si="93"/>
        <v>1470</v>
      </c>
      <c r="Q1691" s="3">
        <v>0.35</v>
      </c>
    </row>
    <row r="1692" spans="1:17" ht="15.75" customHeight="1" x14ac:dyDescent="0.2">
      <c r="A1692" s="1" t="s">
        <v>110</v>
      </c>
      <c r="B1692" s="1">
        <v>1128299</v>
      </c>
      <c r="C1692" s="17">
        <v>44736</v>
      </c>
      <c r="D1692" s="17" t="str">
        <f t="shared" si="94"/>
        <v>junio</v>
      </c>
      <c r="E1692" s="17" t="str">
        <f t="shared" si="95"/>
        <v>T2</v>
      </c>
      <c r="F1692" s="17" t="str">
        <f t="shared" si="96"/>
        <v>S1</v>
      </c>
      <c r="G1692" s="1" t="s">
        <v>11</v>
      </c>
      <c r="H1692" s="1" t="s">
        <v>52</v>
      </c>
      <c r="I1692" s="1" t="s">
        <v>53</v>
      </c>
      <c r="J1692" s="1" t="s">
        <v>6</v>
      </c>
      <c r="K1692" s="1">
        <v>32</v>
      </c>
      <c r="L1692" s="1" t="s">
        <v>113</v>
      </c>
      <c r="M1692" s="14">
        <v>0.9</v>
      </c>
      <c r="N1692" s="2">
        <v>4000</v>
      </c>
      <c r="O1692" s="14">
        <f t="shared" si="92"/>
        <v>3600</v>
      </c>
      <c r="P1692" s="14">
        <f t="shared" si="93"/>
        <v>1440</v>
      </c>
      <c r="Q1692" s="3">
        <v>0.4</v>
      </c>
    </row>
    <row r="1693" spans="1:17" ht="15.75" customHeight="1" x14ac:dyDescent="0.2">
      <c r="A1693" s="1" t="s">
        <v>110</v>
      </c>
      <c r="B1693" s="1">
        <v>1128299</v>
      </c>
      <c r="C1693" s="17">
        <v>44736</v>
      </c>
      <c r="D1693" s="17" t="str">
        <f t="shared" si="94"/>
        <v>junio</v>
      </c>
      <c r="E1693" s="17" t="str">
        <f t="shared" si="95"/>
        <v>T2</v>
      </c>
      <c r="F1693" s="17" t="str">
        <f t="shared" si="96"/>
        <v>S1</v>
      </c>
      <c r="G1693" s="1" t="s">
        <v>11</v>
      </c>
      <c r="H1693" s="1" t="s">
        <v>52</v>
      </c>
      <c r="I1693" s="1" t="s">
        <v>53</v>
      </c>
      <c r="J1693" s="1" t="s">
        <v>7</v>
      </c>
      <c r="K1693" s="1">
        <v>49</v>
      </c>
      <c r="L1693" s="1" t="s">
        <v>114</v>
      </c>
      <c r="M1693" s="14">
        <v>1.05</v>
      </c>
      <c r="N1693" s="2">
        <v>7000</v>
      </c>
      <c r="O1693" s="14">
        <f t="shared" si="92"/>
        <v>7350</v>
      </c>
      <c r="P1693" s="14">
        <f t="shared" si="93"/>
        <v>2205</v>
      </c>
      <c r="Q1693" s="3">
        <v>0.3</v>
      </c>
    </row>
    <row r="1694" spans="1:17" ht="15.75" customHeight="1" x14ac:dyDescent="0.2">
      <c r="A1694" s="1" t="s">
        <v>110</v>
      </c>
      <c r="B1694" s="1">
        <v>1128299</v>
      </c>
      <c r="C1694" s="17">
        <v>44765</v>
      </c>
      <c r="D1694" s="17" t="str">
        <f t="shared" si="94"/>
        <v>julio</v>
      </c>
      <c r="E1694" s="17" t="str">
        <f t="shared" si="95"/>
        <v>T3</v>
      </c>
      <c r="F1694" s="17" t="str">
        <f t="shared" si="96"/>
        <v>S2</v>
      </c>
      <c r="G1694" s="1" t="s">
        <v>11</v>
      </c>
      <c r="H1694" s="1" t="s">
        <v>52</v>
      </c>
      <c r="I1694" s="1" t="s">
        <v>53</v>
      </c>
      <c r="J1694" s="1" t="s">
        <v>2</v>
      </c>
      <c r="K1694" s="1">
        <v>55</v>
      </c>
      <c r="L1694" s="1" t="s">
        <v>114</v>
      </c>
      <c r="M1694" s="14">
        <v>0.85</v>
      </c>
      <c r="N1694" s="2">
        <v>8500</v>
      </c>
      <c r="O1694" s="14">
        <f t="shared" si="92"/>
        <v>7225</v>
      </c>
      <c r="P1694" s="14">
        <f t="shared" si="93"/>
        <v>2528.75</v>
      </c>
      <c r="Q1694" s="3">
        <v>0.35</v>
      </c>
    </row>
    <row r="1695" spans="1:17" ht="15.75" customHeight="1" x14ac:dyDescent="0.2">
      <c r="A1695" s="1" t="s">
        <v>110</v>
      </c>
      <c r="B1695" s="1">
        <v>1128299</v>
      </c>
      <c r="C1695" s="17">
        <v>44765</v>
      </c>
      <c r="D1695" s="17" t="str">
        <f t="shared" si="94"/>
        <v>julio</v>
      </c>
      <c r="E1695" s="17" t="str">
        <f t="shared" si="95"/>
        <v>T3</v>
      </c>
      <c r="F1695" s="17" t="str">
        <f t="shared" si="96"/>
        <v>S2</v>
      </c>
      <c r="G1695" s="1" t="s">
        <v>11</v>
      </c>
      <c r="H1695" s="1" t="s">
        <v>52</v>
      </c>
      <c r="I1695" s="1" t="s">
        <v>53</v>
      </c>
      <c r="J1695" s="1" t="s">
        <v>3</v>
      </c>
      <c r="K1695" s="1">
        <v>27</v>
      </c>
      <c r="L1695" s="1" t="s">
        <v>112</v>
      </c>
      <c r="M1695" s="14">
        <v>0.9</v>
      </c>
      <c r="N1695" s="2">
        <v>7000</v>
      </c>
      <c r="O1695" s="14">
        <f t="shared" si="92"/>
        <v>6300</v>
      </c>
      <c r="P1695" s="14">
        <f t="shared" si="93"/>
        <v>2205</v>
      </c>
      <c r="Q1695" s="3">
        <v>0.35</v>
      </c>
    </row>
    <row r="1696" spans="1:17" ht="15.75" customHeight="1" x14ac:dyDescent="0.2">
      <c r="A1696" s="1" t="s">
        <v>110</v>
      </c>
      <c r="B1696" s="1">
        <v>1128299</v>
      </c>
      <c r="C1696" s="17">
        <v>44765</v>
      </c>
      <c r="D1696" s="17" t="str">
        <f t="shared" si="94"/>
        <v>julio</v>
      </c>
      <c r="E1696" s="17" t="str">
        <f t="shared" si="95"/>
        <v>T3</v>
      </c>
      <c r="F1696" s="17" t="str">
        <f t="shared" si="96"/>
        <v>S2</v>
      </c>
      <c r="G1696" s="1" t="s">
        <v>11</v>
      </c>
      <c r="H1696" s="1" t="s">
        <v>52</v>
      </c>
      <c r="I1696" s="1" t="s">
        <v>53</v>
      </c>
      <c r="J1696" s="1" t="s">
        <v>4</v>
      </c>
      <c r="K1696" s="1">
        <v>46</v>
      </c>
      <c r="L1696" s="1" t="s">
        <v>114</v>
      </c>
      <c r="M1696" s="14">
        <v>0.9</v>
      </c>
      <c r="N1696" s="2">
        <v>6500</v>
      </c>
      <c r="O1696" s="14">
        <f t="shared" si="92"/>
        <v>5850</v>
      </c>
      <c r="P1696" s="14">
        <f t="shared" si="93"/>
        <v>2047.4999999999998</v>
      </c>
      <c r="Q1696" s="3">
        <v>0.35</v>
      </c>
    </row>
    <row r="1697" spans="1:17" ht="15.75" customHeight="1" x14ac:dyDescent="0.2">
      <c r="A1697" s="1" t="s">
        <v>110</v>
      </c>
      <c r="B1697" s="1">
        <v>1128299</v>
      </c>
      <c r="C1697" s="17">
        <v>44765</v>
      </c>
      <c r="D1697" s="17" t="str">
        <f t="shared" si="94"/>
        <v>julio</v>
      </c>
      <c r="E1697" s="17" t="str">
        <f t="shared" si="95"/>
        <v>T3</v>
      </c>
      <c r="F1697" s="17" t="str">
        <f t="shared" si="96"/>
        <v>S2</v>
      </c>
      <c r="G1697" s="1" t="s">
        <v>11</v>
      </c>
      <c r="H1697" s="1" t="s">
        <v>52</v>
      </c>
      <c r="I1697" s="1" t="s">
        <v>53</v>
      </c>
      <c r="J1697" s="1" t="s">
        <v>5</v>
      </c>
      <c r="K1697" s="1">
        <v>46</v>
      </c>
      <c r="L1697" s="1" t="s">
        <v>112</v>
      </c>
      <c r="M1697" s="14">
        <v>0.85</v>
      </c>
      <c r="N1697" s="2">
        <v>5500</v>
      </c>
      <c r="O1697" s="14">
        <f t="shared" si="92"/>
        <v>4675</v>
      </c>
      <c r="P1697" s="14">
        <f t="shared" si="93"/>
        <v>1636.25</v>
      </c>
      <c r="Q1697" s="3">
        <v>0.35</v>
      </c>
    </row>
    <row r="1698" spans="1:17" ht="15.75" customHeight="1" x14ac:dyDescent="0.2">
      <c r="A1698" s="1" t="s">
        <v>110</v>
      </c>
      <c r="B1698" s="1">
        <v>1128299</v>
      </c>
      <c r="C1698" s="17">
        <v>44765</v>
      </c>
      <c r="D1698" s="17" t="str">
        <f t="shared" si="94"/>
        <v>julio</v>
      </c>
      <c r="E1698" s="17" t="str">
        <f t="shared" si="95"/>
        <v>T3</v>
      </c>
      <c r="F1698" s="17" t="str">
        <f t="shared" si="96"/>
        <v>S2</v>
      </c>
      <c r="G1698" s="1" t="s">
        <v>11</v>
      </c>
      <c r="H1698" s="1" t="s">
        <v>52</v>
      </c>
      <c r="I1698" s="1" t="s">
        <v>53</v>
      </c>
      <c r="J1698" s="1" t="s">
        <v>6</v>
      </c>
      <c r="K1698" s="1">
        <v>25</v>
      </c>
      <c r="L1698" s="1" t="s">
        <v>112</v>
      </c>
      <c r="M1698" s="14">
        <v>0.9</v>
      </c>
      <c r="N1698" s="2">
        <v>6000</v>
      </c>
      <c r="O1698" s="14">
        <f t="shared" si="92"/>
        <v>5400</v>
      </c>
      <c r="P1698" s="14">
        <f t="shared" si="93"/>
        <v>2160</v>
      </c>
      <c r="Q1698" s="3">
        <v>0.4</v>
      </c>
    </row>
    <row r="1699" spans="1:17" ht="15.75" customHeight="1" x14ac:dyDescent="0.2">
      <c r="A1699" s="1" t="s">
        <v>110</v>
      </c>
      <c r="B1699" s="1">
        <v>1128299</v>
      </c>
      <c r="C1699" s="17">
        <v>44765</v>
      </c>
      <c r="D1699" s="17" t="str">
        <f t="shared" si="94"/>
        <v>julio</v>
      </c>
      <c r="E1699" s="17" t="str">
        <f t="shared" si="95"/>
        <v>T3</v>
      </c>
      <c r="F1699" s="17" t="str">
        <f t="shared" si="96"/>
        <v>S2</v>
      </c>
      <c r="G1699" s="1" t="s">
        <v>11</v>
      </c>
      <c r="H1699" s="1" t="s">
        <v>52</v>
      </c>
      <c r="I1699" s="1" t="s">
        <v>53</v>
      </c>
      <c r="J1699" s="1" t="s">
        <v>7</v>
      </c>
      <c r="K1699" s="1">
        <v>24</v>
      </c>
      <c r="L1699" s="1" t="s">
        <v>114</v>
      </c>
      <c r="M1699" s="14">
        <v>1.05</v>
      </c>
      <c r="N1699" s="2">
        <v>6000</v>
      </c>
      <c r="O1699" s="14">
        <f t="shared" si="92"/>
        <v>6300</v>
      </c>
      <c r="P1699" s="14">
        <f t="shared" si="93"/>
        <v>1890</v>
      </c>
      <c r="Q1699" s="3">
        <v>0.3</v>
      </c>
    </row>
    <row r="1700" spans="1:17" ht="15.75" customHeight="1" x14ac:dyDescent="0.2">
      <c r="A1700" s="1" t="s">
        <v>110</v>
      </c>
      <c r="B1700" s="1">
        <v>1128299</v>
      </c>
      <c r="C1700" s="17">
        <v>44797</v>
      </c>
      <c r="D1700" s="17" t="str">
        <f t="shared" si="94"/>
        <v>agosto</v>
      </c>
      <c r="E1700" s="17" t="str">
        <f t="shared" si="95"/>
        <v>T3</v>
      </c>
      <c r="F1700" s="17" t="str">
        <f t="shared" si="96"/>
        <v>S2</v>
      </c>
      <c r="G1700" s="1" t="s">
        <v>11</v>
      </c>
      <c r="H1700" s="1" t="s">
        <v>52</v>
      </c>
      <c r="I1700" s="1" t="s">
        <v>53</v>
      </c>
      <c r="J1700" s="1" t="s">
        <v>2</v>
      </c>
      <c r="K1700" s="1">
        <v>18</v>
      </c>
      <c r="L1700" s="1" t="s">
        <v>113</v>
      </c>
      <c r="M1700" s="14">
        <v>0.9</v>
      </c>
      <c r="N1700" s="2">
        <v>8000</v>
      </c>
      <c r="O1700" s="14">
        <f t="shared" si="92"/>
        <v>7200</v>
      </c>
      <c r="P1700" s="14">
        <f t="shared" si="93"/>
        <v>2520</v>
      </c>
      <c r="Q1700" s="3">
        <v>0.35</v>
      </c>
    </row>
    <row r="1701" spans="1:17" ht="15.75" customHeight="1" x14ac:dyDescent="0.2">
      <c r="A1701" s="1" t="s">
        <v>110</v>
      </c>
      <c r="B1701" s="1">
        <v>1128299</v>
      </c>
      <c r="C1701" s="17">
        <v>44797</v>
      </c>
      <c r="D1701" s="17" t="str">
        <f t="shared" si="94"/>
        <v>agosto</v>
      </c>
      <c r="E1701" s="17" t="str">
        <f t="shared" si="95"/>
        <v>T3</v>
      </c>
      <c r="F1701" s="17" t="str">
        <f t="shared" si="96"/>
        <v>S2</v>
      </c>
      <c r="G1701" s="1" t="s">
        <v>11</v>
      </c>
      <c r="H1701" s="1" t="s">
        <v>52</v>
      </c>
      <c r="I1701" s="1" t="s">
        <v>53</v>
      </c>
      <c r="J1701" s="1" t="s">
        <v>3</v>
      </c>
      <c r="K1701" s="1">
        <v>28</v>
      </c>
      <c r="L1701" s="1" t="s">
        <v>113</v>
      </c>
      <c r="M1701" s="14">
        <v>0.8</v>
      </c>
      <c r="N1701" s="2">
        <v>7750</v>
      </c>
      <c r="O1701" s="14">
        <f t="shared" si="92"/>
        <v>6200</v>
      </c>
      <c r="P1701" s="14">
        <f t="shared" si="93"/>
        <v>2170</v>
      </c>
      <c r="Q1701" s="3">
        <v>0.35</v>
      </c>
    </row>
    <row r="1702" spans="1:17" ht="15.75" customHeight="1" x14ac:dyDescent="0.2">
      <c r="A1702" s="1" t="s">
        <v>110</v>
      </c>
      <c r="B1702" s="1">
        <v>1128299</v>
      </c>
      <c r="C1702" s="17">
        <v>44797</v>
      </c>
      <c r="D1702" s="17" t="str">
        <f t="shared" si="94"/>
        <v>agosto</v>
      </c>
      <c r="E1702" s="17" t="str">
        <f t="shared" si="95"/>
        <v>T3</v>
      </c>
      <c r="F1702" s="17" t="str">
        <f t="shared" si="96"/>
        <v>S2</v>
      </c>
      <c r="G1702" s="1" t="s">
        <v>11</v>
      </c>
      <c r="H1702" s="1" t="s">
        <v>52</v>
      </c>
      <c r="I1702" s="1" t="s">
        <v>53</v>
      </c>
      <c r="J1702" s="1" t="s">
        <v>4</v>
      </c>
      <c r="K1702" s="1">
        <v>35</v>
      </c>
      <c r="L1702" s="1" t="s">
        <v>113</v>
      </c>
      <c r="M1702" s="14">
        <v>0.70000000000000007</v>
      </c>
      <c r="N1702" s="2">
        <v>6500</v>
      </c>
      <c r="O1702" s="14">
        <f t="shared" si="92"/>
        <v>4550</v>
      </c>
      <c r="P1702" s="14">
        <f t="shared" si="93"/>
        <v>1592.5</v>
      </c>
      <c r="Q1702" s="3">
        <v>0.35</v>
      </c>
    </row>
    <row r="1703" spans="1:17" ht="15.75" customHeight="1" x14ac:dyDescent="0.2">
      <c r="A1703" s="1" t="s">
        <v>110</v>
      </c>
      <c r="B1703" s="1">
        <v>1128299</v>
      </c>
      <c r="C1703" s="17">
        <v>44797</v>
      </c>
      <c r="D1703" s="17" t="str">
        <f t="shared" si="94"/>
        <v>agosto</v>
      </c>
      <c r="E1703" s="17" t="str">
        <f t="shared" si="95"/>
        <v>T3</v>
      </c>
      <c r="F1703" s="17" t="str">
        <f t="shared" si="96"/>
        <v>S2</v>
      </c>
      <c r="G1703" s="1" t="s">
        <v>11</v>
      </c>
      <c r="H1703" s="1" t="s">
        <v>52</v>
      </c>
      <c r="I1703" s="1" t="s">
        <v>53</v>
      </c>
      <c r="J1703" s="1" t="s">
        <v>5</v>
      </c>
      <c r="K1703" s="1">
        <v>31</v>
      </c>
      <c r="L1703" s="1" t="s">
        <v>114</v>
      </c>
      <c r="M1703" s="14">
        <v>0.70000000000000007</v>
      </c>
      <c r="N1703" s="2">
        <v>4250</v>
      </c>
      <c r="O1703" s="14">
        <f t="shared" si="92"/>
        <v>2975.0000000000005</v>
      </c>
      <c r="P1703" s="14">
        <f t="shared" si="93"/>
        <v>1041.25</v>
      </c>
      <c r="Q1703" s="3">
        <v>0.35</v>
      </c>
    </row>
    <row r="1704" spans="1:17" ht="15.75" customHeight="1" x14ac:dyDescent="0.2">
      <c r="A1704" s="1" t="s">
        <v>110</v>
      </c>
      <c r="B1704" s="1">
        <v>1128299</v>
      </c>
      <c r="C1704" s="17">
        <v>44797</v>
      </c>
      <c r="D1704" s="17" t="str">
        <f t="shared" si="94"/>
        <v>agosto</v>
      </c>
      <c r="E1704" s="17" t="str">
        <f t="shared" si="95"/>
        <v>T3</v>
      </c>
      <c r="F1704" s="17" t="str">
        <f t="shared" si="96"/>
        <v>S2</v>
      </c>
      <c r="G1704" s="1" t="s">
        <v>11</v>
      </c>
      <c r="H1704" s="1" t="s">
        <v>52</v>
      </c>
      <c r="I1704" s="1" t="s">
        <v>53</v>
      </c>
      <c r="J1704" s="1" t="s">
        <v>6</v>
      </c>
      <c r="K1704" s="1">
        <v>51</v>
      </c>
      <c r="L1704" s="1" t="s">
        <v>115</v>
      </c>
      <c r="M1704" s="14">
        <v>0.7</v>
      </c>
      <c r="N1704" s="2">
        <v>4250</v>
      </c>
      <c r="O1704" s="14">
        <f t="shared" si="92"/>
        <v>2975</v>
      </c>
      <c r="P1704" s="14">
        <f t="shared" si="93"/>
        <v>1190</v>
      </c>
      <c r="Q1704" s="3">
        <v>0.4</v>
      </c>
    </row>
    <row r="1705" spans="1:17" ht="15.75" customHeight="1" x14ac:dyDescent="0.2">
      <c r="A1705" s="1" t="s">
        <v>110</v>
      </c>
      <c r="B1705" s="1">
        <v>1128299</v>
      </c>
      <c r="C1705" s="17">
        <v>44797</v>
      </c>
      <c r="D1705" s="17" t="str">
        <f t="shared" si="94"/>
        <v>agosto</v>
      </c>
      <c r="E1705" s="17" t="str">
        <f t="shared" si="95"/>
        <v>T3</v>
      </c>
      <c r="F1705" s="17" t="str">
        <f t="shared" si="96"/>
        <v>S2</v>
      </c>
      <c r="G1705" s="1" t="s">
        <v>11</v>
      </c>
      <c r="H1705" s="1" t="s">
        <v>52</v>
      </c>
      <c r="I1705" s="1" t="s">
        <v>53</v>
      </c>
      <c r="J1705" s="1" t="s">
        <v>7</v>
      </c>
      <c r="K1705" s="1">
        <v>21</v>
      </c>
      <c r="L1705" s="1" t="s">
        <v>114</v>
      </c>
      <c r="M1705" s="14">
        <v>0.75</v>
      </c>
      <c r="N1705" s="2">
        <v>2500</v>
      </c>
      <c r="O1705" s="14">
        <f t="shared" si="92"/>
        <v>1875</v>
      </c>
      <c r="P1705" s="14">
        <f t="shared" si="93"/>
        <v>562.5</v>
      </c>
      <c r="Q1705" s="3">
        <v>0.3</v>
      </c>
    </row>
    <row r="1706" spans="1:17" ht="15.75" customHeight="1" x14ac:dyDescent="0.2">
      <c r="A1706" s="1" t="s">
        <v>110</v>
      </c>
      <c r="B1706" s="1">
        <v>1128299</v>
      </c>
      <c r="C1706" s="17">
        <v>44829</v>
      </c>
      <c r="D1706" s="17" t="str">
        <f t="shared" si="94"/>
        <v>septiembre</v>
      </c>
      <c r="E1706" s="17" t="str">
        <f t="shared" si="95"/>
        <v>T3</v>
      </c>
      <c r="F1706" s="17" t="str">
        <f t="shared" si="96"/>
        <v>S2</v>
      </c>
      <c r="G1706" s="1" t="s">
        <v>11</v>
      </c>
      <c r="H1706" s="1" t="s">
        <v>52</v>
      </c>
      <c r="I1706" s="1" t="s">
        <v>53</v>
      </c>
      <c r="J1706" s="1" t="s">
        <v>2</v>
      </c>
      <c r="K1706" s="1">
        <v>25</v>
      </c>
      <c r="L1706" s="1" t="s">
        <v>113</v>
      </c>
      <c r="M1706" s="14">
        <v>0.50000000000000011</v>
      </c>
      <c r="N1706" s="2">
        <v>4500</v>
      </c>
      <c r="O1706" s="14">
        <f t="shared" si="92"/>
        <v>2250.0000000000005</v>
      </c>
      <c r="P1706" s="14">
        <f t="shared" si="93"/>
        <v>787.50000000000011</v>
      </c>
      <c r="Q1706" s="3">
        <v>0.35</v>
      </c>
    </row>
    <row r="1707" spans="1:17" ht="15.75" customHeight="1" x14ac:dyDescent="0.2">
      <c r="A1707" s="1" t="s">
        <v>110</v>
      </c>
      <c r="B1707" s="1">
        <v>1128299</v>
      </c>
      <c r="C1707" s="17">
        <v>44829</v>
      </c>
      <c r="D1707" s="17" t="str">
        <f t="shared" si="94"/>
        <v>septiembre</v>
      </c>
      <c r="E1707" s="17" t="str">
        <f t="shared" si="95"/>
        <v>T3</v>
      </c>
      <c r="F1707" s="17" t="str">
        <f t="shared" si="96"/>
        <v>S2</v>
      </c>
      <c r="G1707" s="1" t="s">
        <v>11</v>
      </c>
      <c r="H1707" s="1" t="s">
        <v>52</v>
      </c>
      <c r="I1707" s="1" t="s">
        <v>53</v>
      </c>
      <c r="J1707" s="1" t="s">
        <v>3</v>
      </c>
      <c r="K1707" s="1">
        <v>42</v>
      </c>
      <c r="L1707" s="1" t="s">
        <v>112</v>
      </c>
      <c r="M1707" s="14">
        <v>0.55000000000000016</v>
      </c>
      <c r="N1707" s="2">
        <v>4500</v>
      </c>
      <c r="O1707" s="14">
        <f t="shared" si="92"/>
        <v>2475.0000000000009</v>
      </c>
      <c r="P1707" s="14">
        <f t="shared" si="93"/>
        <v>866.25000000000023</v>
      </c>
      <c r="Q1707" s="3">
        <v>0.35</v>
      </c>
    </row>
    <row r="1708" spans="1:17" ht="15.75" customHeight="1" x14ac:dyDescent="0.2">
      <c r="A1708" s="1" t="s">
        <v>110</v>
      </c>
      <c r="B1708" s="1">
        <v>1128299</v>
      </c>
      <c r="C1708" s="17">
        <v>44829</v>
      </c>
      <c r="D1708" s="17" t="str">
        <f t="shared" si="94"/>
        <v>septiembre</v>
      </c>
      <c r="E1708" s="17" t="str">
        <f t="shared" si="95"/>
        <v>T3</v>
      </c>
      <c r="F1708" s="17" t="str">
        <f t="shared" si="96"/>
        <v>S2</v>
      </c>
      <c r="G1708" s="1" t="s">
        <v>11</v>
      </c>
      <c r="H1708" s="1" t="s">
        <v>52</v>
      </c>
      <c r="I1708" s="1" t="s">
        <v>53</v>
      </c>
      <c r="J1708" s="1" t="s">
        <v>4</v>
      </c>
      <c r="K1708" s="1">
        <v>41</v>
      </c>
      <c r="L1708" s="1" t="s">
        <v>115</v>
      </c>
      <c r="M1708" s="14">
        <v>0.50000000000000011</v>
      </c>
      <c r="N1708" s="2">
        <v>2500</v>
      </c>
      <c r="O1708" s="14">
        <f t="shared" si="92"/>
        <v>1250.0000000000002</v>
      </c>
      <c r="P1708" s="14">
        <f t="shared" si="93"/>
        <v>437.50000000000006</v>
      </c>
      <c r="Q1708" s="3">
        <v>0.35</v>
      </c>
    </row>
    <row r="1709" spans="1:17" ht="15.75" customHeight="1" x14ac:dyDescent="0.2">
      <c r="A1709" s="1" t="s">
        <v>110</v>
      </c>
      <c r="B1709" s="1">
        <v>1128299</v>
      </c>
      <c r="C1709" s="17">
        <v>44829</v>
      </c>
      <c r="D1709" s="17" t="str">
        <f t="shared" si="94"/>
        <v>septiembre</v>
      </c>
      <c r="E1709" s="17" t="str">
        <f t="shared" si="95"/>
        <v>T3</v>
      </c>
      <c r="F1709" s="17" t="str">
        <f t="shared" si="96"/>
        <v>S2</v>
      </c>
      <c r="G1709" s="1" t="s">
        <v>11</v>
      </c>
      <c r="H1709" s="1" t="s">
        <v>52</v>
      </c>
      <c r="I1709" s="1" t="s">
        <v>53</v>
      </c>
      <c r="J1709" s="1" t="s">
        <v>5</v>
      </c>
      <c r="K1709" s="1">
        <v>31</v>
      </c>
      <c r="L1709" s="1" t="s">
        <v>113</v>
      </c>
      <c r="M1709" s="14">
        <v>0.50000000000000011</v>
      </c>
      <c r="N1709" s="2">
        <v>2000</v>
      </c>
      <c r="O1709" s="14">
        <f t="shared" si="92"/>
        <v>1000.0000000000002</v>
      </c>
      <c r="P1709" s="14">
        <f t="shared" si="93"/>
        <v>350.00000000000006</v>
      </c>
      <c r="Q1709" s="3">
        <v>0.35</v>
      </c>
    </row>
    <row r="1710" spans="1:17" ht="15.75" customHeight="1" x14ac:dyDescent="0.2">
      <c r="A1710" s="1" t="s">
        <v>110</v>
      </c>
      <c r="B1710" s="1">
        <v>1128299</v>
      </c>
      <c r="C1710" s="17">
        <v>44829</v>
      </c>
      <c r="D1710" s="17" t="str">
        <f t="shared" si="94"/>
        <v>septiembre</v>
      </c>
      <c r="E1710" s="17" t="str">
        <f t="shared" si="95"/>
        <v>T3</v>
      </c>
      <c r="F1710" s="17" t="str">
        <f t="shared" si="96"/>
        <v>S2</v>
      </c>
      <c r="G1710" s="1" t="s">
        <v>11</v>
      </c>
      <c r="H1710" s="1" t="s">
        <v>52</v>
      </c>
      <c r="I1710" s="1" t="s">
        <v>53</v>
      </c>
      <c r="J1710" s="1" t="s">
        <v>6</v>
      </c>
      <c r="K1710" s="1">
        <v>17</v>
      </c>
      <c r="L1710" s="1" t="s">
        <v>114</v>
      </c>
      <c r="M1710" s="14">
        <v>0.60000000000000009</v>
      </c>
      <c r="N1710" s="2">
        <v>2250</v>
      </c>
      <c r="O1710" s="14">
        <f t="shared" si="92"/>
        <v>1350.0000000000002</v>
      </c>
      <c r="P1710" s="14">
        <f t="shared" si="93"/>
        <v>540.00000000000011</v>
      </c>
      <c r="Q1710" s="3">
        <v>0.4</v>
      </c>
    </row>
    <row r="1711" spans="1:17" ht="15.75" customHeight="1" x14ac:dyDescent="0.2">
      <c r="A1711" s="1" t="s">
        <v>110</v>
      </c>
      <c r="B1711" s="1">
        <v>1128299</v>
      </c>
      <c r="C1711" s="17">
        <v>44829</v>
      </c>
      <c r="D1711" s="17" t="str">
        <f t="shared" si="94"/>
        <v>septiembre</v>
      </c>
      <c r="E1711" s="17" t="str">
        <f t="shared" si="95"/>
        <v>T3</v>
      </c>
      <c r="F1711" s="17" t="str">
        <f t="shared" si="96"/>
        <v>S2</v>
      </c>
      <c r="G1711" s="1" t="s">
        <v>11</v>
      </c>
      <c r="H1711" s="1" t="s">
        <v>52</v>
      </c>
      <c r="I1711" s="1" t="s">
        <v>53</v>
      </c>
      <c r="J1711" s="1" t="s">
        <v>7</v>
      </c>
      <c r="K1711" s="1">
        <v>36</v>
      </c>
      <c r="L1711" s="1" t="s">
        <v>114</v>
      </c>
      <c r="M1711" s="14">
        <v>0.44999999999999996</v>
      </c>
      <c r="N1711" s="2">
        <v>2500</v>
      </c>
      <c r="O1711" s="14">
        <f t="shared" si="92"/>
        <v>1125</v>
      </c>
      <c r="P1711" s="14">
        <f t="shared" si="93"/>
        <v>337.5</v>
      </c>
      <c r="Q1711" s="3">
        <v>0.3</v>
      </c>
    </row>
    <row r="1712" spans="1:17" ht="15.75" customHeight="1" x14ac:dyDescent="0.2">
      <c r="A1712" s="1" t="s">
        <v>110</v>
      </c>
      <c r="B1712" s="1">
        <v>1128299</v>
      </c>
      <c r="C1712" s="17">
        <v>44858</v>
      </c>
      <c r="D1712" s="17" t="str">
        <f t="shared" si="94"/>
        <v>octubre</v>
      </c>
      <c r="E1712" s="17" t="str">
        <f t="shared" si="95"/>
        <v>T4</v>
      </c>
      <c r="F1712" s="17" t="str">
        <f t="shared" si="96"/>
        <v>S2</v>
      </c>
      <c r="G1712" s="1" t="s">
        <v>11</v>
      </c>
      <c r="H1712" s="1" t="s">
        <v>52</v>
      </c>
      <c r="I1712" s="1" t="s">
        <v>53</v>
      </c>
      <c r="J1712" s="1" t="s">
        <v>2</v>
      </c>
      <c r="K1712" s="1">
        <v>22</v>
      </c>
      <c r="L1712" s="1" t="s">
        <v>112</v>
      </c>
      <c r="M1712" s="14">
        <v>0.4</v>
      </c>
      <c r="N1712" s="2">
        <v>3500</v>
      </c>
      <c r="O1712" s="14">
        <f t="shared" si="92"/>
        <v>1400</v>
      </c>
      <c r="P1712" s="14">
        <f t="shared" si="93"/>
        <v>489.99999999999994</v>
      </c>
      <c r="Q1712" s="3">
        <v>0.35</v>
      </c>
    </row>
    <row r="1713" spans="1:17" ht="15.75" customHeight="1" x14ac:dyDescent="0.2">
      <c r="A1713" s="1" t="s">
        <v>110</v>
      </c>
      <c r="B1713" s="1">
        <v>1128299</v>
      </c>
      <c r="C1713" s="17">
        <v>44858</v>
      </c>
      <c r="D1713" s="17" t="str">
        <f t="shared" si="94"/>
        <v>octubre</v>
      </c>
      <c r="E1713" s="17" t="str">
        <f t="shared" si="95"/>
        <v>T4</v>
      </c>
      <c r="F1713" s="17" t="str">
        <f t="shared" si="96"/>
        <v>S2</v>
      </c>
      <c r="G1713" s="1" t="s">
        <v>11</v>
      </c>
      <c r="H1713" s="1" t="s">
        <v>52</v>
      </c>
      <c r="I1713" s="1" t="s">
        <v>53</v>
      </c>
      <c r="J1713" s="1" t="s">
        <v>3</v>
      </c>
      <c r="K1713" s="1">
        <v>27</v>
      </c>
      <c r="L1713" s="1" t="s">
        <v>112</v>
      </c>
      <c r="M1713" s="14">
        <v>0.55000000000000016</v>
      </c>
      <c r="N1713" s="2">
        <v>5250</v>
      </c>
      <c r="O1713" s="14">
        <f t="shared" si="92"/>
        <v>2887.5000000000009</v>
      </c>
      <c r="P1713" s="14">
        <f t="shared" si="93"/>
        <v>1010.6250000000002</v>
      </c>
      <c r="Q1713" s="3">
        <v>0.35</v>
      </c>
    </row>
    <row r="1714" spans="1:17" ht="15.75" customHeight="1" x14ac:dyDescent="0.2">
      <c r="A1714" s="1" t="s">
        <v>110</v>
      </c>
      <c r="B1714" s="1">
        <v>1128299</v>
      </c>
      <c r="C1714" s="17">
        <v>44858</v>
      </c>
      <c r="D1714" s="17" t="str">
        <f t="shared" si="94"/>
        <v>octubre</v>
      </c>
      <c r="E1714" s="17" t="str">
        <f t="shared" si="95"/>
        <v>T4</v>
      </c>
      <c r="F1714" s="17" t="str">
        <f t="shared" si="96"/>
        <v>S2</v>
      </c>
      <c r="G1714" s="1" t="s">
        <v>11</v>
      </c>
      <c r="H1714" s="1" t="s">
        <v>52</v>
      </c>
      <c r="I1714" s="1" t="s">
        <v>53</v>
      </c>
      <c r="J1714" s="1" t="s">
        <v>4</v>
      </c>
      <c r="K1714" s="1">
        <v>47</v>
      </c>
      <c r="L1714" s="1" t="s">
        <v>114</v>
      </c>
      <c r="M1714" s="14">
        <v>0.50000000000000011</v>
      </c>
      <c r="N1714" s="2">
        <v>3500</v>
      </c>
      <c r="O1714" s="14">
        <f t="shared" si="92"/>
        <v>1750.0000000000005</v>
      </c>
      <c r="P1714" s="14">
        <f t="shared" si="93"/>
        <v>612.50000000000011</v>
      </c>
      <c r="Q1714" s="3">
        <v>0.35</v>
      </c>
    </row>
    <row r="1715" spans="1:17" ht="15.75" customHeight="1" x14ac:dyDescent="0.2">
      <c r="A1715" s="1" t="s">
        <v>110</v>
      </c>
      <c r="B1715" s="1">
        <v>1128299</v>
      </c>
      <c r="C1715" s="17">
        <v>44858</v>
      </c>
      <c r="D1715" s="17" t="str">
        <f t="shared" si="94"/>
        <v>octubre</v>
      </c>
      <c r="E1715" s="17" t="str">
        <f t="shared" si="95"/>
        <v>T4</v>
      </c>
      <c r="F1715" s="17" t="str">
        <f t="shared" si="96"/>
        <v>S2</v>
      </c>
      <c r="G1715" s="1" t="s">
        <v>11</v>
      </c>
      <c r="H1715" s="1" t="s">
        <v>52</v>
      </c>
      <c r="I1715" s="1" t="s">
        <v>53</v>
      </c>
      <c r="J1715" s="1" t="s">
        <v>5</v>
      </c>
      <c r="K1715" s="1">
        <v>36</v>
      </c>
      <c r="L1715" s="1" t="s">
        <v>114</v>
      </c>
      <c r="M1715" s="14">
        <v>0.45000000000000007</v>
      </c>
      <c r="N1715" s="2">
        <v>3250</v>
      </c>
      <c r="O1715" s="14">
        <f t="shared" si="92"/>
        <v>1462.5000000000002</v>
      </c>
      <c r="P1715" s="14">
        <f t="shared" si="93"/>
        <v>511.87500000000006</v>
      </c>
      <c r="Q1715" s="3">
        <v>0.35</v>
      </c>
    </row>
    <row r="1716" spans="1:17" ht="15.75" customHeight="1" x14ac:dyDescent="0.2">
      <c r="A1716" s="1" t="s">
        <v>110</v>
      </c>
      <c r="B1716" s="1">
        <v>1128299</v>
      </c>
      <c r="C1716" s="17">
        <v>44858</v>
      </c>
      <c r="D1716" s="17" t="str">
        <f t="shared" si="94"/>
        <v>octubre</v>
      </c>
      <c r="E1716" s="17" t="str">
        <f t="shared" si="95"/>
        <v>T4</v>
      </c>
      <c r="F1716" s="17" t="str">
        <f t="shared" si="96"/>
        <v>S2</v>
      </c>
      <c r="G1716" s="1" t="s">
        <v>11</v>
      </c>
      <c r="H1716" s="1" t="s">
        <v>52</v>
      </c>
      <c r="I1716" s="1" t="s">
        <v>53</v>
      </c>
      <c r="J1716" s="1" t="s">
        <v>6</v>
      </c>
      <c r="K1716" s="1">
        <v>35</v>
      </c>
      <c r="L1716" s="1" t="s">
        <v>115</v>
      </c>
      <c r="M1716" s="14">
        <v>0.55000000000000004</v>
      </c>
      <c r="N1716" s="2">
        <v>3000</v>
      </c>
      <c r="O1716" s="14">
        <f t="shared" si="92"/>
        <v>1650.0000000000002</v>
      </c>
      <c r="P1716" s="14">
        <f t="shared" si="93"/>
        <v>660.00000000000011</v>
      </c>
      <c r="Q1716" s="3">
        <v>0.4</v>
      </c>
    </row>
    <row r="1717" spans="1:17" ht="15.75" customHeight="1" x14ac:dyDescent="0.2">
      <c r="A1717" s="1" t="s">
        <v>110</v>
      </c>
      <c r="B1717" s="1">
        <v>1128299</v>
      </c>
      <c r="C1717" s="17">
        <v>44858</v>
      </c>
      <c r="D1717" s="17" t="str">
        <f t="shared" si="94"/>
        <v>octubre</v>
      </c>
      <c r="E1717" s="17" t="str">
        <f t="shared" si="95"/>
        <v>T4</v>
      </c>
      <c r="F1717" s="17" t="str">
        <f t="shared" si="96"/>
        <v>S2</v>
      </c>
      <c r="G1717" s="1" t="s">
        <v>11</v>
      </c>
      <c r="H1717" s="1" t="s">
        <v>52</v>
      </c>
      <c r="I1717" s="1" t="s">
        <v>53</v>
      </c>
      <c r="J1717" s="1" t="s">
        <v>7</v>
      </c>
      <c r="K1717" s="1">
        <v>30</v>
      </c>
      <c r="L1717" s="1" t="s">
        <v>112</v>
      </c>
      <c r="M1717" s="14">
        <v>0.60000000000000009</v>
      </c>
      <c r="N1717" s="2">
        <v>3500</v>
      </c>
      <c r="O1717" s="14">
        <f t="shared" si="92"/>
        <v>2100.0000000000005</v>
      </c>
      <c r="P1717" s="14">
        <f t="shared" si="93"/>
        <v>630.00000000000011</v>
      </c>
      <c r="Q1717" s="3">
        <v>0.3</v>
      </c>
    </row>
    <row r="1718" spans="1:17" ht="15.75" customHeight="1" x14ac:dyDescent="0.2">
      <c r="A1718" s="1" t="s">
        <v>110</v>
      </c>
      <c r="B1718" s="1">
        <v>1128299</v>
      </c>
      <c r="C1718" s="17">
        <v>44889</v>
      </c>
      <c r="D1718" s="17" t="str">
        <f t="shared" si="94"/>
        <v>noviembre</v>
      </c>
      <c r="E1718" s="17" t="str">
        <f t="shared" si="95"/>
        <v>T4</v>
      </c>
      <c r="F1718" s="17" t="str">
        <f t="shared" si="96"/>
        <v>S2</v>
      </c>
      <c r="G1718" s="1" t="s">
        <v>11</v>
      </c>
      <c r="H1718" s="1" t="s">
        <v>52</v>
      </c>
      <c r="I1718" s="1" t="s">
        <v>53</v>
      </c>
      <c r="J1718" s="1" t="s">
        <v>2</v>
      </c>
      <c r="K1718" s="1">
        <v>23</v>
      </c>
      <c r="L1718" s="1" t="s">
        <v>115</v>
      </c>
      <c r="M1718" s="14">
        <v>0.45000000000000007</v>
      </c>
      <c r="N1718" s="2">
        <v>5750</v>
      </c>
      <c r="O1718" s="14">
        <f t="shared" si="92"/>
        <v>2587.5000000000005</v>
      </c>
      <c r="P1718" s="14">
        <f t="shared" si="93"/>
        <v>905.62500000000011</v>
      </c>
      <c r="Q1718" s="3">
        <v>0.35</v>
      </c>
    </row>
    <row r="1719" spans="1:17" ht="15.75" customHeight="1" x14ac:dyDescent="0.2">
      <c r="A1719" s="1" t="s">
        <v>110</v>
      </c>
      <c r="B1719" s="1">
        <v>1128299</v>
      </c>
      <c r="C1719" s="17">
        <v>44889</v>
      </c>
      <c r="D1719" s="17" t="str">
        <f t="shared" si="94"/>
        <v>noviembre</v>
      </c>
      <c r="E1719" s="17" t="str">
        <f t="shared" si="95"/>
        <v>T4</v>
      </c>
      <c r="F1719" s="17" t="str">
        <f t="shared" si="96"/>
        <v>S2</v>
      </c>
      <c r="G1719" s="1" t="s">
        <v>11</v>
      </c>
      <c r="H1719" s="1" t="s">
        <v>52</v>
      </c>
      <c r="I1719" s="1" t="s">
        <v>53</v>
      </c>
      <c r="J1719" s="1" t="s">
        <v>3</v>
      </c>
      <c r="K1719" s="1">
        <v>30</v>
      </c>
      <c r="L1719" s="1" t="s">
        <v>114</v>
      </c>
      <c r="M1719" s="14">
        <v>0.50000000000000011</v>
      </c>
      <c r="N1719" s="2">
        <v>6500</v>
      </c>
      <c r="O1719" s="14">
        <f t="shared" si="92"/>
        <v>3250.0000000000009</v>
      </c>
      <c r="P1719" s="14">
        <f t="shared" si="93"/>
        <v>1137.5000000000002</v>
      </c>
      <c r="Q1719" s="3">
        <v>0.35</v>
      </c>
    </row>
    <row r="1720" spans="1:17" ht="15.75" customHeight="1" x14ac:dyDescent="0.2">
      <c r="A1720" s="1" t="s">
        <v>110</v>
      </c>
      <c r="B1720" s="1">
        <v>1128299</v>
      </c>
      <c r="C1720" s="17">
        <v>44889</v>
      </c>
      <c r="D1720" s="17" t="str">
        <f t="shared" si="94"/>
        <v>noviembre</v>
      </c>
      <c r="E1720" s="17" t="str">
        <f t="shared" si="95"/>
        <v>T4</v>
      </c>
      <c r="F1720" s="17" t="str">
        <f t="shared" si="96"/>
        <v>S2</v>
      </c>
      <c r="G1720" s="1" t="s">
        <v>11</v>
      </c>
      <c r="H1720" s="1" t="s">
        <v>52</v>
      </c>
      <c r="I1720" s="1" t="s">
        <v>53</v>
      </c>
      <c r="J1720" s="1" t="s">
        <v>4</v>
      </c>
      <c r="K1720" s="1">
        <v>59</v>
      </c>
      <c r="L1720" s="1" t="s">
        <v>114</v>
      </c>
      <c r="M1720" s="14">
        <v>0.45000000000000007</v>
      </c>
      <c r="N1720" s="2">
        <v>4750</v>
      </c>
      <c r="O1720" s="14">
        <f t="shared" si="92"/>
        <v>2137.5000000000005</v>
      </c>
      <c r="P1720" s="14">
        <f t="shared" si="93"/>
        <v>748.12500000000011</v>
      </c>
      <c r="Q1720" s="3">
        <v>0.35</v>
      </c>
    </row>
    <row r="1721" spans="1:17" ht="15.75" customHeight="1" x14ac:dyDescent="0.2">
      <c r="A1721" s="1" t="s">
        <v>110</v>
      </c>
      <c r="B1721" s="1">
        <v>1128299</v>
      </c>
      <c r="C1721" s="17">
        <v>44889</v>
      </c>
      <c r="D1721" s="17" t="str">
        <f t="shared" si="94"/>
        <v>noviembre</v>
      </c>
      <c r="E1721" s="17" t="str">
        <f t="shared" si="95"/>
        <v>T4</v>
      </c>
      <c r="F1721" s="17" t="str">
        <f t="shared" si="96"/>
        <v>S2</v>
      </c>
      <c r="G1721" s="1" t="s">
        <v>11</v>
      </c>
      <c r="H1721" s="1" t="s">
        <v>52</v>
      </c>
      <c r="I1721" s="1" t="s">
        <v>53</v>
      </c>
      <c r="J1721" s="1" t="s">
        <v>5</v>
      </c>
      <c r="K1721" s="1">
        <v>22</v>
      </c>
      <c r="L1721" s="1" t="s">
        <v>112</v>
      </c>
      <c r="M1721" s="14">
        <v>0.55000000000000016</v>
      </c>
      <c r="N1721" s="2">
        <v>4500</v>
      </c>
      <c r="O1721" s="14">
        <f t="shared" si="92"/>
        <v>2475.0000000000009</v>
      </c>
      <c r="P1721" s="14">
        <f t="shared" si="93"/>
        <v>866.25000000000023</v>
      </c>
      <c r="Q1721" s="3">
        <v>0.35</v>
      </c>
    </row>
    <row r="1722" spans="1:17" ht="15.75" customHeight="1" x14ac:dyDescent="0.2">
      <c r="A1722" s="1" t="s">
        <v>110</v>
      </c>
      <c r="B1722" s="1">
        <v>1128299</v>
      </c>
      <c r="C1722" s="17">
        <v>44889</v>
      </c>
      <c r="D1722" s="17" t="str">
        <f t="shared" si="94"/>
        <v>noviembre</v>
      </c>
      <c r="E1722" s="17" t="str">
        <f t="shared" si="95"/>
        <v>T4</v>
      </c>
      <c r="F1722" s="17" t="str">
        <f t="shared" si="96"/>
        <v>S2</v>
      </c>
      <c r="G1722" s="1" t="s">
        <v>11</v>
      </c>
      <c r="H1722" s="1" t="s">
        <v>52</v>
      </c>
      <c r="I1722" s="1" t="s">
        <v>53</v>
      </c>
      <c r="J1722" s="1" t="s">
        <v>6</v>
      </c>
      <c r="K1722" s="1">
        <v>52</v>
      </c>
      <c r="L1722" s="1" t="s">
        <v>113</v>
      </c>
      <c r="M1722" s="14">
        <v>0.75000000000000011</v>
      </c>
      <c r="N1722" s="2">
        <v>4250</v>
      </c>
      <c r="O1722" s="14">
        <f t="shared" si="92"/>
        <v>3187.5000000000005</v>
      </c>
      <c r="P1722" s="14">
        <f t="shared" si="93"/>
        <v>1275.0000000000002</v>
      </c>
      <c r="Q1722" s="3">
        <v>0.4</v>
      </c>
    </row>
    <row r="1723" spans="1:17" ht="15.75" customHeight="1" x14ac:dyDescent="0.2">
      <c r="A1723" s="1" t="s">
        <v>110</v>
      </c>
      <c r="B1723" s="1">
        <v>1128299</v>
      </c>
      <c r="C1723" s="17">
        <v>44889</v>
      </c>
      <c r="D1723" s="17" t="str">
        <f t="shared" si="94"/>
        <v>noviembre</v>
      </c>
      <c r="E1723" s="17" t="str">
        <f t="shared" si="95"/>
        <v>T4</v>
      </c>
      <c r="F1723" s="17" t="str">
        <f t="shared" si="96"/>
        <v>S2</v>
      </c>
      <c r="G1723" s="1" t="s">
        <v>11</v>
      </c>
      <c r="H1723" s="1" t="s">
        <v>52</v>
      </c>
      <c r="I1723" s="1" t="s">
        <v>53</v>
      </c>
      <c r="J1723" s="1" t="s">
        <v>7</v>
      </c>
      <c r="K1723" s="1">
        <v>17</v>
      </c>
      <c r="L1723" s="1" t="s">
        <v>113</v>
      </c>
      <c r="M1723" s="14">
        <v>0.80000000000000016</v>
      </c>
      <c r="N1723" s="2">
        <v>5500</v>
      </c>
      <c r="O1723" s="14">
        <f t="shared" si="92"/>
        <v>4400.0000000000009</v>
      </c>
      <c r="P1723" s="14">
        <f t="shared" si="93"/>
        <v>1320.0000000000002</v>
      </c>
      <c r="Q1723" s="3">
        <v>0.3</v>
      </c>
    </row>
    <row r="1724" spans="1:17" ht="15.75" customHeight="1" x14ac:dyDescent="0.2">
      <c r="A1724" s="1" t="s">
        <v>110</v>
      </c>
      <c r="B1724" s="1">
        <v>1128299</v>
      </c>
      <c r="C1724" s="17">
        <v>44918</v>
      </c>
      <c r="D1724" s="17" t="str">
        <f t="shared" si="94"/>
        <v>diciembre</v>
      </c>
      <c r="E1724" s="17" t="str">
        <f t="shared" si="95"/>
        <v>T4</v>
      </c>
      <c r="F1724" s="17" t="str">
        <f t="shared" si="96"/>
        <v>S2</v>
      </c>
      <c r="G1724" s="1" t="s">
        <v>11</v>
      </c>
      <c r="H1724" s="1" t="s">
        <v>52</v>
      </c>
      <c r="I1724" s="1" t="s">
        <v>53</v>
      </c>
      <c r="J1724" s="1" t="s">
        <v>2</v>
      </c>
      <c r="K1724" s="1">
        <v>58</v>
      </c>
      <c r="L1724" s="1" t="s">
        <v>112</v>
      </c>
      <c r="M1724" s="14">
        <v>0.65000000000000013</v>
      </c>
      <c r="N1724" s="2">
        <v>7500</v>
      </c>
      <c r="O1724" s="14">
        <f t="shared" si="92"/>
        <v>4875.0000000000009</v>
      </c>
      <c r="P1724" s="14">
        <f t="shared" si="93"/>
        <v>1706.2500000000002</v>
      </c>
      <c r="Q1724" s="3">
        <v>0.35</v>
      </c>
    </row>
    <row r="1725" spans="1:17" ht="15.75" customHeight="1" x14ac:dyDescent="0.2">
      <c r="A1725" s="1" t="s">
        <v>110</v>
      </c>
      <c r="B1725" s="1">
        <v>1128299</v>
      </c>
      <c r="C1725" s="17">
        <v>44918</v>
      </c>
      <c r="D1725" s="17" t="str">
        <f t="shared" si="94"/>
        <v>diciembre</v>
      </c>
      <c r="E1725" s="17" t="str">
        <f t="shared" si="95"/>
        <v>T4</v>
      </c>
      <c r="F1725" s="17" t="str">
        <f t="shared" si="96"/>
        <v>S2</v>
      </c>
      <c r="G1725" s="1" t="s">
        <v>11</v>
      </c>
      <c r="H1725" s="1" t="s">
        <v>52</v>
      </c>
      <c r="I1725" s="1" t="s">
        <v>53</v>
      </c>
      <c r="J1725" s="1" t="s">
        <v>3</v>
      </c>
      <c r="K1725" s="1">
        <v>56</v>
      </c>
      <c r="L1725" s="1" t="s">
        <v>113</v>
      </c>
      <c r="M1725" s="14">
        <v>0.75000000000000022</v>
      </c>
      <c r="N1725" s="2">
        <v>7500</v>
      </c>
      <c r="O1725" s="14">
        <f t="shared" si="92"/>
        <v>5625.0000000000018</v>
      </c>
      <c r="P1725" s="14">
        <f t="shared" si="93"/>
        <v>1968.7500000000005</v>
      </c>
      <c r="Q1725" s="3">
        <v>0.35</v>
      </c>
    </row>
    <row r="1726" spans="1:17" ht="15.75" customHeight="1" x14ac:dyDescent="0.2">
      <c r="A1726" s="1" t="s">
        <v>110</v>
      </c>
      <c r="B1726" s="1">
        <v>1128299</v>
      </c>
      <c r="C1726" s="17">
        <v>44918</v>
      </c>
      <c r="D1726" s="17" t="str">
        <f t="shared" si="94"/>
        <v>diciembre</v>
      </c>
      <c r="E1726" s="17" t="str">
        <f t="shared" si="95"/>
        <v>T4</v>
      </c>
      <c r="F1726" s="17" t="str">
        <f t="shared" si="96"/>
        <v>S2</v>
      </c>
      <c r="G1726" s="1" t="s">
        <v>11</v>
      </c>
      <c r="H1726" s="1" t="s">
        <v>52</v>
      </c>
      <c r="I1726" s="1" t="s">
        <v>53</v>
      </c>
      <c r="J1726" s="1" t="s">
        <v>4</v>
      </c>
      <c r="K1726" s="1">
        <v>41</v>
      </c>
      <c r="L1726" s="1" t="s">
        <v>114</v>
      </c>
      <c r="M1726" s="14">
        <v>0.70000000000000018</v>
      </c>
      <c r="N1726" s="2">
        <v>5500</v>
      </c>
      <c r="O1726" s="14">
        <f t="shared" si="92"/>
        <v>3850.0000000000009</v>
      </c>
      <c r="P1726" s="14">
        <f t="shared" si="93"/>
        <v>1347.5000000000002</v>
      </c>
      <c r="Q1726" s="3">
        <v>0.35</v>
      </c>
    </row>
    <row r="1727" spans="1:17" ht="15.75" customHeight="1" x14ac:dyDescent="0.2">
      <c r="A1727" s="1" t="s">
        <v>110</v>
      </c>
      <c r="B1727" s="1">
        <v>1128299</v>
      </c>
      <c r="C1727" s="17">
        <v>44918</v>
      </c>
      <c r="D1727" s="17" t="str">
        <f t="shared" si="94"/>
        <v>diciembre</v>
      </c>
      <c r="E1727" s="17" t="str">
        <f t="shared" si="95"/>
        <v>T4</v>
      </c>
      <c r="F1727" s="17" t="str">
        <f t="shared" si="96"/>
        <v>S2</v>
      </c>
      <c r="G1727" s="1" t="s">
        <v>11</v>
      </c>
      <c r="H1727" s="1" t="s">
        <v>52</v>
      </c>
      <c r="I1727" s="1" t="s">
        <v>53</v>
      </c>
      <c r="J1727" s="1" t="s">
        <v>5</v>
      </c>
      <c r="K1727" s="1">
        <v>33</v>
      </c>
      <c r="L1727" s="1" t="s">
        <v>112</v>
      </c>
      <c r="M1727" s="14">
        <v>0.70000000000000018</v>
      </c>
      <c r="N1727" s="2">
        <v>5500</v>
      </c>
      <c r="O1727" s="14">
        <f t="shared" si="92"/>
        <v>3850.0000000000009</v>
      </c>
      <c r="P1727" s="14">
        <f t="shared" si="93"/>
        <v>1347.5000000000002</v>
      </c>
      <c r="Q1727" s="3">
        <v>0.35</v>
      </c>
    </row>
    <row r="1728" spans="1:17" ht="15.75" customHeight="1" x14ac:dyDescent="0.2">
      <c r="A1728" s="1" t="s">
        <v>110</v>
      </c>
      <c r="B1728" s="1">
        <v>1128299</v>
      </c>
      <c r="C1728" s="17">
        <v>44918</v>
      </c>
      <c r="D1728" s="17" t="str">
        <f t="shared" si="94"/>
        <v>diciembre</v>
      </c>
      <c r="E1728" s="17" t="str">
        <f t="shared" si="95"/>
        <v>T4</v>
      </c>
      <c r="F1728" s="17" t="str">
        <f t="shared" si="96"/>
        <v>S2</v>
      </c>
      <c r="G1728" s="1" t="s">
        <v>11</v>
      </c>
      <c r="H1728" s="1" t="s">
        <v>52</v>
      </c>
      <c r="I1728" s="1" t="s">
        <v>53</v>
      </c>
      <c r="J1728" s="1" t="s">
        <v>6</v>
      </c>
      <c r="K1728" s="1">
        <v>59</v>
      </c>
      <c r="L1728" s="1" t="s">
        <v>112</v>
      </c>
      <c r="M1728" s="14">
        <v>0.80000000000000016</v>
      </c>
      <c r="N1728" s="2">
        <v>4750</v>
      </c>
      <c r="O1728" s="14">
        <f t="shared" si="92"/>
        <v>3800.0000000000009</v>
      </c>
      <c r="P1728" s="14">
        <f t="shared" si="93"/>
        <v>1520.0000000000005</v>
      </c>
      <c r="Q1728" s="3">
        <v>0.4</v>
      </c>
    </row>
    <row r="1729" spans="1:17" ht="15.75" customHeight="1" x14ac:dyDescent="0.2">
      <c r="A1729" s="1" t="s">
        <v>110</v>
      </c>
      <c r="B1729" s="1">
        <v>1128299</v>
      </c>
      <c r="C1729" s="17">
        <v>44918</v>
      </c>
      <c r="D1729" s="17" t="str">
        <f t="shared" si="94"/>
        <v>diciembre</v>
      </c>
      <c r="E1729" s="17" t="str">
        <f t="shared" si="95"/>
        <v>T4</v>
      </c>
      <c r="F1729" s="17" t="str">
        <f t="shared" si="96"/>
        <v>S2</v>
      </c>
      <c r="G1729" s="1" t="s">
        <v>11</v>
      </c>
      <c r="H1729" s="1" t="s">
        <v>52</v>
      </c>
      <c r="I1729" s="1" t="s">
        <v>53</v>
      </c>
      <c r="J1729" s="1" t="s">
        <v>7</v>
      </c>
      <c r="K1729" s="1">
        <v>60</v>
      </c>
      <c r="L1729" s="1" t="s">
        <v>112</v>
      </c>
      <c r="M1729" s="14">
        <v>0.8500000000000002</v>
      </c>
      <c r="N1729" s="2">
        <v>5750</v>
      </c>
      <c r="O1729" s="14">
        <f t="shared" si="92"/>
        <v>4887.5000000000009</v>
      </c>
      <c r="P1729" s="14">
        <f t="shared" si="93"/>
        <v>1466.2500000000002</v>
      </c>
      <c r="Q1729" s="3">
        <v>0.3</v>
      </c>
    </row>
    <row r="1730" spans="1:17" ht="15.75" customHeight="1" x14ac:dyDescent="0.2">
      <c r="A1730" s="1" t="s">
        <v>110</v>
      </c>
      <c r="B1730" s="1">
        <v>1128299</v>
      </c>
      <c r="C1730" s="17">
        <v>44578</v>
      </c>
      <c r="D1730" s="17" t="str">
        <f t="shared" ref="D1730:D1793" si="97">TEXT(C1730,"mmmm")</f>
        <v>enero</v>
      </c>
      <c r="E1730" s="17" t="str">
        <f t="shared" ref="E1730:E1793" si="98">"T" &amp; TRUNC((MONTH(C1730)-1)/3)+1</f>
        <v>T1</v>
      </c>
      <c r="F1730" s="17" t="str">
        <f t="shared" ref="F1730:F1793" si="99">"S" &amp; IF(MONTH(C1730)&lt;=6,1,2)</f>
        <v>S1</v>
      </c>
      <c r="G1730" s="1" t="s">
        <v>11</v>
      </c>
      <c r="H1730" s="1" t="s">
        <v>54</v>
      </c>
      <c r="I1730" s="1" t="s">
        <v>41</v>
      </c>
      <c r="J1730" s="1" t="s">
        <v>2</v>
      </c>
      <c r="K1730" s="1">
        <v>15</v>
      </c>
      <c r="L1730" s="1" t="s">
        <v>113</v>
      </c>
      <c r="M1730" s="14">
        <v>0.35000000000000003</v>
      </c>
      <c r="N1730" s="2">
        <v>4000</v>
      </c>
      <c r="O1730" s="14">
        <f t="shared" si="92"/>
        <v>1400.0000000000002</v>
      </c>
      <c r="P1730" s="14">
        <f t="shared" si="93"/>
        <v>560</v>
      </c>
      <c r="Q1730" s="3">
        <v>0.39999999999999997</v>
      </c>
    </row>
    <row r="1731" spans="1:17" ht="15.75" customHeight="1" x14ac:dyDescent="0.2">
      <c r="A1731" s="1" t="s">
        <v>110</v>
      </c>
      <c r="B1731" s="1">
        <v>1128299</v>
      </c>
      <c r="C1731" s="17">
        <v>44578</v>
      </c>
      <c r="D1731" s="17" t="str">
        <f t="shared" si="97"/>
        <v>enero</v>
      </c>
      <c r="E1731" s="17" t="str">
        <f t="shared" si="98"/>
        <v>T1</v>
      </c>
      <c r="F1731" s="17" t="str">
        <f t="shared" si="99"/>
        <v>S1</v>
      </c>
      <c r="G1731" s="1" t="s">
        <v>11</v>
      </c>
      <c r="H1731" s="1" t="s">
        <v>54</v>
      </c>
      <c r="I1731" s="1" t="s">
        <v>41</v>
      </c>
      <c r="J1731" s="1" t="s">
        <v>3</v>
      </c>
      <c r="K1731" s="1">
        <v>56</v>
      </c>
      <c r="L1731" s="1" t="s">
        <v>114</v>
      </c>
      <c r="M1731" s="14">
        <v>0.45</v>
      </c>
      <c r="N1731" s="2">
        <v>4000</v>
      </c>
      <c r="O1731" s="14">
        <f t="shared" si="92"/>
        <v>1800</v>
      </c>
      <c r="P1731" s="14">
        <f t="shared" si="93"/>
        <v>719.99999999999989</v>
      </c>
      <c r="Q1731" s="3">
        <v>0.39999999999999997</v>
      </c>
    </row>
    <row r="1732" spans="1:17" ht="15.75" customHeight="1" x14ac:dyDescent="0.2">
      <c r="A1732" s="1" t="s">
        <v>110</v>
      </c>
      <c r="B1732" s="1">
        <v>1128299</v>
      </c>
      <c r="C1732" s="17">
        <v>44578</v>
      </c>
      <c r="D1732" s="17" t="str">
        <f t="shared" si="97"/>
        <v>enero</v>
      </c>
      <c r="E1732" s="17" t="str">
        <f t="shared" si="98"/>
        <v>T1</v>
      </c>
      <c r="F1732" s="17" t="str">
        <f t="shared" si="99"/>
        <v>S1</v>
      </c>
      <c r="G1732" s="1" t="s">
        <v>11</v>
      </c>
      <c r="H1732" s="1" t="s">
        <v>54</v>
      </c>
      <c r="I1732" s="1" t="s">
        <v>41</v>
      </c>
      <c r="J1732" s="1" t="s">
        <v>4</v>
      </c>
      <c r="K1732" s="1">
        <v>22</v>
      </c>
      <c r="L1732" s="1" t="s">
        <v>115</v>
      </c>
      <c r="M1732" s="14">
        <v>0.45</v>
      </c>
      <c r="N1732" s="2">
        <v>4000</v>
      </c>
      <c r="O1732" s="14">
        <f t="shared" si="92"/>
        <v>1800</v>
      </c>
      <c r="P1732" s="14">
        <f t="shared" si="93"/>
        <v>719.99999999999989</v>
      </c>
      <c r="Q1732" s="3">
        <v>0.39999999999999997</v>
      </c>
    </row>
    <row r="1733" spans="1:17" ht="15.75" customHeight="1" x14ac:dyDescent="0.2">
      <c r="A1733" s="1" t="s">
        <v>110</v>
      </c>
      <c r="B1733" s="1">
        <v>1128299</v>
      </c>
      <c r="C1733" s="17">
        <v>44578</v>
      </c>
      <c r="D1733" s="17" t="str">
        <f t="shared" si="97"/>
        <v>enero</v>
      </c>
      <c r="E1733" s="17" t="str">
        <f t="shared" si="98"/>
        <v>T1</v>
      </c>
      <c r="F1733" s="17" t="str">
        <f t="shared" si="99"/>
        <v>S1</v>
      </c>
      <c r="G1733" s="1" t="s">
        <v>11</v>
      </c>
      <c r="H1733" s="1" t="s">
        <v>54</v>
      </c>
      <c r="I1733" s="1" t="s">
        <v>41</v>
      </c>
      <c r="J1733" s="1" t="s">
        <v>5</v>
      </c>
      <c r="K1733" s="1">
        <v>43</v>
      </c>
      <c r="L1733" s="1" t="s">
        <v>113</v>
      </c>
      <c r="M1733" s="14">
        <v>0.45</v>
      </c>
      <c r="N1733" s="2">
        <v>2500</v>
      </c>
      <c r="O1733" s="14">
        <f t="shared" si="92"/>
        <v>1125</v>
      </c>
      <c r="P1733" s="14">
        <f t="shared" si="93"/>
        <v>449.99999999999994</v>
      </c>
      <c r="Q1733" s="3">
        <v>0.39999999999999997</v>
      </c>
    </row>
    <row r="1734" spans="1:17" ht="15.75" customHeight="1" x14ac:dyDescent="0.2">
      <c r="A1734" s="1" t="s">
        <v>110</v>
      </c>
      <c r="B1734" s="1">
        <v>1128299</v>
      </c>
      <c r="C1734" s="17">
        <v>44578</v>
      </c>
      <c r="D1734" s="17" t="str">
        <f t="shared" si="97"/>
        <v>enero</v>
      </c>
      <c r="E1734" s="17" t="str">
        <f t="shared" si="98"/>
        <v>T1</v>
      </c>
      <c r="F1734" s="17" t="str">
        <f t="shared" si="99"/>
        <v>S1</v>
      </c>
      <c r="G1734" s="1" t="s">
        <v>11</v>
      </c>
      <c r="H1734" s="1" t="s">
        <v>54</v>
      </c>
      <c r="I1734" s="1" t="s">
        <v>41</v>
      </c>
      <c r="J1734" s="1" t="s">
        <v>6</v>
      </c>
      <c r="K1734" s="1">
        <v>51</v>
      </c>
      <c r="L1734" s="1" t="s">
        <v>113</v>
      </c>
      <c r="M1734" s="14">
        <v>0.50000000000000011</v>
      </c>
      <c r="N1734" s="2">
        <v>2000</v>
      </c>
      <c r="O1734" s="14">
        <f t="shared" si="92"/>
        <v>1000.0000000000002</v>
      </c>
      <c r="P1734" s="14">
        <f t="shared" si="93"/>
        <v>450.00000000000011</v>
      </c>
      <c r="Q1734" s="3">
        <v>0.45</v>
      </c>
    </row>
    <row r="1735" spans="1:17" ht="15.75" customHeight="1" x14ac:dyDescent="0.2">
      <c r="A1735" s="1" t="s">
        <v>110</v>
      </c>
      <c r="B1735" s="1">
        <v>1128299</v>
      </c>
      <c r="C1735" s="17">
        <v>44578</v>
      </c>
      <c r="D1735" s="17" t="str">
        <f t="shared" si="97"/>
        <v>enero</v>
      </c>
      <c r="E1735" s="17" t="str">
        <f t="shared" si="98"/>
        <v>T1</v>
      </c>
      <c r="F1735" s="17" t="str">
        <f t="shared" si="99"/>
        <v>S1</v>
      </c>
      <c r="G1735" s="1" t="s">
        <v>11</v>
      </c>
      <c r="H1735" s="1" t="s">
        <v>54</v>
      </c>
      <c r="I1735" s="1" t="s">
        <v>41</v>
      </c>
      <c r="J1735" s="1" t="s">
        <v>7</v>
      </c>
      <c r="K1735" s="1">
        <v>57</v>
      </c>
      <c r="L1735" s="1" t="s">
        <v>112</v>
      </c>
      <c r="M1735" s="14">
        <v>0.45</v>
      </c>
      <c r="N1735" s="2">
        <v>4500</v>
      </c>
      <c r="O1735" s="14">
        <f t="shared" si="92"/>
        <v>2025</v>
      </c>
      <c r="P1735" s="14">
        <f t="shared" si="93"/>
        <v>708.75</v>
      </c>
      <c r="Q1735" s="3">
        <v>0.35</v>
      </c>
    </row>
    <row r="1736" spans="1:17" ht="15.75" customHeight="1" x14ac:dyDescent="0.2">
      <c r="A1736" s="1" t="s">
        <v>110</v>
      </c>
      <c r="B1736" s="1">
        <v>1128299</v>
      </c>
      <c r="C1736" s="17">
        <v>44609</v>
      </c>
      <c r="D1736" s="17" t="str">
        <f t="shared" si="97"/>
        <v>febrero</v>
      </c>
      <c r="E1736" s="17" t="str">
        <f t="shared" si="98"/>
        <v>T1</v>
      </c>
      <c r="F1736" s="17" t="str">
        <f t="shared" si="99"/>
        <v>S1</v>
      </c>
      <c r="G1736" s="1" t="s">
        <v>11</v>
      </c>
      <c r="H1736" s="1" t="s">
        <v>54</v>
      </c>
      <c r="I1736" s="1" t="s">
        <v>41</v>
      </c>
      <c r="J1736" s="1" t="s">
        <v>2</v>
      </c>
      <c r="K1736" s="1">
        <v>19</v>
      </c>
      <c r="L1736" s="1" t="s">
        <v>115</v>
      </c>
      <c r="M1736" s="14">
        <v>0.35000000000000003</v>
      </c>
      <c r="N1736" s="2">
        <v>5000</v>
      </c>
      <c r="O1736" s="14">
        <f t="shared" si="92"/>
        <v>1750.0000000000002</v>
      </c>
      <c r="P1736" s="14">
        <f t="shared" si="93"/>
        <v>700</v>
      </c>
      <c r="Q1736" s="3">
        <v>0.39999999999999997</v>
      </c>
    </row>
    <row r="1737" spans="1:17" ht="15.75" customHeight="1" x14ac:dyDescent="0.2">
      <c r="A1737" s="1" t="s">
        <v>110</v>
      </c>
      <c r="B1737" s="1">
        <v>1128299</v>
      </c>
      <c r="C1737" s="17">
        <v>44609</v>
      </c>
      <c r="D1737" s="17" t="str">
        <f t="shared" si="97"/>
        <v>febrero</v>
      </c>
      <c r="E1737" s="17" t="str">
        <f t="shared" si="98"/>
        <v>T1</v>
      </c>
      <c r="F1737" s="17" t="str">
        <f t="shared" si="99"/>
        <v>S1</v>
      </c>
      <c r="G1737" s="1" t="s">
        <v>11</v>
      </c>
      <c r="H1737" s="1" t="s">
        <v>54</v>
      </c>
      <c r="I1737" s="1" t="s">
        <v>41</v>
      </c>
      <c r="J1737" s="1" t="s">
        <v>3</v>
      </c>
      <c r="K1737" s="1">
        <v>35</v>
      </c>
      <c r="L1737" s="1" t="s">
        <v>115</v>
      </c>
      <c r="M1737" s="14">
        <v>0.45</v>
      </c>
      <c r="N1737" s="2">
        <v>4000</v>
      </c>
      <c r="O1737" s="14">
        <f t="shared" si="92"/>
        <v>1800</v>
      </c>
      <c r="P1737" s="14">
        <f t="shared" si="93"/>
        <v>719.99999999999989</v>
      </c>
      <c r="Q1737" s="3">
        <v>0.39999999999999997</v>
      </c>
    </row>
    <row r="1738" spans="1:17" ht="15.75" customHeight="1" x14ac:dyDescent="0.2">
      <c r="A1738" s="1" t="s">
        <v>110</v>
      </c>
      <c r="B1738" s="1">
        <v>1128299</v>
      </c>
      <c r="C1738" s="17">
        <v>44609</v>
      </c>
      <c r="D1738" s="17" t="str">
        <f t="shared" si="97"/>
        <v>febrero</v>
      </c>
      <c r="E1738" s="17" t="str">
        <f t="shared" si="98"/>
        <v>T1</v>
      </c>
      <c r="F1738" s="17" t="str">
        <f t="shared" si="99"/>
        <v>S1</v>
      </c>
      <c r="G1738" s="1" t="s">
        <v>11</v>
      </c>
      <c r="H1738" s="1" t="s">
        <v>54</v>
      </c>
      <c r="I1738" s="1" t="s">
        <v>41</v>
      </c>
      <c r="J1738" s="1" t="s">
        <v>4</v>
      </c>
      <c r="K1738" s="1">
        <v>19</v>
      </c>
      <c r="L1738" s="1" t="s">
        <v>115</v>
      </c>
      <c r="M1738" s="14">
        <v>0.45</v>
      </c>
      <c r="N1738" s="2">
        <v>4000</v>
      </c>
      <c r="O1738" s="14">
        <f t="shared" si="92"/>
        <v>1800</v>
      </c>
      <c r="P1738" s="14">
        <f t="shared" si="93"/>
        <v>719.99999999999989</v>
      </c>
      <c r="Q1738" s="3">
        <v>0.39999999999999997</v>
      </c>
    </row>
    <row r="1739" spans="1:17" ht="15.75" customHeight="1" x14ac:dyDescent="0.2">
      <c r="A1739" s="1" t="s">
        <v>110</v>
      </c>
      <c r="B1739" s="1">
        <v>1128299</v>
      </c>
      <c r="C1739" s="17">
        <v>44609</v>
      </c>
      <c r="D1739" s="17" t="str">
        <f t="shared" si="97"/>
        <v>febrero</v>
      </c>
      <c r="E1739" s="17" t="str">
        <f t="shared" si="98"/>
        <v>T1</v>
      </c>
      <c r="F1739" s="17" t="str">
        <f t="shared" si="99"/>
        <v>S1</v>
      </c>
      <c r="G1739" s="1" t="s">
        <v>11</v>
      </c>
      <c r="H1739" s="1" t="s">
        <v>54</v>
      </c>
      <c r="I1739" s="1" t="s">
        <v>41</v>
      </c>
      <c r="J1739" s="1" t="s">
        <v>5</v>
      </c>
      <c r="K1739" s="1">
        <v>37</v>
      </c>
      <c r="L1739" s="1" t="s">
        <v>112</v>
      </c>
      <c r="M1739" s="14">
        <v>0.45</v>
      </c>
      <c r="N1739" s="2">
        <v>2500</v>
      </c>
      <c r="O1739" s="14">
        <f t="shared" si="92"/>
        <v>1125</v>
      </c>
      <c r="P1739" s="14">
        <f t="shared" si="93"/>
        <v>449.99999999999994</v>
      </c>
      <c r="Q1739" s="3">
        <v>0.39999999999999997</v>
      </c>
    </row>
    <row r="1740" spans="1:17" ht="15.75" customHeight="1" x14ac:dyDescent="0.2">
      <c r="A1740" s="1" t="s">
        <v>110</v>
      </c>
      <c r="B1740" s="1">
        <v>1128299</v>
      </c>
      <c r="C1740" s="17">
        <v>44609</v>
      </c>
      <c r="D1740" s="17" t="str">
        <f t="shared" si="97"/>
        <v>febrero</v>
      </c>
      <c r="E1740" s="17" t="str">
        <f t="shared" si="98"/>
        <v>T1</v>
      </c>
      <c r="F1740" s="17" t="str">
        <f t="shared" si="99"/>
        <v>S1</v>
      </c>
      <c r="G1740" s="1" t="s">
        <v>11</v>
      </c>
      <c r="H1740" s="1" t="s">
        <v>54</v>
      </c>
      <c r="I1740" s="1" t="s">
        <v>41</v>
      </c>
      <c r="J1740" s="1" t="s">
        <v>6</v>
      </c>
      <c r="K1740" s="1">
        <v>50</v>
      </c>
      <c r="L1740" s="1" t="s">
        <v>114</v>
      </c>
      <c r="M1740" s="14">
        <v>0.50000000000000011</v>
      </c>
      <c r="N1740" s="2">
        <v>1750</v>
      </c>
      <c r="O1740" s="14">
        <f t="shared" si="92"/>
        <v>875.00000000000023</v>
      </c>
      <c r="P1740" s="14">
        <f t="shared" si="93"/>
        <v>393.75000000000011</v>
      </c>
      <c r="Q1740" s="3">
        <v>0.45</v>
      </c>
    </row>
    <row r="1741" spans="1:17" ht="15.75" customHeight="1" x14ac:dyDescent="0.2">
      <c r="A1741" s="1" t="s">
        <v>110</v>
      </c>
      <c r="B1741" s="1">
        <v>1128299</v>
      </c>
      <c r="C1741" s="17">
        <v>44609</v>
      </c>
      <c r="D1741" s="17" t="str">
        <f t="shared" si="97"/>
        <v>febrero</v>
      </c>
      <c r="E1741" s="17" t="str">
        <f t="shared" si="98"/>
        <v>T1</v>
      </c>
      <c r="F1741" s="17" t="str">
        <f t="shared" si="99"/>
        <v>S1</v>
      </c>
      <c r="G1741" s="1" t="s">
        <v>11</v>
      </c>
      <c r="H1741" s="1" t="s">
        <v>54</v>
      </c>
      <c r="I1741" s="1" t="s">
        <v>41</v>
      </c>
      <c r="J1741" s="1" t="s">
        <v>7</v>
      </c>
      <c r="K1741" s="1">
        <v>40</v>
      </c>
      <c r="L1741" s="1" t="s">
        <v>115</v>
      </c>
      <c r="M1741" s="14">
        <v>0.45</v>
      </c>
      <c r="N1741" s="2">
        <v>3750</v>
      </c>
      <c r="O1741" s="14">
        <f t="shared" si="92"/>
        <v>1687.5</v>
      </c>
      <c r="P1741" s="14">
        <f t="shared" si="93"/>
        <v>590.625</v>
      </c>
      <c r="Q1741" s="3">
        <v>0.35</v>
      </c>
    </row>
    <row r="1742" spans="1:17" ht="15.75" customHeight="1" x14ac:dyDescent="0.2">
      <c r="A1742" s="1" t="s">
        <v>110</v>
      </c>
      <c r="B1742" s="1">
        <v>1128299</v>
      </c>
      <c r="C1742" s="17">
        <v>44636</v>
      </c>
      <c r="D1742" s="17" t="str">
        <f t="shared" si="97"/>
        <v>marzo</v>
      </c>
      <c r="E1742" s="17" t="str">
        <f t="shared" si="98"/>
        <v>T1</v>
      </c>
      <c r="F1742" s="17" t="str">
        <f t="shared" si="99"/>
        <v>S1</v>
      </c>
      <c r="G1742" s="1" t="s">
        <v>11</v>
      </c>
      <c r="H1742" s="1" t="s">
        <v>54</v>
      </c>
      <c r="I1742" s="1" t="s">
        <v>41</v>
      </c>
      <c r="J1742" s="1" t="s">
        <v>2</v>
      </c>
      <c r="K1742" s="1">
        <v>37</v>
      </c>
      <c r="L1742" s="1" t="s">
        <v>115</v>
      </c>
      <c r="M1742" s="14">
        <v>0.45</v>
      </c>
      <c r="N1742" s="2">
        <v>5250</v>
      </c>
      <c r="O1742" s="14">
        <f t="shared" si="92"/>
        <v>2362.5</v>
      </c>
      <c r="P1742" s="14">
        <f t="shared" si="93"/>
        <v>944.99999999999989</v>
      </c>
      <c r="Q1742" s="3">
        <v>0.39999999999999997</v>
      </c>
    </row>
    <row r="1743" spans="1:17" ht="15.75" customHeight="1" x14ac:dyDescent="0.2">
      <c r="A1743" s="1" t="s">
        <v>110</v>
      </c>
      <c r="B1743" s="1">
        <v>1128299</v>
      </c>
      <c r="C1743" s="17">
        <v>44636</v>
      </c>
      <c r="D1743" s="17" t="str">
        <f t="shared" si="97"/>
        <v>marzo</v>
      </c>
      <c r="E1743" s="17" t="str">
        <f t="shared" si="98"/>
        <v>T1</v>
      </c>
      <c r="F1743" s="17" t="str">
        <f t="shared" si="99"/>
        <v>S1</v>
      </c>
      <c r="G1743" s="1" t="s">
        <v>11</v>
      </c>
      <c r="H1743" s="1" t="s">
        <v>54</v>
      </c>
      <c r="I1743" s="1" t="s">
        <v>41</v>
      </c>
      <c r="J1743" s="1" t="s">
        <v>3</v>
      </c>
      <c r="K1743" s="1">
        <v>36</v>
      </c>
      <c r="L1743" s="1" t="s">
        <v>113</v>
      </c>
      <c r="M1743" s="14">
        <v>0.55000000000000004</v>
      </c>
      <c r="N1743" s="2">
        <v>3750</v>
      </c>
      <c r="O1743" s="14">
        <f t="shared" si="92"/>
        <v>2062.5</v>
      </c>
      <c r="P1743" s="14">
        <f t="shared" si="93"/>
        <v>824.99999999999989</v>
      </c>
      <c r="Q1743" s="3">
        <v>0.39999999999999997</v>
      </c>
    </row>
    <row r="1744" spans="1:17" ht="15.75" customHeight="1" x14ac:dyDescent="0.2">
      <c r="A1744" s="1" t="s">
        <v>110</v>
      </c>
      <c r="B1744" s="1">
        <v>1128299</v>
      </c>
      <c r="C1744" s="17">
        <v>44636</v>
      </c>
      <c r="D1744" s="17" t="str">
        <f t="shared" si="97"/>
        <v>marzo</v>
      </c>
      <c r="E1744" s="17" t="str">
        <f t="shared" si="98"/>
        <v>T1</v>
      </c>
      <c r="F1744" s="17" t="str">
        <f t="shared" si="99"/>
        <v>S1</v>
      </c>
      <c r="G1744" s="1" t="s">
        <v>11</v>
      </c>
      <c r="H1744" s="1" t="s">
        <v>54</v>
      </c>
      <c r="I1744" s="1" t="s">
        <v>41</v>
      </c>
      <c r="J1744" s="1" t="s">
        <v>4</v>
      </c>
      <c r="K1744" s="1">
        <v>57</v>
      </c>
      <c r="L1744" s="1" t="s">
        <v>114</v>
      </c>
      <c r="M1744" s="14">
        <v>0.6</v>
      </c>
      <c r="N1744" s="2">
        <v>4000</v>
      </c>
      <c r="O1744" s="14">
        <f t="shared" si="92"/>
        <v>2400</v>
      </c>
      <c r="P1744" s="14">
        <f t="shared" si="93"/>
        <v>959.99999999999989</v>
      </c>
      <c r="Q1744" s="3">
        <v>0.39999999999999997</v>
      </c>
    </row>
    <row r="1745" spans="1:17" ht="15.75" customHeight="1" x14ac:dyDescent="0.2">
      <c r="A1745" s="1" t="s">
        <v>110</v>
      </c>
      <c r="B1745" s="1">
        <v>1128299</v>
      </c>
      <c r="C1745" s="17">
        <v>44636</v>
      </c>
      <c r="D1745" s="17" t="str">
        <f t="shared" si="97"/>
        <v>marzo</v>
      </c>
      <c r="E1745" s="17" t="str">
        <f t="shared" si="98"/>
        <v>T1</v>
      </c>
      <c r="F1745" s="17" t="str">
        <f t="shared" si="99"/>
        <v>S1</v>
      </c>
      <c r="G1745" s="1" t="s">
        <v>11</v>
      </c>
      <c r="H1745" s="1" t="s">
        <v>54</v>
      </c>
      <c r="I1745" s="1" t="s">
        <v>41</v>
      </c>
      <c r="J1745" s="1" t="s">
        <v>5</v>
      </c>
      <c r="K1745" s="1">
        <v>24</v>
      </c>
      <c r="L1745" s="1" t="s">
        <v>114</v>
      </c>
      <c r="M1745" s="14">
        <v>0.55000000000000004</v>
      </c>
      <c r="N1745" s="2">
        <v>3000</v>
      </c>
      <c r="O1745" s="14">
        <f t="shared" si="92"/>
        <v>1650.0000000000002</v>
      </c>
      <c r="P1745" s="14">
        <f t="shared" si="93"/>
        <v>660</v>
      </c>
      <c r="Q1745" s="3">
        <v>0.39999999999999997</v>
      </c>
    </row>
    <row r="1746" spans="1:17" ht="15.75" customHeight="1" x14ac:dyDescent="0.2">
      <c r="A1746" s="1" t="s">
        <v>110</v>
      </c>
      <c r="B1746" s="1">
        <v>1128299</v>
      </c>
      <c r="C1746" s="17">
        <v>44636</v>
      </c>
      <c r="D1746" s="17" t="str">
        <f t="shared" si="97"/>
        <v>marzo</v>
      </c>
      <c r="E1746" s="17" t="str">
        <f t="shared" si="98"/>
        <v>T1</v>
      </c>
      <c r="F1746" s="17" t="str">
        <f t="shared" si="99"/>
        <v>S1</v>
      </c>
      <c r="G1746" s="1" t="s">
        <v>11</v>
      </c>
      <c r="H1746" s="1" t="s">
        <v>54</v>
      </c>
      <c r="I1746" s="1" t="s">
        <v>41</v>
      </c>
      <c r="J1746" s="1" t="s">
        <v>6</v>
      </c>
      <c r="K1746" s="1">
        <v>33</v>
      </c>
      <c r="L1746" s="1" t="s">
        <v>112</v>
      </c>
      <c r="M1746" s="14">
        <v>0.60000000000000009</v>
      </c>
      <c r="N1746" s="2">
        <v>1500</v>
      </c>
      <c r="O1746" s="14">
        <f t="shared" si="92"/>
        <v>900.00000000000011</v>
      </c>
      <c r="P1746" s="14">
        <f t="shared" si="93"/>
        <v>405.00000000000006</v>
      </c>
      <c r="Q1746" s="3">
        <v>0.45</v>
      </c>
    </row>
    <row r="1747" spans="1:17" ht="15.75" customHeight="1" x14ac:dyDescent="0.2">
      <c r="A1747" s="1" t="s">
        <v>110</v>
      </c>
      <c r="B1747" s="1">
        <v>1128299</v>
      </c>
      <c r="C1747" s="17">
        <v>44636</v>
      </c>
      <c r="D1747" s="17" t="str">
        <f t="shared" si="97"/>
        <v>marzo</v>
      </c>
      <c r="E1747" s="17" t="str">
        <f t="shared" si="98"/>
        <v>T1</v>
      </c>
      <c r="F1747" s="17" t="str">
        <f t="shared" si="99"/>
        <v>S1</v>
      </c>
      <c r="G1747" s="1" t="s">
        <v>11</v>
      </c>
      <c r="H1747" s="1" t="s">
        <v>54</v>
      </c>
      <c r="I1747" s="1" t="s">
        <v>41</v>
      </c>
      <c r="J1747" s="1" t="s">
        <v>7</v>
      </c>
      <c r="K1747" s="1">
        <v>21</v>
      </c>
      <c r="L1747" s="1" t="s">
        <v>115</v>
      </c>
      <c r="M1747" s="14">
        <v>0.45</v>
      </c>
      <c r="N1747" s="2">
        <v>3500</v>
      </c>
      <c r="O1747" s="14">
        <f t="shared" si="92"/>
        <v>1575</v>
      </c>
      <c r="P1747" s="14">
        <f t="shared" si="93"/>
        <v>551.25</v>
      </c>
      <c r="Q1747" s="3">
        <v>0.35</v>
      </c>
    </row>
    <row r="1748" spans="1:17" ht="15.75" customHeight="1" x14ac:dyDescent="0.2">
      <c r="A1748" s="1" t="s">
        <v>110</v>
      </c>
      <c r="B1748" s="1">
        <v>1128299</v>
      </c>
      <c r="C1748" s="17">
        <v>44668</v>
      </c>
      <c r="D1748" s="17" t="str">
        <f t="shared" si="97"/>
        <v>abril</v>
      </c>
      <c r="E1748" s="17" t="str">
        <f t="shared" si="98"/>
        <v>T2</v>
      </c>
      <c r="F1748" s="17" t="str">
        <f t="shared" si="99"/>
        <v>S1</v>
      </c>
      <c r="G1748" s="1" t="s">
        <v>11</v>
      </c>
      <c r="H1748" s="1" t="s">
        <v>54</v>
      </c>
      <c r="I1748" s="1" t="s">
        <v>41</v>
      </c>
      <c r="J1748" s="1" t="s">
        <v>2</v>
      </c>
      <c r="K1748" s="1">
        <v>35</v>
      </c>
      <c r="L1748" s="1" t="s">
        <v>114</v>
      </c>
      <c r="M1748" s="14">
        <v>0.5</v>
      </c>
      <c r="N1748" s="2">
        <v>5250</v>
      </c>
      <c r="O1748" s="14">
        <f t="shared" si="92"/>
        <v>2625</v>
      </c>
      <c r="P1748" s="14">
        <f t="shared" si="93"/>
        <v>1050</v>
      </c>
      <c r="Q1748" s="3">
        <v>0.39999999999999997</v>
      </c>
    </row>
    <row r="1749" spans="1:17" ht="15.75" customHeight="1" x14ac:dyDescent="0.2">
      <c r="A1749" s="1" t="s">
        <v>110</v>
      </c>
      <c r="B1749" s="1">
        <v>1128299</v>
      </c>
      <c r="C1749" s="17">
        <v>44668</v>
      </c>
      <c r="D1749" s="17" t="str">
        <f t="shared" si="97"/>
        <v>abril</v>
      </c>
      <c r="E1749" s="17" t="str">
        <f t="shared" si="98"/>
        <v>T2</v>
      </c>
      <c r="F1749" s="17" t="str">
        <f t="shared" si="99"/>
        <v>S1</v>
      </c>
      <c r="G1749" s="1" t="s">
        <v>11</v>
      </c>
      <c r="H1749" s="1" t="s">
        <v>54</v>
      </c>
      <c r="I1749" s="1" t="s">
        <v>41</v>
      </c>
      <c r="J1749" s="1" t="s">
        <v>3</v>
      </c>
      <c r="K1749" s="1">
        <v>59</v>
      </c>
      <c r="L1749" s="1" t="s">
        <v>114</v>
      </c>
      <c r="M1749" s="14">
        <v>0.55000000000000004</v>
      </c>
      <c r="N1749" s="2">
        <v>3250</v>
      </c>
      <c r="O1749" s="14">
        <f t="shared" si="92"/>
        <v>1787.5000000000002</v>
      </c>
      <c r="P1749" s="14">
        <f t="shared" si="93"/>
        <v>715</v>
      </c>
      <c r="Q1749" s="3">
        <v>0.39999999999999997</v>
      </c>
    </row>
    <row r="1750" spans="1:17" ht="15.75" customHeight="1" x14ac:dyDescent="0.2">
      <c r="A1750" s="1" t="s">
        <v>110</v>
      </c>
      <c r="B1750" s="1">
        <v>1128299</v>
      </c>
      <c r="C1750" s="17">
        <v>44668</v>
      </c>
      <c r="D1750" s="17" t="str">
        <f t="shared" si="97"/>
        <v>abril</v>
      </c>
      <c r="E1750" s="17" t="str">
        <f t="shared" si="98"/>
        <v>T2</v>
      </c>
      <c r="F1750" s="17" t="str">
        <f t="shared" si="99"/>
        <v>S1</v>
      </c>
      <c r="G1750" s="1" t="s">
        <v>11</v>
      </c>
      <c r="H1750" s="1" t="s">
        <v>54</v>
      </c>
      <c r="I1750" s="1" t="s">
        <v>41</v>
      </c>
      <c r="J1750" s="1" t="s">
        <v>4</v>
      </c>
      <c r="K1750" s="1">
        <v>22</v>
      </c>
      <c r="L1750" s="1" t="s">
        <v>114</v>
      </c>
      <c r="M1750" s="14">
        <v>0.55000000000000004</v>
      </c>
      <c r="N1750" s="2">
        <v>3750</v>
      </c>
      <c r="O1750" s="14">
        <f t="shared" si="92"/>
        <v>2062.5</v>
      </c>
      <c r="P1750" s="14">
        <f t="shared" si="93"/>
        <v>824.99999999999989</v>
      </c>
      <c r="Q1750" s="3">
        <v>0.39999999999999997</v>
      </c>
    </row>
    <row r="1751" spans="1:17" ht="15.75" customHeight="1" x14ac:dyDescent="0.2">
      <c r="A1751" s="1" t="s">
        <v>110</v>
      </c>
      <c r="B1751" s="1">
        <v>1128299</v>
      </c>
      <c r="C1751" s="17">
        <v>44668</v>
      </c>
      <c r="D1751" s="17" t="str">
        <f t="shared" si="97"/>
        <v>abril</v>
      </c>
      <c r="E1751" s="17" t="str">
        <f t="shared" si="98"/>
        <v>T2</v>
      </c>
      <c r="F1751" s="17" t="str">
        <f t="shared" si="99"/>
        <v>S1</v>
      </c>
      <c r="G1751" s="1" t="s">
        <v>11</v>
      </c>
      <c r="H1751" s="1" t="s">
        <v>54</v>
      </c>
      <c r="I1751" s="1" t="s">
        <v>41</v>
      </c>
      <c r="J1751" s="1" t="s">
        <v>5</v>
      </c>
      <c r="K1751" s="1">
        <v>56</v>
      </c>
      <c r="L1751" s="1" t="s">
        <v>112</v>
      </c>
      <c r="M1751" s="14">
        <v>0.40000000000000008</v>
      </c>
      <c r="N1751" s="2">
        <v>2750</v>
      </c>
      <c r="O1751" s="14">
        <f t="shared" si="92"/>
        <v>1100.0000000000002</v>
      </c>
      <c r="P1751" s="14">
        <f t="shared" si="93"/>
        <v>440.00000000000006</v>
      </c>
      <c r="Q1751" s="3">
        <v>0.39999999999999997</v>
      </c>
    </row>
    <row r="1752" spans="1:17" ht="15.75" customHeight="1" x14ac:dyDescent="0.2">
      <c r="A1752" s="1" t="s">
        <v>110</v>
      </c>
      <c r="B1752" s="1">
        <v>1128299</v>
      </c>
      <c r="C1752" s="17">
        <v>44668</v>
      </c>
      <c r="D1752" s="17" t="str">
        <f t="shared" si="97"/>
        <v>abril</v>
      </c>
      <c r="E1752" s="17" t="str">
        <f t="shared" si="98"/>
        <v>T2</v>
      </c>
      <c r="F1752" s="17" t="str">
        <f t="shared" si="99"/>
        <v>S1</v>
      </c>
      <c r="G1752" s="1" t="s">
        <v>11</v>
      </c>
      <c r="H1752" s="1" t="s">
        <v>54</v>
      </c>
      <c r="I1752" s="1" t="s">
        <v>41</v>
      </c>
      <c r="J1752" s="1" t="s">
        <v>6</v>
      </c>
      <c r="K1752" s="1">
        <v>60</v>
      </c>
      <c r="L1752" s="1" t="s">
        <v>112</v>
      </c>
      <c r="M1752" s="14">
        <v>0.45000000000000012</v>
      </c>
      <c r="N1752" s="2">
        <v>1750</v>
      </c>
      <c r="O1752" s="14">
        <f t="shared" si="92"/>
        <v>787.50000000000023</v>
      </c>
      <c r="P1752" s="14">
        <f t="shared" si="93"/>
        <v>354.37500000000011</v>
      </c>
      <c r="Q1752" s="3">
        <v>0.45</v>
      </c>
    </row>
    <row r="1753" spans="1:17" ht="15.75" customHeight="1" x14ac:dyDescent="0.2">
      <c r="A1753" s="1" t="s">
        <v>110</v>
      </c>
      <c r="B1753" s="1">
        <v>1128299</v>
      </c>
      <c r="C1753" s="17">
        <v>44668</v>
      </c>
      <c r="D1753" s="17" t="str">
        <f t="shared" si="97"/>
        <v>abril</v>
      </c>
      <c r="E1753" s="17" t="str">
        <f t="shared" si="98"/>
        <v>T2</v>
      </c>
      <c r="F1753" s="17" t="str">
        <f t="shared" si="99"/>
        <v>S1</v>
      </c>
      <c r="G1753" s="1" t="s">
        <v>11</v>
      </c>
      <c r="H1753" s="1" t="s">
        <v>54</v>
      </c>
      <c r="I1753" s="1" t="s">
        <v>41</v>
      </c>
      <c r="J1753" s="1" t="s">
        <v>7</v>
      </c>
      <c r="K1753" s="1">
        <v>51</v>
      </c>
      <c r="L1753" s="1" t="s">
        <v>115</v>
      </c>
      <c r="M1753" s="14">
        <v>0.60000000000000009</v>
      </c>
      <c r="N1753" s="2">
        <v>3500</v>
      </c>
      <c r="O1753" s="14">
        <f t="shared" si="92"/>
        <v>2100.0000000000005</v>
      </c>
      <c r="P1753" s="14">
        <f t="shared" si="93"/>
        <v>735.00000000000011</v>
      </c>
      <c r="Q1753" s="3">
        <v>0.35</v>
      </c>
    </row>
    <row r="1754" spans="1:17" ht="15.75" customHeight="1" x14ac:dyDescent="0.2">
      <c r="A1754" s="1" t="s">
        <v>110</v>
      </c>
      <c r="B1754" s="1">
        <v>1128299</v>
      </c>
      <c r="C1754" s="17">
        <v>44699</v>
      </c>
      <c r="D1754" s="17" t="str">
        <f t="shared" si="97"/>
        <v>mayo</v>
      </c>
      <c r="E1754" s="17" t="str">
        <f t="shared" si="98"/>
        <v>T2</v>
      </c>
      <c r="F1754" s="17" t="str">
        <f t="shared" si="99"/>
        <v>S1</v>
      </c>
      <c r="G1754" s="1" t="s">
        <v>11</v>
      </c>
      <c r="H1754" s="1" t="s">
        <v>54</v>
      </c>
      <c r="I1754" s="1" t="s">
        <v>41</v>
      </c>
      <c r="J1754" s="1" t="s">
        <v>2</v>
      </c>
      <c r="K1754" s="1">
        <v>42</v>
      </c>
      <c r="L1754" s="1" t="s">
        <v>115</v>
      </c>
      <c r="M1754" s="14">
        <v>0.45</v>
      </c>
      <c r="N1754" s="2">
        <v>5500</v>
      </c>
      <c r="O1754" s="14">
        <f t="shared" si="92"/>
        <v>2475</v>
      </c>
      <c r="P1754" s="14">
        <f t="shared" si="93"/>
        <v>989.99999999999989</v>
      </c>
      <c r="Q1754" s="3">
        <v>0.39999999999999997</v>
      </c>
    </row>
    <row r="1755" spans="1:17" ht="15.75" customHeight="1" x14ac:dyDescent="0.2">
      <c r="A1755" s="1" t="s">
        <v>110</v>
      </c>
      <c r="B1755" s="1">
        <v>1128299</v>
      </c>
      <c r="C1755" s="17">
        <v>44699</v>
      </c>
      <c r="D1755" s="17" t="str">
        <f t="shared" si="97"/>
        <v>mayo</v>
      </c>
      <c r="E1755" s="17" t="str">
        <f t="shared" si="98"/>
        <v>T2</v>
      </c>
      <c r="F1755" s="17" t="str">
        <f t="shared" si="99"/>
        <v>S1</v>
      </c>
      <c r="G1755" s="1" t="s">
        <v>11</v>
      </c>
      <c r="H1755" s="1" t="s">
        <v>54</v>
      </c>
      <c r="I1755" s="1" t="s">
        <v>41</v>
      </c>
      <c r="J1755" s="1" t="s">
        <v>3</v>
      </c>
      <c r="K1755" s="1">
        <v>57</v>
      </c>
      <c r="L1755" s="1" t="s">
        <v>112</v>
      </c>
      <c r="M1755" s="14">
        <v>0.5</v>
      </c>
      <c r="N1755" s="2">
        <v>4000</v>
      </c>
      <c r="O1755" s="14">
        <f t="shared" si="92"/>
        <v>2000</v>
      </c>
      <c r="P1755" s="14">
        <f t="shared" si="93"/>
        <v>799.99999999999989</v>
      </c>
      <c r="Q1755" s="3">
        <v>0.39999999999999997</v>
      </c>
    </row>
    <row r="1756" spans="1:17" ht="15.75" customHeight="1" x14ac:dyDescent="0.2">
      <c r="A1756" s="1" t="s">
        <v>110</v>
      </c>
      <c r="B1756" s="1">
        <v>1128299</v>
      </c>
      <c r="C1756" s="17">
        <v>44699</v>
      </c>
      <c r="D1756" s="17" t="str">
        <f t="shared" si="97"/>
        <v>mayo</v>
      </c>
      <c r="E1756" s="17" t="str">
        <f t="shared" si="98"/>
        <v>T2</v>
      </c>
      <c r="F1756" s="17" t="str">
        <f t="shared" si="99"/>
        <v>S1</v>
      </c>
      <c r="G1756" s="1" t="s">
        <v>11</v>
      </c>
      <c r="H1756" s="1" t="s">
        <v>54</v>
      </c>
      <c r="I1756" s="1" t="s">
        <v>41</v>
      </c>
      <c r="J1756" s="1" t="s">
        <v>4</v>
      </c>
      <c r="K1756" s="1">
        <v>18</v>
      </c>
      <c r="L1756" s="1" t="s">
        <v>113</v>
      </c>
      <c r="M1756" s="14">
        <v>0.5</v>
      </c>
      <c r="N1756" s="2">
        <v>4000</v>
      </c>
      <c r="O1756" s="14">
        <f t="shared" si="92"/>
        <v>2000</v>
      </c>
      <c r="P1756" s="14">
        <f t="shared" si="93"/>
        <v>799.99999999999989</v>
      </c>
      <c r="Q1756" s="3">
        <v>0.39999999999999997</v>
      </c>
    </row>
    <row r="1757" spans="1:17" ht="15.75" customHeight="1" x14ac:dyDescent="0.2">
      <c r="A1757" s="1" t="s">
        <v>110</v>
      </c>
      <c r="B1757" s="1">
        <v>1128299</v>
      </c>
      <c r="C1757" s="17">
        <v>44699</v>
      </c>
      <c r="D1757" s="17" t="str">
        <f t="shared" si="97"/>
        <v>mayo</v>
      </c>
      <c r="E1757" s="17" t="str">
        <f t="shared" si="98"/>
        <v>T2</v>
      </c>
      <c r="F1757" s="17" t="str">
        <f t="shared" si="99"/>
        <v>S1</v>
      </c>
      <c r="G1757" s="1" t="s">
        <v>11</v>
      </c>
      <c r="H1757" s="1" t="s">
        <v>54</v>
      </c>
      <c r="I1757" s="1" t="s">
        <v>41</v>
      </c>
      <c r="J1757" s="1" t="s">
        <v>5</v>
      </c>
      <c r="K1757" s="1">
        <v>51</v>
      </c>
      <c r="L1757" s="1" t="s">
        <v>112</v>
      </c>
      <c r="M1757" s="14">
        <v>0.45</v>
      </c>
      <c r="N1757" s="2">
        <v>3250</v>
      </c>
      <c r="O1757" s="14">
        <f t="shared" si="92"/>
        <v>1462.5</v>
      </c>
      <c r="P1757" s="14">
        <f t="shared" si="93"/>
        <v>585</v>
      </c>
      <c r="Q1757" s="3">
        <v>0.39999999999999997</v>
      </c>
    </row>
    <row r="1758" spans="1:17" ht="15.75" customHeight="1" x14ac:dyDescent="0.2">
      <c r="A1758" s="1" t="s">
        <v>110</v>
      </c>
      <c r="B1758" s="1">
        <v>1128299</v>
      </c>
      <c r="C1758" s="17">
        <v>44699</v>
      </c>
      <c r="D1758" s="17" t="str">
        <f t="shared" si="97"/>
        <v>mayo</v>
      </c>
      <c r="E1758" s="17" t="str">
        <f t="shared" si="98"/>
        <v>T2</v>
      </c>
      <c r="F1758" s="17" t="str">
        <f t="shared" si="99"/>
        <v>S1</v>
      </c>
      <c r="G1758" s="1" t="s">
        <v>11</v>
      </c>
      <c r="H1758" s="1" t="s">
        <v>54</v>
      </c>
      <c r="I1758" s="1" t="s">
        <v>41</v>
      </c>
      <c r="J1758" s="1" t="s">
        <v>6</v>
      </c>
      <c r="K1758" s="1">
        <v>38</v>
      </c>
      <c r="L1758" s="1" t="s">
        <v>115</v>
      </c>
      <c r="M1758" s="14">
        <v>0.39999999999999997</v>
      </c>
      <c r="N1758" s="2">
        <v>2250</v>
      </c>
      <c r="O1758" s="14">
        <f t="shared" si="92"/>
        <v>899.99999999999989</v>
      </c>
      <c r="P1758" s="14">
        <f t="shared" si="93"/>
        <v>404.99999999999994</v>
      </c>
      <c r="Q1758" s="3">
        <v>0.45</v>
      </c>
    </row>
    <row r="1759" spans="1:17" ht="15.75" customHeight="1" x14ac:dyDescent="0.2">
      <c r="A1759" s="1" t="s">
        <v>110</v>
      </c>
      <c r="B1759" s="1">
        <v>1128299</v>
      </c>
      <c r="C1759" s="17">
        <v>44699</v>
      </c>
      <c r="D1759" s="17" t="str">
        <f t="shared" si="97"/>
        <v>mayo</v>
      </c>
      <c r="E1759" s="17" t="str">
        <f t="shared" si="98"/>
        <v>T2</v>
      </c>
      <c r="F1759" s="17" t="str">
        <f t="shared" si="99"/>
        <v>S1</v>
      </c>
      <c r="G1759" s="1" t="s">
        <v>11</v>
      </c>
      <c r="H1759" s="1" t="s">
        <v>54</v>
      </c>
      <c r="I1759" s="1" t="s">
        <v>41</v>
      </c>
      <c r="J1759" s="1" t="s">
        <v>7</v>
      </c>
      <c r="K1759" s="1">
        <v>36</v>
      </c>
      <c r="L1759" s="1" t="s">
        <v>113</v>
      </c>
      <c r="M1759" s="14">
        <v>0.65</v>
      </c>
      <c r="N1759" s="2">
        <v>5750</v>
      </c>
      <c r="O1759" s="14">
        <f t="shared" si="92"/>
        <v>3737.5</v>
      </c>
      <c r="P1759" s="14">
        <f t="shared" si="93"/>
        <v>1308.125</v>
      </c>
      <c r="Q1759" s="3">
        <v>0.35</v>
      </c>
    </row>
    <row r="1760" spans="1:17" ht="15.75" customHeight="1" x14ac:dyDescent="0.2">
      <c r="A1760" s="1" t="s">
        <v>110</v>
      </c>
      <c r="B1760" s="1">
        <v>1128299</v>
      </c>
      <c r="C1760" s="17">
        <v>44729</v>
      </c>
      <c r="D1760" s="17" t="str">
        <f t="shared" si="97"/>
        <v>junio</v>
      </c>
      <c r="E1760" s="17" t="str">
        <f t="shared" si="98"/>
        <v>T2</v>
      </c>
      <c r="F1760" s="17" t="str">
        <f t="shared" si="99"/>
        <v>S1</v>
      </c>
      <c r="G1760" s="1" t="s">
        <v>11</v>
      </c>
      <c r="H1760" s="1" t="s">
        <v>54</v>
      </c>
      <c r="I1760" s="1" t="s">
        <v>41</v>
      </c>
      <c r="J1760" s="1" t="s">
        <v>2</v>
      </c>
      <c r="K1760" s="1">
        <v>43</v>
      </c>
      <c r="L1760" s="1" t="s">
        <v>113</v>
      </c>
      <c r="M1760" s="14">
        <v>0.6</v>
      </c>
      <c r="N1760" s="2">
        <v>8250</v>
      </c>
      <c r="O1760" s="14">
        <f t="shared" si="92"/>
        <v>4950</v>
      </c>
      <c r="P1760" s="14">
        <f t="shared" si="93"/>
        <v>1979.9999999999998</v>
      </c>
      <c r="Q1760" s="3">
        <v>0.39999999999999997</v>
      </c>
    </row>
    <row r="1761" spans="1:17" ht="15.75" customHeight="1" x14ac:dyDescent="0.2">
      <c r="A1761" s="1" t="s">
        <v>110</v>
      </c>
      <c r="B1761" s="1">
        <v>1128299</v>
      </c>
      <c r="C1761" s="17">
        <v>44729</v>
      </c>
      <c r="D1761" s="17" t="str">
        <f t="shared" si="97"/>
        <v>junio</v>
      </c>
      <c r="E1761" s="17" t="str">
        <f t="shared" si="98"/>
        <v>T2</v>
      </c>
      <c r="F1761" s="17" t="str">
        <f t="shared" si="99"/>
        <v>S1</v>
      </c>
      <c r="G1761" s="1" t="s">
        <v>11</v>
      </c>
      <c r="H1761" s="1" t="s">
        <v>54</v>
      </c>
      <c r="I1761" s="1" t="s">
        <v>41</v>
      </c>
      <c r="J1761" s="1" t="s">
        <v>3</v>
      </c>
      <c r="K1761" s="1">
        <v>38</v>
      </c>
      <c r="L1761" s="1" t="s">
        <v>113</v>
      </c>
      <c r="M1761" s="14">
        <v>0.7</v>
      </c>
      <c r="N1761" s="2">
        <v>7000</v>
      </c>
      <c r="O1761" s="14">
        <f t="shared" si="92"/>
        <v>4900</v>
      </c>
      <c r="P1761" s="14">
        <f t="shared" si="93"/>
        <v>1959.9999999999998</v>
      </c>
      <c r="Q1761" s="3">
        <v>0.39999999999999997</v>
      </c>
    </row>
    <row r="1762" spans="1:17" ht="15.75" customHeight="1" x14ac:dyDescent="0.2">
      <c r="A1762" s="1" t="s">
        <v>110</v>
      </c>
      <c r="B1762" s="1">
        <v>1128299</v>
      </c>
      <c r="C1762" s="17">
        <v>44729</v>
      </c>
      <c r="D1762" s="17" t="str">
        <f t="shared" si="97"/>
        <v>junio</v>
      </c>
      <c r="E1762" s="17" t="str">
        <f t="shared" si="98"/>
        <v>T2</v>
      </c>
      <c r="F1762" s="17" t="str">
        <f t="shared" si="99"/>
        <v>S1</v>
      </c>
      <c r="G1762" s="1" t="s">
        <v>11</v>
      </c>
      <c r="H1762" s="1" t="s">
        <v>54</v>
      </c>
      <c r="I1762" s="1" t="s">
        <v>41</v>
      </c>
      <c r="J1762" s="1" t="s">
        <v>4</v>
      </c>
      <c r="K1762" s="1">
        <v>51</v>
      </c>
      <c r="L1762" s="1" t="s">
        <v>115</v>
      </c>
      <c r="M1762" s="14">
        <v>0.85</v>
      </c>
      <c r="N1762" s="2">
        <v>7000</v>
      </c>
      <c r="O1762" s="14">
        <f t="shared" si="92"/>
        <v>5950</v>
      </c>
      <c r="P1762" s="14">
        <f t="shared" si="93"/>
        <v>2380</v>
      </c>
      <c r="Q1762" s="3">
        <v>0.39999999999999997</v>
      </c>
    </row>
    <row r="1763" spans="1:17" ht="15.75" customHeight="1" x14ac:dyDescent="0.2">
      <c r="A1763" s="1" t="s">
        <v>110</v>
      </c>
      <c r="B1763" s="1">
        <v>1128299</v>
      </c>
      <c r="C1763" s="17">
        <v>44729</v>
      </c>
      <c r="D1763" s="17" t="str">
        <f t="shared" si="97"/>
        <v>junio</v>
      </c>
      <c r="E1763" s="17" t="str">
        <f t="shared" si="98"/>
        <v>T2</v>
      </c>
      <c r="F1763" s="17" t="str">
        <f t="shared" si="99"/>
        <v>S1</v>
      </c>
      <c r="G1763" s="1" t="s">
        <v>11</v>
      </c>
      <c r="H1763" s="1" t="s">
        <v>54</v>
      </c>
      <c r="I1763" s="1" t="s">
        <v>41</v>
      </c>
      <c r="J1763" s="1" t="s">
        <v>5</v>
      </c>
      <c r="K1763" s="1">
        <v>50</v>
      </c>
      <c r="L1763" s="1" t="s">
        <v>114</v>
      </c>
      <c r="M1763" s="14">
        <v>0.85</v>
      </c>
      <c r="N1763" s="2">
        <v>5750</v>
      </c>
      <c r="O1763" s="14">
        <f t="shared" si="92"/>
        <v>4887.5</v>
      </c>
      <c r="P1763" s="14">
        <f t="shared" si="93"/>
        <v>1954.9999999999998</v>
      </c>
      <c r="Q1763" s="3">
        <v>0.39999999999999997</v>
      </c>
    </row>
    <row r="1764" spans="1:17" ht="15.75" customHeight="1" x14ac:dyDescent="0.2">
      <c r="A1764" s="1" t="s">
        <v>110</v>
      </c>
      <c r="B1764" s="1">
        <v>1128299</v>
      </c>
      <c r="C1764" s="17">
        <v>44729</v>
      </c>
      <c r="D1764" s="17" t="str">
        <f t="shared" si="97"/>
        <v>junio</v>
      </c>
      <c r="E1764" s="17" t="str">
        <f t="shared" si="98"/>
        <v>T2</v>
      </c>
      <c r="F1764" s="17" t="str">
        <f t="shared" si="99"/>
        <v>S1</v>
      </c>
      <c r="G1764" s="1" t="s">
        <v>11</v>
      </c>
      <c r="H1764" s="1" t="s">
        <v>54</v>
      </c>
      <c r="I1764" s="1" t="s">
        <v>41</v>
      </c>
      <c r="J1764" s="1" t="s">
        <v>6</v>
      </c>
      <c r="K1764" s="1">
        <v>45</v>
      </c>
      <c r="L1764" s="1" t="s">
        <v>112</v>
      </c>
      <c r="M1764" s="14">
        <v>0.95000000000000007</v>
      </c>
      <c r="N1764" s="2">
        <v>4500</v>
      </c>
      <c r="O1764" s="14">
        <f t="shared" si="92"/>
        <v>4275</v>
      </c>
      <c r="P1764" s="14">
        <f t="shared" si="93"/>
        <v>1923.75</v>
      </c>
      <c r="Q1764" s="3">
        <v>0.45</v>
      </c>
    </row>
    <row r="1765" spans="1:17" ht="15.75" customHeight="1" x14ac:dyDescent="0.2">
      <c r="A1765" s="1" t="s">
        <v>110</v>
      </c>
      <c r="B1765" s="1">
        <v>1128299</v>
      </c>
      <c r="C1765" s="17">
        <v>44729</v>
      </c>
      <c r="D1765" s="17" t="str">
        <f t="shared" si="97"/>
        <v>junio</v>
      </c>
      <c r="E1765" s="17" t="str">
        <f t="shared" si="98"/>
        <v>T2</v>
      </c>
      <c r="F1765" s="17" t="str">
        <f t="shared" si="99"/>
        <v>S1</v>
      </c>
      <c r="G1765" s="1" t="s">
        <v>11</v>
      </c>
      <c r="H1765" s="1" t="s">
        <v>54</v>
      </c>
      <c r="I1765" s="1" t="s">
        <v>41</v>
      </c>
      <c r="J1765" s="1" t="s">
        <v>7</v>
      </c>
      <c r="K1765" s="1">
        <v>50</v>
      </c>
      <c r="L1765" s="1" t="s">
        <v>112</v>
      </c>
      <c r="M1765" s="14">
        <v>1.1000000000000001</v>
      </c>
      <c r="N1765" s="2">
        <v>7500</v>
      </c>
      <c r="O1765" s="14">
        <f t="shared" si="92"/>
        <v>8250</v>
      </c>
      <c r="P1765" s="14">
        <f t="shared" si="93"/>
        <v>2887.5</v>
      </c>
      <c r="Q1765" s="3">
        <v>0.35</v>
      </c>
    </row>
    <row r="1766" spans="1:17" ht="15.75" customHeight="1" x14ac:dyDescent="0.2">
      <c r="A1766" s="1" t="s">
        <v>110</v>
      </c>
      <c r="B1766" s="1">
        <v>1128299</v>
      </c>
      <c r="C1766" s="17">
        <v>44758</v>
      </c>
      <c r="D1766" s="17" t="str">
        <f t="shared" si="97"/>
        <v>julio</v>
      </c>
      <c r="E1766" s="17" t="str">
        <f t="shared" si="98"/>
        <v>T3</v>
      </c>
      <c r="F1766" s="17" t="str">
        <f t="shared" si="99"/>
        <v>S2</v>
      </c>
      <c r="G1766" s="1" t="s">
        <v>11</v>
      </c>
      <c r="H1766" s="1" t="s">
        <v>54</v>
      </c>
      <c r="I1766" s="1" t="s">
        <v>41</v>
      </c>
      <c r="J1766" s="1" t="s">
        <v>2</v>
      </c>
      <c r="K1766" s="1">
        <v>36</v>
      </c>
      <c r="L1766" s="1" t="s">
        <v>115</v>
      </c>
      <c r="M1766" s="14">
        <v>0.9</v>
      </c>
      <c r="N1766" s="2">
        <v>9000</v>
      </c>
      <c r="O1766" s="14">
        <f t="shared" si="92"/>
        <v>8100</v>
      </c>
      <c r="P1766" s="14">
        <f t="shared" si="93"/>
        <v>3239.9999999999995</v>
      </c>
      <c r="Q1766" s="3">
        <v>0.39999999999999997</v>
      </c>
    </row>
    <row r="1767" spans="1:17" ht="15.75" customHeight="1" x14ac:dyDescent="0.2">
      <c r="A1767" s="1" t="s">
        <v>110</v>
      </c>
      <c r="B1767" s="1">
        <v>1128299</v>
      </c>
      <c r="C1767" s="17">
        <v>44758</v>
      </c>
      <c r="D1767" s="17" t="str">
        <f t="shared" si="97"/>
        <v>julio</v>
      </c>
      <c r="E1767" s="17" t="str">
        <f t="shared" si="98"/>
        <v>T3</v>
      </c>
      <c r="F1767" s="17" t="str">
        <f t="shared" si="99"/>
        <v>S2</v>
      </c>
      <c r="G1767" s="1" t="s">
        <v>11</v>
      </c>
      <c r="H1767" s="1" t="s">
        <v>54</v>
      </c>
      <c r="I1767" s="1" t="s">
        <v>41</v>
      </c>
      <c r="J1767" s="1" t="s">
        <v>3</v>
      </c>
      <c r="K1767" s="1">
        <v>30</v>
      </c>
      <c r="L1767" s="1" t="s">
        <v>113</v>
      </c>
      <c r="M1767" s="14">
        <v>0.95000000000000007</v>
      </c>
      <c r="N1767" s="2">
        <v>7500</v>
      </c>
      <c r="O1767" s="14">
        <f t="shared" si="92"/>
        <v>7125.0000000000009</v>
      </c>
      <c r="P1767" s="14">
        <f t="shared" si="93"/>
        <v>2850</v>
      </c>
      <c r="Q1767" s="3">
        <v>0.39999999999999997</v>
      </c>
    </row>
    <row r="1768" spans="1:17" ht="15.75" customHeight="1" x14ac:dyDescent="0.2">
      <c r="A1768" s="1" t="s">
        <v>110</v>
      </c>
      <c r="B1768" s="1">
        <v>1128299</v>
      </c>
      <c r="C1768" s="17">
        <v>44758</v>
      </c>
      <c r="D1768" s="17" t="str">
        <f t="shared" si="97"/>
        <v>julio</v>
      </c>
      <c r="E1768" s="17" t="str">
        <f t="shared" si="98"/>
        <v>T3</v>
      </c>
      <c r="F1768" s="17" t="str">
        <f t="shared" si="99"/>
        <v>S2</v>
      </c>
      <c r="G1768" s="1" t="s">
        <v>11</v>
      </c>
      <c r="H1768" s="1" t="s">
        <v>54</v>
      </c>
      <c r="I1768" s="1" t="s">
        <v>41</v>
      </c>
      <c r="J1768" s="1" t="s">
        <v>4</v>
      </c>
      <c r="K1768" s="1">
        <v>34</v>
      </c>
      <c r="L1768" s="1" t="s">
        <v>115</v>
      </c>
      <c r="M1768" s="14">
        <v>0.95000000000000007</v>
      </c>
      <c r="N1768" s="2">
        <v>7000</v>
      </c>
      <c r="O1768" s="14">
        <f t="shared" si="92"/>
        <v>6650.0000000000009</v>
      </c>
      <c r="P1768" s="14">
        <f t="shared" si="93"/>
        <v>2660</v>
      </c>
      <c r="Q1768" s="3">
        <v>0.39999999999999997</v>
      </c>
    </row>
    <row r="1769" spans="1:17" ht="15.75" customHeight="1" x14ac:dyDescent="0.2">
      <c r="A1769" s="1" t="s">
        <v>110</v>
      </c>
      <c r="B1769" s="1">
        <v>1128299</v>
      </c>
      <c r="C1769" s="17">
        <v>44758</v>
      </c>
      <c r="D1769" s="17" t="str">
        <f t="shared" si="97"/>
        <v>julio</v>
      </c>
      <c r="E1769" s="17" t="str">
        <f t="shared" si="98"/>
        <v>T3</v>
      </c>
      <c r="F1769" s="17" t="str">
        <f t="shared" si="99"/>
        <v>S2</v>
      </c>
      <c r="G1769" s="1" t="s">
        <v>11</v>
      </c>
      <c r="H1769" s="1" t="s">
        <v>54</v>
      </c>
      <c r="I1769" s="1" t="s">
        <v>41</v>
      </c>
      <c r="J1769" s="1" t="s">
        <v>5</v>
      </c>
      <c r="K1769" s="1">
        <v>52</v>
      </c>
      <c r="L1769" s="1" t="s">
        <v>114</v>
      </c>
      <c r="M1769" s="14">
        <v>0.9</v>
      </c>
      <c r="N1769" s="2">
        <v>6000</v>
      </c>
      <c r="O1769" s="14">
        <f t="shared" si="92"/>
        <v>5400</v>
      </c>
      <c r="P1769" s="14">
        <f t="shared" si="93"/>
        <v>2160</v>
      </c>
      <c r="Q1769" s="3">
        <v>0.39999999999999997</v>
      </c>
    </row>
    <row r="1770" spans="1:17" ht="15.75" customHeight="1" x14ac:dyDescent="0.2">
      <c r="A1770" s="1" t="s">
        <v>110</v>
      </c>
      <c r="B1770" s="1">
        <v>1128299</v>
      </c>
      <c r="C1770" s="17">
        <v>44758</v>
      </c>
      <c r="D1770" s="17" t="str">
        <f t="shared" si="97"/>
        <v>julio</v>
      </c>
      <c r="E1770" s="17" t="str">
        <f t="shared" si="98"/>
        <v>T3</v>
      </c>
      <c r="F1770" s="17" t="str">
        <f t="shared" si="99"/>
        <v>S2</v>
      </c>
      <c r="G1770" s="1" t="s">
        <v>11</v>
      </c>
      <c r="H1770" s="1" t="s">
        <v>54</v>
      </c>
      <c r="I1770" s="1" t="s">
        <v>41</v>
      </c>
      <c r="J1770" s="1" t="s">
        <v>6</v>
      </c>
      <c r="K1770" s="1">
        <v>20</v>
      </c>
      <c r="L1770" s="1" t="s">
        <v>113</v>
      </c>
      <c r="M1770" s="14">
        <v>0.95000000000000007</v>
      </c>
      <c r="N1770" s="2">
        <v>6500</v>
      </c>
      <c r="O1770" s="14">
        <f t="shared" si="92"/>
        <v>6175</v>
      </c>
      <c r="P1770" s="14">
        <f t="shared" si="93"/>
        <v>2778.75</v>
      </c>
      <c r="Q1770" s="3">
        <v>0.45</v>
      </c>
    </row>
    <row r="1771" spans="1:17" ht="15.75" customHeight="1" x14ac:dyDescent="0.2">
      <c r="A1771" s="1" t="s">
        <v>110</v>
      </c>
      <c r="B1771" s="1">
        <v>1128299</v>
      </c>
      <c r="C1771" s="17">
        <v>44758</v>
      </c>
      <c r="D1771" s="17" t="str">
        <f t="shared" si="97"/>
        <v>julio</v>
      </c>
      <c r="E1771" s="17" t="str">
        <f t="shared" si="98"/>
        <v>T3</v>
      </c>
      <c r="F1771" s="17" t="str">
        <f t="shared" si="99"/>
        <v>S2</v>
      </c>
      <c r="G1771" s="1" t="s">
        <v>11</v>
      </c>
      <c r="H1771" s="1" t="s">
        <v>54</v>
      </c>
      <c r="I1771" s="1" t="s">
        <v>41</v>
      </c>
      <c r="J1771" s="1" t="s">
        <v>7</v>
      </c>
      <c r="K1771" s="1">
        <v>39</v>
      </c>
      <c r="L1771" s="1" t="s">
        <v>114</v>
      </c>
      <c r="M1771" s="14">
        <v>1.1000000000000001</v>
      </c>
      <c r="N1771" s="2">
        <v>6500</v>
      </c>
      <c r="O1771" s="14">
        <f t="shared" si="92"/>
        <v>7150.0000000000009</v>
      </c>
      <c r="P1771" s="14">
        <f t="shared" si="93"/>
        <v>2502.5</v>
      </c>
      <c r="Q1771" s="3">
        <v>0.35</v>
      </c>
    </row>
    <row r="1772" spans="1:17" ht="15.75" customHeight="1" x14ac:dyDescent="0.2">
      <c r="A1772" s="1" t="s">
        <v>110</v>
      </c>
      <c r="B1772" s="1">
        <v>1128299</v>
      </c>
      <c r="C1772" s="17">
        <v>44790</v>
      </c>
      <c r="D1772" s="17" t="str">
        <f t="shared" si="97"/>
        <v>agosto</v>
      </c>
      <c r="E1772" s="17" t="str">
        <f t="shared" si="98"/>
        <v>T3</v>
      </c>
      <c r="F1772" s="17" t="str">
        <f t="shared" si="99"/>
        <v>S2</v>
      </c>
      <c r="G1772" s="1" t="s">
        <v>11</v>
      </c>
      <c r="H1772" s="1" t="s">
        <v>54</v>
      </c>
      <c r="I1772" s="1" t="s">
        <v>41</v>
      </c>
      <c r="J1772" s="1" t="s">
        <v>2</v>
      </c>
      <c r="K1772" s="1">
        <v>52</v>
      </c>
      <c r="L1772" s="1" t="s">
        <v>114</v>
      </c>
      <c r="M1772" s="14">
        <v>0.95000000000000007</v>
      </c>
      <c r="N1772" s="2">
        <v>8500</v>
      </c>
      <c r="O1772" s="14">
        <f t="shared" si="92"/>
        <v>8075.0000000000009</v>
      </c>
      <c r="P1772" s="14">
        <f t="shared" si="93"/>
        <v>3230</v>
      </c>
      <c r="Q1772" s="3">
        <v>0.39999999999999997</v>
      </c>
    </row>
    <row r="1773" spans="1:17" ht="15.75" customHeight="1" x14ac:dyDescent="0.2">
      <c r="A1773" s="1" t="s">
        <v>110</v>
      </c>
      <c r="B1773" s="1">
        <v>1128299</v>
      </c>
      <c r="C1773" s="17">
        <v>44790</v>
      </c>
      <c r="D1773" s="17" t="str">
        <f t="shared" si="97"/>
        <v>agosto</v>
      </c>
      <c r="E1773" s="17" t="str">
        <f t="shared" si="98"/>
        <v>T3</v>
      </c>
      <c r="F1773" s="17" t="str">
        <f t="shared" si="99"/>
        <v>S2</v>
      </c>
      <c r="G1773" s="1" t="s">
        <v>11</v>
      </c>
      <c r="H1773" s="1" t="s">
        <v>54</v>
      </c>
      <c r="I1773" s="1" t="s">
        <v>41</v>
      </c>
      <c r="J1773" s="1" t="s">
        <v>3</v>
      </c>
      <c r="K1773" s="1">
        <v>18</v>
      </c>
      <c r="L1773" s="1" t="s">
        <v>114</v>
      </c>
      <c r="M1773" s="14">
        <v>0.85000000000000009</v>
      </c>
      <c r="N1773" s="2">
        <v>8250</v>
      </c>
      <c r="O1773" s="14">
        <f t="shared" si="92"/>
        <v>7012.5000000000009</v>
      </c>
      <c r="P1773" s="14">
        <f t="shared" si="93"/>
        <v>2805</v>
      </c>
      <c r="Q1773" s="3">
        <v>0.39999999999999997</v>
      </c>
    </row>
    <row r="1774" spans="1:17" ht="15.75" customHeight="1" x14ac:dyDescent="0.2">
      <c r="A1774" s="1" t="s">
        <v>110</v>
      </c>
      <c r="B1774" s="1">
        <v>1128299</v>
      </c>
      <c r="C1774" s="17">
        <v>44790</v>
      </c>
      <c r="D1774" s="17" t="str">
        <f t="shared" si="97"/>
        <v>agosto</v>
      </c>
      <c r="E1774" s="17" t="str">
        <f t="shared" si="98"/>
        <v>T3</v>
      </c>
      <c r="F1774" s="17" t="str">
        <f t="shared" si="99"/>
        <v>S2</v>
      </c>
      <c r="G1774" s="1" t="s">
        <v>11</v>
      </c>
      <c r="H1774" s="1" t="s">
        <v>54</v>
      </c>
      <c r="I1774" s="1" t="s">
        <v>41</v>
      </c>
      <c r="J1774" s="1" t="s">
        <v>4</v>
      </c>
      <c r="K1774" s="1">
        <v>24</v>
      </c>
      <c r="L1774" s="1" t="s">
        <v>113</v>
      </c>
      <c r="M1774" s="14">
        <v>0.75000000000000011</v>
      </c>
      <c r="N1774" s="2">
        <v>7000</v>
      </c>
      <c r="O1774" s="14">
        <f t="shared" si="92"/>
        <v>5250.0000000000009</v>
      </c>
      <c r="P1774" s="14">
        <f t="shared" si="93"/>
        <v>2100</v>
      </c>
      <c r="Q1774" s="3">
        <v>0.39999999999999997</v>
      </c>
    </row>
    <row r="1775" spans="1:17" ht="15.75" customHeight="1" x14ac:dyDescent="0.2">
      <c r="A1775" s="1" t="s">
        <v>110</v>
      </c>
      <c r="B1775" s="1">
        <v>1128299</v>
      </c>
      <c r="C1775" s="17">
        <v>44790</v>
      </c>
      <c r="D1775" s="17" t="str">
        <f t="shared" si="97"/>
        <v>agosto</v>
      </c>
      <c r="E1775" s="17" t="str">
        <f t="shared" si="98"/>
        <v>T3</v>
      </c>
      <c r="F1775" s="17" t="str">
        <f t="shared" si="99"/>
        <v>S2</v>
      </c>
      <c r="G1775" s="1" t="s">
        <v>11</v>
      </c>
      <c r="H1775" s="1" t="s">
        <v>54</v>
      </c>
      <c r="I1775" s="1" t="s">
        <v>41</v>
      </c>
      <c r="J1775" s="1" t="s">
        <v>5</v>
      </c>
      <c r="K1775" s="1">
        <v>49</v>
      </c>
      <c r="L1775" s="1" t="s">
        <v>114</v>
      </c>
      <c r="M1775" s="14">
        <v>0.75000000000000011</v>
      </c>
      <c r="N1775" s="2">
        <v>4750</v>
      </c>
      <c r="O1775" s="14">
        <f t="shared" si="92"/>
        <v>3562.5000000000005</v>
      </c>
      <c r="P1775" s="14">
        <f t="shared" si="93"/>
        <v>1425</v>
      </c>
      <c r="Q1775" s="3">
        <v>0.39999999999999997</v>
      </c>
    </row>
    <row r="1776" spans="1:17" ht="15.75" customHeight="1" x14ac:dyDescent="0.2">
      <c r="A1776" s="1" t="s">
        <v>110</v>
      </c>
      <c r="B1776" s="1">
        <v>1128299</v>
      </c>
      <c r="C1776" s="17">
        <v>44790</v>
      </c>
      <c r="D1776" s="17" t="str">
        <f t="shared" si="97"/>
        <v>agosto</v>
      </c>
      <c r="E1776" s="17" t="str">
        <f t="shared" si="98"/>
        <v>T3</v>
      </c>
      <c r="F1776" s="17" t="str">
        <f t="shared" si="99"/>
        <v>S2</v>
      </c>
      <c r="G1776" s="1" t="s">
        <v>11</v>
      </c>
      <c r="H1776" s="1" t="s">
        <v>54</v>
      </c>
      <c r="I1776" s="1" t="s">
        <v>41</v>
      </c>
      <c r="J1776" s="1" t="s">
        <v>6</v>
      </c>
      <c r="K1776" s="1">
        <v>50</v>
      </c>
      <c r="L1776" s="1" t="s">
        <v>115</v>
      </c>
      <c r="M1776" s="14">
        <v>0.64999999999999991</v>
      </c>
      <c r="N1776" s="2">
        <v>4750</v>
      </c>
      <c r="O1776" s="14">
        <f t="shared" si="92"/>
        <v>3087.4999999999995</v>
      </c>
      <c r="P1776" s="14">
        <f t="shared" si="93"/>
        <v>1389.3749999999998</v>
      </c>
      <c r="Q1776" s="3">
        <v>0.45</v>
      </c>
    </row>
    <row r="1777" spans="1:17" ht="15.75" customHeight="1" x14ac:dyDescent="0.2">
      <c r="A1777" s="1" t="s">
        <v>110</v>
      </c>
      <c r="B1777" s="1">
        <v>1128299</v>
      </c>
      <c r="C1777" s="17">
        <v>44790</v>
      </c>
      <c r="D1777" s="17" t="str">
        <f t="shared" si="97"/>
        <v>agosto</v>
      </c>
      <c r="E1777" s="17" t="str">
        <f t="shared" si="98"/>
        <v>T3</v>
      </c>
      <c r="F1777" s="17" t="str">
        <f t="shared" si="99"/>
        <v>S2</v>
      </c>
      <c r="G1777" s="1" t="s">
        <v>11</v>
      </c>
      <c r="H1777" s="1" t="s">
        <v>54</v>
      </c>
      <c r="I1777" s="1" t="s">
        <v>41</v>
      </c>
      <c r="J1777" s="1" t="s">
        <v>7</v>
      </c>
      <c r="K1777" s="1">
        <v>25</v>
      </c>
      <c r="L1777" s="1" t="s">
        <v>113</v>
      </c>
      <c r="M1777" s="14">
        <v>0.7</v>
      </c>
      <c r="N1777" s="2">
        <v>3000</v>
      </c>
      <c r="O1777" s="14">
        <f t="shared" si="92"/>
        <v>2100</v>
      </c>
      <c r="P1777" s="14">
        <f t="shared" si="93"/>
        <v>735</v>
      </c>
      <c r="Q1777" s="3">
        <v>0.35</v>
      </c>
    </row>
    <row r="1778" spans="1:17" ht="15.75" customHeight="1" x14ac:dyDescent="0.2">
      <c r="A1778" s="1" t="s">
        <v>110</v>
      </c>
      <c r="B1778" s="1">
        <v>1128299</v>
      </c>
      <c r="C1778" s="17">
        <v>44822</v>
      </c>
      <c r="D1778" s="17" t="str">
        <f t="shared" si="97"/>
        <v>septiembre</v>
      </c>
      <c r="E1778" s="17" t="str">
        <f t="shared" si="98"/>
        <v>T3</v>
      </c>
      <c r="F1778" s="17" t="str">
        <f t="shared" si="99"/>
        <v>S2</v>
      </c>
      <c r="G1778" s="1" t="s">
        <v>11</v>
      </c>
      <c r="H1778" s="1" t="s">
        <v>54</v>
      </c>
      <c r="I1778" s="1" t="s">
        <v>41</v>
      </c>
      <c r="J1778" s="1" t="s">
        <v>2</v>
      </c>
      <c r="K1778" s="1">
        <v>54</v>
      </c>
      <c r="L1778" s="1" t="s">
        <v>113</v>
      </c>
      <c r="M1778" s="14">
        <v>0.45000000000000012</v>
      </c>
      <c r="N1778" s="2">
        <v>5000</v>
      </c>
      <c r="O1778" s="14">
        <f t="shared" si="92"/>
        <v>2250.0000000000005</v>
      </c>
      <c r="P1778" s="14">
        <f t="shared" si="93"/>
        <v>900.00000000000011</v>
      </c>
      <c r="Q1778" s="3">
        <v>0.39999999999999997</v>
      </c>
    </row>
    <row r="1779" spans="1:17" ht="15.75" customHeight="1" x14ac:dyDescent="0.2">
      <c r="A1779" s="1" t="s">
        <v>110</v>
      </c>
      <c r="B1779" s="1">
        <v>1128299</v>
      </c>
      <c r="C1779" s="17">
        <v>44822</v>
      </c>
      <c r="D1779" s="17" t="str">
        <f t="shared" si="97"/>
        <v>septiembre</v>
      </c>
      <c r="E1779" s="17" t="str">
        <f t="shared" si="98"/>
        <v>T3</v>
      </c>
      <c r="F1779" s="17" t="str">
        <f t="shared" si="99"/>
        <v>S2</v>
      </c>
      <c r="G1779" s="1" t="s">
        <v>11</v>
      </c>
      <c r="H1779" s="1" t="s">
        <v>54</v>
      </c>
      <c r="I1779" s="1" t="s">
        <v>41</v>
      </c>
      <c r="J1779" s="1" t="s">
        <v>3</v>
      </c>
      <c r="K1779" s="1">
        <v>39</v>
      </c>
      <c r="L1779" s="1" t="s">
        <v>115</v>
      </c>
      <c r="M1779" s="14">
        <v>0.50000000000000011</v>
      </c>
      <c r="N1779" s="2">
        <v>5000</v>
      </c>
      <c r="O1779" s="14">
        <f t="shared" si="92"/>
        <v>2500.0000000000005</v>
      </c>
      <c r="P1779" s="14">
        <f t="shared" si="93"/>
        <v>1000.0000000000001</v>
      </c>
      <c r="Q1779" s="3">
        <v>0.39999999999999997</v>
      </c>
    </row>
    <row r="1780" spans="1:17" ht="15.75" customHeight="1" x14ac:dyDescent="0.2">
      <c r="A1780" s="1" t="s">
        <v>110</v>
      </c>
      <c r="B1780" s="1">
        <v>1128299</v>
      </c>
      <c r="C1780" s="17">
        <v>44822</v>
      </c>
      <c r="D1780" s="17" t="str">
        <f t="shared" si="97"/>
        <v>septiembre</v>
      </c>
      <c r="E1780" s="17" t="str">
        <f t="shared" si="98"/>
        <v>T3</v>
      </c>
      <c r="F1780" s="17" t="str">
        <f t="shared" si="99"/>
        <v>S2</v>
      </c>
      <c r="G1780" s="1" t="s">
        <v>11</v>
      </c>
      <c r="H1780" s="1" t="s">
        <v>54</v>
      </c>
      <c r="I1780" s="1" t="s">
        <v>41</v>
      </c>
      <c r="J1780" s="1" t="s">
        <v>4</v>
      </c>
      <c r="K1780" s="1">
        <v>53</v>
      </c>
      <c r="L1780" s="1" t="s">
        <v>115</v>
      </c>
      <c r="M1780" s="14">
        <v>0.45000000000000012</v>
      </c>
      <c r="N1780" s="2">
        <v>3000</v>
      </c>
      <c r="O1780" s="14">
        <f t="shared" si="92"/>
        <v>1350.0000000000005</v>
      </c>
      <c r="P1780" s="14">
        <f t="shared" si="93"/>
        <v>540.00000000000011</v>
      </c>
      <c r="Q1780" s="3">
        <v>0.39999999999999997</v>
      </c>
    </row>
    <row r="1781" spans="1:17" ht="15.75" customHeight="1" x14ac:dyDescent="0.2">
      <c r="A1781" s="1" t="s">
        <v>110</v>
      </c>
      <c r="B1781" s="1">
        <v>1128299</v>
      </c>
      <c r="C1781" s="17">
        <v>44822</v>
      </c>
      <c r="D1781" s="17" t="str">
        <f t="shared" si="97"/>
        <v>septiembre</v>
      </c>
      <c r="E1781" s="17" t="str">
        <f t="shared" si="98"/>
        <v>T3</v>
      </c>
      <c r="F1781" s="17" t="str">
        <f t="shared" si="99"/>
        <v>S2</v>
      </c>
      <c r="G1781" s="1" t="s">
        <v>11</v>
      </c>
      <c r="H1781" s="1" t="s">
        <v>54</v>
      </c>
      <c r="I1781" s="1" t="s">
        <v>41</v>
      </c>
      <c r="J1781" s="1" t="s">
        <v>5</v>
      </c>
      <c r="K1781" s="1">
        <v>38</v>
      </c>
      <c r="L1781" s="1" t="s">
        <v>113</v>
      </c>
      <c r="M1781" s="14">
        <v>0.45000000000000012</v>
      </c>
      <c r="N1781" s="2">
        <v>2500</v>
      </c>
      <c r="O1781" s="14">
        <f t="shared" si="92"/>
        <v>1125.0000000000002</v>
      </c>
      <c r="P1781" s="14">
        <f t="shared" si="93"/>
        <v>450.00000000000006</v>
      </c>
      <c r="Q1781" s="3">
        <v>0.39999999999999997</v>
      </c>
    </row>
    <row r="1782" spans="1:17" ht="15.75" customHeight="1" x14ac:dyDescent="0.2">
      <c r="A1782" s="1" t="s">
        <v>110</v>
      </c>
      <c r="B1782" s="1">
        <v>1128299</v>
      </c>
      <c r="C1782" s="17">
        <v>44822</v>
      </c>
      <c r="D1782" s="17" t="str">
        <f t="shared" si="97"/>
        <v>septiembre</v>
      </c>
      <c r="E1782" s="17" t="str">
        <f t="shared" si="98"/>
        <v>T3</v>
      </c>
      <c r="F1782" s="17" t="str">
        <f t="shared" si="99"/>
        <v>S2</v>
      </c>
      <c r="G1782" s="1" t="s">
        <v>11</v>
      </c>
      <c r="H1782" s="1" t="s">
        <v>54</v>
      </c>
      <c r="I1782" s="1" t="s">
        <v>41</v>
      </c>
      <c r="J1782" s="1" t="s">
        <v>6</v>
      </c>
      <c r="K1782" s="1">
        <v>36</v>
      </c>
      <c r="L1782" s="1" t="s">
        <v>112</v>
      </c>
      <c r="M1782" s="14">
        <v>0.55000000000000004</v>
      </c>
      <c r="N1782" s="2">
        <v>2750</v>
      </c>
      <c r="O1782" s="14">
        <f t="shared" si="92"/>
        <v>1512.5000000000002</v>
      </c>
      <c r="P1782" s="14">
        <f t="shared" si="93"/>
        <v>680.62500000000011</v>
      </c>
      <c r="Q1782" s="3">
        <v>0.45</v>
      </c>
    </row>
    <row r="1783" spans="1:17" ht="15.75" customHeight="1" x14ac:dyDescent="0.2">
      <c r="A1783" s="1" t="s">
        <v>110</v>
      </c>
      <c r="B1783" s="1">
        <v>1128299</v>
      </c>
      <c r="C1783" s="17">
        <v>44822</v>
      </c>
      <c r="D1783" s="17" t="str">
        <f t="shared" si="97"/>
        <v>septiembre</v>
      </c>
      <c r="E1783" s="17" t="str">
        <f t="shared" si="98"/>
        <v>T3</v>
      </c>
      <c r="F1783" s="17" t="str">
        <f t="shared" si="99"/>
        <v>S2</v>
      </c>
      <c r="G1783" s="1" t="s">
        <v>11</v>
      </c>
      <c r="H1783" s="1" t="s">
        <v>54</v>
      </c>
      <c r="I1783" s="1" t="s">
        <v>41</v>
      </c>
      <c r="J1783" s="1" t="s">
        <v>7</v>
      </c>
      <c r="K1783" s="1">
        <v>42</v>
      </c>
      <c r="L1783" s="1" t="s">
        <v>113</v>
      </c>
      <c r="M1783" s="14">
        <v>0.39999999999999997</v>
      </c>
      <c r="N1783" s="2">
        <v>3000</v>
      </c>
      <c r="O1783" s="14">
        <f t="shared" si="92"/>
        <v>1200</v>
      </c>
      <c r="P1783" s="14">
        <f t="shared" si="93"/>
        <v>420</v>
      </c>
      <c r="Q1783" s="3">
        <v>0.35</v>
      </c>
    </row>
    <row r="1784" spans="1:17" ht="15.75" customHeight="1" x14ac:dyDescent="0.2">
      <c r="A1784" s="1" t="s">
        <v>110</v>
      </c>
      <c r="B1784" s="1">
        <v>1128299</v>
      </c>
      <c r="C1784" s="17">
        <v>44851</v>
      </c>
      <c r="D1784" s="17" t="str">
        <f t="shared" si="97"/>
        <v>octubre</v>
      </c>
      <c r="E1784" s="17" t="str">
        <f t="shared" si="98"/>
        <v>T4</v>
      </c>
      <c r="F1784" s="17" t="str">
        <f t="shared" si="99"/>
        <v>S2</v>
      </c>
      <c r="G1784" s="1" t="s">
        <v>11</v>
      </c>
      <c r="H1784" s="1" t="s">
        <v>54</v>
      </c>
      <c r="I1784" s="1" t="s">
        <v>41</v>
      </c>
      <c r="J1784" s="1" t="s">
        <v>2</v>
      </c>
      <c r="K1784" s="1">
        <v>51</v>
      </c>
      <c r="L1784" s="1" t="s">
        <v>115</v>
      </c>
      <c r="M1784" s="14">
        <v>0.35000000000000003</v>
      </c>
      <c r="N1784" s="2">
        <v>4000</v>
      </c>
      <c r="O1784" s="14">
        <f t="shared" si="92"/>
        <v>1400.0000000000002</v>
      </c>
      <c r="P1784" s="14">
        <f t="shared" si="93"/>
        <v>560</v>
      </c>
      <c r="Q1784" s="3">
        <v>0.39999999999999997</v>
      </c>
    </row>
    <row r="1785" spans="1:17" ht="15.75" customHeight="1" x14ac:dyDescent="0.2">
      <c r="A1785" s="1" t="s">
        <v>110</v>
      </c>
      <c r="B1785" s="1">
        <v>1128299</v>
      </c>
      <c r="C1785" s="17">
        <v>44851</v>
      </c>
      <c r="D1785" s="17" t="str">
        <f t="shared" si="97"/>
        <v>octubre</v>
      </c>
      <c r="E1785" s="17" t="str">
        <f t="shared" si="98"/>
        <v>T4</v>
      </c>
      <c r="F1785" s="17" t="str">
        <f t="shared" si="99"/>
        <v>S2</v>
      </c>
      <c r="G1785" s="1" t="s">
        <v>11</v>
      </c>
      <c r="H1785" s="1" t="s">
        <v>54</v>
      </c>
      <c r="I1785" s="1" t="s">
        <v>41</v>
      </c>
      <c r="J1785" s="1" t="s">
        <v>3</v>
      </c>
      <c r="K1785" s="1">
        <v>59</v>
      </c>
      <c r="L1785" s="1" t="s">
        <v>114</v>
      </c>
      <c r="M1785" s="14">
        <v>0.50000000000000011</v>
      </c>
      <c r="N1785" s="2">
        <v>5750</v>
      </c>
      <c r="O1785" s="14">
        <f t="shared" si="92"/>
        <v>2875.0000000000005</v>
      </c>
      <c r="P1785" s="14">
        <f t="shared" si="93"/>
        <v>1150</v>
      </c>
      <c r="Q1785" s="3">
        <v>0.39999999999999997</v>
      </c>
    </row>
    <row r="1786" spans="1:17" ht="15.75" customHeight="1" x14ac:dyDescent="0.2">
      <c r="A1786" s="1" t="s">
        <v>110</v>
      </c>
      <c r="B1786" s="1">
        <v>1128299</v>
      </c>
      <c r="C1786" s="17">
        <v>44851</v>
      </c>
      <c r="D1786" s="17" t="str">
        <f t="shared" si="97"/>
        <v>octubre</v>
      </c>
      <c r="E1786" s="17" t="str">
        <f t="shared" si="98"/>
        <v>T4</v>
      </c>
      <c r="F1786" s="17" t="str">
        <f t="shared" si="99"/>
        <v>S2</v>
      </c>
      <c r="G1786" s="1" t="s">
        <v>11</v>
      </c>
      <c r="H1786" s="1" t="s">
        <v>54</v>
      </c>
      <c r="I1786" s="1" t="s">
        <v>41</v>
      </c>
      <c r="J1786" s="1" t="s">
        <v>4</v>
      </c>
      <c r="K1786" s="1">
        <v>30</v>
      </c>
      <c r="L1786" s="1" t="s">
        <v>114</v>
      </c>
      <c r="M1786" s="14">
        <v>0.45000000000000012</v>
      </c>
      <c r="N1786" s="2">
        <v>4000</v>
      </c>
      <c r="O1786" s="14">
        <f t="shared" si="92"/>
        <v>1800.0000000000005</v>
      </c>
      <c r="P1786" s="14">
        <f t="shared" si="93"/>
        <v>720.00000000000011</v>
      </c>
      <c r="Q1786" s="3">
        <v>0.39999999999999997</v>
      </c>
    </row>
    <row r="1787" spans="1:17" ht="15.75" customHeight="1" x14ac:dyDescent="0.2">
      <c r="A1787" s="1" t="s">
        <v>110</v>
      </c>
      <c r="B1787" s="1">
        <v>1128299</v>
      </c>
      <c r="C1787" s="17">
        <v>44851</v>
      </c>
      <c r="D1787" s="17" t="str">
        <f t="shared" si="97"/>
        <v>octubre</v>
      </c>
      <c r="E1787" s="17" t="str">
        <f t="shared" si="98"/>
        <v>T4</v>
      </c>
      <c r="F1787" s="17" t="str">
        <f t="shared" si="99"/>
        <v>S2</v>
      </c>
      <c r="G1787" s="1" t="s">
        <v>11</v>
      </c>
      <c r="H1787" s="1" t="s">
        <v>54</v>
      </c>
      <c r="I1787" s="1" t="s">
        <v>41</v>
      </c>
      <c r="J1787" s="1" t="s">
        <v>5</v>
      </c>
      <c r="K1787" s="1">
        <v>28</v>
      </c>
      <c r="L1787" s="1" t="s">
        <v>114</v>
      </c>
      <c r="M1787" s="14">
        <v>0.40000000000000008</v>
      </c>
      <c r="N1787" s="2">
        <v>3750</v>
      </c>
      <c r="O1787" s="14">
        <f t="shared" si="92"/>
        <v>1500.0000000000002</v>
      </c>
      <c r="P1787" s="14">
        <f t="shared" si="93"/>
        <v>600</v>
      </c>
      <c r="Q1787" s="3">
        <v>0.39999999999999997</v>
      </c>
    </row>
    <row r="1788" spans="1:17" ht="15.75" customHeight="1" x14ac:dyDescent="0.2">
      <c r="A1788" s="1" t="s">
        <v>110</v>
      </c>
      <c r="B1788" s="1">
        <v>1128299</v>
      </c>
      <c r="C1788" s="17">
        <v>44851</v>
      </c>
      <c r="D1788" s="17" t="str">
        <f t="shared" si="97"/>
        <v>octubre</v>
      </c>
      <c r="E1788" s="17" t="str">
        <f t="shared" si="98"/>
        <v>T4</v>
      </c>
      <c r="F1788" s="17" t="str">
        <f t="shared" si="99"/>
        <v>S2</v>
      </c>
      <c r="G1788" s="1" t="s">
        <v>11</v>
      </c>
      <c r="H1788" s="1" t="s">
        <v>54</v>
      </c>
      <c r="I1788" s="1" t="s">
        <v>41</v>
      </c>
      <c r="J1788" s="1" t="s">
        <v>6</v>
      </c>
      <c r="K1788" s="1">
        <v>36</v>
      </c>
      <c r="L1788" s="1" t="s">
        <v>113</v>
      </c>
      <c r="M1788" s="14">
        <v>0.5</v>
      </c>
      <c r="N1788" s="2">
        <v>3500</v>
      </c>
      <c r="O1788" s="14">
        <f t="shared" si="92"/>
        <v>1750</v>
      </c>
      <c r="P1788" s="14">
        <f t="shared" si="93"/>
        <v>787.5</v>
      </c>
      <c r="Q1788" s="3">
        <v>0.45</v>
      </c>
    </row>
    <row r="1789" spans="1:17" ht="15.75" customHeight="1" x14ac:dyDescent="0.2">
      <c r="A1789" s="1" t="s">
        <v>110</v>
      </c>
      <c r="B1789" s="1">
        <v>1128299</v>
      </c>
      <c r="C1789" s="17">
        <v>44851</v>
      </c>
      <c r="D1789" s="17" t="str">
        <f t="shared" si="97"/>
        <v>octubre</v>
      </c>
      <c r="E1789" s="17" t="str">
        <f t="shared" si="98"/>
        <v>T4</v>
      </c>
      <c r="F1789" s="17" t="str">
        <f t="shared" si="99"/>
        <v>S2</v>
      </c>
      <c r="G1789" s="1" t="s">
        <v>11</v>
      </c>
      <c r="H1789" s="1" t="s">
        <v>54</v>
      </c>
      <c r="I1789" s="1" t="s">
        <v>41</v>
      </c>
      <c r="J1789" s="1" t="s">
        <v>7</v>
      </c>
      <c r="K1789" s="1">
        <v>46</v>
      </c>
      <c r="L1789" s="1" t="s">
        <v>115</v>
      </c>
      <c r="M1789" s="14">
        <v>0.55000000000000004</v>
      </c>
      <c r="N1789" s="2">
        <v>4000</v>
      </c>
      <c r="O1789" s="14">
        <f t="shared" si="92"/>
        <v>2200</v>
      </c>
      <c r="P1789" s="14">
        <f t="shared" si="93"/>
        <v>770</v>
      </c>
      <c r="Q1789" s="3">
        <v>0.35</v>
      </c>
    </row>
    <row r="1790" spans="1:17" ht="15.75" customHeight="1" x14ac:dyDescent="0.2">
      <c r="A1790" s="1" t="s">
        <v>110</v>
      </c>
      <c r="B1790" s="1">
        <v>1128299</v>
      </c>
      <c r="C1790" s="17">
        <v>44882</v>
      </c>
      <c r="D1790" s="17" t="str">
        <f t="shared" si="97"/>
        <v>noviembre</v>
      </c>
      <c r="E1790" s="17" t="str">
        <f t="shared" si="98"/>
        <v>T4</v>
      </c>
      <c r="F1790" s="17" t="str">
        <f t="shared" si="99"/>
        <v>S2</v>
      </c>
      <c r="G1790" s="1" t="s">
        <v>11</v>
      </c>
      <c r="H1790" s="1" t="s">
        <v>54</v>
      </c>
      <c r="I1790" s="1" t="s">
        <v>41</v>
      </c>
      <c r="J1790" s="1" t="s">
        <v>2</v>
      </c>
      <c r="K1790" s="1">
        <v>15</v>
      </c>
      <c r="L1790" s="1" t="s">
        <v>113</v>
      </c>
      <c r="M1790" s="14">
        <v>0.40000000000000008</v>
      </c>
      <c r="N1790" s="2">
        <v>6250</v>
      </c>
      <c r="O1790" s="14">
        <f t="shared" si="92"/>
        <v>2500.0000000000005</v>
      </c>
      <c r="P1790" s="14">
        <f t="shared" si="93"/>
        <v>1000.0000000000001</v>
      </c>
      <c r="Q1790" s="3">
        <v>0.39999999999999997</v>
      </c>
    </row>
    <row r="1791" spans="1:17" ht="15.75" customHeight="1" x14ac:dyDescent="0.2">
      <c r="A1791" s="1" t="s">
        <v>110</v>
      </c>
      <c r="B1791" s="1">
        <v>1128299</v>
      </c>
      <c r="C1791" s="17">
        <v>44882</v>
      </c>
      <c r="D1791" s="17" t="str">
        <f t="shared" si="97"/>
        <v>noviembre</v>
      </c>
      <c r="E1791" s="17" t="str">
        <f t="shared" si="98"/>
        <v>T4</v>
      </c>
      <c r="F1791" s="17" t="str">
        <f t="shared" si="99"/>
        <v>S2</v>
      </c>
      <c r="G1791" s="1" t="s">
        <v>11</v>
      </c>
      <c r="H1791" s="1" t="s">
        <v>54</v>
      </c>
      <c r="I1791" s="1" t="s">
        <v>41</v>
      </c>
      <c r="J1791" s="1" t="s">
        <v>3</v>
      </c>
      <c r="K1791" s="1">
        <v>30</v>
      </c>
      <c r="L1791" s="1" t="s">
        <v>112</v>
      </c>
      <c r="M1791" s="14">
        <v>0.45000000000000012</v>
      </c>
      <c r="N1791" s="2">
        <v>7000</v>
      </c>
      <c r="O1791" s="14">
        <f t="shared" si="92"/>
        <v>3150.0000000000009</v>
      </c>
      <c r="P1791" s="14">
        <f t="shared" si="93"/>
        <v>1260.0000000000002</v>
      </c>
      <c r="Q1791" s="3">
        <v>0.39999999999999997</v>
      </c>
    </row>
    <row r="1792" spans="1:17" ht="15.75" customHeight="1" x14ac:dyDescent="0.2">
      <c r="A1792" s="1" t="s">
        <v>110</v>
      </c>
      <c r="B1792" s="1">
        <v>1128299</v>
      </c>
      <c r="C1792" s="17">
        <v>44882</v>
      </c>
      <c r="D1792" s="17" t="str">
        <f t="shared" si="97"/>
        <v>noviembre</v>
      </c>
      <c r="E1792" s="17" t="str">
        <f t="shared" si="98"/>
        <v>T4</v>
      </c>
      <c r="F1792" s="17" t="str">
        <f t="shared" si="99"/>
        <v>S2</v>
      </c>
      <c r="G1792" s="1" t="s">
        <v>11</v>
      </c>
      <c r="H1792" s="1" t="s">
        <v>54</v>
      </c>
      <c r="I1792" s="1" t="s">
        <v>41</v>
      </c>
      <c r="J1792" s="1" t="s">
        <v>4</v>
      </c>
      <c r="K1792" s="1">
        <v>17</v>
      </c>
      <c r="L1792" s="1" t="s">
        <v>112</v>
      </c>
      <c r="M1792" s="14">
        <v>0.40000000000000008</v>
      </c>
      <c r="N1792" s="2">
        <v>5250</v>
      </c>
      <c r="O1792" s="14">
        <f t="shared" si="92"/>
        <v>2100.0000000000005</v>
      </c>
      <c r="P1792" s="14">
        <f t="shared" si="93"/>
        <v>840.00000000000011</v>
      </c>
      <c r="Q1792" s="3">
        <v>0.39999999999999997</v>
      </c>
    </row>
    <row r="1793" spans="1:17" ht="15.75" customHeight="1" x14ac:dyDescent="0.2">
      <c r="A1793" s="1" t="s">
        <v>110</v>
      </c>
      <c r="B1793" s="1">
        <v>1128299</v>
      </c>
      <c r="C1793" s="17">
        <v>44882</v>
      </c>
      <c r="D1793" s="17" t="str">
        <f t="shared" si="97"/>
        <v>noviembre</v>
      </c>
      <c r="E1793" s="17" t="str">
        <f t="shared" si="98"/>
        <v>T4</v>
      </c>
      <c r="F1793" s="17" t="str">
        <f t="shared" si="99"/>
        <v>S2</v>
      </c>
      <c r="G1793" s="1" t="s">
        <v>11</v>
      </c>
      <c r="H1793" s="1" t="s">
        <v>54</v>
      </c>
      <c r="I1793" s="1" t="s">
        <v>41</v>
      </c>
      <c r="J1793" s="1" t="s">
        <v>5</v>
      </c>
      <c r="K1793" s="1">
        <v>54</v>
      </c>
      <c r="L1793" s="1" t="s">
        <v>112</v>
      </c>
      <c r="M1793" s="14">
        <v>0.50000000000000011</v>
      </c>
      <c r="N1793" s="2">
        <v>5000</v>
      </c>
      <c r="O1793" s="14">
        <f t="shared" si="92"/>
        <v>2500.0000000000005</v>
      </c>
      <c r="P1793" s="14">
        <f t="shared" si="93"/>
        <v>1000.0000000000001</v>
      </c>
      <c r="Q1793" s="3">
        <v>0.39999999999999997</v>
      </c>
    </row>
    <row r="1794" spans="1:17" ht="15.75" customHeight="1" x14ac:dyDescent="0.2">
      <c r="A1794" s="1" t="s">
        <v>110</v>
      </c>
      <c r="B1794" s="1">
        <v>1128299</v>
      </c>
      <c r="C1794" s="17">
        <v>44882</v>
      </c>
      <c r="D1794" s="17" t="str">
        <f t="shared" ref="D1794:D1857" si="100">TEXT(C1794,"mmmm")</f>
        <v>noviembre</v>
      </c>
      <c r="E1794" s="17" t="str">
        <f t="shared" ref="E1794:E1857" si="101">"T" &amp; TRUNC((MONTH(C1794)-1)/3)+1</f>
        <v>T4</v>
      </c>
      <c r="F1794" s="17" t="str">
        <f t="shared" ref="F1794:F1857" si="102">"S" &amp; IF(MONTH(C1794)&lt;=6,1,2)</f>
        <v>S2</v>
      </c>
      <c r="G1794" s="1" t="s">
        <v>11</v>
      </c>
      <c r="H1794" s="1" t="s">
        <v>54</v>
      </c>
      <c r="I1794" s="1" t="s">
        <v>41</v>
      </c>
      <c r="J1794" s="1" t="s">
        <v>6</v>
      </c>
      <c r="K1794" s="1">
        <v>51</v>
      </c>
      <c r="L1794" s="1" t="s">
        <v>115</v>
      </c>
      <c r="M1794" s="14">
        <v>0.70000000000000007</v>
      </c>
      <c r="N1794" s="2">
        <v>4750</v>
      </c>
      <c r="O1794" s="14">
        <f t="shared" si="92"/>
        <v>3325.0000000000005</v>
      </c>
      <c r="P1794" s="14">
        <f t="shared" si="93"/>
        <v>1496.2500000000002</v>
      </c>
      <c r="Q1794" s="3">
        <v>0.45</v>
      </c>
    </row>
    <row r="1795" spans="1:17" ht="15.75" customHeight="1" x14ac:dyDescent="0.2">
      <c r="A1795" s="1" t="s">
        <v>110</v>
      </c>
      <c r="B1795" s="1">
        <v>1128299</v>
      </c>
      <c r="C1795" s="17">
        <v>44882</v>
      </c>
      <c r="D1795" s="17" t="str">
        <f t="shared" si="100"/>
        <v>noviembre</v>
      </c>
      <c r="E1795" s="17" t="str">
        <f t="shared" si="101"/>
        <v>T4</v>
      </c>
      <c r="F1795" s="17" t="str">
        <f t="shared" si="102"/>
        <v>S2</v>
      </c>
      <c r="G1795" s="1" t="s">
        <v>11</v>
      </c>
      <c r="H1795" s="1" t="s">
        <v>54</v>
      </c>
      <c r="I1795" s="1" t="s">
        <v>41</v>
      </c>
      <c r="J1795" s="1" t="s">
        <v>7</v>
      </c>
      <c r="K1795" s="1">
        <v>15</v>
      </c>
      <c r="L1795" s="1" t="s">
        <v>114</v>
      </c>
      <c r="M1795" s="14">
        <v>0.8500000000000002</v>
      </c>
      <c r="N1795" s="2">
        <v>6000</v>
      </c>
      <c r="O1795" s="14">
        <f t="shared" si="92"/>
        <v>5100.0000000000009</v>
      </c>
      <c r="P1795" s="14">
        <f t="shared" si="93"/>
        <v>1785.0000000000002</v>
      </c>
      <c r="Q1795" s="3">
        <v>0.35</v>
      </c>
    </row>
    <row r="1796" spans="1:17" ht="15.75" customHeight="1" x14ac:dyDescent="0.2">
      <c r="A1796" s="1" t="s">
        <v>110</v>
      </c>
      <c r="B1796" s="1">
        <v>1128299</v>
      </c>
      <c r="C1796" s="17">
        <v>44911</v>
      </c>
      <c r="D1796" s="17" t="str">
        <f t="shared" si="100"/>
        <v>diciembre</v>
      </c>
      <c r="E1796" s="17" t="str">
        <f t="shared" si="101"/>
        <v>T4</v>
      </c>
      <c r="F1796" s="17" t="str">
        <f t="shared" si="102"/>
        <v>S2</v>
      </c>
      <c r="G1796" s="1" t="s">
        <v>11</v>
      </c>
      <c r="H1796" s="1" t="s">
        <v>54</v>
      </c>
      <c r="I1796" s="1" t="s">
        <v>41</v>
      </c>
      <c r="J1796" s="1" t="s">
        <v>2</v>
      </c>
      <c r="K1796" s="1">
        <v>57</v>
      </c>
      <c r="L1796" s="1" t="s">
        <v>113</v>
      </c>
      <c r="M1796" s="14">
        <v>0.70000000000000018</v>
      </c>
      <c r="N1796" s="2">
        <v>8000</v>
      </c>
      <c r="O1796" s="14">
        <f t="shared" si="92"/>
        <v>5600.0000000000018</v>
      </c>
      <c r="P1796" s="14">
        <f t="shared" si="93"/>
        <v>2240.0000000000005</v>
      </c>
      <c r="Q1796" s="3">
        <v>0.39999999999999997</v>
      </c>
    </row>
    <row r="1797" spans="1:17" ht="15.75" customHeight="1" x14ac:dyDescent="0.2">
      <c r="A1797" s="1" t="s">
        <v>110</v>
      </c>
      <c r="B1797" s="1">
        <v>1128299</v>
      </c>
      <c r="C1797" s="17">
        <v>44911</v>
      </c>
      <c r="D1797" s="17" t="str">
        <f t="shared" si="100"/>
        <v>diciembre</v>
      </c>
      <c r="E1797" s="17" t="str">
        <f t="shared" si="101"/>
        <v>T4</v>
      </c>
      <c r="F1797" s="17" t="str">
        <f t="shared" si="102"/>
        <v>S2</v>
      </c>
      <c r="G1797" s="1" t="s">
        <v>11</v>
      </c>
      <c r="H1797" s="1" t="s">
        <v>54</v>
      </c>
      <c r="I1797" s="1" t="s">
        <v>41</v>
      </c>
      <c r="J1797" s="1" t="s">
        <v>3</v>
      </c>
      <c r="K1797" s="1">
        <v>51</v>
      </c>
      <c r="L1797" s="1" t="s">
        <v>115</v>
      </c>
      <c r="M1797" s="14">
        <v>0.80000000000000027</v>
      </c>
      <c r="N1797" s="2">
        <v>8000</v>
      </c>
      <c r="O1797" s="14">
        <f t="shared" si="92"/>
        <v>6400.0000000000018</v>
      </c>
      <c r="P1797" s="14">
        <f t="shared" si="93"/>
        <v>2560.0000000000005</v>
      </c>
      <c r="Q1797" s="3">
        <v>0.39999999999999997</v>
      </c>
    </row>
    <row r="1798" spans="1:17" ht="15.75" customHeight="1" x14ac:dyDescent="0.2">
      <c r="A1798" s="1" t="s">
        <v>110</v>
      </c>
      <c r="B1798" s="1">
        <v>1128299</v>
      </c>
      <c r="C1798" s="17">
        <v>44911</v>
      </c>
      <c r="D1798" s="17" t="str">
        <f t="shared" si="100"/>
        <v>diciembre</v>
      </c>
      <c r="E1798" s="17" t="str">
        <f t="shared" si="101"/>
        <v>T4</v>
      </c>
      <c r="F1798" s="17" t="str">
        <f t="shared" si="102"/>
        <v>S2</v>
      </c>
      <c r="G1798" s="1" t="s">
        <v>11</v>
      </c>
      <c r="H1798" s="1" t="s">
        <v>54</v>
      </c>
      <c r="I1798" s="1" t="s">
        <v>41</v>
      </c>
      <c r="J1798" s="1" t="s">
        <v>4</v>
      </c>
      <c r="K1798" s="1">
        <v>15</v>
      </c>
      <c r="L1798" s="1" t="s">
        <v>113</v>
      </c>
      <c r="M1798" s="14">
        <v>0.75000000000000022</v>
      </c>
      <c r="N1798" s="2">
        <v>6000</v>
      </c>
      <c r="O1798" s="14">
        <f t="shared" si="92"/>
        <v>4500.0000000000009</v>
      </c>
      <c r="P1798" s="14">
        <f t="shared" si="93"/>
        <v>1800.0000000000002</v>
      </c>
      <c r="Q1798" s="3">
        <v>0.39999999999999997</v>
      </c>
    </row>
    <row r="1799" spans="1:17" ht="15.75" customHeight="1" x14ac:dyDescent="0.2">
      <c r="A1799" s="1" t="s">
        <v>110</v>
      </c>
      <c r="B1799" s="1">
        <v>1128299</v>
      </c>
      <c r="C1799" s="17">
        <v>44911</v>
      </c>
      <c r="D1799" s="17" t="str">
        <f t="shared" si="100"/>
        <v>diciembre</v>
      </c>
      <c r="E1799" s="17" t="str">
        <f t="shared" si="101"/>
        <v>T4</v>
      </c>
      <c r="F1799" s="17" t="str">
        <f t="shared" si="102"/>
        <v>S2</v>
      </c>
      <c r="G1799" s="1" t="s">
        <v>11</v>
      </c>
      <c r="H1799" s="1" t="s">
        <v>54</v>
      </c>
      <c r="I1799" s="1" t="s">
        <v>41</v>
      </c>
      <c r="J1799" s="1" t="s">
        <v>5</v>
      </c>
      <c r="K1799" s="1">
        <v>19</v>
      </c>
      <c r="L1799" s="1" t="s">
        <v>115</v>
      </c>
      <c r="M1799" s="14">
        <v>0.75000000000000022</v>
      </c>
      <c r="N1799" s="2">
        <v>6000</v>
      </c>
      <c r="O1799" s="14">
        <f t="shared" si="92"/>
        <v>4500.0000000000009</v>
      </c>
      <c r="P1799" s="14">
        <f t="shared" si="93"/>
        <v>1800.0000000000002</v>
      </c>
      <c r="Q1799" s="3">
        <v>0.39999999999999997</v>
      </c>
    </row>
    <row r="1800" spans="1:17" ht="15.75" customHeight="1" x14ac:dyDescent="0.2">
      <c r="A1800" s="1" t="s">
        <v>110</v>
      </c>
      <c r="B1800" s="1">
        <v>1128299</v>
      </c>
      <c r="C1800" s="17">
        <v>44911</v>
      </c>
      <c r="D1800" s="17" t="str">
        <f t="shared" si="100"/>
        <v>diciembre</v>
      </c>
      <c r="E1800" s="17" t="str">
        <f t="shared" si="101"/>
        <v>T4</v>
      </c>
      <c r="F1800" s="17" t="str">
        <f t="shared" si="102"/>
        <v>S2</v>
      </c>
      <c r="G1800" s="1" t="s">
        <v>11</v>
      </c>
      <c r="H1800" s="1" t="s">
        <v>54</v>
      </c>
      <c r="I1800" s="1" t="s">
        <v>41</v>
      </c>
      <c r="J1800" s="1" t="s">
        <v>6</v>
      </c>
      <c r="K1800" s="1">
        <v>49</v>
      </c>
      <c r="L1800" s="1" t="s">
        <v>112</v>
      </c>
      <c r="M1800" s="14">
        <v>0.8500000000000002</v>
      </c>
      <c r="N1800" s="2">
        <v>5250</v>
      </c>
      <c r="O1800" s="14">
        <f t="shared" si="92"/>
        <v>4462.5000000000009</v>
      </c>
      <c r="P1800" s="14">
        <f t="shared" si="93"/>
        <v>2008.1250000000005</v>
      </c>
      <c r="Q1800" s="3">
        <v>0.45</v>
      </c>
    </row>
    <row r="1801" spans="1:17" ht="15.75" customHeight="1" x14ac:dyDescent="0.2">
      <c r="A1801" s="1" t="s">
        <v>110</v>
      </c>
      <c r="B1801" s="1">
        <v>1128299</v>
      </c>
      <c r="C1801" s="17">
        <v>44911</v>
      </c>
      <c r="D1801" s="17" t="str">
        <f t="shared" si="100"/>
        <v>diciembre</v>
      </c>
      <c r="E1801" s="17" t="str">
        <f t="shared" si="101"/>
        <v>T4</v>
      </c>
      <c r="F1801" s="17" t="str">
        <f t="shared" si="102"/>
        <v>S2</v>
      </c>
      <c r="G1801" s="1" t="s">
        <v>11</v>
      </c>
      <c r="H1801" s="1" t="s">
        <v>54</v>
      </c>
      <c r="I1801" s="1" t="s">
        <v>41</v>
      </c>
      <c r="J1801" s="1" t="s">
        <v>7</v>
      </c>
      <c r="K1801" s="1">
        <v>38</v>
      </c>
      <c r="L1801" s="1" t="s">
        <v>114</v>
      </c>
      <c r="M1801" s="14">
        <v>0.90000000000000024</v>
      </c>
      <c r="N1801" s="2">
        <v>6250</v>
      </c>
      <c r="O1801" s="14">
        <f t="shared" si="92"/>
        <v>5625.0000000000018</v>
      </c>
      <c r="P1801" s="14">
        <f t="shared" si="93"/>
        <v>1968.7500000000005</v>
      </c>
      <c r="Q1801" s="3">
        <v>0.35</v>
      </c>
    </row>
    <row r="1802" spans="1:17" ht="15.75" customHeight="1" x14ac:dyDescent="0.2">
      <c r="A1802" s="1" t="s">
        <v>109</v>
      </c>
      <c r="B1802" s="1">
        <v>1197831</v>
      </c>
      <c r="C1802" s="17">
        <v>44566</v>
      </c>
      <c r="D1802" s="17" t="str">
        <f t="shared" si="100"/>
        <v>enero</v>
      </c>
      <c r="E1802" s="17" t="str">
        <f t="shared" si="101"/>
        <v>T1</v>
      </c>
      <c r="F1802" s="17" t="str">
        <f t="shared" si="102"/>
        <v>S1</v>
      </c>
      <c r="G1802" s="1" t="s">
        <v>8</v>
      </c>
      <c r="H1802" s="1" t="s">
        <v>55</v>
      </c>
      <c r="I1802" s="1" t="s">
        <v>56</v>
      </c>
      <c r="J1802" s="1" t="s">
        <v>2</v>
      </c>
      <c r="K1802" s="1">
        <v>33</v>
      </c>
      <c r="L1802" s="1" t="s">
        <v>112</v>
      </c>
      <c r="M1802" s="14">
        <v>0.2</v>
      </c>
      <c r="N1802" s="2">
        <v>6750</v>
      </c>
      <c r="O1802" s="14">
        <f t="shared" si="92"/>
        <v>1350</v>
      </c>
      <c r="P1802" s="14">
        <f t="shared" si="93"/>
        <v>405</v>
      </c>
      <c r="Q1802" s="3">
        <v>0.3</v>
      </c>
    </row>
    <row r="1803" spans="1:17" ht="15.75" customHeight="1" x14ac:dyDescent="0.2">
      <c r="A1803" s="1" t="s">
        <v>109</v>
      </c>
      <c r="B1803" s="1">
        <v>1197831</v>
      </c>
      <c r="C1803" s="17">
        <v>44566</v>
      </c>
      <c r="D1803" s="17" t="str">
        <f t="shared" si="100"/>
        <v>enero</v>
      </c>
      <c r="E1803" s="17" t="str">
        <f t="shared" si="101"/>
        <v>T1</v>
      </c>
      <c r="F1803" s="17" t="str">
        <f t="shared" si="102"/>
        <v>S1</v>
      </c>
      <c r="G1803" s="1" t="s">
        <v>8</v>
      </c>
      <c r="H1803" s="1" t="s">
        <v>55</v>
      </c>
      <c r="I1803" s="1" t="s">
        <v>56</v>
      </c>
      <c r="J1803" s="1" t="s">
        <v>3</v>
      </c>
      <c r="K1803" s="1">
        <v>16</v>
      </c>
      <c r="L1803" s="1" t="s">
        <v>115</v>
      </c>
      <c r="M1803" s="14">
        <v>0.3</v>
      </c>
      <c r="N1803" s="2">
        <v>6750</v>
      </c>
      <c r="O1803" s="14">
        <f t="shared" si="92"/>
        <v>2025</v>
      </c>
      <c r="P1803" s="14">
        <f t="shared" si="93"/>
        <v>607.5</v>
      </c>
      <c r="Q1803" s="3">
        <v>0.3</v>
      </c>
    </row>
    <row r="1804" spans="1:17" ht="15.75" customHeight="1" x14ac:dyDescent="0.2">
      <c r="A1804" s="1" t="s">
        <v>109</v>
      </c>
      <c r="B1804" s="1">
        <v>1197831</v>
      </c>
      <c r="C1804" s="17">
        <v>44566</v>
      </c>
      <c r="D1804" s="17" t="str">
        <f t="shared" si="100"/>
        <v>enero</v>
      </c>
      <c r="E1804" s="17" t="str">
        <f t="shared" si="101"/>
        <v>T1</v>
      </c>
      <c r="F1804" s="17" t="str">
        <f t="shared" si="102"/>
        <v>S1</v>
      </c>
      <c r="G1804" s="1" t="s">
        <v>8</v>
      </c>
      <c r="H1804" s="1" t="s">
        <v>55</v>
      </c>
      <c r="I1804" s="1" t="s">
        <v>56</v>
      </c>
      <c r="J1804" s="1" t="s">
        <v>4</v>
      </c>
      <c r="K1804" s="1">
        <v>54</v>
      </c>
      <c r="L1804" s="1" t="s">
        <v>113</v>
      </c>
      <c r="M1804" s="14">
        <v>0.3</v>
      </c>
      <c r="N1804" s="2">
        <v>4750</v>
      </c>
      <c r="O1804" s="14">
        <f t="shared" si="92"/>
        <v>1425</v>
      </c>
      <c r="P1804" s="14">
        <f t="shared" si="93"/>
        <v>427.5</v>
      </c>
      <c r="Q1804" s="3">
        <v>0.3</v>
      </c>
    </row>
    <row r="1805" spans="1:17" ht="15.75" customHeight="1" x14ac:dyDescent="0.2">
      <c r="A1805" s="1" t="s">
        <v>109</v>
      </c>
      <c r="B1805" s="1">
        <v>1197831</v>
      </c>
      <c r="C1805" s="17">
        <v>44566</v>
      </c>
      <c r="D1805" s="17" t="str">
        <f t="shared" si="100"/>
        <v>enero</v>
      </c>
      <c r="E1805" s="17" t="str">
        <f t="shared" si="101"/>
        <v>T1</v>
      </c>
      <c r="F1805" s="17" t="str">
        <f t="shared" si="102"/>
        <v>S1</v>
      </c>
      <c r="G1805" s="1" t="s">
        <v>8</v>
      </c>
      <c r="H1805" s="1" t="s">
        <v>55</v>
      </c>
      <c r="I1805" s="1" t="s">
        <v>56</v>
      </c>
      <c r="J1805" s="1" t="s">
        <v>5</v>
      </c>
      <c r="K1805" s="1">
        <v>35</v>
      </c>
      <c r="L1805" s="1" t="s">
        <v>114</v>
      </c>
      <c r="M1805" s="14">
        <v>0.35</v>
      </c>
      <c r="N1805" s="2">
        <v>4750</v>
      </c>
      <c r="O1805" s="14">
        <f t="shared" si="92"/>
        <v>1662.5</v>
      </c>
      <c r="P1805" s="14">
        <f t="shared" si="93"/>
        <v>665</v>
      </c>
      <c r="Q1805" s="3">
        <v>0.4</v>
      </c>
    </row>
    <row r="1806" spans="1:17" ht="15.75" customHeight="1" x14ac:dyDescent="0.2">
      <c r="A1806" s="1" t="s">
        <v>109</v>
      </c>
      <c r="B1806" s="1">
        <v>1197831</v>
      </c>
      <c r="C1806" s="17">
        <v>44566</v>
      </c>
      <c r="D1806" s="17" t="str">
        <f t="shared" si="100"/>
        <v>enero</v>
      </c>
      <c r="E1806" s="17" t="str">
        <f t="shared" si="101"/>
        <v>T1</v>
      </c>
      <c r="F1806" s="17" t="str">
        <f t="shared" si="102"/>
        <v>S1</v>
      </c>
      <c r="G1806" s="1" t="s">
        <v>8</v>
      </c>
      <c r="H1806" s="1" t="s">
        <v>55</v>
      </c>
      <c r="I1806" s="1" t="s">
        <v>56</v>
      </c>
      <c r="J1806" s="1" t="s">
        <v>6</v>
      </c>
      <c r="K1806" s="1">
        <v>56</v>
      </c>
      <c r="L1806" s="1" t="s">
        <v>114</v>
      </c>
      <c r="M1806" s="14">
        <v>0.4</v>
      </c>
      <c r="N1806" s="2">
        <v>3250</v>
      </c>
      <c r="O1806" s="14">
        <f t="shared" si="92"/>
        <v>1300</v>
      </c>
      <c r="P1806" s="14">
        <f t="shared" si="93"/>
        <v>325</v>
      </c>
      <c r="Q1806" s="3">
        <v>0.25</v>
      </c>
    </row>
    <row r="1807" spans="1:17" ht="15.75" customHeight="1" x14ac:dyDescent="0.2">
      <c r="A1807" s="1" t="s">
        <v>109</v>
      </c>
      <c r="B1807" s="1">
        <v>1197831</v>
      </c>
      <c r="C1807" s="17">
        <v>44566</v>
      </c>
      <c r="D1807" s="17" t="str">
        <f t="shared" si="100"/>
        <v>enero</v>
      </c>
      <c r="E1807" s="17" t="str">
        <f t="shared" si="101"/>
        <v>T1</v>
      </c>
      <c r="F1807" s="17" t="str">
        <f t="shared" si="102"/>
        <v>S1</v>
      </c>
      <c r="G1807" s="1" t="s">
        <v>8</v>
      </c>
      <c r="H1807" s="1" t="s">
        <v>55</v>
      </c>
      <c r="I1807" s="1" t="s">
        <v>56</v>
      </c>
      <c r="J1807" s="1" t="s">
        <v>7</v>
      </c>
      <c r="K1807" s="1">
        <v>40</v>
      </c>
      <c r="L1807" s="1" t="s">
        <v>114</v>
      </c>
      <c r="M1807" s="14">
        <v>0.35</v>
      </c>
      <c r="N1807" s="2">
        <v>4750</v>
      </c>
      <c r="O1807" s="14">
        <f t="shared" si="92"/>
        <v>1662.5</v>
      </c>
      <c r="P1807" s="14">
        <f t="shared" si="93"/>
        <v>748.125</v>
      </c>
      <c r="Q1807" s="3">
        <v>0.45</v>
      </c>
    </row>
    <row r="1808" spans="1:17" ht="15.75" customHeight="1" x14ac:dyDescent="0.2">
      <c r="A1808" s="1" t="s">
        <v>109</v>
      </c>
      <c r="B1808" s="1">
        <v>1197831</v>
      </c>
      <c r="C1808" s="17">
        <v>44596</v>
      </c>
      <c r="D1808" s="17" t="str">
        <f t="shared" si="100"/>
        <v>febrero</v>
      </c>
      <c r="E1808" s="17" t="str">
        <f t="shared" si="101"/>
        <v>T1</v>
      </c>
      <c r="F1808" s="17" t="str">
        <f t="shared" si="102"/>
        <v>S1</v>
      </c>
      <c r="G1808" s="1" t="s">
        <v>8</v>
      </c>
      <c r="H1808" s="1" t="s">
        <v>55</v>
      </c>
      <c r="I1808" s="1" t="s">
        <v>56</v>
      </c>
      <c r="J1808" s="1" t="s">
        <v>2</v>
      </c>
      <c r="K1808" s="1">
        <v>50</v>
      </c>
      <c r="L1808" s="1" t="s">
        <v>115</v>
      </c>
      <c r="M1808" s="14">
        <v>0.25</v>
      </c>
      <c r="N1808" s="2">
        <v>6250</v>
      </c>
      <c r="O1808" s="14">
        <f t="shared" si="92"/>
        <v>1562.5</v>
      </c>
      <c r="P1808" s="14">
        <f t="shared" si="93"/>
        <v>468.75</v>
      </c>
      <c r="Q1808" s="3">
        <v>0.3</v>
      </c>
    </row>
    <row r="1809" spans="1:17" ht="15.75" customHeight="1" x14ac:dyDescent="0.2">
      <c r="A1809" s="1" t="s">
        <v>109</v>
      </c>
      <c r="B1809" s="1">
        <v>1197831</v>
      </c>
      <c r="C1809" s="17">
        <v>44596</v>
      </c>
      <c r="D1809" s="17" t="str">
        <f t="shared" si="100"/>
        <v>febrero</v>
      </c>
      <c r="E1809" s="17" t="str">
        <f t="shared" si="101"/>
        <v>T1</v>
      </c>
      <c r="F1809" s="17" t="str">
        <f t="shared" si="102"/>
        <v>S1</v>
      </c>
      <c r="G1809" s="1" t="s">
        <v>8</v>
      </c>
      <c r="H1809" s="1" t="s">
        <v>55</v>
      </c>
      <c r="I1809" s="1" t="s">
        <v>56</v>
      </c>
      <c r="J1809" s="1" t="s">
        <v>3</v>
      </c>
      <c r="K1809" s="1">
        <v>57</v>
      </c>
      <c r="L1809" s="1" t="s">
        <v>113</v>
      </c>
      <c r="M1809" s="14">
        <v>0.35</v>
      </c>
      <c r="N1809" s="2">
        <v>6000</v>
      </c>
      <c r="O1809" s="14">
        <f t="shared" si="92"/>
        <v>2100</v>
      </c>
      <c r="P1809" s="14">
        <f t="shared" si="93"/>
        <v>630</v>
      </c>
      <c r="Q1809" s="3">
        <v>0.3</v>
      </c>
    </row>
    <row r="1810" spans="1:17" ht="15.75" customHeight="1" x14ac:dyDescent="0.2">
      <c r="A1810" s="1" t="s">
        <v>109</v>
      </c>
      <c r="B1810" s="1">
        <v>1197831</v>
      </c>
      <c r="C1810" s="17">
        <v>44596</v>
      </c>
      <c r="D1810" s="17" t="str">
        <f t="shared" si="100"/>
        <v>febrero</v>
      </c>
      <c r="E1810" s="17" t="str">
        <f t="shared" si="101"/>
        <v>T1</v>
      </c>
      <c r="F1810" s="17" t="str">
        <f t="shared" si="102"/>
        <v>S1</v>
      </c>
      <c r="G1810" s="1" t="s">
        <v>8</v>
      </c>
      <c r="H1810" s="1" t="s">
        <v>55</v>
      </c>
      <c r="I1810" s="1" t="s">
        <v>56</v>
      </c>
      <c r="J1810" s="1" t="s">
        <v>4</v>
      </c>
      <c r="K1810" s="1">
        <v>49</v>
      </c>
      <c r="L1810" s="1" t="s">
        <v>115</v>
      </c>
      <c r="M1810" s="14">
        <v>0.35</v>
      </c>
      <c r="N1810" s="2">
        <v>4250</v>
      </c>
      <c r="O1810" s="14">
        <f t="shared" si="92"/>
        <v>1487.5</v>
      </c>
      <c r="P1810" s="14">
        <f t="shared" si="93"/>
        <v>446.25</v>
      </c>
      <c r="Q1810" s="3">
        <v>0.3</v>
      </c>
    </row>
    <row r="1811" spans="1:17" ht="15.75" customHeight="1" x14ac:dyDescent="0.2">
      <c r="A1811" s="1" t="s">
        <v>109</v>
      </c>
      <c r="B1811" s="1">
        <v>1197831</v>
      </c>
      <c r="C1811" s="17">
        <v>44596</v>
      </c>
      <c r="D1811" s="17" t="str">
        <f t="shared" si="100"/>
        <v>febrero</v>
      </c>
      <c r="E1811" s="17" t="str">
        <f t="shared" si="101"/>
        <v>T1</v>
      </c>
      <c r="F1811" s="17" t="str">
        <f t="shared" si="102"/>
        <v>S1</v>
      </c>
      <c r="G1811" s="1" t="s">
        <v>8</v>
      </c>
      <c r="H1811" s="1" t="s">
        <v>55</v>
      </c>
      <c r="I1811" s="1" t="s">
        <v>56</v>
      </c>
      <c r="J1811" s="1" t="s">
        <v>5</v>
      </c>
      <c r="K1811" s="1">
        <v>16</v>
      </c>
      <c r="L1811" s="1" t="s">
        <v>115</v>
      </c>
      <c r="M1811" s="14">
        <v>0.35</v>
      </c>
      <c r="N1811" s="2">
        <v>3750</v>
      </c>
      <c r="O1811" s="14">
        <f t="shared" si="92"/>
        <v>1312.5</v>
      </c>
      <c r="P1811" s="14">
        <f t="shared" si="93"/>
        <v>525</v>
      </c>
      <c r="Q1811" s="3">
        <v>0.4</v>
      </c>
    </row>
    <row r="1812" spans="1:17" ht="15.75" customHeight="1" x14ac:dyDescent="0.2">
      <c r="A1812" s="1" t="s">
        <v>109</v>
      </c>
      <c r="B1812" s="1">
        <v>1197831</v>
      </c>
      <c r="C1812" s="17">
        <v>44596</v>
      </c>
      <c r="D1812" s="17" t="str">
        <f t="shared" si="100"/>
        <v>febrero</v>
      </c>
      <c r="E1812" s="17" t="str">
        <f t="shared" si="101"/>
        <v>T1</v>
      </c>
      <c r="F1812" s="17" t="str">
        <f t="shared" si="102"/>
        <v>S1</v>
      </c>
      <c r="G1812" s="1" t="s">
        <v>8</v>
      </c>
      <c r="H1812" s="1" t="s">
        <v>55</v>
      </c>
      <c r="I1812" s="1" t="s">
        <v>56</v>
      </c>
      <c r="J1812" s="1" t="s">
        <v>6</v>
      </c>
      <c r="K1812" s="1">
        <v>38</v>
      </c>
      <c r="L1812" s="1" t="s">
        <v>113</v>
      </c>
      <c r="M1812" s="14">
        <v>0.4</v>
      </c>
      <c r="N1812" s="2">
        <v>2500</v>
      </c>
      <c r="O1812" s="14">
        <f t="shared" si="92"/>
        <v>1000</v>
      </c>
      <c r="P1812" s="14">
        <f t="shared" si="93"/>
        <v>250</v>
      </c>
      <c r="Q1812" s="3">
        <v>0.25</v>
      </c>
    </row>
    <row r="1813" spans="1:17" ht="15.75" customHeight="1" x14ac:dyDescent="0.2">
      <c r="A1813" s="1" t="s">
        <v>109</v>
      </c>
      <c r="B1813" s="1">
        <v>1197831</v>
      </c>
      <c r="C1813" s="17">
        <v>44596</v>
      </c>
      <c r="D1813" s="17" t="str">
        <f t="shared" si="100"/>
        <v>febrero</v>
      </c>
      <c r="E1813" s="17" t="str">
        <f t="shared" si="101"/>
        <v>T1</v>
      </c>
      <c r="F1813" s="17" t="str">
        <f t="shared" si="102"/>
        <v>S1</v>
      </c>
      <c r="G1813" s="1" t="s">
        <v>8</v>
      </c>
      <c r="H1813" s="1" t="s">
        <v>55</v>
      </c>
      <c r="I1813" s="1" t="s">
        <v>56</v>
      </c>
      <c r="J1813" s="1" t="s">
        <v>7</v>
      </c>
      <c r="K1813" s="1">
        <v>57</v>
      </c>
      <c r="L1813" s="1" t="s">
        <v>112</v>
      </c>
      <c r="M1813" s="14">
        <v>0.35</v>
      </c>
      <c r="N1813" s="2">
        <v>4500</v>
      </c>
      <c r="O1813" s="14">
        <f t="shared" si="92"/>
        <v>1575</v>
      </c>
      <c r="P1813" s="14">
        <f t="shared" si="93"/>
        <v>708.75</v>
      </c>
      <c r="Q1813" s="3">
        <v>0.45</v>
      </c>
    </row>
    <row r="1814" spans="1:17" ht="15.75" customHeight="1" x14ac:dyDescent="0.2">
      <c r="A1814" s="1" t="s">
        <v>109</v>
      </c>
      <c r="B1814" s="1">
        <v>1197831</v>
      </c>
      <c r="C1814" s="17">
        <v>44626</v>
      </c>
      <c r="D1814" s="17" t="str">
        <f t="shared" si="100"/>
        <v>marzo</v>
      </c>
      <c r="E1814" s="17" t="str">
        <f t="shared" si="101"/>
        <v>T1</v>
      </c>
      <c r="F1814" s="17" t="str">
        <f t="shared" si="102"/>
        <v>S1</v>
      </c>
      <c r="G1814" s="1" t="s">
        <v>8</v>
      </c>
      <c r="H1814" s="1" t="s">
        <v>55</v>
      </c>
      <c r="I1814" s="1" t="s">
        <v>56</v>
      </c>
      <c r="J1814" s="1" t="s">
        <v>2</v>
      </c>
      <c r="K1814" s="1">
        <v>48</v>
      </c>
      <c r="L1814" s="1" t="s">
        <v>115</v>
      </c>
      <c r="M1814" s="14">
        <v>0.3</v>
      </c>
      <c r="N1814" s="2">
        <v>6250</v>
      </c>
      <c r="O1814" s="14">
        <f t="shared" si="92"/>
        <v>1875</v>
      </c>
      <c r="P1814" s="14">
        <f t="shared" si="93"/>
        <v>656.25</v>
      </c>
      <c r="Q1814" s="3">
        <v>0.35</v>
      </c>
    </row>
    <row r="1815" spans="1:17" ht="15.75" customHeight="1" x14ac:dyDescent="0.2">
      <c r="A1815" s="1" t="s">
        <v>109</v>
      </c>
      <c r="B1815" s="1">
        <v>1197831</v>
      </c>
      <c r="C1815" s="17">
        <v>44626</v>
      </c>
      <c r="D1815" s="17" t="str">
        <f t="shared" si="100"/>
        <v>marzo</v>
      </c>
      <c r="E1815" s="17" t="str">
        <f t="shared" si="101"/>
        <v>T1</v>
      </c>
      <c r="F1815" s="17" t="str">
        <f t="shared" si="102"/>
        <v>S1</v>
      </c>
      <c r="G1815" s="1" t="s">
        <v>8</v>
      </c>
      <c r="H1815" s="1" t="s">
        <v>55</v>
      </c>
      <c r="I1815" s="1" t="s">
        <v>56</v>
      </c>
      <c r="J1815" s="1" t="s">
        <v>3</v>
      </c>
      <c r="K1815" s="1">
        <v>16</v>
      </c>
      <c r="L1815" s="1" t="s">
        <v>115</v>
      </c>
      <c r="M1815" s="14">
        <v>0.4</v>
      </c>
      <c r="N1815" s="2">
        <v>6250</v>
      </c>
      <c r="O1815" s="14">
        <f t="shared" si="92"/>
        <v>2500</v>
      </c>
      <c r="P1815" s="14">
        <f t="shared" si="93"/>
        <v>875</v>
      </c>
      <c r="Q1815" s="3">
        <v>0.35</v>
      </c>
    </row>
    <row r="1816" spans="1:17" ht="15.75" customHeight="1" x14ac:dyDescent="0.2">
      <c r="A1816" s="1" t="s">
        <v>109</v>
      </c>
      <c r="B1816" s="1">
        <v>1197831</v>
      </c>
      <c r="C1816" s="17">
        <v>44626</v>
      </c>
      <c r="D1816" s="17" t="str">
        <f t="shared" si="100"/>
        <v>marzo</v>
      </c>
      <c r="E1816" s="17" t="str">
        <f t="shared" si="101"/>
        <v>T1</v>
      </c>
      <c r="F1816" s="17" t="str">
        <f t="shared" si="102"/>
        <v>S1</v>
      </c>
      <c r="G1816" s="1" t="s">
        <v>8</v>
      </c>
      <c r="H1816" s="1" t="s">
        <v>55</v>
      </c>
      <c r="I1816" s="1" t="s">
        <v>56</v>
      </c>
      <c r="J1816" s="1" t="s">
        <v>4</v>
      </c>
      <c r="K1816" s="1">
        <v>29</v>
      </c>
      <c r="L1816" s="1" t="s">
        <v>114</v>
      </c>
      <c r="M1816" s="14">
        <v>0.3</v>
      </c>
      <c r="N1816" s="2">
        <v>4500</v>
      </c>
      <c r="O1816" s="14">
        <f t="shared" si="92"/>
        <v>1350</v>
      </c>
      <c r="P1816" s="14">
        <f t="shared" si="93"/>
        <v>472.49999999999994</v>
      </c>
      <c r="Q1816" s="3">
        <v>0.35</v>
      </c>
    </row>
    <row r="1817" spans="1:17" ht="15.75" customHeight="1" x14ac:dyDescent="0.2">
      <c r="A1817" s="1" t="s">
        <v>109</v>
      </c>
      <c r="B1817" s="1">
        <v>1197831</v>
      </c>
      <c r="C1817" s="17">
        <v>44626</v>
      </c>
      <c r="D1817" s="17" t="str">
        <f t="shared" si="100"/>
        <v>marzo</v>
      </c>
      <c r="E1817" s="17" t="str">
        <f t="shared" si="101"/>
        <v>T1</v>
      </c>
      <c r="F1817" s="17" t="str">
        <f t="shared" si="102"/>
        <v>S1</v>
      </c>
      <c r="G1817" s="1" t="s">
        <v>8</v>
      </c>
      <c r="H1817" s="1" t="s">
        <v>55</v>
      </c>
      <c r="I1817" s="1" t="s">
        <v>56</v>
      </c>
      <c r="J1817" s="1" t="s">
        <v>5</v>
      </c>
      <c r="K1817" s="1">
        <v>31</v>
      </c>
      <c r="L1817" s="1" t="s">
        <v>113</v>
      </c>
      <c r="M1817" s="14">
        <v>0.35000000000000003</v>
      </c>
      <c r="N1817" s="2">
        <v>3500</v>
      </c>
      <c r="O1817" s="14">
        <f t="shared" si="92"/>
        <v>1225.0000000000002</v>
      </c>
      <c r="P1817" s="14">
        <f t="shared" si="93"/>
        <v>551.25000000000011</v>
      </c>
      <c r="Q1817" s="3">
        <v>0.45</v>
      </c>
    </row>
    <row r="1818" spans="1:17" ht="15.75" customHeight="1" x14ac:dyDescent="0.2">
      <c r="A1818" s="1" t="s">
        <v>109</v>
      </c>
      <c r="B1818" s="1">
        <v>1197831</v>
      </c>
      <c r="C1818" s="17">
        <v>44626</v>
      </c>
      <c r="D1818" s="17" t="str">
        <f t="shared" si="100"/>
        <v>marzo</v>
      </c>
      <c r="E1818" s="17" t="str">
        <f t="shared" si="101"/>
        <v>T1</v>
      </c>
      <c r="F1818" s="17" t="str">
        <f t="shared" si="102"/>
        <v>S1</v>
      </c>
      <c r="G1818" s="1" t="s">
        <v>8</v>
      </c>
      <c r="H1818" s="1" t="s">
        <v>55</v>
      </c>
      <c r="I1818" s="1" t="s">
        <v>56</v>
      </c>
      <c r="J1818" s="1" t="s">
        <v>6</v>
      </c>
      <c r="K1818" s="1">
        <v>45</v>
      </c>
      <c r="L1818" s="1" t="s">
        <v>113</v>
      </c>
      <c r="M1818" s="14">
        <v>0.4</v>
      </c>
      <c r="N1818" s="2">
        <v>2500</v>
      </c>
      <c r="O1818" s="14">
        <f t="shared" si="92"/>
        <v>1000</v>
      </c>
      <c r="P1818" s="14">
        <f t="shared" si="93"/>
        <v>300</v>
      </c>
      <c r="Q1818" s="3">
        <v>0.3</v>
      </c>
    </row>
    <row r="1819" spans="1:17" ht="15.75" customHeight="1" x14ac:dyDescent="0.2">
      <c r="A1819" s="1" t="s">
        <v>109</v>
      </c>
      <c r="B1819" s="1">
        <v>1197831</v>
      </c>
      <c r="C1819" s="17">
        <v>44626</v>
      </c>
      <c r="D1819" s="17" t="str">
        <f t="shared" si="100"/>
        <v>marzo</v>
      </c>
      <c r="E1819" s="17" t="str">
        <f t="shared" si="101"/>
        <v>T1</v>
      </c>
      <c r="F1819" s="17" t="str">
        <f t="shared" si="102"/>
        <v>S1</v>
      </c>
      <c r="G1819" s="1" t="s">
        <v>8</v>
      </c>
      <c r="H1819" s="1" t="s">
        <v>55</v>
      </c>
      <c r="I1819" s="1" t="s">
        <v>56</v>
      </c>
      <c r="J1819" s="1" t="s">
        <v>7</v>
      </c>
      <c r="K1819" s="1">
        <v>45</v>
      </c>
      <c r="L1819" s="1" t="s">
        <v>115</v>
      </c>
      <c r="M1819" s="14">
        <v>0.35000000000000003</v>
      </c>
      <c r="N1819" s="2">
        <v>4000</v>
      </c>
      <c r="O1819" s="14">
        <f t="shared" si="92"/>
        <v>1400.0000000000002</v>
      </c>
      <c r="P1819" s="14">
        <f t="shared" si="93"/>
        <v>700.00000000000011</v>
      </c>
      <c r="Q1819" s="3">
        <v>0.5</v>
      </c>
    </row>
    <row r="1820" spans="1:17" ht="15.75" customHeight="1" x14ac:dyDescent="0.2">
      <c r="A1820" s="1" t="s">
        <v>109</v>
      </c>
      <c r="B1820" s="1">
        <v>1197831</v>
      </c>
      <c r="C1820" s="17">
        <v>44656</v>
      </c>
      <c r="D1820" s="17" t="str">
        <f t="shared" si="100"/>
        <v>abril</v>
      </c>
      <c r="E1820" s="17" t="str">
        <f t="shared" si="101"/>
        <v>T2</v>
      </c>
      <c r="F1820" s="17" t="str">
        <f t="shared" si="102"/>
        <v>S1</v>
      </c>
      <c r="G1820" s="1" t="s">
        <v>8</v>
      </c>
      <c r="H1820" s="1" t="s">
        <v>55</v>
      </c>
      <c r="I1820" s="1" t="s">
        <v>56</v>
      </c>
      <c r="J1820" s="1" t="s">
        <v>2</v>
      </c>
      <c r="K1820" s="1">
        <v>23</v>
      </c>
      <c r="L1820" s="1" t="s">
        <v>112</v>
      </c>
      <c r="M1820" s="14">
        <v>0.19999999999999998</v>
      </c>
      <c r="N1820" s="2">
        <v>6500</v>
      </c>
      <c r="O1820" s="14">
        <f t="shared" si="92"/>
        <v>1300</v>
      </c>
      <c r="P1820" s="14">
        <f t="shared" si="93"/>
        <v>454.99999999999994</v>
      </c>
      <c r="Q1820" s="3">
        <v>0.35</v>
      </c>
    </row>
    <row r="1821" spans="1:17" ht="15.75" customHeight="1" x14ac:dyDescent="0.2">
      <c r="A1821" s="1" t="s">
        <v>109</v>
      </c>
      <c r="B1821" s="1">
        <v>1197831</v>
      </c>
      <c r="C1821" s="17">
        <v>44656</v>
      </c>
      <c r="D1821" s="17" t="str">
        <f t="shared" si="100"/>
        <v>abril</v>
      </c>
      <c r="E1821" s="17" t="str">
        <f t="shared" si="101"/>
        <v>T2</v>
      </c>
      <c r="F1821" s="17" t="str">
        <f t="shared" si="102"/>
        <v>S1</v>
      </c>
      <c r="G1821" s="1" t="s">
        <v>8</v>
      </c>
      <c r="H1821" s="1" t="s">
        <v>55</v>
      </c>
      <c r="I1821" s="1" t="s">
        <v>56</v>
      </c>
      <c r="J1821" s="1" t="s">
        <v>3</v>
      </c>
      <c r="K1821" s="1">
        <v>55</v>
      </c>
      <c r="L1821" s="1" t="s">
        <v>114</v>
      </c>
      <c r="M1821" s="14">
        <v>0.30000000000000004</v>
      </c>
      <c r="N1821" s="2">
        <v>6500</v>
      </c>
      <c r="O1821" s="14">
        <f t="shared" si="92"/>
        <v>1950.0000000000002</v>
      </c>
      <c r="P1821" s="14">
        <f t="shared" si="93"/>
        <v>682.5</v>
      </c>
      <c r="Q1821" s="3">
        <v>0.35</v>
      </c>
    </row>
    <row r="1822" spans="1:17" ht="15.75" customHeight="1" x14ac:dyDescent="0.2">
      <c r="A1822" s="1" t="s">
        <v>109</v>
      </c>
      <c r="B1822" s="1">
        <v>1197831</v>
      </c>
      <c r="C1822" s="17">
        <v>44656</v>
      </c>
      <c r="D1822" s="17" t="str">
        <f t="shared" si="100"/>
        <v>abril</v>
      </c>
      <c r="E1822" s="17" t="str">
        <f t="shared" si="101"/>
        <v>T2</v>
      </c>
      <c r="F1822" s="17" t="str">
        <f t="shared" si="102"/>
        <v>S1</v>
      </c>
      <c r="G1822" s="1" t="s">
        <v>8</v>
      </c>
      <c r="H1822" s="1" t="s">
        <v>55</v>
      </c>
      <c r="I1822" s="1" t="s">
        <v>56</v>
      </c>
      <c r="J1822" s="1" t="s">
        <v>4</v>
      </c>
      <c r="K1822" s="1">
        <v>40</v>
      </c>
      <c r="L1822" s="1" t="s">
        <v>114</v>
      </c>
      <c r="M1822" s="14">
        <v>0.24999999999999997</v>
      </c>
      <c r="N1822" s="2">
        <v>4750</v>
      </c>
      <c r="O1822" s="14">
        <f t="shared" si="92"/>
        <v>1187.4999999999998</v>
      </c>
      <c r="P1822" s="14">
        <f t="shared" si="93"/>
        <v>415.62499999999989</v>
      </c>
      <c r="Q1822" s="3">
        <v>0.35</v>
      </c>
    </row>
    <row r="1823" spans="1:17" ht="15.75" customHeight="1" x14ac:dyDescent="0.2">
      <c r="A1823" s="1" t="s">
        <v>109</v>
      </c>
      <c r="B1823" s="1">
        <v>1197831</v>
      </c>
      <c r="C1823" s="17">
        <v>44656</v>
      </c>
      <c r="D1823" s="17" t="str">
        <f t="shared" si="100"/>
        <v>abril</v>
      </c>
      <c r="E1823" s="17" t="str">
        <f t="shared" si="101"/>
        <v>T2</v>
      </c>
      <c r="F1823" s="17" t="str">
        <f t="shared" si="102"/>
        <v>S1</v>
      </c>
      <c r="G1823" s="1" t="s">
        <v>8</v>
      </c>
      <c r="H1823" s="1" t="s">
        <v>55</v>
      </c>
      <c r="I1823" s="1" t="s">
        <v>56</v>
      </c>
      <c r="J1823" s="1" t="s">
        <v>5</v>
      </c>
      <c r="K1823" s="1">
        <v>60</v>
      </c>
      <c r="L1823" s="1" t="s">
        <v>115</v>
      </c>
      <c r="M1823" s="14">
        <v>0.30000000000000004</v>
      </c>
      <c r="N1823" s="2">
        <v>3750</v>
      </c>
      <c r="O1823" s="14">
        <f t="shared" si="92"/>
        <v>1125.0000000000002</v>
      </c>
      <c r="P1823" s="14">
        <f t="shared" si="93"/>
        <v>506.25000000000011</v>
      </c>
      <c r="Q1823" s="3">
        <v>0.45</v>
      </c>
    </row>
    <row r="1824" spans="1:17" ht="15.75" customHeight="1" x14ac:dyDescent="0.2">
      <c r="A1824" s="1" t="s">
        <v>109</v>
      </c>
      <c r="B1824" s="1">
        <v>1197831</v>
      </c>
      <c r="C1824" s="17">
        <v>44656</v>
      </c>
      <c r="D1824" s="17" t="str">
        <f t="shared" si="100"/>
        <v>abril</v>
      </c>
      <c r="E1824" s="17" t="str">
        <f t="shared" si="101"/>
        <v>T2</v>
      </c>
      <c r="F1824" s="17" t="str">
        <f t="shared" si="102"/>
        <v>S1</v>
      </c>
      <c r="G1824" s="1" t="s">
        <v>8</v>
      </c>
      <c r="H1824" s="1" t="s">
        <v>55</v>
      </c>
      <c r="I1824" s="1" t="s">
        <v>56</v>
      </c>
      <c r="J1824" s="1" t="s">
        <v>6</v>
      </c>
      <c r="K1824" s="1">
        <v>42</v>
      </c>
      <c r="L1824" s="1" t="s">
        <v>115</v>
      </c>
      <c r="M1824" s="14">
        <v>0.35</v>
      </c>
      <c r="N1824" s="2">
        <v>2750</v>
      </c>
      <c r="O1824" s="14">
        <f t="shared" si="92"/>
        <v>962.49999999999989</v>
      </c>
      <c r="P1824" s="14">
        <f t="shared" si="93"/>
        <v>288.74999999999994</v>
      </c>
      <c r="Q1824" s="3">
        <v>0.3</v>
      </c>
    </row>
    <row r="1825" spans="1:17" ht="15.75" customHeight="1" x14ac:dyDescent="0.2">
      <c r="A1825" s="1" t="s">
        <v>109</v>
      </c>
      <c r="B1825" s="1">
        <v>1197831</v>
      </c>
      <c r="C1825" s="17">
        <v>44656</v>
      </c>
      <c r="D1825" s="17" t="str">
        <f t="shared" si="100"/>
        <v>abril</v>
      </c>
      <c r="E1825" s="17" t="str">
        <f t="shared" si="101"/>
        <v>T2</v>
      </c>
      <c r="F1825" s="17" t="str">
        <f t="shared" si="102"/>
        <v>S1</v>
      </c>
      <c r="G1825" s="1" t="s">
        <v>8</v>
      </c>
      <c r="H1825" s="1" t="s">
        <v>55</v>
      </c>
      <c r="I1825" s="1" t="s">
        <v>56</v>
      </c>
      <c r="J1825" s="1" t="s">
        <v>7</v>
      </c>
      <c r="K1825" s="1">
        <v>38</v>
      </c>
      <c r="L1825" s="1" t="s">
        <v>114</v>
      </c>
      <c r="M1825" s="14">
        <v>0.30000000000000004</v>
      </c>
      <c r="N1825" s="2">
        <v>5500</v>
      </c>
      <c r="O1825" s="14">
        <f t="shared" si="92"/>
        <v>1650.0000000000002</v>
      </c>
      <c r="P1825" s="14">
        <f t="shared" si="93"/>
        <v>825.00000000000011</v>
      </c>
      <c r="Q1825" s="3">
        <v>0.5</v>
      </c>
    </row>
    <row r="1826" spans="1:17" ht="15.75" customHeight="1" x14ac:dyDescent="0.2">
      <c r="A1826" s="1" t="s">
        <v>109</v>
      </c>
      <c r="B1826" s="1">
        <v>1197831</v>
      </c>
      <c r="C1826" s="17">
        <v>44686</v>
      </c>
      <c r="D1826" s="17" t="str">
        <f t="shared" si="100"/>
        <v>mayo</v>
      </c>
      <c r="E1826" s="17" t="str">
        <f t="shared" si="101"/>
        <v>T2</v>
      </c>
      <c r="F1826" s="17" t="str">
        <f t="shared" si="102"/>
        <v>S1</v>
      </c>
      <c r="G1826" s="1" t="s">
        <v>8</v>
      </c>
      <c r="H1826" s="1" t="s">
        <v>55</v>
      </c>
      <c r="I1826" s="1" t="s">
        <v>56</v>
      </c>
      <c r="J1826" s="1" t="s">
        <v>2</v>
      </c>
      <c r="K1826" s="1">
        <v>40</v>
      </c>
      <c r="L1826" s="1" t="s">
        <v>113</v>
      </c>
      <c r="M1826" s="14">
        <v>0.19999999999999998</v>
      </c>
      <c r="N1826" s="2">
        <v>7000</v>
      </c>
      <c r="O1826" s="14">
        <f t="shared" si="92"/>
        <v>1399.9999999999998</v>
      </c>
      <c r="P1826" s="14">
        <f t="shared" si="93"/>
        <v>489.99999999999989</v>
      </c>
      <c r="Q1826" s="3">
        <v>0.35</v>
      </c>
    </row>
    <row r="1827" spans="1:17" ht="15.75" customHeight="1" x14ac:dyDescent="0.2">
      <c r="A1827" s="1" t="s">
        <v>109</v>
      </c>
      <c r="B1827" s="1">
        <v>1197831</v>
      </c>
      <c r="C1827" s="17">
        <v>44686</v>
      </c>
      <c r="D1827" s="17" t="str">
        <f t="shared" si="100"/>
        <v>mayo</v>
      </c>
      <c r="E1827" s="17" t="str">
        <f t="shared" si="101"/>
        <v>T2</v>
      </c>
      <c r="F1827" s="17" t="str">
        <f t="shared" si="102"/>
        <v>S1</v>
      </c>
      <c r="G1827" s="1" t="s">
        <v>8</v>
      </c>
      <c r="H1827" s="1" t="s">
        <v>55</v>
      </c>
      <c r="I1827" s="1" t="s">
        <v>56</v>
      </c>
      <c r="J1827" s="1" t="s">
        <v>3</v>
      </c>
      <c r="K1827" s="1">
        <v>42</v>
      </c>
      <c r="L1827" s="1" t="s">
        <v>115</v>
      </c>
      <c r="M1827" s="14">
        <v>0.30000000000000004</v>
      </c>
      <c r="N1827" s="2">
        <v>7250</v>
      </c>
      <c r="O1827" s="14">
        <f t="shared" si="92"/>
        <v>2175.0000000000005</v>
      </c>
      <c r="P1827" s="14">
        <f t="shared" si="93"/>
        <v>761.25000000000011</v>
      </c>
      <c r="Q1827" s="3">
        <v>0.35</v>
      </c>
    </row>
    <row r="1828" spans="1:17" ht="15.75" customHeight="1" x14ac:dyDescent="0.2">
      <c r="A1828" s="1" t="s">
        <v>109</v>
      </c>
      <c r="B1828" s="1">
        <v>1197831</v>
      </c>
      <c r="C1828" s="17">
        <v>44686</v>
      </c>
      <c r="D1828" s="17" t="str">
        <f t="shared" si="100"/>
        <v>mayo</v>
      </c>
      <c r="E1828" s="17" t="str">
        <f t="shared" si="101"/>
        <v>T2</v>
      </c>
      <c r="F1828" s="17" t="str">
        <f t="shared" si="102"/>
        <v>S1</v>
      </c>
      <c r="G1828" s="1" t="s">
        <v>8</v>
      </c>
      <c r="H1828" s="1" t="s">
        <v>55</v>
      </c>
      <c r="I1828" s="1" t="s">
        <v>56</v>
      </c>
      <c r="J1828" s="1" t="s">
        <v>4</v>
      </c>
      <c r="K1828" s="1">
        <v>15</v>
      </c>
      <c r="L1828" s="1" t="s">
        <v>114</v>
      </c>
      <c r="M1828" s="14">
        <v>0.24999999999999997</v>
      </c>
      <c r="N1828" s="2">
        <v>5750</v>
      </c>
      <c r="O1828" s="14">
        <f t="shared" si="92"/>
        <v>1437.4999999999998</v>
      </c>
      <c r="P1828" s="14">
        <f t="shared" si="93"/>
        <v>503.12499999999989</v>
      </c>
      <c r="Q1828" s="3">
        <v>0.35</v>
      </c>
    </row>
    <row r="1829" spans="1:17" ht="15.75" customHeight="1" x14ac:dyDescent="0.2">
      <c r="A1829" s="1" t="s">
        <v>109</v>
      </c>
      <c r="B1829" s="1">
        <v>1197831</v>
      </c>
      <c r="C1829" s="17">
        <v>44686</v>
      </c>
      <c r="D1829" s="17" t="str">
        <f t="shared" si="100"/>
        <v>mayo</v>
      </c>
      <c r="E1829" s="17" t="str">
        <f t="shared" si="101"/>
        <v>T2</v>
      </c>
      <c r="F1829" s="17" t="str">
        <f t="shared" si="102"/>
        <v>S1</v>
      </c>
      <c r="G1829" s="1" t="s">
        <v>8</v>
      </c>
      <c r="H1829" s="1" t="s">
        <v>55</v>
      </c>
      <c r="I1829" s="1" t="s">
        <v>56</v>
      </c>
      <c r="J1829" s="1" t="s">
        <v>5</v>
      </c>
      <c r="K1829" s="1">
        <v>53</v>
      </c>
      <c r="L1829" s="1" t="s">
        <v>114</v>
      </c>
      <c r="M1829" s="14">
        <v>0.35000000000000003</v>
      </c>
      <c r="N1829" s="2">
        <v>5000</v>
      </c>
      <c r="O1829" s="14">
        <f t="shared" si="92"/>
        <v>1750.0000000000002</v>
      </c>
      <c r="P1829" s="14">
        <f t="shared" si="93"/>
        <v>787.50000000000011</v>
      </c>
      <c r="Q1829" s="3">
        <v>0.45</v>
      </c>
    </row>
    <row r="1830" spans="1:17" ht="15.75" customHeight="1" x14ac:dyDescent="0.2">
      <c r="A1830" s="1" t="s">
        <v>109</v>
      </c>
      <c r="B1830" s="1">
        <v>1197831</v>
      </c>
      <c r="C1830" s="17">
        <v>44686</v>
      </c>
      <c r="D1830" s="17" t="str">
        <f t="shared" si="100"/>
        <v>mayo</v>
      </c>
      <c r="E1830" s="17" t="str">
        <f t="shared" si="101"/>
        <v>T2</v>
      </c>
      <c r="F1830" s="17" t="str">
        <f t="shared" si="102"/>
        <v>S1</v>
      </c>
      <c r="G1830" s="1" t="s">
        <v>8</v>
      </c>
      <c r="H1830" s="1" t="s">
        <v>55</v>
      </c>
      <c r="I1830" s="1" t="s">
        <v>56</v>
      </c>
      <c r="J1830" s="1" t="s">
        <v>6</v>
      </c>
      <c r="K1830" s="1">
        <v>36</v>
      </c>
      <c r="L1830" s="1" t="s">
        <v>114</v>
      </c>
      <c r="M1830" s="14">
        <v>0.5</v>
      </c>
      <c r="N1830" s="2">
        <v>4000</v>
      </c>
      <c r="O1830" s="14">
        <f t="shared" si="92"/>
        <v>2000</v>
      </c>
      <c r="P1830" s="14">
        <f t="shared" si="93"/>
        <v>600</v>
      </c>
      <c r="Q1830" s="3">
        <v>0.3</v>
      </c>
    </row>
    <row r="1831" spans="1:17" ht="15.75" customHeight="1" x14ac:dyDescent="0.2">
      <c r="A1831" s="1" t="s">
        <v>109</v>
      </c>
      <c r="B1831" s="1">
        <v>1197831</v>
      </c>
      <c r="C1831" s="17">
        <v>44686</v>
      </c>
      <c r="D1831" s="17" t="str">
        <f t="shared" si="100"/>
        <v>mayo</v>
      </c>
      <c r="E1831" s="17" t="str">
        <f t="shared" si="101"/>
        <v>T2</v>
      </c>
      <c r="F1831" s="17" t="str">
        <f t="shared" si="102"/>
        <v>S1</v>
      </c>
      <c r="G1831" s="1" t="s">
        <v>8</v>
      </c>
      <c r="H1831" s="1" t="s">
        <v>55</v>
      </c>
      <c r="I1831" s="1" t="s">
        <v>56</v>
      </c>
      <c r="J1831" s="1" t="s">
        <v>7</v>
      </c>
      <c r="K1831" s="1">
        <v>49</v>
      </c>
      <c r="L1831" s="1" t="s">
        <v>114</v>
      </c>
      <c r="M1831" s="14">
        <v>0.45</v>
      </c>
      <c r="N1831" s="2">
        <v>7500</v>
      </c>
      <c r="O1831" s="14">
        <f t="shared" si="92"/>
        <v>3375</v>
      </c>
      <c r="P1831" s="14">
        <f t="shared" si="93"/>
        <v>1687.5</v>
      </c>
      <c r="Q1831" s="3">
        <v>0.5</v>
      </c>
    </row>
    <row r="1832" spans="1:17" ht="15.75" customHeight="1" x14ac:dyDescent="0.2">
      <c r="A1832" s="1" t="s">
        <v>109</v>
      </c>
      <c r="B1832" s="1">
        <v>1197831</v>
      </c>
      <c r="C1832" s="17">
        <v>44716</v>
      </c>
      <c r="D1832" s="17" t="str">
        <f t="shared" si="100"/>
        <v>junio</v>
      </c>
      <c r="E1832" s="17" t="str">
        <f t="shared" si="101"/>
        <v>T2</v>
      </c>
      <c r="F1832" s="17" t="str">
        <f t="shared" si="102"/>
        <v>S1</v>
      </c>
      <c r="G1832" s="1" t="s">
        <v>8</v>
      </c>
      <c r="H1832" s="1" t="s">
        <v>55</v>
      </c>
      <c r="I1832" s="1" t="s">
        <v>56</v>
      </c>
      <c r="J1832" s="1" t="s">
        <v>2</v>
      </c>
      <c r="K1832" s="1">
        <v>27</v>
      </c>
      <c r="L1832" s="1" t="s">
        <v>113</v>
      </c>
      <c r="M1832" s="14">
        <v>0.45</v>
      </c>
      <c r="N1832" s="2">
        <v>7500</v>
      </c>
      <c r="O1832" s="14">
        <f t="shared" si="92"/>
        <v>3375</v>
      </c>
      <c r="P1832" s="14">
        <f t="shared" si="93"/>
        <v>1181.25</v>
      </c>
      <c r="Q1832" s="3">
        <v>0.35</v>
      </c>
    </row>
    <row r="1833" spans="1:17" ht="15.75" customHeight="1" x14ac:dyDescent="0.2">
      <c r="A1833" s="1" t="s">
        <v>109</v>
      </c>
      <c r="B1833" s="1">
        <v>1197831</v>
      </c>
      <c r="C1833" s="17">
        <v>44716</v>
      </c>
      <c r="D1833" s="17" t="str">
        <f t="shared" si="100"/>
        <v>junio</v>
      </c>
      <c r="E1833" s="17" t="str">
        <f t="shared" si="101"/>
        <v>T2</v>
      </c>
      <c r="F1833" s="17" t="str">
        <f t="shared" si="102"/>
        <v>S1</v>
      </c>
      <c r="G1833" s="1" t="s">
        <v>8</v>
      </c>
      <c r="H1833" s="1" t="s">
        <v>55</v>
      </c>
      <c r="I1833" s="1" t="s">
        <v>56</v>
      </c>
      <c r="J1833" s="1" t="s">
        <v>3</v>
      </c>
      <c r="K1833" s="1">
        <v>46</v>
      </c>
      <c r="L1833" s="1" t="s">
        <v>115</v>
      </c>
      <c r="M1833" s="14">
        <v>0.5</v>
      </c>
      <c r="N1833" s="2">
        <v>7500</v>
      </c>
      <c r="O1833" s="14">
        <f t="shared" si="92"/>
        <v>3750</v>
      </c>
      <c r="P1833" s="14">
        <f t="shared" si="93"/>
        <v>1312.5</v>
      </c>
      <c r="Q1833" s="3">
        <v>0.35</v>
      </c>
    </row>
    <row r="1834" spans="1:17" ht="15.75" customHeight="1" x14ac:dyDescent="0.2">
      <c r="A1834" s="1" t="s">
        <v>109</v>
      </c>
      <c r="B1834" s="1">
        <v>1197831</v>
      </c>
      <c r="C1834" s="17">
        <v>44716</v>
      </c>
      <c r="D1834" s="17" t="str">
        <f t="shared" si="100"/>
        <v>junio</v>
      </c>
      <c r="E1834" s="17" t="str">
        <f t="shared" si="101"/>
        <v>T2</v>
      </c>
      <c r="F1834" s="17" t="str">
        <f t="shared" si="102"/>
        <v>S1</v>
      </c>
      <c r="G1834" s="1" t="s">
        <v>8</v>
      </c>
      <c r="H1834" s="1" t="s">
        <v>55</v>
      </c>
      <c r="I1834" s="1" t="s">
        <v>56</v>
      </c>
      <c r="J1834" s="1" t="s">
        <v>4</v>
      </c>
      <c r="K1834" s="1">
        <v>52</v>
      </c>
      <c r="L1834" s="1" t="s">
        <v>115</v>
      </c>
      <c r="M1834" s="14">
        <v>0.5</v>
      </c>
      <c r="N1834" s="2">
        <v>6000</v>
      </c>
      <c r="O1834" s="14">
        <f t="shared" si="92"/>
        <v>3000</v>
      </c>
      <c r="P1834" s="14">
        <f t="shared" si="93"/>
        <v>1050</v>
      </c>
      <c r="Q1834" s="3">
        <v>0.35</v>
      </c>
    </row>
    <row r="1835" spans="1:17" ht="15.75" customHeight="1" x14ac:dyDescent="0.2">
      <c r="A1835" s="1" t="s">
        <v>109</v>
      </c>
      <c r="B1835" s="1">
        <v>1197831</v>
      </c>
      <c r="C1835" s="17">
        <v>44716</v>
      </c>
      <c r="D1835" s="17" t="str">
        <f t="shared" si="100"/>
        <v>junio</v>
      </c>
      <c r="E1835" s="17" t="str">
        <f t="shared" si="101"/>
        <v>T2</v>
      </c>
      <c r="F1835" s="17" t="str">
        <f t="shared" si="102"/>
        <v>S1</v>
      </c>
      <c r="G1835" s="1" t="s">
        <v>8</v>
      </c>
      <c r="H1835" s="1" t="s">
        <v>55</v>
      </c>
      <c r="I1835" s="1" t="s">
        <v>56</v>
      </c>
      <c r="J1835" s="1" t="s">
        <v>5</v>
      </c>
      <c r="K1835" s="1">
        <v>57</v>
      </c>
      <c r="L1835" s="1" t="s">
        <v>113</v>
      </c>
      <c r="M1835" s="14">
        <v>0.5</v>
      </c>
      <c r="N1835" s="2">
        <v>5500</v>
      </c>
      <c r="O1835" s="14">
        <f t="shared" si="92"/>
        <v>2750</v>
      </c>
      <c r="P1835" s="14">
        <f t="shared" si="93"/>
        <v>1237.5</v>
      </c>
      <c r="Q1835" s="3">
        <v>0.45</v>
      </c>
    </row>
    <row r="1836" spans="1:17" ht="15.75" customHeight="1" x14ac:dyDescent="0.2">
      <c r="A1836" s="1" t="s">
        <v>109</v>
      </c>
      <c r="B1836" s="1">
        <v>1197831</v>
      </c>
      <c r="C1836" s="17">
        <v>44716</v>
      </c>
      <c r="D1836" s="17" t="str">
        <f t="shared" si="100"/>
        <v>junio</v>
      </c>
      <c r="E1836" s="17" t="str">
        <f t="shared" si="101"/>
        <v>T2</v>
      </c>
      <c r="F1836" s="17" t="str">
        <f t="shared" si="102"/>
        <v>S1</v>
      </c>
      <c r="G1836" s="1" t="s">
        <v>8</v>
      </c>
      <c r="H1836" s="1" t="s">
        <v>55</v>
      </c>
      <c r="I1836" s="1" t="s">
        <v>56</v>
      </c>
      <c r="J1836" s="1" t="s">
        <v>6</v>
      </c>
      <c r="K1836" s="1">
        <v>33</v>
      </c>
      <c r="L1836" s="1" t="s">
        <v>112</v>
      </c>
      <c r="M1836" s="14">
        <v>0.55000000000000004</v>
      </c>
      <c r="N1836" s="2">
        <v>4500</v>
      </c>
      <c r="O1836" s="14">
        <f t="shared" si="92"/>
        <v>2475</v>
      </c>
      <c r="P1836" s="14">
        <f t="shared" si="93"/>
        <v>742.5</v>
      </c>
      <c r="Q1836" s="3">
        <v>0.3</v>
      </c>
    </row>
    <row r="1837" spans="1:17" ht="15.75" customHeight="1" x14ac:dyDescent="0.2">
      <c r="A1837" s="1" t="s">
        <v>109</v>
      </c>
      <c r="B1837" s="1">
        <v>1197831</v>
      </c>
      <c r="C1837" s="17">
        <v>44716</v>
      </c>
      <c r="D1837" s="17" t="str">
        <f t="shared" si="100"/>
        <v>junio</v>
      </c>
      <c r="E1837" s="17" t="str">
        <f t="shared" si="101"/>
        <v>T2</v>
      </c>
      <c r="F1837" s="17" t="str">
        <f t="shared" si="102"/>
        <v>S1</v>
      </c>
      <c r="G1837" s="1" t="s">
        <v>8</v>
      </c>
      <c r="H1837" s="1" t="s">
        <v>55</v>
      </c>
      <c r="I1837" s="1" t="s">
        <v>56</v>
      </c>
      <c r="J1837" s="1" t="s">
        <v>7</v>
      </c>
      <c r="K1837" s="1">
        <v>20</v>
      </c>
      <c r="L1837" s="1" t="s">
        <v>113</v>
      </c>
      <c r="M1837" s="14">
        <v>0.60000000000000009</v>
      </c>
      <c r="N1837" s="2">
        <v>8250</v>
      </c>
      <c r="O1837" s="14">
        <f t="shared" si="92"/>
        <v>4950.0000000000009</v>
      </c>
      <c r="P1837" s="14">
        <f t="shared" si="93"/>
        <v>2475.0000000000005</v>
      </c>
      <c r="Q1837" s="3">
        <v>0.5</v>
      </c>
    </row>
    <row r="1838" spans="1:17" ht="15.75" customHeight="1" x14ac:dyDescent="0.2">
      <c r="A1838" s="1" t="s">
        <v>109</v>
      </c>
      <c r="B1838" s="1">
        <v>1197831</v>
      </c>
      <c r="C1838" s="17">
        <v>44748</v>
      </c>
      <c r="D1838" s="17" t="str">
        <f t="shared" si="100"/>
        <v>julio</v>
      </c>
      <c r="E1838" s="17" t="str">
        <f t="shared" si="101"/>
        <v>T3</v>
      </c>
      <c r="F1838" s="17" t="str">
        <f t="shared" si="102"/>
        <v>S2</v>
      </c>
      <c r="G1838" s="1" t="s">
        <v>8</v>
      </c>
      <c r="H1838" s="1" t="s">
        <v>55</v>
      </c>
      <c r="I1838" s="1" t="s">
        <v>56</v>
      </c>
      <c r="J1838" s="1" t="s">
        <v>2</v>
      </c>
      <c r="K1838" s="1">
        <v>19</v>
      </c>
      <c r="L1838" s="1" t="s">
        <v>112</v>
      </c>
      <c r="M1838" s="14">
        <v>0.5</v>
      </c>
      <c r="N1838" s="2">
        <v>7750</v>
      </c>
      <c r="O1838" s="14">
        <f t="shared" si="92"/>
        <v>3875</v>
      </c>
      <c r="P1838" s="14">
        <f t="shared" si="93"/>
        <v>1549.9999999999998</v>
      </c>
      <c r="Q1838" s="3">
        <v>0.39999999999999997</v>
      </c>
    </row>
    <row r="1839" spans="1:17" ht="15.75" customHeight="1" x14ac:dyDescent="0.2">
      <c r="A1839" s="1" t="s">
        <v>109</v>
      </c>
      <c r="B1839" s="1">
        <v>1197831</v>
      </c>
      <c r="C1839" s="17">
        <v>44748</v>
      </c>
      <c r="D1839" s="17" t="str">
        <f t="shared" si="100"/>
        <v>julio</v>
      </c>
      <c r="E1839" s="17" t="str">
        <f t="shared" si="101"/>
        <v>T3</v>
      </c>
      <c r="F1839" s="17" t="str">
        <f t="shared" si="102"/>
        <v>S2</v>
      </c>
      <c r="G1839" s="1" t="s">
        <v>8</v>
      </c>
      <c r="H1839" s="1" t="s">
        <v>55</v>
      </c>
      <c r="I1839" s="1" t="s">
        <v>56</v>
      </c>
      <c r="J1839" s="1" t="s">
        <v>3</v>
      </c>
      <c r="K1839" s="1">
        <v>23</v>
      </c>
      <c r="L1839" s="1" t="s">
        <v>114</v>
      </c>
      <c r="M1839" s="14">
        <v>0.55000000000000004</v>
      </c>
      <c r="N1839" s="2">
        <v>7750</v>
      </c>
      <c r="O1839" s="14">
        <f t="shared" si="92"/>
        <v>4262.5</v>
      </c>
      <c r="P1839" s="14">
        <f t="shared" si="93"/>
        <v>1704.9999999999998</v>
      </c>
      <c r="Q1839" s="3">
        <v>0.39999999999999997</v>
      </c>
    </row>
    <row r="1840" spans="1:17" ht="15.75" customHeight="1" x14ac:dyDescent="0.2">
      <c r="A1840" s="1" t="s">
        <v>109</v>
      </c>
      <c r="B1840" s="1">
        <v>1197831</v>
      </c>
      <c r="C1840" s="17">
        <v>44748</v>
      </c>
      <c r="D1840" s="17" t="str">
        <f t="shared" si="100"/>
        <v>julio</v>
      </c>
      <c r="E1840" s="17" t="str">
        <f t="shared" si="101"/>
        <v>T3</v>
      </c>
      <c r="F1840" s="17" t="str">
        <f t="shared" si="102"/>
        <v>S2</v>
      </c>
      <c r="G1840" s="1" t="s">
        <v>8</v>
      </c>
      <c r="H1840" s="1" t="s">
        <v>55</v>
      </c>
      <c r="I1840" s="1" t="s">
        <v>56</v>
      </c>
      <c r="J1840" s="1" t="s">
        <v>4</v>
      </c>
      <c r="K1840" s="1">
        <v>56</v>
      </c>
      <c r="L1840" s="1" t="s">
        <v>115</v>
      </c>
      <c r="M1840" s="14">
        <v>0.5</v>
      </c>
      <c r="N1840" s="2">
        <v>9250</v>
      </c>
      <c r="O1840" s="14">
        <f t="shared" si="92"/>
        <v>4625</v>
      </c>
      <c r="P1840" s="14">
        <f t="shared" si="93"/>
        <v>1849.9999999999998</v>
      </c>
      <c r="Q1840" s="3">
        <v>0.39999999999999997</v>
      </c>
    </row>
    <row r="1841" spans="1:17" ht="15.75" customHeight="1" x14ac:dyDescent="0.2">
      <c r="A1841" s="1" t="s">
        <v>109</v>
      </c>
      <c r="B1841" s="1">
        <v>1197831</v>
      </c>
      <c r="C1841" s="17">
        <v>44748</v>
      </c>
      <c r="D1841" s="17" t="str">
        <f t="shared" si="100"/>
        <v>julio</v>
      </c>
      <c r="E1841" s="17" t="str">
        <f t="shared" si="101"/>
        <v>T3</v>
      </c>
      <c r="F1841" s="17" t="str">
        <f t="shared" si="102"/>
        <v>S2</v>
      </c>
      <c r="G1841" s="1" t="s">
        <v>8</v>
      </c>
      <c r="H1841" s="1" t="s">
        <v>55</v>
      </c>
      <c r="I1841" s="1" t="s">
        <v>56</v>
      </c>
      <c r="J1841" s="1" t="s">
        <v>5</v>
      </c>
      <c r="K1841" s="1">
        <v>55</v>
      </c>
      <c r="L1841" s="1" t="s">
        <v>113</v>
      </c>
      <c r="M1841" s="14">
        <v>0.5</v>
      </c>
      <c r="N1841" s="2">
        <v>5250</v>
      </c>
      <c r="O1841" s="14">
        <f t="shared" si="92"/>
        <v>2625</v>
      </c>
      <c r="P1841" s="14">
        <f t="shared" si="93"/>
        <v>1312.5</v>
      </c>
      <c r="Q1841" s="3">
        <v>0.5</v>
      </c>
    </row>
    <row r="1842" spans="1:17" ht="15.75" customHeight="1" x14ac:dyDescent="0.2">
      <c r="A1842" s="1" t="s">
        <v>109</v>
      </c>
      <c r="B1842" s="1">
        <v>1197831</v>
      </c>
      <c r="C1842" s="17">
        <v>44748</v>
      </c>
      <c r="D1842" s="17" t="str">
        <f t="shared" si="100"/>
        <v>julio</v>
      </c>
      <c r="E1842" s="17" t="str">
        <f t="shared" si="101"/>
        <v>T3</v>
      </c>
      <c r="F1842" s="17" t="str">
        <f t="shared" si="102"/>
        <v>S2</v>
      </c>
      <c r="G1842" s="1" t="s">
        <v>8</v>
      </c>
      <c r="H1842" s="1" t="s">
        <v>55</v>
      </c>
      <c r="I1842" s="1" t="s">
        <v>56</v>
      </c>
      <c r="J1842" s="1" t="s">
        <v>6</v>
      </c>
      <c r="K1842" s="1">
        <v>51</v>
      </c>
      <c r="L1842" s="1" t="s">
        <v>113</v>
      </c>
      <c r="M1842" s="14">
        <v>0.55000000000000004</v>
      </c>
      <c r="N1842" s="2">
        <v>5250</v>
      </c>
      <c r="O1842" s="14">
        <f t="shared" si="92"/>
        <v>2887.5000000000005</v>
      </c>
      <c r="P1842" s="14">
        <f t="shared" si="93"/>
        <v>1010.6250000000001</v>
      </c>
      <c r="Q1842" s="3">
        <v>0.35</v>
      </c>
    </row>
    <row r="1843" spans="1:17" ht="15.75" customHeight="1" x14ac:dyDescent="0.2">
      <c r="A1843" s="1" t="s">
        <v>109</v>
      </c>
      <c r="B1843" s="1">
        <v>1197831</v>
      </c>
      <c r="C1843" s="17">
        <v>44748</v>
      </c>
      <c r="D1843" s="17" t="str">
        <f t="shared" si="100"/>
        <v>julio</v>
      </c>
      <c r="E1843" s="17" t="str">
        <f t="shared" si="101"/>
        <v>T3</v>
      </c>
      <c r="F1843" s="17" t="str">
        <f t="shared" si="102"/>
        <v>S2</v>
      </c>
      <c r="G1843" s="1" t="s">
        <v>8</v>
      </c>
      <c r="H1843" s="1" t="s">
        <v>55</v>
      </c>
      <c r="I1843" s="1" t="s">
        <v>56</v>
      </c>
      <c r="J1843" s="1" t="s">
        <v>7</v>
      </c>
      <c r="K1843" s="1">
        <v>17</v>
      </c>
      <c r="L1843" s="1" t="s">
        <v>112</v>
      </c>
      <c r="M1843" s="14">
        <v>0.65</v>
      </c>
      <c r="N1843" s="2">
        <v>8000</v>
      </c>
      <c r="O1843" s="14">
        <f t="shared" si="92"/>
        <v>5200</v>
      </c>
      <c r="P1843" s="14">
        <f t="shared" si="93"/>
        <v>2860.0000000000005</v>
      </c>
      <c r="Q1843" s="3">
        <v>0.55000000000000004</v>
      </c>
    </row>
    <row r="1844" spans="1:17" ht="15.75" customHeight="1" x14ac:dyDescent="0.2">
      <c r="A1844" s="1" t="s">
        <v>109</v>
      </c>
      <c r="B1844" s="1">
        <v>1197831</v>
      </c>
      <c r="C1844" s="17">
        <v>44781</v>
      </c>
      <c r="D1844" s="17" t="str">
        <f t="shared" si="100"/>
        <v>agosto</v>
      </c>
      <c r="E1844" s="17" t="str">
        <f t="shared" si="101"/>
        <v>T3</v>
      </c>
      <c r="F1844" s="17" t="str">
        <f t="shared" si="102"/>
        <v>S2</v>
      </c>
      <c r="G1844" s="1" t="s">
        <v>8</v>
      </c>
      <c r="H1844" s="1" t="s">
        <v>55</v>
      </c>
      <c r="I1844" s="1" t="s">
        <v>56</v>
      </c>
      <c r="J1844" s="1" t="s">
        <v>2</v>
      </c>
      <c r="K1844" s="1">
        <v>26</v>
      </c>
      <c r="L1844" s="1" t="s">
        <v>114</v>
      </c>
      <c r="M1844" s="14">
        <v>0.5</v>
      </c>
      <c r="N1844" s="2">
        <v>7500</v>
      </c>
      <c r="O1844" s="14">
        <f t="shared" si="92"/>
        <v>3750</v>
      </c>
      <c r="P1844" s="14">
        <f t="shared" si="93"/>
        <v>1499.9999999999998</v>
      </c>
      <c r="Q1844" s="3">
        <v>0.39999999999999997</v>
      </c>
    </row>
    <row r="1845" spans="1:17" ht="15.75" customHeight="1" x14ac:dyDescent="0.2">
      <c r="A1845" s="1" t="s">
        <v>109</v>
      </c>
      <c r="B1845" s="1">
        <v>1197831</v>
      </c>
      <c r="C1845" s="17">
        <v>44781</v>
      </c>
      <c r="D1845" s="17" t="str">
        <f t="shared" si="100"/>
        <v>agosto</v>
      </c>
      <c r="E1845" s="17" t="str">
        <f t="shared" si="101"/>
        <v>T3</v>
      </c>
      <c r="F1845" s="17" t="str">
        <f t="shared" si="102"/>
        <v>S2</v>
      </c>
      <c r="G1845" s="1" t="s">
        <v>8</v>
      </c>
      <c r="H1845" s="1" t="s">
        <v>55</v>
      </c>
      <c r="I1845" s="1" t="s">
        <v>56</v>
      </c>
      <c r="J1845" s="1" t="s">
        <v>3</v>
      </c>
      <c r="K1845" s="1">
        <v>32</v>
      </c>
      <c r="L1845" s="1" t="s">
        <v>114</v>
      </c>
      <c r="M1845" s="14">
        <v>0.55000000000000004</v>
      </c>
      <c r="N1845" s="2">
        <v>7500</v>
      </c>
      <c r="O1845" s="14">
        <f t="shared" si="92"/>
        <v>4125</v>
      </c>
      <c r="P1845" s="14">
        <f t="shared" si="93"/>
        <v>1649.9999999999998</v>
      </c>
      <c r="Q1845" s="3">
        <v>0.39999999999999997</v>
      </c>
    </row>
    <row r="1846" spans="1:17" ht="15.75" customHeight="1" x14ac:dyDescent="0.2">
      <c r="A1846" s="1" t="s">
        <v>109</v>
      </c>
      <c r="B1846" s="1">
        <v>1197831</v>
      </c>
      <c r="C1846" s="17">
        <v>44781</v>
      </c>
      <c r="D1846" s="17" t="str">
        <f t="shared" si="100"/>
        <v>agosto</v>
      </c>
      <c r="E1846" s="17" t="str">
        <f t="shared" si="101"/>
        <v>T3</v>
      </c>
      <c r="F1846" s="17" t="str">
        <f t="shared" si="102"/>
        <v>S2</v>
      </c>
      <c r="G1846" s="1" t="s">
        <v>8</v>
      </c>
      <c r="H1846" s="1" t="s">
        <v>55</v>
      </c>
      <c r="I1846" s="1" t="s">
        <v>56</v>
      </c>
      <c r="J1846" s="1" t="s">
        <v>4</v>
      </c>
      <c r="K1846" s="1">
        <v>34</v>
      </c>
      <c r="L1846" s="1" t="s">
        <v>113</v>
      </c>
      <c r="M1846" s="14">
        <v>0.5</v>
      </c>
      <c r="N1846" s="2">
        <v>9250</v>
      </c>
      <c r="O1846" s="14">
        <f t="shared" si="92"/>
        <v>4625</v>
      </c>
      <c r="P1846" s="14">
        <f t="shared" si="93"/>
        <v>1849.9999999999998</v>
      </c>
      <c r="Q1846" s="3">
        <v>0.39999999999999997</v>
      </c>
    </row>
    <row r="1847" spans="1:17" ht="15.75" customHeight="1" x14ac:dyDescent="0.2">
      <c r="A1847" s="1" t="s">
        <v>109</v>
      </c>
      <c r="B1847" s="1">
        <v>1197831</v>
      </c>
      <c r="C1847" s="17">
        <v>44781</v>
      </c>
      <c r="D1847" s="17" t="str">
        <f t="shared" si="100"/>
        <v>agosto</v>
      </c>
      <c r="E1847" s="17" t="str">
        <f t="shared" si="101"/>
        <v>T3</v>
      </c>
      <c r="F1847" s="17" t="str">
        <f t="shared" si="102"/>
        <v>S2</v>
      </c>
      <c r="G1847" s="1" t="s">
        <v>8</v>
      </c>
      <c r="H1847" s="1" t="s">
        <v>55</v>
      </c>
      <c r="I1847" s="1" t="s">
        <v>56</v>
      </c>
      <c r="J1847" s="1" t="s">
        <v>5</v>
      </c>
      <c r="K1847" s="1">
        <v>52</v>
      </c>
      <c r="L1847" s="1" t="s">
        <v>112</v>
      </c>
      <c r="M1847" s="14">
        <v>0.5</v>
      </c>
      <c r="N1847" s="2">
        <v>4750</v>
      </c>
      <c r="O1847" s="14">
        <f t="shared" si="92"/>
        <v>2375</v>
      </c>
      <c r="P1847" s="14">
        <f t="shared" si="93"/>
        <v>1187.5</v>
      </c>
      <c r="Q1847" s="3">
        <v>0.5</v>
      </c>
    </row>
    <row r="1848" spans="1:17" ht="15.75" customHeight="1" x14ac:dyDescent="0.2">
      <c r="A1848" s="1" t="s">
        <v>109</v>
      </c>
      <c r="B1848" s="1">
        <v>1197831</v>
      </c>
      <c r="C1848" s="17">
        <v>44781</v>
      </c>
      <c r="D1848" s="17" t="str">
        <f t="shared" si="100"/>
        <v>agosto</v>
      </c>
      <c r="E1848" s="17" t="str">
        <f t="shared" si="101"/>
        <v>T3</v>
      </c>
      <c r="F1848" s="17" t="str">
        <f t="shared" si="102"/>
        <v>S2</v>
      </c>
      <c r="G1848" s="1" t="s">
        <v>8</v>
      </c>
      <c r="H1848" s="1" t="s">
        <v>55</v>
      </c>
      <c r="I1848" s="1" t="s">
        <v>56</v>
      </c>
      <c r="J1848" s="1" t="s">
        <v>6</v>
      </c>
      <c r="K1848" s="1">
        <v>39</v>
      </c>
      <c r="L1848" s="1" t="s">
        <v>115</v>
      </c>
      <c r="M1848" s="14">
        <v>0.55000000000000004</v>
      </c>
      <c r="N1848" s="2">
        <v>4750</v>
      </c>
      <c r="O1848" s="14">
        <f t="shared" si="92"/>
        <v>2612.5</v>
      </c>
      <c r="P1848" s="14">
        <f t="shared" si="93"/>
        <v>914.37499999999989</v>
      </c>
      <c r="Q1848" s="3">
        <v>0.35</v>
      </c>
    </row>
    <row r="1849" spans="1:17" ht="15.75" customHeight="1" x14ac:dyDescent="0.2">
      <c r="A1849" s="1" t="s">
        <v>109</v>
      </c>
      <c r="B1849" s="1">
        <v>1197831</v>
      </c>
      <c r="C1849" s="17">
        <v>44781</v>
      </c>
      <c r="D1849" s="17" t="str">
        <f t="shared" si="100"/>
        <v>agosto</v>
      </c>
      <c r="E1849" s="17" t="str">
        <f t="shared" si="101"/>
        <v>T3</v>
      </c>
      <c r="F1849" s="17" t="str">
        <f t="shared" si="102"/>
        <v>S2</v>
      </c>
      <c r="G1849" s="1" t="s">
        <v>8</v>
      </c>
      <c r="H1849" s="1" t="s">
        <v>55</v>
      </c>
      <c r="I1849" s="1" t="s">
        <v>56</v>
      </c>
      <c r="J1849" s="1" t="s">
        <v>7</v>
      </c>
      <c r="K1849" s="1">
        <v>23</v>
      </c>
      <c r="L1849" s="1" t="s">
        <v>112</v>
      </c>
      <c r="M1849" s="14">
        <v>0.6</v>
      </c>
      <c r="N1849" s="2">
        <v>7250</v>
      </c>
      <c r="O1849" s="14">
        <f t="shared" si="92"/>
        <v>4350</v>
      </c>
      <c r="P1849" s="14">
        <f t="shared" si="93"/>
        <v>2392.5</v>
      </c>
      <c r="Q1849" s="3">
        <v>0.55000000000000004</v>
      </c>
    </row>
    <row r="1850" spans="1:17" ht="15.75" customHeight="1" x14ac:dyDescent="0.2">
      <c r="A1850" s="1" t="s">
        <v>109</v>
      </c>
      <c r="B1850" s="1">
        <v>1197831</v>
      </c>
      <c r="C1850" s="17">
        <v>44809</v>
      </c>
      <c r="D1850" s="17" t="str">
        <f t="shared" si="100"/>
        <v>septiembre</v>
      </c>
      <c r="E1850" s="17" t="str">
        <f t="shared" si="101"/>
        <v>T3</v>
      </c>
      <c r="F1850" s="17" t="str">
        <f t="shared" si="102"/>
        <v>S2</v>
      </c>
      <c r="G1850" s="1" t="s">
        <v>8</v>
      </c>
      <c r="H1850" s="1" t="s">
        <v>55</v>
      </c>
      <c r="I1850" s="1" t="s">
        <v>56</v>
      </c>
      <c r="J1850" s="1" t="s">
        <v>2</v>
      </c>
      <c r="K1850" s="1">
        <v>28</v>
      </c>
      <c r="L1850" s="1" t="s">
        <v>115</v>
      </c>
      <c r="M1850" s="14">
        <v>0.55000000000000004</v>
      </c>
      <c r="N1850" s="2">
        <v>6750</v>
      </c>
      <c r="O1850" s="14">
        <f t="shared" si="92"/>
        <v>3712.5000000000005</v>
      </c>
      <c r="P1850" s="14">
        <f t="shared" si="93"/>
        <v>1485</v>
      </c>
      <c r="Q1850" s="3">
        <v>0.39999999999999997</v>
      </c>
    </row>
    <row r="1851" spans="1:17" ht="15.75" customHeight="1" x14ac:dyDescent="0.2">
      <c r="A1851" s="1" t="s">
        <v>109</v>
      </c>
      <c r="B1851" s="1">
        <v>1197831</v>
      </c>
      <c r="C1851" s="17">
        <v>44809</v>
      </c>
      <c r="D1851" s="17" t="str">
        <f t="shared" si="100"/>
        <v>septiembre</v>
      </c>
      <c r="E1851" s="17" t="str">
        <f t="shared" si="101"/>
        <v>T3</v>
      </c>
      <c r="F1851" s="17" t="str">
        <f t="shared" si="102"/>
        <v>S2</v>
      </c>
      <c r="G1851" s="1" t="s">
        <v>8</v>
      </c>
      <c r="H1851" s="1" t="s">
        <v>55</v>
      </c>
      <c r="I1851" s="1" t="s">
        <v>56</v>
      </c>
      <c r="J1851" s="1" t="s">
        <v>3</v>
      </c>
      <c r="K1851" s="1">
        <v>46</v>
      </c>
      <c r="L1851" s="1" t="s">
        <v>112</v>
      </c>
      <c r="M1851" s="14">
        <v>0.55000000000000004</v>
      </c>
      <c r="N1851" s="2">
        <v>6250</v>
      </c>
      <c r="O1851" s="14">
        <f t="shared" si="92"/>
        <v>3437.5000000000005</v>
      </c>
      <c r="P1851" s="14">
        <f t="shared" si="93"/>
        <v>1375</v>
      </c>
      <c r="Q1851" s="3">
        <v>0.39999999999999997</v>
      </c>
    </row>
    <row r="1852" spans="1:17" ht="15.75" customHeight="1" x14ac:dyDescent="0.2">
      <c r="A1852" s="1" t="s">
        <v>109</v>
      </c>
      <c r="B1852" s="1">
        <v>1197831</v>
      </c>
      <c r="C1852" s="17">
        <v>44809</v>
      </c>
      <c r="D1852" s="17" t="str">
        <f t="shared" si="100"/>
        <v>septiembre</v>
      </c>
      <c r="E1852" s="17" t="str">
        <f t="shared" si="101"/>
        <v>T3</v>
      </c>
      <c r="F1852" s="17" t="str">
        <f t="shared" si="102"/>
        <v>S2</v>
      </c>
      <c r="G1852" s="1" t="s">
        <v>8</v>
      </c>
      <c r="H1852" s="1" t="s">
        <v>55</v>
      </c>
      <c r="I1852" s="1" t="s">
        <v>56</v>
      </c>
      <c r="J1852" s="1" t="s">
        <v>4</v>
      </c>
      <c r="K1852" s="1">
        <v>40</v>
      </c>
      <c r="L1852" s="1" t="s">
        <v>114</v>
      </c>
      <c r="M1852" s="14">
        <v>0.6</v>
      </c>
      <c r="N1852" s="2">
        <v>6750</v>
      </c>
      <c r="O1852" s="14">
        <f t="shared" si="92"/>
        <v>4050</v>
      </c>
      <c r="P1852" s="14">
        <f t="shared" si="93"/>
        <v>1619.9999999999998</v>
      </c>
      <c r="Q1852" s="3">
        <v>0.39999999999999997</v>
      </c>
    </row>
    <row r="1853" spans="1:17" ht="15.75" customHeight="1" x14ac:dyDescent="0.2">
      <c r="A1853" s="1" t="s">
        <v>109</v>
      </c>
      <c r="B1853" s="1">
        <v>1197831</v>
      </c>
      <c r="C1853" s="17">
        <v>44809</v>
      </c>
      <c r="D1853" s="17" t="str">
        <f t="shared" si="100"/>
        <v>septiembre</v>
      </c>
      <c r="E1853" s="17" t="str">
        <f t="shared" si="101"/>
        <v>T3</v>
      </c>
      <c r="F1853" s="17" t="str">
        <f t="shared" si="102"/>
        <v>S2</v>
      </c>
      <c r="G1853" s="1" t="s">
        <v>8</v>
      </c>
      <c r="H1853" s="1" t="s">
        <v>55</v>
      </c>
      <c r="I1853" s="1" t="s">
        <v>56</v>
      </c>
      <c r="J1853" s="1" t="s">
        <v>5</v>
      </c>
      <c r="K1853" s="1">
        <v>31</v>
      </c>
      <c r="L1853" s="1" t="s">
        <v>114</v>
      </c>
      <c r="M1853" s="14">
        <v>0.6</v>
      </c>
      <c r="N1853" s="2">
        <v>4000</v>
      </c>
      <c r="O1853" s="14">
        <f t="shared" si="92"/>
        <v>2400</v>
      </c>
      <c r="P1853" s="14">
        <f t="shared" si="93"/>
        <v>1200</v>
      </c>
      <c r="Q1853" s="3">
        <v>0.5</v>
      </c>
    </row>
    <row r="1854" spans="1:17" ht="15.75" customHeight="1" x14ac:dyDescent="0.2">
      <c r="A1854" s="1" t="s">
        <v>109</v>
      </c>
      <c r="B1854" s="1">
        <v>1197831</v>
      </c>
      <c r="C1854" s="17">
        <v>44809</v>
      </c>
      <c r="D1854" s="17" t="str">
        <f t="shared" si="100"/>
        <v>septiembre</v>
      </c>
      <c r="E1854" s="17" t="str">
        <f t="shared" si="101"/>
        <v>T3</v>
      </c>
      <c r="F1854" s="17" t="str">
        <f t="shared" si="102"/>
        <v>S2</v>
      </c>
      <c r="G1854" s="1" t="s">
        <v>8</v>
      </c>
      <c r="H1854" s="1" t="s">
        <v>55</v>
      </c>
      <c r="I1854" s="1" t="s">
        <v>56</v>
      </c>
      <c r="J1854" s="1" t="s">
        <v>6</v>
      </c>
      <c r="K1854" s="1">
        <v>33</v>
      </c>
      <c r="L1854" s="1" t="s">
        <v>115</v>
      </c>
      <c r="M1854" s="14">
        <v>0.55000000000000004</v>
      </c>
      <c r="N1854" s="2">
        <v>4000</v>
      </c>
      <c r="O1854" s="14">
        <f t="shared" si="92"/>
        <v>2200</v>
      </c>
      <c r="P1854" s="14">
        <f t="shared" si="93"/>
        <v>770</v>
      </c>
      <c r="Q1854" s="3">
        <v>0.35</v>
      </c>
    </row>
    <row r="1855" spans="1:17" ht="15.75" customHeight="1" x14ac:dyDescent="0.2">
      <c r="A1855" s="1" t="s">
        <v>109</v>
      </c>
      <c r="B1855" s="1">
        <v>1197831</v>
      </c>
      <c r="C1855" s="17">
        <v>44809</v>
      </c>
      <c r="D1855" s="17" t="str">
        <f t="shared" si="100"/>
        <v>septiembre</v>
      </c>
      <c r="E1855" s="17" t="str">
        <f t="shared" si="101"/>
        <v>T3</v>
      </c>
      <c r="F1855" s="17" t="str">
        <f t="shared" si="102"/>
        <v>S2</v>
      </c>
      <c r="G1855" s="1" t="s">
        <v>8</v>
      </c>
      <c r="H1855" s="1" t="s">
        <v>55</v>
      </c>
      <c r="I1855" s="1" t="s">
        <v>56</v>
      </c>
      <c r="J1855" s="1" t="s">
        <v>7</v>
      </c>
      <c r="K1855" s="1">
        <v>47</v>
      </c>
      <c r="L1855" s="1" t="s">
        <v>115</v>
      </c>
      <c r="M1855" s="14">
        <v>0.5</v>
      </c>
      <c r="N1855" s="2">
        <v>6250</v>
      </c>
      <c r="O1855" s="14">
        <f t="shared" si="92"/>
        <v>3125</v>
      </c>
      <c r="P1855" s="14">
        <f t="shared" si="93"/>
        <v>1718.7500000000002</v>
      </c>
      <c r="Q1855" s="3">
        <v>0.55000000000000004</v>
      </c>
    </row>
    <row r="1856" spans="1:17" ht="15.75" customHeight="1" x14ac:dyDescent="0.2">
      <c r="A1856" s="1" t="s">
        <v>109</v>
      </c>
      <c r="B1856" s="1">
        <v>1197831</v>
      </c>
      <c r="C1856" s="17">
        <v>44838</v>
      </c>
      <c r="D1856" s="17" t="str">
        <f t="shared" si="100"/>
        <v>octubre</v>
      </c>
      <c r="E1856" s="17" t="str">
        <f t="shared" si="101"/>
        <v>T4</v>
      </c>
      <c r="F1856" s="17" t="str">
        <f t="shared" si="102"/>
        <v>S2</v>
      </c>
      <c r="G1856" s="1" t="s">
        <v>8</v>
      </c>
      <c r="H1856" s="1" t="s">
        <v>55</v>
      </c>
      <c r="I1856" s="1" t="s">
        <v>56</v>
      </c>
      <c r="J1856" s="1" t="s">
        <v>2</v>
      </c>
      <c r="K1856" s="1">
        <v>20</v>
      </c>
      <c r="L1856" s="1" t="s">
        <v>114</v>
      </c>
      <c r="M1856" s="14">
        <v>0.4</v>
      </c>
      <c r="N1856" s="2">
        <v>5750</v>
      </c>
      <c r="O1856" s="14">
        <f t="shared" si="92"/>
        <v>2300</v>
      </c>
      <c r="P1856" s="14">
        <f t="shared" si="93"/>
        <v>919.99999999999989</v>
      </c>
      <c r="Q1856" s="3">
        <v>0.39999999999999997</v>
      </c>
    </row>
    <row r="1857" spans="1:17" ht="15.75" customHeight="1" x14ac:dyDescent="0.2">
      <c r="A1857" s="1" t="s">
        <v>109</v>
      </c>
      <c r="B1857" s="1">
        <v>1197831</v>
      </c>
      <c r="C1857" s="17">
        <v>44838</v>
      </c>
      <c r="D1857" s="17" t="str">
        <f t="shared" si="100"/>
        <v>octubre</v>
      </c>
      <c r="E1857" s="17" t="str">
        <f t="shared" si="101"/>
        <v>T4</v>
      </c>
      <c r="F1857" s="17" t="str">
        <f t="shared" si="102"/>
        <v>S2</v>
      </c>
      <c r="G1857" s="1" t="s">
        <v>8</v>
      </c>
      <c r="H1857" s="1" t="s">
        <v>55</v>
      </c>
      <c r="I1857" s="1" t="s">
        <v>56</v>
      </c>
      <c r="J1857" s="1" t="s">
        <v>3</v>
      </c>
      <c r="K1857" s="1">
        <v>54</v>
      </c>
      <c r="L1857" s="1" t="s">
        <v>115</v>
      </c>
      <c r="M1857" s="14">
        <v>0.4</v>
      </c>
      <c r="N1857" s="2">
        <v>5750</v>
      </c>
      <c r="O1857" s="14">
        <f t="shared" si="92"/>
        <v>2300</v>
      </c>
      <c r="P1857" s="14">
        <f t="shared" si="93"/>
        <v>919.99999999999989</v>
      </c>
      <c r="Q1857" s="3">
        <v>0.39999999999999997</v>
      </c>
    </row>
    <row r="1858" spans="1:17" ht="15.75" customHeight="1" x14ac:dyDescent="0.2">
      <c r="A1858" s="1" t="s">
        <v>109</v>
      </c>
      <c r="B1858" s="1">
        <v>1197831</v>
      </c>
      <c r="C1858" s="17">
        <v>44838</v>
      </c>
      <c r="D1858" s="17" t="str">
        <f t="shared" ref="D1858:D1921" si="103">TEXT(C1858,"mmmm")</f>
        <v>octubre</v>
      </c>
      <c r="E1858" s="17" t="str">
        <f t="shared" ref="E1858:E1921" si="104">"T" &amp; TRUNC((MONTH(C1858)-1)/3)+1</f>
        <v>T4</v>
      </c>
      <c r="F1858" s="17" t="str">
        <f t="shared" ref="F1858:F1921" si="105">"S" &amp; IF(MONTH(C1858)&lt;=6,1,2)</f>
        <v>S2</v>
      </c>
      <c r="G1858" s="1" t="s">
        <v>8</v>
      </c>
      <c r="H1858" s="1" t="s">
        <v>55</v>
      </c>
      <c r="I1858" s="1" t="s">
        <v>56</v>
      </c>
      <c r="J1858" s="1" t="s">
        <v>4</v>
      </c>
      <c r="K1858" s="1">
        <v>28</v>
      </c>
      <c r="L1858" s="1" t="s">
        <v>115</v>
      </c>
      <c r="M1858" s="14">
        <v>0.45</v>
      </c>
      <c r="N1858" s="2">
        <v>5250</v>
      </c>
      <c r="O1858" s="14">
        <f t="shared" si="92"/>
        <v>2362.5</v>
      </c>
      <c r="P1858" s="14">
        <f t="shared" si="93"/>
        <v>944.99999999999989</v>
      </c>
      <c r="Q1858" s="3">
        <v>0.39999999999999997</v>
      </c>
    </row>
    <row r="1859" spans="1:17" ht="15.75" customHeight="1" x14ac:dyDescent="0.2">
      <c r="A1859" s="1" t="s">
        <v>109</v>
      </c>
      <c r="B1859" s="1">
        <v>1197831</v>
      </c>
      <c r="C1859" s="17">
        <v>44838</v>
      </c>
      <c r="D1859" s="17" t="str">
        <f t="shared" si="103"/>
        <v>octubre</v>
      </c>
      <c r="E1859" s="17" t="str">
        <f t="shared" si="104"/>
        <v>T4</v>
      </c>
      <c r="F1859" s="17" t="str">
        <f t="shared" si="105"/>
        <v>S2</v>
      </c>
      <c r="G1859" s="1" t="s">
        <v>8</v>
      </c>
      <c r="H1859" s="1" t="s">
        <v>55</v>
      </c>
      <c r="I1859" s="1" t="s">
        <v>56</v>
      </c>
      <c r="J1859" s="1" t="s">
        <v>5</v>
      </c>
      <c r="K1859" s="1">
        <v>41</v>
      </c>
      <c r="L1859" s="1" t="s">
        <v>112</v>
      </c>
      <c r="M1859" s="14">
        <v>0.45</v>
      </c>
      <c r="N1859" s="2">
        <v>3750</v>
      </c>
      <c r="O1859" s="14">
        <f t="shared" si="92"/>
        <v>1687.5</v>
      </c>
      <c r="P1859" s="14">
        <f t="shared" si="93"/>
        <v>843.75</v>
      </c>
      <c r="Q1859" s="3">
        <v>0.5</v>
      </c>
    </row>
    <row r="1860" spans="1:17" ht="15.75" customHeight="1" x14ac:dyDescent="0.2">
      <c r="A1860" s="1" t="s">
        <v>109</v>
      </c>
      <c r="B1860" s="1">
        <v>1197831</v>
      </c>
      <c r="C1860" s="17">
        <v>44838</v>
      </c>
      <c r="D1860" s="17" t="str">
        <f t="shared" si="103"/>
        <v>octubre</v>
      </c>
      <c r="E1860" s="17" t="str">
        <f t="shared" si="104"/>
        <v>T4</v>
      </c>
      <c r="F1860" s="17" t="str">
        <f t="shared" si="105"/>
        <v>S2</v>
      </c>
      <c r="G1860" s="1" t="s">
        <v>8</v>
      </c>
      <c r="H1860" s="1" t="s">
        <v>55</v>
      </c>
      <c r="I1860" s="1" t="s">
        <v>56</v>
      </c>
      <c r="J1860" s="1" t="s">
        <v>6</v>
      </c>
      <c r="K1860" s="1">
        <v>50</v>
      </c>
      <c r="L1860" s="1" t="s">
        <v>112</v>
      </c>
      <c r="M1860" s="14">
        <v>0.35000000000000003</v>
      </c>
      <c r="N1860" s="2">
        <v>3500</v>
      </c>
      <c r="O1860" s="14">
        <f t="shared" si="92"/>
        <v>1225.0000000000002</v>
      </c>
      <c r="P1860" s="14">
        <f t="shared" si="93"/>
        <v>428.75000000000006</v>
      </c>
      <c r="Q1860" s="3">
        <v>0.35</v>
      </c>
    </row>
    <row r="1861" spans="1:17" ht="15.75" customHeight="1" x14ac:dyDescent="0.2">
      <c r="A1861" s="1" t="s">
        <v>109</v>
      </c>
      <c r="B1861" s="1">
        <v>1197831</v>
      </c>
      <c r="C1861" s="17">
        <v>44838</v>
      </c>
      <c r="D1861" s="17" t="str">
        <f t="shared" si="103"/>
        <v>octubre</v>
      </c>
      <c r="E1861" s="17" t="str">
        <f t="shared" si="104"/>
        <v>T4</v>
      </c>
      <c r="F1861" s="17" t="str">
        <f t="shared" si="105"/>
        <v>S2</v>
      </c>
      <c r="G1861" s="1" t="s">
        <v>8</v>
      </c>
      <c r="H1861" s="1" t="s">
        <v>55</v>
      </c>
      <c r="I1861" s="1" t="s">
        <v>56</v>
      </c>
      <c r="J1861" s="1" t="s">
        <v>7</v>
      </c>
      <c r="K1861" s="1">
        <v>16</v>
      </c>
      <c r="L1861" s="1" t="s">
        <v>112</v>
      </c>
      <c r="M1861" s="14">
        <v>0.45</v>
      </c>
      <c r="N1861" s="2">
        <v>5250</v>
      </c>
      <c r="O1861" s="14">
        <f t="shared" si="92"/>
        <v>2362.5</v>
      </c>
      <c r="P1861" s="14">
        <f t="shared" si="93"/>
        <v>1299.375</v>
      </c>
      <c r="Q1861" s="3">
        <v>0.55000000000000004</v>
      </c>
    </row>
    <row r="1862" spans="1:17" ht="15.75" customHeight="1" x14ac:dyDescent="0.2">
      <c r="A1862" s="1" t="s">
        <v>109</v>
      </c>
      <c r="B1862" s="1">
        <v>1197831</v>
      </c>
      <c r="C1862" s="17">
        <v>44870</v>
      </c>
      <c r="D1862" s="17" t="str">
        <f t="shared" si="103"/>
        <v>noviembre</v>
      </c>
      <c r="E1862" s="17" t="str">
        <f t="shared" si="104"/>
        <v>T4</v>
      </c>
      <c r="F1862" s="17" t="str">
        <f t="shared" si="105"/>
        <v>S2</v>
      </c>
      <c r="G1862" s="1" t="s">
        <v>8</v>
      </c>
      <c r="H1862" s="1" t="s">
        <v>55</v>
      </c>
      <c r="I1862" s="1" t="s">
        <v>56</v>
      </c>
      <c r="J1862" s="1" t="s">
        <v>2</v>
      </c>
      <c r="K1862" s="1">
        <v>36</v>
      </c>
      <c r="L1862" s="1" t="s">
        <v>112</v>
      </c>
      <c r="M1862" s="14">
        <v>0.35000000000000003</v>
      </c>
      <c r="N1862" s="2">
        <v>6750</v>
      </c>
      <c r="O1862" s="14">
        <f t="shared" si="92"/>
        <v>2362.5</v>
      </c>
      <c r="P1862" s="14">
        <f t="shared" si="93"/>
        <v>944.99999999999989</v>
      </c>
      <c r="Q1862" s="3">
        <v>0.39999999999999997</v>
      </c>
    </row>
    <row r="1863" spans="1:17" ht="15.75" customHeight="1" x14ac:dyDescent="0.2">
      <c r="A1863" s="1" t="s">
        <v>109</v>
      </c>
      <c r="B1863" s="1">
        <v>1197831</v>
      </c>
      <c r="C1863" s="17">
        <v>44870</v>
      </c>
      <c r="D1863" s="17" t="str">
        <f t="shared" si="103"/>
        <v>noviembre</v>
      </c>
      <c r="E1863" s="17" t="str">
        <f t="shared" si="104"/>
        <v>T4</v>
      </c>
      <c r="F1863" s="17" t="str">
        <f t="shared" si="105"/>
        <v>S2</v>
      </c>
      <c r="G1863" s="1" t="s">
        <v>8</v>
      </c>
      <c r="H1863" s="1" t="s">
        <v>55</v>
      </c>
      <c r="I1863" s="1" t="s">
        <v>56</v>
      </c>
      <c r="J1863" s="1" t="s">
        <v>3</v>
      </c>
      <c r="K1863" s="1">
        <v>20</v>
      </c>
      <c r="L1863" s="1" t="s">
        <v>113</v>
      </c>
      <c r="M1863" s="14">
        <v>0.35000000000000003</v>
      </c>
      <c r="N1863" s="2">
        <v>6750</v>
      </c>
      <c r="O1863" s="14">
        <f t="shared" si="92"/>
        <v>2362.5</v>
      </c>
      <c r="P1863" s="14">
        <f t="shared" si="93"/>
        <v>944.99999999999989</v>
      </c>
      <c r="Q1863" s="3">
        <v>0.39999999999999997</v>
      </c>
    </row>
    <row r="1864" spans="1:17" ht="15.75" customHeight="1" x14ac:dyDescent="0.2">
      <c r="A1864" s="1" t="s">
        <v>109</v>
      </c>
      <c r="B1864" s="1">
        <v>1197831</v>
      </c>
      <c r="C1864" s="17">
        <v>44870</v>
      </c>
      <c r="D1864" s="17" t="str">
        <f t="shared" si="103"/>
        <v>noviembre</v>
      </c>
      <c r="E1864" s="17" t="str">
        <f t="shared" si="104"/>
        <v>T4</v>
      </c>
      <c r="F1864" s="17" t="str">
        <f t="shared" si="105"/>
        <v>S2</v>
      </c>
      <c r="G1864" s="1" t="s">
        <v>8</v>
      </c>
      <c r="H1864" s="1" t="s">
        <v>55</v>
      </c>
      <c r="I1864" s="1" t="s">
        <v>56</v>
      </c>
      <c r="J1864" s="1" t="s">
        <v>4</v>
      </c>
      <c r="K1864" s="1">
        <v>24</v>
      </c>
      <c r="L1864" s="1" t="s">
        <v>115</v>
      </c>
      <c r="M1864" s="14">
        <v>0.6</v>
      </c>
      <c r="N1864" s="2">
        <v>6000</v>
      </c>
      <c r="O1864" s="14">
        <f t="shared" si="92"/>
        <v>3600</v>
      </c>
      <c r="P1864" s="14">
        <f t="shared" si="93"/>
        <v>1439.9999999999998</v>
      </c>
      <c r="Q1864" s="3">
        <v>0.39999999999999997</v>
      </c>
    </row>
    <row r="1865" spans="1:17" ht="15.75" customHeight="1" x14ac:dyDescent="0.2">
      <c r="A1865" s="1" t="s">
        <v>109</v>
      </c>
      <c r="B1865" s="1">
        <v>1197831</v>
      </c>
      <c r="C1865" s="17">
        <v>44870</v>
      </c>
      <c r="D1865" s="17" t="str">
        <f t="shared" si="103"/>
        <v>noviembre</v>
      </c>
      <c r="E1865" s="17" t="str">
        <f t="shared" si="104"/>
        <v>T4</v>
      </c>
      <c r="F1865" s="17" t="str">
        <f t="shared" si="105"/>
        <v>S2</v>
      </c>
      <c r="G1865" s="1" t="s">
        <v>8</v>
      </c>
      <c r="H1865" s="1" t="s">
        <v>55</v>
      </c>
      <c r="I1865" s="1" t="s">
        <v>56</v>
      </c>
      <c r="J1865" s="1" t="s">
        <v>5</v>
      </c>
      <c r="K1865" s="1">
        <v>26</v>
      </c>
      <c r="L1865" s="1" t="s">
        <v>114</v>
      </c>
      <c r="M1865" s="14">
        <v>0.6</v>
      </c>
      <c r="N1865" s="2">
        <v>4500</v>
      </c>
      <c r="O1865" s="14">
        <f t="shared" si="92"/>
        <v>2700</v>
      </c>
      <c r="P1865" s="14">
        <f t="shared" si="93"/>
        <v>1350</v>
      </c>
      <c r="Q1865" s="3">
        <v>0.5</v>
      </c>
    </row>
    <row r="1866" spans="1:17" ht="15.75" customHeight="1" x14ac:dyDescent="0.2">
      <c r="A1866" s="1" t="s">
        <v>109</v>
      </c>
      <c r="B1866" s="1">
        <v>1197831</v>
      </c>
      <c r="C1866" s="17">
        <v>44870</v>
      </c>
      <c r="D1866" s="17" t="str">
        <f t="shared" si="103"/>
        <v>noviembre</v>
      </c>
      <c r="E1866" s="17" t="str">
        <f t="shared" si="104"/>
        <v>T4</v>
      </c>
      <c r="F1866" s="17" t="str">
        <f t="shared" si="105"/>
        <v>S2</v>
      </c>
      <c r="G1866" s="1" t="s">
        <v>8</v>
      </c>
      <c r="H1866" s="1" t="s">
        <v>55</v>
      </c>
      <c r="I1866" s="1" t="s">
        <v>56</v>
      </c>
      <c r="J1866" s="1" t="s">
        <v>6</v>
      </c>
      <c r="K1866" s="1">
        <v>33</v>
      </c>
      <c r="L1866" s="1" t="s">
        <v>115</v>
      </c>
      <c r="M1866" s="14">
        <v>0.54999999999999993</v>
      </c>
      <c r="N1866" s="2">
        <v>4250</v>
      </c>
      <c r="O1866" s="14">
        <f t="shared" si="92"/>
        <v>2337.4999999999995</v>
      </c>
      <c r="P1866" s="14">
        <f t="shared" si="93"/>
        <v>818.12499999999977</v>
      </c>
      <c r="Q1866" s="3">
        <v>0.35</v>
      </c>
    </row>
    <row r="1867" spans="1:17" ht="15.75" customHeight="1" x14ac:dyDescent="0.2">
      <c r="A1867" s="1" t="s">
        <v>109</v>
      </c>
      <c r="B1867" s="1">
        <v>1197831</v>
      </c>
      <c r="C1867" s="17">
        <v>44870</v>
      </c>
      <c r="D1867" s="17" t="str">
        <f t="shared" si="103"/>
        <v>noviembre</v>
      </c>
      <c r="E1867" s="17" t="str">
        <f t="shared" si="104"/>
        <v>T4</v>
      </c>
      <c r="F1867" s="17" t="str">
        <f t="shared" si="105"/>
        <v>S2</v>
      </c>
      <c r="G1867" s="1" t="s">
        <v>8</v>
      </c>
      <c r="H1867" s="1" t="s">
        <v>55</v>
      </c>
      <c r="I1867" s="1" t="s">
        <v>56</v>
      </c>
      <c r="J1867" s="1" t="s">
        <v>7</v>
      </c>
      <c r="K1867" s="1">
        <v>34</v>
      </c>
      <c r="L1867" s="1" t="s">
        <v>113</v>
      </c>
      <c r="M1867" s="14">
        <v>0.65</v>
      </c>
      <c r="N1867" s="2">
        <v>6250</v>
      </c>
      <c r="O1867" s="14">
        <f t="shared" si="92"/>
        <v>4062.5</v>
      </c>
      <c r="P1867" s="14">
        <f t="shared" si="93"/>
        <v>2234.375</v>
      </c>
      <c r="Q1867" s="3">
        <v>0.55000000000000004</v>
      </c>
    </row>
    <row r="1868" spans="1:17" ht="15.75" customHeight="1" x14ac:dyDescent="0.2">
      <c r="A1868" s="1" t="s">
        <v>109</v>
      </c>
      <c r="B1868" s="1">
        <v>1197831</v>
      </c>
      <c r="C1868" s="17">
        <v>44899</v>
      </c>
      <c r="D1868" s="17" t="str">
        <f t="shared" si="103"/>
        <v>diciembre</v>
      </c>
      <c r="E1868" s="17" t="str">
        <f t="shared" si="104"/>
        <v>T4</v>
      </c>
      <c r="F1868" s="17" t="str">
        <f t="shared" si="105"/>
        <v>S2</v>
      </c>
      <c r="G1868" s="1" t="s">
        <v>8</v>
      </c>
      <c r="H1868" s="1" t="s">
        <v>55</v>
      </c>
      <c r="I1868" s="1" t="s">
        <v>56</v>
      </c>
      <c r="J1868" s="1" t="s">
        <v>2</v>
      </c>
      <c r="K1868" s="1">
        <v>50</v>
      </c>
      <c r="L1868" s="1" t="s">
        <v>112</v>
      </c>
      <c r="M1868" s="14">
        <v>0.54999999999999993</v>
      </c>
      <c r="N1868" s="2">
        <v>7750</v>
      </c>
      <c r="O1868" s="14">
        <f t="shared" si="92"/>
        <v>4262.4999999999991</v>
      </c>
      <c r="P1868" s="14">
        <f t="shared" si="93"/>
        <v>1704.9999999999995</v>
      </c>
      <c r="Q1868" s="3">
        <v>0.39999999999999997</v>
      </c>
    </row>
    <row r="1869" spans="1:17" ht="15.75" customHeight="1" x14ac:dyDescent="0.2">
      <c r="A1869" s="1" t="s">
        <v>109</v>
      </c>
      <c r="B1869" s="1">
        <v>1197831</v>
      </c>
      <c r="C1869" s="17">
        <v>44899</v>
      </c>
      <c r="D1869" s="17" t="str">
        <f t="shared" si="103"/>
        <v>diciembre</v>
      </c>
      <c r="E1869" s="17" t="str">
        <f t="shared" si="104"/>
        <v>T4</v>
      </c>
      <c r="F1869" s="17" t="str">
        <f t="shared" si="105"/>
        <v>S2</v>
      </c>
      <c r="G1869" s="1" t="s">
        <v>8</v>
      </c>
      <c r="H1869" s="1" t="s">
        <v>55</v>
      </c>
      <c r="I1869" s="1" t="s">
        <v>56</v>
      </c>
      <c r="J1869" s="1" t="s">
        <v>3</v>
      </c>
      <c r="K1869" s="1">
        <v>59</v>
      </c>
      <c r="L1869" s="1" t="s">
        <v>115</v>
      </c>
      <c r="M1869" s="14">
        <v>0.54999999999999993</v>
      </c>
      <c r="N1869" s="2">
        <v>7750</v>
      </c>
      <c r="O1869" s="14">
        <f t="shared" si="92"/>
        <v>4262.4999999999991</v>
      </c>
      <c r="P1869" s="14">
        <f t="shared" si="93"/>
        <v>1704.9999999999995</v>
      </c>
      <c r="Q1869" s="3">
        <v>0.39999999999999997</v>
      </c>
    </row>
    <row r="1870" spans="1:17" ht="15.75" customHeight="1" x14ac:dyDescent="0.2">
      <c r="A1870" s="1" t="s">
        <v>109</v>
      </c>
      <c r="B1870" s="1">
        <v>1197831</v>
      </c>
      <c r="C1870" s="17">
        <v>44899</v>
      </c>
      <c r="D1870" s="17" t="str">
        <f t="shared" si="103"/>
        <v>diciembre</v>
      </c>
      <c r="E1870" s="17" t="str">
        <f t="shared" si="104"/>
        <v>T4</v>
      </c>
      <c r="F1870" s="17" t="str">
        <f t="shared" si="105"/>
        <v>S2</v>
      </c>
      <c r="G1870" s="1" t="s">
        <v>8</v>
      </c>
      <c r="H1870" s="1" t="s">
        <v>55</v>
      </c>
      <c r="I1870" s="1" t="s">
        <v>56</v>
      </c>
      <c r="J1870" s="1" t="s">
        <v>4</v>
      </c>
      <c r="K1870" s="1">
        <v>53</v>
      </c>
      <c r="L1870" s="1" t="s">
        <v>114</v>
      </c>
      <c r="M1870" s="14">
        <v>0.6</v>
      </c>
      <c r="N1870" s="2">
        <v>6750</v>
      </c>
      <c r="O1870" s="14">
        <f t="shared" si="92"/>
        <v>4050</v>
      </c>
      <c r="P1870" s="14">
        <f t="shared" si="93"/>
        <v>1619.9999999999998</v>
      </c>
      <c r="Q1870" s="3">
        <v>0.39999999999999997</v>
      </c>
    </row>
    <row r="1871" spans="1:17" ht="15.75" customHeight="1" x14ac:dyDescent="0.2">
      <c r="A1871" s="1" t="s">
        <v>109</v>
      </c>
      <c r="B1871" s="1">
        <v>1197831</v>
      </c>
      <c r="C1871" s="17">
        <v>44899</v>
      </c>
      <c r="D1871" s="17" t="str">
        <f t="shared" si="103"/>
        <v>diciembre</v>
      </c>
      <c r="E1871" s="17" t="str">
        <f t="shared" si="104"/>
        <v>T4</v>
      </c>
      <c r="F1871" s="17" t="str">
        <f t="shared" si="105"/>
        <v>S2</v>
      </c>
      <c r="G1871" s="1" t="s">
        <v>8</v>
      </c>
      <c r="H1871" s="1" t="s">
        <v>55</v>
      </c>
      <c r="I1871" s="1" t="s">
        <v>56</v>
      </c>
      <c r="J1871" s="1" t="s">
        <v>5</v>
      </c>
      <c r="K1871" s="1">
        <v>47</v>
      </c>
      <c r="L1871" s="1" t="s">
        <v>112</v>
      </c>
      <c r="M1871" s="14">
        <v>0.6</v>
      </c>
      <c r="N1871" s="2">
        <v>5250</v>
      </c>
      <c r="O1871" s="14">
        <f t="shared" si="92"/>
        <v>3150</v>
      </c>
      <c r="P1871" s="14">
        <f t="shared" si="93"/>
        <v>1575</v>
      </c>
      <c r="Q1871" s="3">
        <v>0.5</v>
      </c>
    </row>
    <row r="1872" spans="1:17" ht="15.75" customHeight="1" x14ac:dyDescent="0.2">
      <c r="A1872" s="1" t="s">
        <v>109</v>
      </c>
      <c r="B1872" s="1">
        <v>1197831</v>
      </c>
      <c r="C1872" s="17">
        <v>44899</v>
      </c>
      <c r="D1872" s="17" t="str">
        <f t="shared" si="103"/>
        <v>diciembre</v>
      </c>
      <c r="E1872" s="17" t="str">
        <f t="shared" si="104"/>
        <v>T4</v>
      </c>
      <c r="F1872" s="17" t="str">
        <f t="shared" si="105"/>
        <v>S2</v>
      </c>
      <c r="G1872" s="1" t="s">
        <v>8</v>
      </c>
      <c r="H1872" s="1" t="s">
        <v>55</v>
      </c>
      <c r="I1872" s="1" t="s">
        <v>56</v>
      </c>
      <c r="J1872" s="1" t="s">
        <v>6</v>
      </c>
      <c r="K1872" s="1">
        <v>51</v>
      </c>
      <c r="L1872" s="1" t="s">
        <v>115</v>
      </c>
      <c r="M1872" s="14">
        <v>0.54999999999999993</v>
      </c>
      <c r="N1872" s="2">
        <v>4750</v>
      </c>
      <c r="O1872" s="14">
        <f t="shared" si="92"/>
        <v>2612.4999999999995</v>
      </c>
      <c r="P1872" s="14">
        <f t="shared" si="93"/>
        <v>914.37499999999977</v>
      </c>
      <c r="Q1872" s="3">
        <v>0.35</v>
      </c>
    </row>
    <row r="1873" spans="1:17" ht="15.75" customHeight="1" x14ac:dyDescent="0.2">
      <c r="A1873" s="1" t="s">
        <v>109</v>
      </c>
      <c r="B1873" s="1">
        <v>1197831</v>
      </c>
      <c r="C1873" s="17">
        <v>44899</v>
      </c>
      <c r="D1873" s="17" t="str">
        <f t="shared" si="103"/>
        <v>diciembre</v>
      </c>
      <c r="E1873" s="17" t="str">
        <f t="shared" si="104"/>
        <v>T4</v>
      </c>
      <c r="F1873" s="17" t="str">
        <f t="shared" si="105"/>
        <v>S2</v>
      </c>
      <c r="G1873" s="1" t="s">
        <v>8</v>
      </c>
      <c r="H1873" s="1" t="s">
        <v>55</v>
      </c>
      <c r="I1873" s="1" t="s">
        <v>56</v>
      </c>
      <c r="J1873" s="1" t="s">
        <v>7</v>
      </c>
      <c r="K1873" s="1">
        <v>59</v>
      </c>
      <c r="L1873" s="1" t="s">
        <v>115</v>
      </c>
      <c r="M1873" s="14">
        <v>0.65</v>
      </c>
      <c r="N1873" s="2">
        <v>7250</v>
      </c>
      <c r="O1873" s="14">
        <f t="shared" si="92"/>
        <v>4712.5</v>
      </c>
      <c r="P1873" s="14">
        <f t="shared" si="93"/>
        <v>2591.875</v>
      </c>
      <c r="Q1873" s="3">
        <v>0.55000000000000004</v>
      </c>
    </row>
    <row r="1874" spans="1:17" ht="15.75" customHeight="1" x14ac:dyDescent="0.2">
      <c r="A1874" s="1" t="s">
        <v>110</v>
      </c>
      <c r="B1874" s="1">
        <v>1128299</v>
      </c>
      <c r="C1874" s="17">
        <v>44584</v>
      </c>
      <c r="D1874" s="17" t="str">
        <f t="shared" si="103"/>
        <v>enero</v>
      </c>
      <c r="E1874" s="17" t="str">
        <f t="shared" si="104"/>
        <v>T1</v>
      </c>
      <c r="F1874" s="17" t="str">
        <f t="shared" si="105"/>
        <v>S1</v>
      </c>
      <c r="G1874" s="1" t="s">
        <v>11</v>
      </c>
      <c r="H1874" s="1" t="s">
        <v>57</v>
      </c>
      <c r="I1874" s="1" t="s">
        <v>58</v>
      </c>
      <c r="J1874" s="1" t="s">
        <v>2</v>
      </c>
      <c r="K1874" s="1">
        <v>40</v>
      </c>
      <c r="L1874" s="1" t="s">
        <v>115</v>
      </c>
      <c r="M1874" s="14">
        <v>0.29999999999999993</v>
      </c>
      <c r="N1874" s="2">
        <v>4250</v>
      </c>
      <c r="O1874" s="14">
        <f t="shared" si="92"/>
        <v>1274.9999999999998</v>
      </c>
      <c r="P1874" s="14">
        <f t="shared" si="93"/>
        <v>446.24999999999989</v>
      </c>
      <c r="Q1874" s="3">
        <v>0.35</v>
      </c>
    </row>
    <row r="1875" spans="1:17" ht="15.75" customHeight="1" x14ac:dyDescent="0.2">
      <c r="A1875" s="1" t="s">
        <v>110</v>
      </c>
      <c r="B1875" s="1">
        <v>1128299</v>
      </c>
      <c r="C1875" s="17">
        <v>44584</v>
      </c>
      <c r="D1875" s="17" t="str">
        <f t="shared" si="103"/>
        <v>enero</v>
      </c>
      <c r="E1875" s="17" t="str">
        <f t="shared" si="104"/>
        <v>T1</v>
      </c>
      <c r="F1875" s="17" t="str">
        <f t="shared" si="105"/>
        <v>S1</v>
      </c>
      <c r="G1875" s="1" t="s">
        <v>11</v>
      </c>
      <c r="H1875" s="1" t="s">
        <v>57</v>
      </c>
      <c r="I1875" s="1" t="s">
        <v>58</v>
      </c>
      <c r="J1875" s="1" t="s">
        <v>3</v>
      </c>
      <c r="K1875" s="1">
        <v>40</v>
      </c>
      <c r="L1875" s="1" t="s">
        <v>114</v>
      </c>
      <c r="M1875" s="14">
        <v>0.4</v>
      </c>
      <c r="N1875" s="2">
        <v>4250</v>
      </c>
      <c r="O1875" s="14">
        <f t="shared" si="92"/>
        <v>1700</v>
      </c>
      <c r="P1875" s="14">
        <f t="shared" si="93"/>
        <v>680</v>
      </c>
      <c r="Q1875" s="3">
        <v>0.4</v>
      </c>
    </row>
    <row r="1876" spans="1:17" ht="15.75" customHeight="1" x14ac:dyDescent="0.2">
      <c r="A1876" s="1" t="s">
        <v>110</v>
      </c>
      <c r="B1876" s="1">
        <v>1128299</v>
      </c>
      <c r="C1876" s="17">
        <v>44584</v>
      </c>
      <c r="D1876" s="17" t="str">
        <f t="shared" si="103"/>
        <v>enero</v>
      </c>
      <c r="E1876" s="17" t="str">
        <f t="shared" si="104"/>
        <v>T1</v>
      </c>
      <c r="F1876" s="17" t="str">
        <f t="shared" si="105"/>
        <v>S1</v>
      </c>
      <c r="G1876" s="1" t="s">
        <v>11</v>
      </c>
      <c r="H1876" s="1" t="s">
        <v>57</v>
      </c>
      <c r="I1876" s="1" t="s">
        <v>58</v>
      </c>
      <c r="J1876" s="1" t="s">
        <v>4</v>
      </c>
      <c r="K1876" s="1">
        <v>60</v>
      </c>
      <c r="L1876" s="1" t="s">
        <v>114</v>
      </c>
      <c r="M1876" s="14">
        <v>0.4</v>
      </c>
      <c r="N1876" s="2">
        <v>4250</v>
      </c>
      <c r="O1876" s="14">
        <f t="shared" si="92"/>
        <v>1700</v>
      </c>
      <c r="P1876" s="14">
        <f t="shared" si="93"/>
        <v>595</v>
      </c>
      <c r="Q1876" s="3">
        <v>0.35</v>
      </c>
    </row>
    <row r="1877" spans="1:17" ht="15.75" customHeight="1" x14ac:dyDescent="0.2">
      <c r="A1877" s="1" t="s">
        <v>110</v>
      </c>
      <c r="B1877" s="1">
        <v>1128299</v>
      </c>
      <c r="C1877" s="17">
        <v>44584</v>
      </c>
      <c r="D1877" s="17" t="str">
        <f t="shared" si="103"/>
        <v>enero</v>
      </c>
      <c r="E1877" s="17" t="str">
        <f t="shared" si="104"/>
        <v>T1</v>
      </c>
      <c r="F1877" s="17" t="str">
        <f t="shared" si="105"/>
        <v>S1</v>
      </c>
      <c r="G1877" s="1" t="s">
        <v>11</v>
      </c>
      <c r="H1877" s="1" t="s">
        <v>57</v>
      </c>
      <c r="I1877" s="1" t="s">
        <v>58</v>
      </c>
      <c r="J1877" s="1" t="s">
        <v>5</v>
      </c>
      <c r="K1877" s="1">
        <v>50</v>
      </c>
      <c r="L1877" s="1" t="s">
        <v>112</v>
      </c>
      <c r="M1877" s="14">
        <v>0.4</v>
      </c>
      <c r="N1877" s="2">
        <v>2750</v>
      </c>
      <c r="O1877" s="14">
        <f t="shared" si="92"/>
        <v>1100</v>
      </c>
      <c r="P1877" s="14">
        <f t="shared" si="93"/>
        <v>385</v>
      </c>
      <c r="Q1877" s="3">
        <v>0.35</v>
      </c>
    </row>
    <row r="1878" spans="1:17" ht="15.75" customHeight="1" x14ac:dyDescent="0.2">
      <c r="A1878" s="1" t="s">
        <v>110</v>
      </c>
      <c r="B1878" s="1">
        <v>1128299</v>
      </c>
      <c r="C1878" s="17">
        <v>44584</v>
      </c>
      <c r="D1878" s="17" t="str">
        <f t="shared" si="103"/>
        <v>enero</v>
      </c>
      <c r="E1878" s="17" t="str">
        <f t="shared" si="104"/>
        <v>T1</v>
      </c>
      <c r="F1878" s="17" t="str">
        <f t="shared" si="105"/>
        <v>S1</v>
      </c>
      <c r="G1878" s="1" t="s">
        <v>11</v>
      </c>
      <c r="H1878" s="1" t="s">
        <v>57</v>
      </c>
      <c r="I1878" s="1" t="s">
        <v>58</v>
      </c>
      <c r="J1878" s="1" t="s">
        <v>6</v>
      </c>
      <c r="K1878" s="1">
        <v>18</v>
      </c>
      <c r="L1878" s="1" t="s">
        <v>115</v>
      </c>
      <c r="M1878" s="14">
        <v>0.45000000000000007</v>
      </c>
      <c r="N1878" s="2">
        <v>2250</v>
      </c>
      <c r="O1878" s="14">
        <f t="shared" si="92"/>
        <v>1012.5000000000001</v>
      </c>
      <c r="P1878" s="14">
        <f t="shared" si="93"/>
        <v>303.75</v>
      </c>
      <c r="Q1878" s="3">
        <v>0.3</v>
      </c>
    </row>
    <row r="1879" spans="1:17" ht="15.75" customHeight="1" x14ac:dyDescent="0.2">
      <c r="A1879" s="1" t="s">
        <v>110</v>
      </c>
      <c r="B1879" s="1">
        <v>1128299</v>
      </c>
      <c r="C1879" s="17">
        <v>44584</v>
      </c>
      <c r="D1879" s="17" t="str">
        <f t="shared" si="103"/>
        <v>enero</v>
      </c>
      <c r="E1879" s="17" t="str">
        <f t="shared" si="104"/>
        <v>T1</v>
      </c>
      <c r="F1879" s="17" t="str">
        <f t="shared" si="105"/>
        <v>S1</v>
      </c>
      <c r="G1879" s="1" t="s">
        <v>11</v>
      </c>
      <c r="H1879" s="1" t="s">
        <v>57</v>
      </c>
      <c r="I1879" s="1" t="s">
        <v>58</v>
      </c>
      <c r="J1879" s="1" t="s">
        <v>7</v>
      </c>
      <c r="K1879" s="1">
        <v>19</v>
      </c>
      <c r="L1879" s="1" t="s">
        <v>114</v>
      </c>
      <c r="M1879" s="14">
        <v>0.4</v>
      </c>
      <c r="N1879" s="2">
        <v>4250</v>
      </c>
      <c r="O1879" s="14">
        <f t="shared" si="92"/>
        <v>1700</v>
      </c>
      <c r="P1879" s="14">
        <f t="shared" si="93"/>
        <v>425</v>
      </c>
      <c r="Q1879" s="3">
        <v>0.25</v>
      </c>
    </row>
    <row r="1880" spans="1:17" ht="15.75" customHeight="1" x14ac:dyDescent="0.2">
      <c r="A1880" s="1" t="s">
        <v>110</v>
      </c>
      <c r="B1880" s="1">
        <v>1128299</v>
      </c>
      <c r="C1880" s="17">
        <v>44615</v>
      </c>
      <c r="D1880" s="17" t="str">
        <f t="shared" si="103"/>
        <v>febrero</v>
      </c>
      <c r="E1880" s="17" t="str">
        <f t="shared" si="104"/>
        <v>T1</v>
      </c>
      <c r="F1880" s="17" t="str">
        <f t="shared" si="105"/>
        <v>S1</v>
      </c>
      <c r="G1880" s="1" t="s">
        <v>11</v>
      </c>
      <c r="H1880" s="1" t="s">
        <v>57</v>
      </c>
      <c r="I1880" s="1" t="s">
        <v>58</v>
      </c>
      <c r="J1880" s="1" t="s">
        <v>2</v>
      </c>
      <c r="K1880" s="1">
        <v>20</v>
      </c>
      <c r="L1880" s="1" t="s">
        <v>113</v>
      </c>
      <c r="M1880" s="14">
        <v>0.29999999999999993</v>
      </c>
      <c r="N1880" s="2">
        <v>4750</v>
      </c>
      <c r="O1880" s="14">
        <f t="shared" si="92"/>
        <v>1424.9999999999998</v>
      </c>
      <c r="P1880" s="14">
        <f t="shared" si="93"/>
        <v>498.74999999999989</v>
      </c>
      <c r="Q1880" s="3">
        <v>0.35</v>
      </c>
    </row>
    <row r="1881" spans="1:17" ht="15.75" customHeight="1" x14ac:dyDescent="0.2">
      <c r="A1881" s="1" t="s">
        <v>110</v>
      </c>
      <c r="B1881" s="1">
        <v>1128299</v>
      </c>
      <c r="C1881" s="17">
        <v>44615</v>
      </c>
      <c r="D1881" s="17" t="str">
        <f t="shared" si="103"/>
        <v>febrero</v>
      </c>
      <c r="E1881" s="17" t="str">
        <f t="shared" si="104"/>
        <v>T1</v>
      </c>
      <c r="F1881" s="17" t="str">
        <f t="shared" si="105"/>
        <v>S1</v>
      </c>
      <c r="G1881" s="1" t="s">
        <v>11</v>
      </c>
      <c r="H1881" s="1" t="s">
        <v>57</v>
      </c>
      <c r="I1881" s="1" t="s">
        <v>58</v>
      </c>
      <c r="J1881" s="1" t="s">
        <v>3</v>
      </c>
      <c r="K1881" s="1">
        <v>41</v>
      </c>
      <c r="L1881" s="1" t="s">
        <v>112</v>
      </c>
      <c r="M1881" s="14">
        <v>0.4</v>
      </c>
      <c r="N1881" s="2">
        <v>3750</v>
      </c>
      <c r="O1881" s="14">
        <f t="shared" si="92"/>
        <v>1500</v>
      </c>
      <c r="P1881" s="14">
        <f t="shared" si="93"/>
        <v>600</v>
      </c>
      <c r="Q1881" s="3">
        <v>0.4</v>
      </c>
    </row>
    <row r="1882" spans="1:17" ht="15.75" customHeight="1" x14ac:dyDescent="0.2">
      <c r="A1882" s="1" t="s">
        <v>110</v>
      </c>
      <c r="B1882" s="1">
        <v>1128299</v>
      </c>
      <c r="C1882" s="17">
        <v>44615</v>
      </c>
      <c r="D1882" s="17" t="str">
        <f t="shared" si="103"/>
        <v>febrero</v>
      </c>
      <c r="E1882" s="17" t="str">
        <f t="shared" si="104"/>
        <v>T1</v>
      </c>
      <c r="F1882" s="17" t="str">
        <f t="shared" si="105"/>
        <v>S1</v>
      </c>
      <c r="G1882" s="1" t="s">
        <v>11</v>
      </c>
      <c r="H1882" s="1" t="s">
        <v>57</v>
      </c>
      <c r="I1882" s="1" t="s">
        <v>58</v>
      </c>
      <c r="J1882" s="1" t="s">
        <v>4</v>
      </c>
      <c r="K1882" s="1">
        <v>32</v>
      </c>
      <c r="L1882" s="1" t="s">
        <v>113</v>
      </c>
      <c r="M1882" s="14">
        <v>0.4</v>
      </c>
      <c r="N1882" s="2">
        <v>3750</v>
      </c>
      <c r="O1882" s="14">
        <f t="shared" si="92"/>
        <v>1500</v>
      </c>
      <c r="P1882" s="14">
        <f t="shared" si="93"/>
        <v>525</v>
      </c>
      <c r="Q1882" s="3">
        <v>0.35</v>
      </c>
    </row>
    <row r="1883" spans="1:17" ht="15.75" customHeight="1" x14ac:dyDescent="0.2">
      <c r="A1883" s="1" t="s">
        <v>110</v>
      </c>
      <c r="B1883" s="1">
        <v>1128299</v>
      </c>
      <c r="C1883" s="17">
        <v>44615</v>
      </c>
      <c r="D1883" s="17" t="str">
        <f t="shared" si="103"/>
        <v>febrero</v>
      </c>
      <c r="E1883" s="17" t="str">
        <f t="shared" si="104"/>
        <v>T1</v>
      </c>
      <c r="F1883" s="17" t="str">
        <f t="shared" si="105"/>
        <v>S1</v>
      </c>
      <c r="G1883" s="1" t="s">
        <v>11</v>
      </c>
      <c r="H1883" s="1" t="s">
        <v>57</v>
      </c>
      <c r="I1883" s="1" t="s">
        <v>58</v>
      </c>
      <c r="J1883" s="1" t="s">
        <v>5</v>
      </c>
      <c r="K1883" s="1">
        <v>47</v>
      </c>
      <c r="L1883" s="1" t="s">
        <v>115</v>
      </c>
      <c r="M1883" s="14">
        <v>0.4</v>
      </c>
      <c r="N1883" s="2">
        <v>2250</v>
      </c>
      <c r="O1883" s="14">
        <f t="shared" si="92"/>
        <v>900</v>
      </c>
      <c r="P1883" s="14">
        <f t="shared" si="93"/>
        <v>315</v>
      </c>
      <c r="Q1883" s="3">
        <v>0.35</v>
      </c>
    </row>
    <row r="1884" spans="1:17" ht="15.75" customHeight="1" x14ac:dyDescent="0.2">
      <c r="A1884" s="1" t="s">
        <v>110</v>
      </c>
      <c r="B1884" s="1">
        <v>1128299</v>
      </c>
      <c r="C1884" s="17">
        <v>44615</v>
      </c>
      <c r="D1884" s="17" t="str">
        <f t="shared" si="103"/>
        <v>febrero</v>
      </c>
      <c r="E1884" s="17" t="str">
        <f t="shared" si="104"/>
        <v>T1</v>
      </c>
      <c r="F1884" s="17" t="str">
        <f t="shared" si="105"/>
        <v>S1</v>
      </c>
      <c r="G1884" s="1" t="s">
        <v>11</v>
      </c>
      <c r="H1884" s="1" t="s">
        <v>57</v>
      </c>
      <c r="I1884" s="1" t="s">
        <v>58</v>
      </c>
      <c r="J1884" s="1" t="s">
        <v>6</v>
      </c>
      <c r="K1884" s="1">
        <v>52</v>
      </c>
      <c r="L1884" s="1" t="s">
        <v>114</v>
      </c>
      <c r="M1884" s="14">
        <v>0.45000000000000007</v>
      </c>
      <c r="N1884" s="2">
        <v>1500</v>
      </c>
      <c r="O1884" s="14">
        <f t="shared" si="92"/>
        <v>675.00000000000011</v>
      </c>
      <c r="P1884" s="14">
        <f t="shared" si="93"/>
        <v>202.50000000000003</v>
      </c>
      <c r="Q1884" s="3">
        <v>0.3</v>
      </c>
    </row>
    <row r="1885" spans="1:17" ht="15.75" customHeight="1" x14ac:dyDescent="0.2">
      <c r="A1885" s="1" t="s">
        <v>110</v>
      </c>
      <c r="B1885" s="1">
        <v>1128299</v>
      </c>
      <c r="C1885" s="17">
        <v>44615</v>
      </c>
      <c r="D1885" s="17" t="str">
        <f t="shared" si="103"/>
        <v>febrero</v>
      </c>
      <c r="E1885" s="17" t="str">
        <f t="shared" si="104"/>
        <v>T1</v>
      </c>
      <c r="F1885" s="17" t="str">
        <f t="shared" si="105"/>
        <v>S1</v>
      </c>
      <c r="G1885" s="1" t="s">
        <v>11</v>
      </c>
      <c r="H1885" s="1" t="s">
        <v>57</v>
      </c>
      <c r="I1885" s="1" t="s">
        <v>58</v>
      </c>
      <c r="J1885" s="1" t="s">
        <v>7</v>
      </c>
      <c r="K1885" s="1">
        <v>43</v>
      </c>
      <c r="L1885" s="1" t="s">
        <v>112</v>
      </c>
      <c r="M1885" s="14">
        <v>0.4</v>
      </c>
      <c r="N1885" s="2">
        <v>3500</v>
      </c>
      <c r="O1885" s="14">
        <f t="shared" si="92"/>
        <v>1400</v>
      </c>
      <c r="P1885" s="14">
        <f t="shared" si="93"/>
        <v>350</v>
      </c>
      <c r="Q1885" s="3">
        <v>0.25</v>
      </c>
    </row>
    <row r="1886" spans="1:17" ht="15.75" customHeight="1" x14ac:dyDescent="0.2">
      <c r="A1886" s="1" t="s">
        <v>110</v>
      </c>
      <c r="B1886" s="1">
        <v>1128299</v>
      </c>
      <c r="C1886" s="17">
        <v>44642</v>
      </c>
      <c r="D1886" s="17" t="str">
        <f t="shared" si="103"/>
        <v>marzo</v>
      </c>
      <c r="E1886" s="17" t="str">
        <f t="shared" si="104"/>
        <v>T1</v>
      </c>
      <c r="F1886" s="17" t="str">
        <f t="shared" si="105"/>
        <v>S1</v>
      </c>
      <c r="G1886" s="1" t="s">
        <v>11</v>
      </c>
      <c r="H1886" s="1" t="s">
        <v>57</v>
      </c>
      <c r="I1886" s="1" t="s">
        <v>58</v>
      </c>
      <c r="J1886" s="1" t="s">
        <v>2</v>
      </c>
      <c r="K1886" s="1">
        <v>24</v>
      </c>
      <c r="L1886" s="1" t="s">
        <v>112</v>
      </c>
      <c r="M1886" s="14">
        <v>0.4</v>
      </c>
      <c r="N1886" s="2">
        <v>5000</v>
      </c>
      <c r="O1886" s="14">
        <f t="shared" si="92"/>
        <v>2000</v>
      </c>
      <c r="P1886" s="14">
        <f t="shared" si="93"/>
        <v>700</v>
      </c>
      <c r="Q1886" s="3">
        <v>0.35</v>
      </c>
    </row>
    <row r="1887" spans="1:17" ht="15.75" customHeight="1" x14ac:dyDescent="0.2">
      <c r="A1887" s="1" t="s">
        <v>110</v>
      </c>
      <c r="B1887" s="1">
        <v>1128299</v>
      </c>
      <c r="C1887" s="17">
        <v>44642</v>
      </c>
      <c r="D1887" s="17" t="str">
        <f t="shared" si="103"/>
        <v>marzo</v>
      </c>
      <c r="E1887" s="17" t="str">
        <f t="shared" si="104"/>
        <v>T1</v>
      </c>
      <c r="F1887" s="17" t="str">
        <f t="shared" si="105"/>
        <v>S1</v>
      </c>
      <c r="G1887" s="1" t="s">
        <v>11</v>
      </c>
      <c r="H1887" s="1" t="s">
        <v>57</v>
      </c>
      <c r="I1887" s="1" t="s">
        <v>58</v>
      </c>
      <c r="J1887" s="1" t="s">
        <v>3</v>
      </c>
      <c r="K1887" s="1">
        <v>39</v>
      </c>
      <c r="L1887" s="1" t="s">
        <v>112</v>
      </c>
      <c r="M1887" s="14">
        <v>0.5</v>
      </c>
      <c r="N1887" s="2">
        <v>3500</v>
      </c>
      <c r="O1887" s="14">
        <f t="shared" si="92"/>
        <v>1750</v>
      </c>
      <c r="P1887" s="14">
        <f t="shared" si="93"/>
        <v>700</v>
      </c>
      <c r="Q1887" s="3">
        <v>0.4</v>
      </c>
    </row>
    <row r="1888" spans="1:17" ht="15.75" customHeight="1" x14ac:dyDescent="0.2">
      <c r="A1888" s="1" t="s">
        <v>110</v>
      </c>
      <c r="B1888" s="1">
        <v>1128299</v>
      </c>
      <c r="C1888" s="17">
        <v>44642</v>
      </c>
      <c r="D1888" s="17" t="str">
        <f t="shared" si="103"/>
        <v>marzo</v>
      </c>
      <c r="E1888" s="17" t="str">
        <f t="shared" si="104"/>
        <v>T1</v>
      </c>
      <c r="F1888" s="17" t="str">
        <f t="shared" si="105"/>
        <v>S1</v>
      </c>
      <c r="G1888" s="1" t="s">
        <v>11</v>
      </c>
      <c r="H1888" s="1" t="s">
        <v>57</v>
      </c>
      <c r="I1888" s="1" t="s">
        <v>58</v>
      </c>
      <c r="J1888" s="1" t="s">
        <v>4</v>
      </c>
      <c r="K1888" s="1">
        <v>35</v>
      </c>
      <c r="L1888" s="1" t="s">
        <v>113</v>
      </c>
      <c r="M1888" s="14">
        <v>0.5</v>
      </c>
      <c r="N1888" s="2">
        <v>3500</v>
      </c>
      <c r="O1888" s="14">
        <f t="shared" si="92"/>
        <v>1750</v>
      </c>
      <c r="P1888" s="14">
        <f t="shared" si="93"/>
        <v>612.5</v>
      </c>
      <c r="Q1888" s="3">
        <v>0.35</v>
      </c>
    </row>
    <row r="1889" spans="1:17" ht="15.75" customHeight="1" x14ac:dyDescent="0.2">
      <c r="A1889" s="1" t="s">
        <v>110</v>
      </c>
      <c r="B1889" s="1">
        <v>1128299</v>
      </c>
      <c r="C1889" s="17">
        <v>44642</v>
      </c>
      <c r="D1889" s="17" t="str">
        <f t="shared" si="103"/>
        <v>marzo</v>
      </c>
      <c r="E1889" s="17" t="str">
        <f t="shared" si="104"/>
        <v>T1</v>
      </c>
      <c r="F1889" s="17" t="str">
        <f t="shared" si="105"/>
        <v>S1</v>
      </c>
      <c r="G1889" s="1" t="s">
        <v>11</v>
      </c>
      <c r="H1889" s="1" t="s">
        <v>57</v>
      </c>
      <c r="I1889" s="1" t="s">
        <v>58</v>
      </c>
      <c r="J1889" s="1" t="s">
        <v>5</v>
      </c>
      <c r="K1889" s="1">
        <v>30</v>
      </c>
      <c r="L1889" s="1" t="s">
        <v>113</v>
      </c>
      <c r="M1889" s="14">
        <v>0.5</v>
      </c>
      <c r="N1889" s="2">
        <v>2250</v>
      </c>
      <c r="O1889" s="14">
        <f t="shared" si="92"/>
        <v>1125</v>
      </c>
      <c r="P1889" s="14">
        <f t="shared" si="93"/>
        <v>393.75</v>
      </c>
      <c r="Q1889" s="3">
        <v>0.35</v>
      </c>
    </row>
    <row r="1890" spans="1:17" ht="15.75" customHeight="1" x14ac:dyDescent="0.2">
      <c r="A1890" s="1" t="s">
        <v>110</v>
      </c>
      <c r="B1890" s="1">
        <v>1128299</v>
      </c>
      <c r="C1890" s="17">
        <v>44642</v>
      </c>
      <c r="D1890" s="17" t="str">
        <f t="shared" si="103"/>
        <v>marzo</v>
      </c>
      <c r="E1890" s="17" t="str">
        <f t="shared" si="104"/>
        <v>T1</v>
      </c>
      <c r="F1890" s="17" t="str">
        <f t="shared" si="105"/>
        <v>S1</v>
      </c>
      <c r="G1890" s="1" t="s">
        <v>11</v>
      </c>
      <c r="H1890" s="1" t="s">
        <v>57</v>
      </c>
      <c r="I1890" s="1" t="s">
        <v>58</v>
      </c>
      <c r="J1890" s="1" t="s">
        <v>6</v>
      </c>
      <c r="K1890" s="1">
        <v>30</v>
      </c>
      <c r="L1890" s="1" t="s">
        <v>112</v>
      </c>
      <c r="M1890" s="14">
        <v>0.55000000000000004</v>
      </c>
      <c r="N1890" s="2">
        <v>1250</v>
      </c>
      <c r="O1890" s="14">
        <f t="shared" si="92"/>
        <v>687.5</v>
      </c>
      <c r="P1890" s="14">
        <f t="shared" si="93"/>
        <v>206.25</v>
      </c>
      <c r="Q1890" s="3">
        <v>0.3</v>
      </c>
    </row>
    <row r="1891" spans="1:17" ht="15.75" customHeight="1" x14ac:dyDescent="0.2">
      <c r="A1891" s="1" t="s">
        <v>110</v>
      </c>
      <c r="B1891" s="1">
        <v>1128299</v>
      </c>
      <c r="C1891" s="17">
        <v>44642</v>
      </c>
      <c r="D1891" s="17" t="str">
        <f t="shared" si="103"/>
        <v>marzo</v>
      </c>
      <c r="E1891" s="17" t="str">
        <f t="shared" si="104"/>
        <v>T1</v>
      </c>
      <c r="F1891" s="17" t="str">
        <f t="shared" si="105"/>
        <v>S1</v>
      </c>
      <c r="G1891" s="1" t="s">
        <v>11</v>
      </c>
      <c r="H1891" s="1" t="s">
        <v>57</v>
      </c>
      <c r="I1891" s="1" t="s">
        <v>58</v>
      </c>
      <c r="J1891" s="1" t="s">
        <v>7</v>
      </c>
      <c r="K1891" s="1">
        <v>43</v>
      </c>
      <c r="L1891" s="1" t="s">
        <v>114</v>
      </c>
      <c r="M1891" s="14">
        <v>0.5</v>
      </c>
      <c r="N1891" s="2">
        <v>3250</v>
      </c>
      <c r="O1891" s="14">
        <f t="shared" si="92"/>
        <v>1625</v>
      </c>
      <c r="P1891" s="14">
        <f t="shared" si="93"/>
        <v>406.25</v>
      </c>
      <c r="Q1891" s="3">
        <v>0.25</v>
      </c>
    </row>
    <row r="1892" spans="1:17" ht="15.75" customHeight="1" x14ac:dyDescent="0.2">
      <c r="A1892" s="1" t="s">
        <v>110</v>
      </c>
      <c r="B1892" s="1">
        <v>1128299</v>
      </c>
      <c r="C1892" s="17">
        <v>44674</v>
      </c>
      <c r="D1892" s="17" t="str">
        <f t="shared" si="103"/>
        <v>abril</v>
      </c>
      <c r="E1892" s="17" t="str">
        <f t="shared" si="104"/>
        <v>T2</v>
      </c>
      <c r="F1892" s="17" t="str">
        <f t="shared" si="105"/>
        <v>S1</v>
      </c>
      <c r="G1892" s="1" t="s">
        <v>11</v>
      </c>
      <c r="H1892" s="1" t="s">
        <v>57</v>
      </c>
      <c r="I1892" s="1" t="s">
        <v>58</v>
      </c>
      <c r="J1892" s="1" t="s">
        <v>2</v>
      </c>
      <c r="K1892" s="1">
        <v>55</v>
      </c>
      <c r="L1892" s="1" t="s">
        <v>113</v>
      </c>
      <c r="M1892" s="14">
        <v>0.5</v>
      </c>
      <c r="N1892" s="2">
        <v>5000</v>
      </c>
      <c r="O1892" s="14">
        <f t="shared" si="92"/>
        <v>2500</v>
      </c>
      <c r="P1892" s="14">
        <f t="shared" si="93"/>
        <v>875</v>
      </c>
      <c r="Q1892" s="3">
        <v>0.35</v>
      </c>
    </row>
    <row r="1893" spans="1:17" ht="15.75" customHeight="1" x14ac:dyDescent="0.2">
      <c r="A1893" s="1" t="s">
        <v>110</v>
      </c>
      <c r="B1893" s="1">
        <v>1128299</v>
      </c>
      <c r="C1893" s="17">
        <v>44674</v>
      </c>
      <c r="D1893" s="17" t="str">
        <f t="shared" si="103"/>
        <v>abril</v>
      </c>
      <c r="E1893" s="17" t="str">
        <f t="shared" si="104"/>
        <v>T2</v>
      </c>
      <c r="F1893" s="17" t="str">
        <f t="shared" si="105"/>
        <v>S1</v>
      </c>
      <c r="G1893" s="1" t="s">
        <v>11</v>
      </c>
      <c r="H1893" s="1" t="s">
        <v>57</v>
      </c>
      <c r="I1893" s="1" t="s">
        <v>58</v>
      </c>
      <c r="J1893" s="1" t="s">
        <v>3</v>
      </c>
      <c r="K1893" s="1">
        <v>30</v>
      </c>
      <c r="L1893" s="1" t="s">
        <v>114</v>
      </c>
      <c r="M1893" s="14">
        <v>0.55000000000000004</v>
      </c>
      <c r="N1893" s="2">
        <v>3000</v>
      </c>
      <c r="O1893" s="14">
        <f t="shared" si="92"/>
        <v>1650.0000000000002</v>
      </c>
      <c r="P1893" s="14">
        <f t="shared" si="93"/>
        <v>660.00000000000011</v>
      </c>
      <c r="Q1893" s="3">
        <v>0.4</v>
      </c>
    </row>
    <row r="1894" spans="1:17" ht="15.75" customHeight="1" x14ac:dyDescent="0.2">
      <c r="A1894" s="1" t="s">
        <v>110</v>
      </c>
      <c r="B1894" s="1">
        <v>1128299</v>
      </c>
      <c r="C1894" s="17">
        <v>44674</v>
      </c>
      <c r="D1894" s="17" t="str">
        <f t="shared" si="103"/>
        <v>abril</v>
      </c>
      <c r="E1894" s="17" t="str">
        <f t="shared" si="104"/>
        <v>T2</v>
      </c>
      <c r="F1894" s="17" t="str">
        <f t="shared" si="105"/>
        <v>S1</v>
      </c>
      <c r="G1894" s="1" t="s">
        <v>11</v>
      </c>
      <c r="H1894" s="1" t="s">
        <v>57</v>
      </c>
      <c r="I1894" s="1" t="s">
        <v>58</v>
      </c>
      <c r="J1894" s="1" t="s">
        <v>4</v>
      </c>
      <c r="K1894" s="1">
        <v>39</v>
      </c>
      <c r="L1894" s="1" t="s">
        <v>113</v>
      </c>
      <c r="M1894" s="14">
        <v>0.55000000000000004</v>
      </c>
      <c r="N1894" s="2">
        <v>3500</v>
      </c>
      <c r="O1894" s="14">
        <f t="shared" si="92"/>
        <v>1925.0000000000002</v>
      </c>
      <c r="P1894" s="14">
        <f t="shared" si="93"/>
        <v>673.75</v>
      </c>
      <c r="Q1894" s="3">
        <v>0.35</v>
      </c>
    </row>
    <row r="1895" spans="1:17" ht="15.75" customHeight="1" x14ac:dyDescent="0.2">
      <c r="A1895" s="1" t="s">
        <v>110</v>
      </c>
      <c r="B1895" s="1">
        <v>1128299</v>
      </c>
      <c r="C1895" s="17">
        <v>44674</v>
      </c>
      <c r="D1895" s="17" t="str">
        <f t="shared" si="103"/>
        <v>abril</v>
      </c>
      <c r="E1895" s="17" t="str">
        <f t="shared" si="104"/>
        <v>T2</v>
      </c>
      <c r="F1895" s="17" t="str">
        <f t="shared" si="105"/>
        <v>S1</v>
      </c>
      <c r="G1895" s="1" t="s">
        <v>11</v>
      </c>
      <c r="H1895" s="1" t="s">
        <v>57</v>
      </c>
      <c r="I1895" s="1" t="s">
        <v>58</v>
      </c>
      <c r="J1895" s="1" t="s">
        <v>5</v>
      </c>
      <c r="K1895" s="1">
        <v>21</v>
      </c>
      <c r="L1895" s="1" t="s">
        <v>112</v>
      </c>
      <c r="M1895" s="14">
        <v>0.5</v>
      </c>
      <c r="N1895" s="2">
        <v>2500</v>
      </c>
      <c r="O1895" s="14">
        <f t="shared" si="92"/>
        <v>1250</v>
      </c>
      <c r="P1895" s="14">
        <f t="shared" si="93"/>
        <v>437.5</v>
      </c>
      <c r="Q1895" s="3">
        <v>0.35</v>
      </c>
    </row>
    <row r="1896" spans="1:17" ht="15.75" customHeight="1" x14ac:dyDescent="0.2">
      <c r="A1896" s="1" t="s">
        <v>110</v>
      </c>
      <c r="B1896" s="1">
        <v>1128299</v>
      </c>
      <c r="C1896" s="17">
        <v>44674</v>
      </c>
      <c r="D1896" s="17" t="str">
        <f t="shared" si="103"/>
        <v>abril</v>
      </c>
      <c r="E1896" s="17" t="str">
        <f t="shared" si="104"/>
        <v>T2</v>
      </c>
      <c r="F1896" s="17" t="str">
        <f t="shared" si="105"/>
        <v>S1</v>
      </c>
      <c r="G1896" s="1" t="s">
        <v>11</v>
      </c>
      <c r="H1896" s="1" t="s">
        <v>57</v>
      </c>
      <c r="I1896" s="1" t="s">
        <v>58</v>
      </c>
      <c r="J1896" s="1" t="s">
        <v>6</v>
      </c>
      <c r="K1896" s="1">
        <v>54</v>
      </c>
      <c r="L1896" s="1" t="s">
        <v>113</v>
      </c>
      <c r="M1896" s="14">
        <v>0.55000000000000004</v>
      </c>
      <c r="N1896" s="2">
        <v>1500</v>
      </c>
      <c r="O1896" s="14">
        <f t="shared" si="92"/>
        <v>825.00000000000011</v>
      </c>
      <c r="P1896" s="14">
        <f t="shared" si="93"/>
        <v>247.50000000000003</v>
      </c>
      <c r="Q1896" s="3">
        <v>0.3</v>
      </c>
    </row>
    <row r="1897" spans="1:17" ht="15.75" customHeight="1" x14ac:dyDescent="0.2">
      <c r="A1897" s="1" t="s">
        <v>110</v>
      </c>
      <c r="B1897" s="1">
        <v>1128299</v>
      </c>
      <c r="C1897" s="17">
        <v>44674</v>
      </c>
      <c r="D1897" s="17" t="str">
        <f t="shared" si="103"/>
        <v>abril</v>
      </c>
      <c r="E1897" s="17" t="str">
        <f t="shared" si="104"/>
        <v>T2</v>
      </c>
      <c r="F1897" s="17" t="str">
        <f t="shared" si="105"/>
        <v>S1</v>
      </c>
      <c r="G1897" s="1" t="s">
        <v>11</v>
      </c>
      <c r="H1897" s="1" t="s">
        <v>57</v>
      </c>
      <c r="I1897" s="1" t="s">
        <v>58</v>
      </c>
      <c r="J1897" s="1" t="s">
        <v>7</v>
      </c>
      <c r="K1897" s="1">
        <v>35</v>
      </c>
      <c r="L1897" s="1" t="s">
        <v>113</v>
      </c>
      <c r="M1897" s="14">
        <v>0.70000000000000007</v>
      </c>
      <c r="N1897" s="2">
        <v>3250</v>
      </c>
      <c r="O1897" s="14">
        <f t="shared" si="92"/>
        <v>2275</v>
      </c>
      <c r="P1897" s="14">
        <f t="shared" si="93"/>
        <v>568.75</v>
      </c>
      <c r="Q1897" s="3">
        <v>0.25</v>
      </c>
    </row>
    <row r="1898" spans="1:17" ht="15.75" customHeight="1" x14ac:dyDescent="0.2">
      <c r="A1898" s="1" t="s">
        <v>110</v>
      </c>
      <c r="B1898" s="1">
        <v>1128299</v>
      </c>
      <c r="C1898" s="17">
        <v>44705</v>
      </c>
      <c r="D1898" s="17" t="str">
        <f t="shared" si="103"/>
        <v>mayo</v>
      </c>
      <c r="E1898" s="17" t="str">
        <f t="shared" si="104"/>
        <v>T2</v>
      </c>
      <c r="F1898" s="17" t="str">
        <f t="shared" si="105"/>
        <v>S1</v>
      </c>
      <c r="G1898" s="1" t="s">
        <v>11</v>
      </c>
      <c r="H1898" s="1" t="s">
        <v>57</v>
      </c>
      <c r="I1898" s="1" t="s">
        <v>58</v>
      </c>
      <c r="J1898" s="1" t="s">
        <v>2</v>
      </c>
      <c r="K1898" s="1">
        <v>40</v>
      </c>
      <c r="L1898" s="1" t="s">
        <v>113</v>
      </c>
      <c r="M1898" s="14">
        <v>0.5</v>
      </c>
      <c r="N1898" s="2">
        <v>5250</v>
      </c>
      <c r="O1898" s="14">
        <f t="shared" ref="O1898:O2152" si="106">M1898*N1898</f>
        <v>2625</v>
      </c>
      <c r="P1898" s="14">
        <f t="shared" ref="P1898:P2152" si="107">O1898*Q1898</f>
        <v>918.74999999999989</v>
      </c>
      <c r="Q1898" s="3">
        <v>0.35</v>
      </c>
    </row>
    <row r="1899" spans="1:17" ht="15.75" customHeight="1" x14ac:dyDescent="0.2">
      <c r="A1899" s="1" t="s">
        <v>110</v>
      </c>
      <c r="B1899" s="1">
        <v>1128299</v>
      </c>
      <c r="C1899" s="17">
        <v>44705</v>
      </c>
      <c r="D1899" s="17" t="str">
        <f t="shared" si="103"/>
        <v>mayo</v>
      </c>
      <c r="E1899" s="17" t="str">
        <f t="shared" si="104"/>
        <v>T2</v>
      </c>
      <c r="F1899" s="17" t="str">
        <f t="shared" si="105"/>
        <v>S1</v>
      </c>
      <c r="G1899" s="1" t="s">
        <v>11</v>
      </c>
      <c r="H1899" s="1" t="s">
        <v>57</v>
      </c>
      <c r="I1899" s="1" t="s">
        <v>58</v>
      </c>
      <c r="J1899" s="1" t="s">
        <v>3</v>
      </c>
      <c r="K1899" s="1">
        <v>43</v>
      </c>
      <c r="L1899" s="1" t="s">
        <v>113</v>
      </c>
      <c r="M1899" s="14">
        <v>0.55000000000000004</v>
      </c>
      <c r="N1899" s="2">
        <v>3750</v>
      </c>
      <c r="O1899" s="14">
        <f t="shared" si="106"/>
        <v>2062.5</v>
      </c>
      <c r="P1899" s="14">
        <f t="shared" si="107"/>
        <v>825</v>
      </c>
      <c r="Q1899" s="3">
        <v>0.4</v>
      </c>
    </row>
    <row r="1900" spans="1:17" ht="15.75" customHeight="1" x14ac:dyDescent="0.2">
      <c r="A1900" s="1" t="s">
        <v>110</v>
      </c>
      <c r="B1900" s="1">
        <v>1128299</v>
      </c>
      <c r="C1900" s="17">
        <v>44705</v>
      </c>
      <c r="D1900" s="17" t="str">
        <f t="shared" si="103"/>
        <v>mayo</v>
      </c>
      <c r="E1900" s="17" t="str">
        <f t="shared" si="104"/>
        <v>T2</v>
      </c>
      <c r="F1900" s="17" t="str">
        <f t="shared" si="105"/>
        <v>S1</v>
      </c>
      <c r="G1900" s="1" t="s">
        <v>11</v>
      </c>
      <c r="H1900" s="1" t="s">
        <v>57</v>
      </c>
      <c r="I1900" s="1" t="s">
        <v>58</v>
      </c>
      <c r="J1900" s="1" t="s">
        <v>4</v>
      </c>
      <c r="K1900" s="1">
        <v>50</v>
      </c>
      <c r="L1900" s="1" t="s">
        <v>112</v>
      </c>
      <c r="M1900" s="14">
        <v>0.55000000000000004</v>
      </c>
      <c r="N1900" s="2">
        <v>4000</v>
      </c>
      <c r="O1900" s="14">
        <f t="shared" si="106"/>
        <v>2200</v>
      </c>
      <c r="P1900" s="14">
        <f t="shared" si="107"/>
        <v>770</v>
      </c>
      <c r="Q1900" s="3">
        <v>0.35</v>
      </c>
    </row>
    <row r="1901" spans="1:17" ht="15.75" customHeight="1" x14ac:dyDescent="0.2">
      <c r="A1901" s="1" t="s">
        <v>110</v>
      </c>
      <c r="B1901" s="1">
        <v>1128299</v>
      </c>
      <c r="C1901" s="17">
        <v>44705</v>
      </c>
      <c r="D1901" s="17" t="str">
        <f t="shared" si="103"/>
        <v>mayo</v>
      </c>
      <c r="E1901" s="17" t="str">
        <f t="shared" si="104"/>
        <v>T2</v>
      </c>
      <c r="F1901" s="17" t="str">
        <f t="shared" si="105"/>
        <v>S1</v>
      </c>
      <c r="G1901" s="1" t="s">
        <v>11</v>
      </c>
      <c r="H1901" s="1" t="s">
        <v>57</v>
      </c>
      <c r="I1901" s="1" t="s">
        <v>58</v>
      </c>
      <c r="J1901" s="1" t="s">
        <v>5</v>
      </c>
      <c r="K1901" s="1">
        <v>25</v>
      </c>
      <c r="L1901" s="1" t="s">
        <v>115</v>
      </c>
      <c r="M1901" s="14">
        <v>0.5</v>
      </c>
      <c r="N1901" s="2">
        <v>3000</v>
      </c>
      <c r="O1901" s="14">
        <f t="shared" si="106"/>
        <v>1500</v>
      </c>
      <c r="P1901" s="14">
        <f t="shared" si="107"/>
        <v>525</v>
      </c>
      <c r="Q1901" s="3">
        <v>0.35</v>
      </c>
    </row>
    <row r="1902" spans="1:17" ht="15.75" customHeight="1" x14ac:dyDescent="0.2">
      <c r="A1902" s="1" t="s">
        <v>110</v>
      </c>
      <c r="B1902" s="1">
        <v>1128299</v>
      </c>
      <c r="C1902" s="17">
        <v>44705</v>
      </c>
      <c r="D1902" s="17" t="str">
        <f t="shared" si="103"/>
        <v>mayo</v>
      </c>
      <c r="E1902" s="17" t="str">
        <f t="shared" si="104"/>
        <v>T2</v>
      </c>
      <c r="F1902" s="17" t="str">
        <f t="shared" si="105"/>
        <v>S1</v>
      </c>
      <c r="G1902" s="1" t="s">
        <v>11</v>
      </c>
      <c r="H1902" s="1" t="s">
        <v>57</v>
      </c>
      <c r="I1902" s="1" t="s">
        <v>58</v>
      </c>
      <c r="J1902" s="1" t="s">
        <v>6</v>
      </c>
      <c r="K1902" s="1">
        <v>21</v>
      </c>
      <c r="L1902" s="1" t="s">
        <v>113</v>
      </c>
      <c r="M1902" s="14">
        <v>0.55000000000000004</v>
      </c>
      <c r="N1902" s="2">
        <v>2000</v>
      </c>
      <c r="O1902" s="14">
        <f t="shared" si="106"/>
        <v>1100</v>
      </c>
      <c r="P1902" s="14">
        <f t="shared" si="107"/>
        <v>330</v>
      </c>
      <c r="Q1902" s="3">
        <v>0.3</v>
      </c>
    </row>
    <row r="1903" spans="1:17" ht="15.75" customHeight="1" x14ac:dyDescent="0.2">
      <c r="A1903" s="1" t="s">
        <v>110</v>
      </c>
      <c r="B1903" s="1">
        <v>1128299</v>
      </c>
      <c r="C1903" s="17">
        <v>44705</v>
      </c>
      <c r="D1903" s="17" t="str">
        <f t="shared" si="103"/>
        <v>mayo</v>
      </c>
      <c r="E1903" s="17" t="str">
        <f t="shared" si="104"/>
        <v>T2</v>
      </c>
      <c r="F1903" s="17" t="str">
        <f t="shared" si="105"/>
        <v>S1</v>
      </c>
      <c r="G1903" s="1" t="s">
        <v>11</v>
      </c>
      <c r="H1903" s="1" t="s">
        <v>57</v>
      </c>
      <c r="I1903" s="1" t="s">
        <v>58</v>
      </c>
      <c r="J1903" s="1" t="s">
        <v>7</v>
      </c>
      <c r="K1903" s="1">
        <v>29</v>
      </c>
      <c r="L1903" s="1" t="s">
        <v>114</v>
      </c>
      <c r="M1903" s="14">
        <v>0.70000000000000007</v>
      </c>
      <c r="N1903" s="2">
        <v>3750</v>
      </c>
      <c r="O1903" s="14">
        <f t="shared" si="106"/>
        <v>2625.0000000000005</v>
      </c>
      <c r="P1903" s="14">
        <f t="shared" si="107"/>
        <v>656.25000000000011</v>
      </c>
      <c r="Q1903" s="3">
        <v>0.25</v>
      </c>
    </row>
    <row r="1904" spans="1:17" ht="15.75" customHeight="1" x14ac:dyDescent="0.2">
      <c r="A1904" s="1" t="s">
        <v>110</v>
      </c>
      <c r="B1904" s="1">
        <v>1128299</v>
      </c>
      <c r="C1904" s="17">
        <v>44735</v>
      </c>
      <c r="D1904" s="17" t="str">
        <f t="shared" si="103"/>
        <v>junio</v>
      </c>
      <c r="E1904" s="17" t="str">
        <f t="shared" si="104"/>
        <v>T2</v>
      </c>
      <c r="F1904" s="17" t="str">
        <f t="shared" si="105"/>
        <v>S1</v>
      </c>
      <c r="G1904" s="1" t="s">
        <v>11</v>
      </c>
      <c r="H1904" s="1" t="s">
        <v>57</v>
      </c>
      <c r="I1904" s="1" t="s">
        <v>58</v>
      </c>
      <c r="J1904" s="1" t="s">
        <v>2</v>
      </c>
      <c r="K1904" s="1">
        <v>29</v>
      </c>
      <c r="L1904" s="1" t="s">
        <v>113</v>
      </c>
      <c r="M1904" s="14">
        <v>0.5</v>
      </c>
      <c r="N1904" s="2">
        <v>6250</v>
      </c>
      <c r="O1904" s="14">
        <f t="shared" si="106"/>
        <v>3125</v>
      </c>
      <c r="P1904" s="14">
        <f t="shared" si="107"/>
        <v>1093.75</v>
      </c>
      <c r="Q1904" s="3">
        <v>0.35</v>
      </c>
    </row>
    <row r="1905" spans="1:17" ht="15.75" customHeight="1" x14ac:dyDescent="0.2">
      <c r="A1905" s="1" t="s">
        <v>110</v>
      </c>
      <c r="B1905" s="1">
        <v>1128299</v>
      </c>
      <c r="C1905" s="17">
        <v>44735</v>
      </c>
      <c r="D1905" s="17" t="str">
        <f t="shared" si="103"/>
        <v>junio</v>
      </c>
      <c r="E1905" s="17" t="str">
        <f t="shared" si="104"/>
        <v>T2</v>
      </c>
      <c r="F1905" s="17" t="str">
        <f t="shared" si="105"/>
        <v>S1</v>
      </c>
      <c r="G1905" s="1" t="s">
        <v>11</v>
      </c>
      <c r="H1905" s="1" t="s">
        <v>57</v>
      </c>
      <c r="I1905" s="1" t="s">
        <v>58</v>
      </c>
      <c r="J1905" s="1" t="s">
        <v>3</v>
      </c>
      <c r="K1905" s="1">
        <v>45</v>
      </c>
      <c r="L1905" s="1" t="s">
        <v>112</v>
      </c>
      <c r="M1905" s="14">
        <v>0.55000000000000004</v>
      </c>
      <c r="N1905" s="2">
        <v>4750</v>
      </c>
      <c r="O1905" s="14">
        <f t="shared" si="106"/>
        <v>2612.5</v>
      </c>
      <c r="P1905" s="14">
        <f t="shared" si="107"/>
        <v>1045</v>
      </c>
      <c r="Q1905" s="3">
        <v>0.4</v>
      </c>
    </row>
    <row r="1906" spans="1:17" ht="15.75" customHeight="1" x14ac:dyDescent="0.2">
      <c r="A1906" s="1" t="s">
        <v>110</v>
      </c>
      <c r="B1906" s="1">
        <v>1128299</v>
      </c>
      <c r="C1906" s="17">
        <v>44735</v>
      </c>
      <c r="D1906" s="17" t="str">
        <f t="shared" si="103"/>
        <v>junio</v>
      </c>
      <c r="E1906" s="17" t="str">
        <f t="shared" si="104"/>
        <v>T2</v>
      </c>
      <c r="F1906" s="17" t="str">
        <f t="shared" si="105"/>
        <v>S1</v>
      </c>
      <c r="G1906" s="1" t="s">
        <v>11</v>
      </c>
      <c r="H1906" s="1" t="s">
        <v>57</v>
      </c>
      <c r="I1906" s="1" t="s">
        <v>58</v>
      </c>
      <c r="J1906" s="1" t="s">
        <v>4</v>
      </c>
      <c r="K1906" s="1">
        <v>38</v>
      </c>
      <c r="L1906" s="1" t="s">
        <v>114</v>
      </c>
      <c r="M1906" s="14">
        <v>0.55000000000000004</v>
      </c>
      <c r="N1906" s="2">
        <v>4750</v>
      </c>
      <c r="O1906" s="14">
        <f t="shared" si="106"/>
        <v>2612.5</v>
      </c>
      <c r="P1906" s="14">
        <f t="shared" si="107"/>
        <v>914.37499999999989</v>
      </c>
      <c r="Q1906" s="3">
        <v>0.35</v>
      </c>
    </row>
    <row r="1907" spans="1:17" ht="15.75" customHeight="1" x14ac:dyDescent="0.2">
      <c r="A1907" s="1" t="s">
        <v>110</v>
      </c>
      <c r="B1907" s="1">
        <v>1128299</v>
      </c>
      <c r="C1907" s="17">
        <v>44735</v>
      </c>
      <c r="D1907" s="17" t="str">
        <f t="shared" si="103"/>
        <v>junio</v>
      </c>
      <c r="E1907" s="17" t="str">
        <f t="shared" si="104"/>
        <v>T2</v>
      </c>
      <c r="F1907" s="17" t="str">
        <f t="shared" si="105"/>
        <v>S1</v>
      </c>
      <c r="G1907" s="1" t="s">
        <v>11</v>
      </c>
      <c r="H1907" s="1" t="s">
        <v>57</v>
      </c>
      <c r="I1907" s="1" t="s">
        <v>58</v>
      </c>
      <c r="J1907" s="1" t="s">
        <v>5</v>
      </c>
      <c r="K1907" s="1">
        <v>40</v>
      </c>
      <c r="L1907" s="1" t="s">
        <v>112</v>
      </c>
      <c r="M1907" s="14">
        <v>0.5</v>
      </c>
      <c r="N1907" s="2">
        <v>3500</v>
      </c>
      <c r="O1907" s="14">
        <f t="shared" si="106"/>
        <v>1750</v>
      </c>
      <c r="P1907" s="14">
        <f t="shared" si="107"/>
        <v>612.5</v>
      </c>
      <c r="Q1907" s="3">
        <v>0.35</v>
      </c>
    </row>
    <row r="1908" spans="1:17" ht="15.75" customHeight="1" x14ac:dyDescent="0.2">
      <c r="A1908" s="1" t="s">
        <v>110</v>
      </c>
      <c r="B1908" s="1">
        <v>1128299</v>
      </c>
      <c r="C1908" s="17">
        <v>44735</v>
      </c>
      <c r="D1908" s="17" t="str">
        <f t="shared" si="103"/>
        <v>junio</v>
      </c>
      <c r="E1908" s="17" t="str">
        <f t="shared" si="104"/>
        <v>T2</v>
      </c>
      <c r="F1908" s="17" t="str">
        <f t="shared" si="105"/>
        <v>S1</v>
      </c>
      <c r="G1908" s="1" t="s">
        <v>11</v>
      </c>
      <c r="H1908" s="1" t="s">
        <v>57</v>
      </c>
      <c r="I1908" s="1" t="s">
        <v>58</v>
      </c>
      <c r="J1908" s="1" t="s">
        <v>6</v>
      </c>
      <c r="K1908" s="1">
        <v>52</v>
      </c>
      <c r="L1908" s="1" t="s">
        <v>114</v>
      </c>
      <c r="M1908" s="14">
        <v>0.55000000000000004</v>
      </c>
      <c r="N1908" s="2">
        <v>2250</v>
      </c>
      <c r="O1908" s="14">
        <f t="shared" si="106"/>
        <v>1237.5</v>
      </c>
      <c r="P1908" s="14">
        <f t="shared" si="107"/>
        <v>371.25</v>
      </c>
      <c r="Q1908" s="3">
        <v>0.3</v>
      </c>
    </row>
    <row r="1909" spans="1:17" ht="15.75" customHeight="1" x14ac:dyDescent="0.2">
      <c r="A1909" s="1" t="s">
        <v>110</v>
      </c>
      <c r="B1909" s="1">
        <v>1128299</v>
      </c>
      <c r="C1909" s="17">
        <v>44735</v>
      </c>
      <c r="D1909" s="17" t="str">
        <f t="shared" si="103"/>
        <v>junio</v>
      </c>
      <c r="E1909" s="17" t="str">
        <f t="shared" si="104"/>
        <v>T2</v>
      </c>
      <c r="F1909" s="17" t="str">
        <f t="shared" si="105"/>
        <v>S1</v>
      </c>
      <c r="G1909" s="1" t="s">
        <v>11</v>
      </c>
      <c r="H1909" s="1" t="s">
        <v>57</v>
      </c>
      <c r="I1909" s="1" t="s">
        <v>58</v>
      </c>
      <c r="J1909" s="1" t="s">
        <v>7</v>
      </c>
      <c r="K1909" s="1">
        <v>27</v>
      </c>
      <c r="L1909" s="1" t="s">
        <v>112</v>
      </c>
      <c r="M1909" s="14">
        <v>0.70000000000000007</v>
      </c>
      <c r="N1909" s="2">
        <v>5250</v>
      </c>
      <c r="O1909" s="14">
        <f t="shared" si="106"/>
        <v>3675.0000000000005</v>
      </c>
      <c r="P1909" s="14">
        <f t="shared" si="107"/>
        <v>918.75000000000011</v>
      </c>
      <c r="Q1909" s="3">
        <v>0.25</v>
      </c>
    </row>
    <row r="1910" spans="1:17" ht="15.75" customHeight="1" x14ac:dyDescent="0.2">
      <c r="A1910" s="1" t="s">
        <v>110</v>
      </c>
      <c r="B1910" s="1">
        <v>1128299</v>
      </c>
      <c r="C1910" s="17">
        <v>44764</v>
      </c>
      <c r="D1910" s="17" t="str">
        <f t="shared" si="103"/>
        <v>julio</v>
      </c>
      <c r="E1910" s="17" t="str">
        <f t="shared" si="104"/>
        <v>T3</v>
      </c>
      <c r="F1910" s="17" t="str">
        <f t="shared" si="105"/>
        <v>S2</v>
      </c>
      <c r="G1910" s="1" t="s">
        <v>11</v>
      </c>
      <c r="H1910" s="1" t="s">
        <v>57</v>
      </c>
      <c r="I1910" s="1" t="s">
        <v>58</v>
      </c>
      <c r="J1910" s="1" t="s">
        <v>2</v>
      </c>
      <c r="K1910" s="1">
        <v>43</v>
      </c>
      <c r="L1910" s="1" t="s">
        <v>114</v>
      </c>
      <c r="M1910" s="14">
        <v>0.5</v>
      </c>
      <c r="N1910" s="2">
        <v>6750</v>
      </c>
      <c r="O1910" s="14">
        <f t="shared" si="106"/>
        <v>3375</v>
      </c>
      <c r="P1910" s="14">
        <f t="shared" si="107"/>
        <v>1181.25</v>
      </c>
      <c r="Q1910" s="3">
        <v>0.35</v>
      </c>
    </row>
    <row r="1911" spans="1:17" ht="15.75" customHeight="1" x14ac:dyDescent="0.2">
      <c r="A1911" s="1" t="s">
        <v>110</v>
      </c>
      <c r="B1911" s="1">
        <v>1128299</v>
      </c>
      <c r="C1911" s="17">
        <v>44764</v>
      </c>
      <c r="D1911" s="17" t="str">
        <f t="shared" si="103"/>
        <v>julio</v>
      </c>
      <c r="E1911" s="17" t="str">
        <f t="shared" si="104"/>
        <v>T3</v>
      </c>
      <c r="F1911" s="17" t="str">
        <f t="shared" si="105"/>
        <v>S2</v>
      </c>
      <c r="G1911" s="1" t="s">
        <v>11</v>
      </c>
      <c r="H1911" s="1" t="s">
        <v>57</v>
      </c>
      <c r="I1911" s="1" t="s">
        <v>58</v>
      </c>
      <c r="J1911" s="1" t="s">
        <v>3</v>
      </c>
      <c r="K1911" s="1">
        <v>41</v>
      </c>
      <c r="L1911" s="1" t="s">
        <v>112</v>
      </c>
      <c r="M1911" s="14">
        <v>0.55000000000000004</v>
      </c>
      <c r="N1911" s="2">
        <v>5250</v>
      </c>
      <c r="O1911" s="14">
        <f t="shared" si="106"/>
        <v>2887.5000000000005</v>
      </c>
      <c r="P1911" s="14">
        <f t="shared" si="107"/>
        <v>1155.0000000000002</v>
      </c>
      <c r="Q1911" s="3">
        <v>0.4</v>
      </c>
    </row>
    <row r="1912" spans="1:17" ht="15.75" customHeight="1" x14ac:dyDescent="0.2">
      <c r="A1912" s="1" t="s">
        <v>110</v>
      </c>
      <c r="B1912" s="1">
        <v>1128299</v>
      </c>
      <c r="C1912" s="17">
        <v>44764</v>
      </c>
      <c r="D1912" s="17" t="str">
        <f t="shared" si="103"/>
        <v>julio</v>
      </c>
      <c r="E1912" s="17" t="str">
        <f t="shared" si="104"/>
        <v>T3</v>
      </c>
      <c r="F1912" s="17" t="str">
        <f t="shared" si="105"/>
        <v>S2</v>
      </c>
      <c r="G1912" s="1" t="s">
        <v>11</v>
      </c>
      <c r="H1912" s="1" t="s">
        <v>57</v>
      </c>
      <c r="I1912" s="1" t="s">
        <v>58</v>
      </c>
      <c r="J1912" s="1" t="s">
        <v>4</v>
      </c>
      <c r="K1912" s="1">
        <v>24</v>
      </c>
      <c r="L1912" s="1" t="s">
        <v>112</v>
      </c>
      <c r="M1912" s="14">
        <v>0.55000000000000004</v>
      </c>
      <c r="N1912" s="2">
        <v>4750</v>
      </c>
      <c r="O1912" s="14">
        <f t="shared" si="106"/>
        <v>2612.5</v>
      </c>
      <c r="P1912" s="14">
        <f t="shared" si="107"/>
        <v>914.37499999999989</v>
      </c>
      <c r="Q1912" s="3">
        <v>0.35</v>
      </c>
    </row>
    <row r="1913" spans="1:17" ht="15.75" customHeight="1" x14ac:dyDescent="0.2">
      <c r="A1913" s="1" t="s">
        <v>110</v>
      </c>
      <c r="B1913" s="1">
        <v>1128299</v>
      </c>
      <c r="C1913" s="17">
        <v>44764</v>
      </c>
      <c r="D1913" s="17" t="str">
        <f t="shared" si="103"/>
        <v>julio</v>
      </c>
      <c r="E1913" s="17" t="str">
        <f t="shared" si="104"/>
        <v>T3</v>
      </c>
      <c r="F1913" s="17" t="str">
        <f t="shared" si="105"/>
        <v>S2</v>
      </c>
      <c r="G1913" s="1" t="s">
        <v>11</v>
      </c>
      <c r="H1913" s="1" t="s">
        <v>57</v>
      </c>
      <c r="I1913" s="1" t="s">
        <v>58</v>
      </c>
      <c r="J1913" s="1" t="s">
        <v>5</v>
      </c>
      <c r="K1913" s="1">
        <v>16</v>
      </c>
      <c r="L1913" s="1" t="s">
        <v>115</v>
      </c>
      <c r="M1913" s="14">
        <v>0.5</v>
      </c>
      <c r="N1913" s="2">
        <v>3750</v>
      </c>
      <c r="O1913" s="14">
        <f t="shared" si="106"/>
        <v>1875</v>
      </c>
      <c r="P1913" s="14">
        <f t="shared" si="107"/>
        <v>656.25</v>
      </c>
      <c r="Q1913" s="3">
        <v>0.35</v>
      </c>
    </row>
    <row r="1914" spans="1:17" ht="15.75" customHeight="1" x14ac:dyDescent="0.2">
      <c r="A1914" s="1" t="s">
        <v>110</v>
      </c>
      <c r="B1914" s="1">
        <v>1128299</v>
      </c>
      <c r="C1914" s="17">
        <v>44764</v>
      </c>
      <c r="D1914" s="17" t="str">
        <f t="shared" si="103"/>
        <v>julio</v>
      </c>
      <c r="E1914" s="17" t="str">
        <f t="shared" si="104"/>
        <v>T3</v>
      </c>
      <c r="F1914" s="17" t="str">
        <f t="shared" si="105"/>
        <v>S2</v>
      </c>
      <c r="G1914" s="1" t="s">
        <v>11</v>
      </c>
      <c r="H1914" s="1" t="s">
        <v>57</v>
      </c>
      <c r="I1914" s="1" t="s">
        <v>58</v>
      </c>
      <c r="J1914" s="1" t="s">
        <v>6</v>
      </c>
      <c r="K1914" s="1">
        <v>40</v>
      </c>
      <c r="L1914" s="1" t="s">
        <v>112</v>
      </c>
      <c r="M1914" s="14">
        <v>0.55000000000000004</v>
      </c>
      <c r="N1914" s="2">
        <v>4250</v>
      </c>
      <c r="O1914" s="14">
        <f t="shared" si="106"/>
        <v>2337.5</v>
      </c>
      <c r="P1914" s="14">
        <f t="shared" si="107"/>
        <v>701.25</v>
      </c>
      <c r="Q1914" s="3">
        <v>0.3</v>
      </c>
    </row>
    <row r="1915" spans="1:17" ht="15.75" customHeight="1" x14ac:dyDescent="0.2">
      <c r="A1915" s="1" t="s">
        <v>110</v>
      </c>
      <c r="B1915" s="1">
        <v>1128299</v>
      </c>
      <c r="C1915" s="17">
        <v>44764</v>
      </c>
      <c r="D1915" s="17" t="str">
        <f t="shared" si="103"/>
        <v>julio</v>
      </c>
      <c r="E1915" s="17" t="str">
        <f t="shared" si="104"/>
        <v>T3</v>
      </c>
      <c r="F1915" s="17" t="str">
        <f t="shared" si="105"/>
        <v>S2</v>
      </c>
      <c r="G1915" s="1" t="s">
        <v>11</v>
      </c>
      <c r="H1915" s="1" t="s">
        <v>57</v>
      </c>
      <c r="I1915" s="1" t="s">
        <v>58</v>
      </c>
      <c r="J1915" s="1" t="s">
        <v>7</v>
      </c>
      <c r="K1915" s="1">
        <v>48</v>
      </c>
      <c r="L1915" s="1" t="s">
        <v>114</v>
      </c>
      <c r="M1915" s="14">
        <v>0.70000000000000007</v>
      </c>
      <c r="N1915" s="2">
        <v>4250</v>
      </c>
      <c r="O1915" s="14">
        <f t="shared" si="106"/>
        <v>2975.0000000000005</v>
      </c>
      <c r="P1915" s="14">
        <f t="shared" si="107"/>
        <v>743.75000000000011</v>
      </c>
      <c r="Q1915" s="3">
        <v>0.25</v>
      </c>
    </row>
    <row r="1916" spans="1:17" ht="15.75" customHeight="1" x14ac:dyDescent="0.2">
      <c r="A1916" s="1" t="s">
        <v>110</v>
      </c>
      <c r="B1916" s="1">
        <v>1128299</v>
      </c>
      <c r="C1916" s="17">
        <v>44796</v>
      </c>
      <c r="D1916" s="17" t="str">
        <f t="shared" si="103"/>
        <v>agosto</v>
      </c>
      <c r="E1916" s="17" t="str">
        <f t="shared" si="104"/>
        <v>T3</v>
      </c>
      <c r="F1916" s="17" t="str">
        <f t="shared" si="105"/>
        <v>S2</v>
      </c>
      <c r="G1916" s="1" t="s">
        <v>11</v>
      </c>
      <c r="H1916" s="1" t="s">
        <v>57</v>
      </c>
      <c r="I1916" s="1" t="s">
        <v>58</v>
      </c>
      <c r="J1916" s="1" t="s">
        <v>2</v>
      </c>
      <c r="K1916" s="1">
        <v>43</v>
      </c>
      <c r="L1916" s="1" t="s">
        <v>112</v>
      </c>
      <c r="M1916" s="14">
        <v>0.55000000000000004</v>
      </c>
      <c r="N1916" s="2">
        <v>6250</v>
      </c>
      <c r="O1916" s="14">
        <f t="shared" si="106"/>
        <v>3437.5000000000005</v>
      </c>
      <c r="P1916" s="14">
        <f t="shared" si="107"/>
        <v>1203.125</v>
      </c>
      <c r="Q1916" s="3">
        <v>0.35</v>
      </c>
    </row>
    <row r="1917" spans="1:17" ht="15.75" customHeight="1" x14ac:dyDescent="0.2">
      <c r="A1917" s="1" t="s">
        <v>110</v>
      </c>
      <c r="B1917" s="1">
        <v>1128299</v>
      </c>
      <c r="C1917" s="17">
        <v>44796</v>
      </c>
      <c r="D1917" s="17" t="str">
        <f t="shared" si="103"/>
        <v>agosto</v>
      </c>
      <c r="E1917" s="17" t="str">
        <f t="shared" si="104"/>
        <v>T3</v>
      </c>
      <c r="F1917" s="17" t="str">
        <f t="shared" si="105"/>
        <v>S2</v>
      </c>
      <c r="G1917" s="1" t="s">
        <v>11</v>
      </c>
      <c r="H1917" s="1" t="s">
        <v>57</v>
      </c>
      <c r="I1917" s="1" t="s">
        <v>58</v>
      </c>
      <c r="J1917" s="1" t="s">
        <v>3</v>
      </c>
      <c r="K1917" s="1">
        <v>47</v>
      </c>
      <c r="L1917" s="1" t="s">
        <v>114</v>
      </c>
      <c r="M1917" s="14">
        <v>0.60000000000000009</v>
      </c>
      <c r="N1917" s="2">
        <v>5750</v>
      </c>
      <c r="O1917" s="14">
        <f t="shared" si="106"/>
        <v>3450.0000000000005</v>
      </c>
      <c r="P1917" s="14">
        <f t="shared" si="107"/>
        <v>1380.0000000000002</v>
      </c>
      <c r="Q1917" s="3">
        <v>0.4</v>
      </c>
    </row>
    <row r="1918" spans="1:17" ht="15.75" customHeight="1" x14ac:dyDescent="0.2">
      <c r="A1918" s="1" t="s">
        <v>110</v>
      </c>
      <c r="B1918" s="1">
        <v>1128299</v>
      </c>
      <c r="C1918" s="17">
        <v>44796</v>
      </c>
      <c r="D1918" s="17" t="str">
        <f t="shared" si="103"/>
        <v>agosto</v>
      </c>
      <c r="E1918" s="17" t="str">
        <f t="shared" si="104"/>
        <v>T3</v>
      </c>
      <c r="F1918" s="17" t="str">
        <f t="shared" si="105"/>
        <v>S2</v>
      </c>
      <c r="G1918" s="1" t="s">
        <v>11</v>
      </c>
      <c r="H1918" s="1" t="s">
        <v>57</v>
      </c>
      <c r="I1918" s="1" t="s">
        <v>58</v>
      </c>
      <c r="J1918" s="1" t="s">
        <v>4</v>
      </c>
      <c r="K1918" s="1">
        <v>21</v>
      </c>
      <c r="L1918" s="1" t="s">
        <v>115</v>
      </c>
      <c r="M1918" s="14">
        <v>0.55000000000000004</v>
      </c>
      <c r="N1918" s="2">
        <v>4500</v>
      </c>
      <c r="O1918" s="14">
        <f t="shared" si="106"/>
        <v>2475</v>
      </c>
      <c r="P1918" s="14">
        <f t="shared" si="107"/>
        <v>866.25</v>
      </c>
      <c r="Q1918" s="3">
        <v>0.35</v>
      </c>
    </row>
    <row r="1919" spans="1:17" ht="15.75" customHeight="1" x14ac:dyDescent="0.2">
      <c r="A1919" s="1" t="s">
        <v>110</v>
      </c>
      <c r="B1919" s="1">
        <v>1128299</v>
      </c>
      <c r="C1919" s="17">
        <v>44796</v>
      </c>
      <c r="D1919" s="17" t="str">
        <f t="shared" si="103"/>
        <v>agosto</v>
      </c>
      <c r="E1919" s="17" t="str">
        <f t="shared" si="104"/>
        <v>T3</v>
      </c>
      <c r="F1919" s="17" t="str">
        <f t="shared" si="105"/>
        <v>S2</v>
      </c>
      <c r="G1919" s="1" t="s">
        <v>11</v>
      </c>
      <c r="H1919" s="1" t="s">
        <v>57</v>
      </c>
      <c r="I1919" s="1" t="s">
        <v>58</v>
      </c>
      <c r="J1919" s="1" t="s">
        <v>5</v>
      </c>
      <c r="K1919" s="1">
        <v>56</v>
      </c>
      <c r="L1919" s="1" t="s">
        <v>112</v>
      </c>
      <c r="M1919" s="14">
        <v>0.55000000000000004</v>
      </c>
      <c r="N1919" s="2">
        <v>4000</v>
      </c>
      <c r="O1919" s="14">
        <f t="shared" si="106"/>
        <v>2200</v>
      </c>
      <c r="P1919" s="14">
        <f t="shared" si="107"/>
        <v>770</v>
      </c>
      <c r="Q1919" s="3">
        <v>0.35</v>
      </c>
    </row>
    <row r="1920" spans="1:17" ht="15.75" customHeight="1" x14ac:dyDescent="0.2">
      <c r="A1920" s="1" t="s">
        <v>110</v>
      </c>
      <c r="B1920" s="1">
        <v>1128299</v>
      </c>
      <c r="C1920" s="17">
        <v>44796</v>
      </c>
      <c r="D1920" s="17" t="str">
        <f t="shared" si="103"/>
        <v>agosto</v>
      </c>
      <c r="E1920" s="17" t="str">
        <f t="shared" si="104"/>
        <v>T3</v>
      </c>
      <c r="F1920" s="17" t="str">
        <f t="shared" si="105"/>
        <v>S2</v>
      </c>
      <c r="G1920" s="1" t="s">
        <v>11</v>
      </c>
      <c r="H1920" s="1" t="s">
        <v>57</v>
      </c>
      <c r="I1920" s="1" t="s">
        <v>58</v>
      </c>
      <c r="J1920" s="1" t="s">
        <v>6</v>
      </c>
      <c r="K1920" s="1">
        <v>58</v>
      </c>
      <c r="L1920" s="1" t="s">
        <v>115</v>
      </c>
      <c r="M1920" s="14">
        <v>0.65</v>
      </c>
      <c r="N1920" s="2">
        <v>4000</v>
      </c>
      <c r="O1920" s="14">
        <f t="shared" si="106"/>
        <v>2600</v>
      </c>
      <c r="P1920" s="14">
        <f t="shared" si="107"/>
        <v>780</v>
      </c>
      <c r="Q1920" s="3">
        <v>0.3</v>
      </c>
    </row>
    <row r="1921" spans="1:17" ht="15.75" customHeight="1" x14ac:dyDescent="0.2">
      <c r="A1921" s="1" t="s">
        <v>110</v>
      </c>
      <c r="B1921" s="1">
        <v>1128299</v>
      </c>
      <c r="C1921" s="17">
        <v>44796</v>
      </c>
      <c r="D1921" s="17" t="str">
        <f t="shared" si="103"/>
        <v>agosto</v>
      </c>
      <c r="E1921" s="17" t="str">
        <f t="shared" si="104"/>
        <v>T3</v>
      </c>
      <c r="F1921" s="17" t="str">
        <f t="shared" si="105"/>
        <v>S2</v>
      </c>
      <c r="G1921" s="1" t="s">
        <v>11</v>
      </c>
      <c r="H1921" s="1" t="s">
        <v>57</v>
      </c>
      <c r="I1921" s="1" t="s">
        <v>58</v>
      </c>
      <c r="J1921" s="1" t="s">
        <v>7</v>
      </c>
      <c r="K1921" s="1">
        <v>40</v>
      </c>
      <c r="L1921" s="1" t="s">
        <v>114</v>
      </c>
      <c r="M1921" s="14">
        <v>0.70000000000000007</v>
      </c>
      <c r="N1921" s="2">
        <v>3750</v>
      </c>
      <c r="O1921" s="14">
        <f t="shared" si="106"/>
        <v>2625.0000000000005</v>
      </c>
      <c r="P1921" s="14">
        <f t="shared" si="107"/>
        <v>656.25000000000011</v>
      </c>
      <c r="Q1921" s="3">
        <v>0.25</v>
      </c>
    </row>
    <row r="1922" spans="1:17" ht="15.75" customHeight="1" x14ac:dyDescent="0.2">
      <c r="A1922" s="1" t="s">
        <v>110</v>
      </c>
      <c r="B1922" s="1">
        <v>1128299</v>
      </c>
      <c r="C1922" s="17">
        <v>44828</v>
      </c>
      <c r="D1922" s="17" t="str">
        <f t="shared" ref="D1922:D1985" si="108">TEXT(C1922,"mmmm")</f>
        <v>septiembre</v>
      </c>
      <c r="E1922" s="17" t="str">
        <f t="shared" ref="E1922:E1985" si="109">"T" &amp; TRUNC((MONTH(C1922)-1)/3)+1</f>
        <v>T3</v>
      </c>
      <c r="F1922" s="17" t="str">
        <f t="shared" ref="F1922:F1985" si="110">"S" &amp; IF(MONTH(C1922)&lt;=6,1,2)</f>
        <v>S2</v>
      </c>
      <c r="G1922" s="1" t="s">
        <v>11</v>
      </c>
      <c r="H1922" s="1" t="s">
        <v>57</v>
      </c>
      <c r="I1922" s="1" t="s">
        <v>58</v>
      </c>
      <c r="J1922" s="1" t="s">
        <v>2</v>
      </c>
      <c r="K1922" s="1">
        <v>44</v>
      </c>
      <c r="L1922" s="1" t="s">
        <v>114</v>
      </c>
      <c r="M1922" s="14">
        <v>0.45000000000000007</v>
      </c>
      <c r="N1922" s="2">
        <v>5750</v>
      </c>
      <c r="O1922" s="14">
        <f t="shared" si="106"/>
        <v>2587.5000000000005</v>
      </c>
      <c r="P1922" s="14">
        <f t="shared" si="107"/>
        <v>905.62500000000011</v>
      </c>
      <c r="Q1922" s="3">
        <v>0.35</v>
      </c>
    </row>
    <row r="1923" spans="1:17" ht="15.75" customHeight="1" x14ac:dyDescent="0.2">
      <c r="A1923" s="1" t="s">
        <v>110</v>
      </c>
      <c r="B1923" s="1">
        <v>1128299</v>
      </c>
      <c r="C1923" s="17">
        <v>44828</v>
      </c>
      <c r="D1923" s="17" t="str">
        <f t="shared" si="108"/>
        <v>septiembre</v>
      </c>
      <c r="E1923" s="17" t="str">
        <f t="shared" si="109"/>
        <v>T3</v>
      </c>
      <c r="F1923" s="17" t="str">
        <f t="shared" si="110"/>
        <v>S2</v>
      </c>
      <c r="G1923" s="1" t="s">
        <v>11</v>
      </c>
      <c r="H1923" s="1" t="s">
        <v>57</v>
      </c>
      <c r="I1923" s="1" t="s">
        <v>58</v>
      </c>
      <c r="J1923" s="1" t="s">
        <v>3</v>
      </c>
      <c r="K1923" s="1">
        <v>30</v>
      </c>
      <c r="L1923" s="1" t="s">
        <v>113</v>
      </c>
      <c r="M1923" s="14">
        <v>0.50000000000000011</v>
      </c>
      <c r="N1923" s="2">
        <v>5750</v>
      </c>
      <c r="O1923" s="14">
        <f t="shared" si="106"/>
        <v>2875.0000000000005</v>
      </c>
      <c r="P1923" s="14">
        <f t="shared" si="107"/>
        <v>1150.0000000000002</v>
      </c>
      <c r="Q1923" s="3">
        <v>0.4</v>
      </c>
    </row>
    <row r="1924" spans="1:17" ht="15.75" customHeight="1" x14ac:dyDescent="0.2">
      <c r="A1924" s="1" t="s">
        <v>110</v>
      </c>
      <c r="B1924" s="1">
        <v>1128299</v>
      </c>
      <c r="C1924" s="17">
        <v>44828</v>
      </c>
      <c r="D1924" s="17" t="str">
        <f t="shared" si="108"/>
        <v>septiembre</v>
      </c>
      <c r="E1924" s="17" t="str">
        <f t="shared" si="109"/>
        <v>T3</v>
      </c>
      <c r="F1924" s="17" t="str">
        <f t="shared" si="110"/>
        <v>S2</v>
      </c>
      <c r="G1924" s="1" t="s">
        <v>11</v>
      </c>
      <c r="H1924" s="1" t="s">
        <v>57</v>
      </c>
      <c r="I1924" s="1" t="s">
        <v>58</v>
      </c>
      <c r="J1924" s="1" t="s">
        <v>4</v>
      </c>
      <c r="K1924" s="1">
        <v>37</v>
      </c>
      <c r="L1924" s="1" t="s">
        <v>115</v>
      </c>
      <c r="M1924" s="14">
        <v>0.45000000000000007</v>
      </c>
      <c r="N1924" s="2">
        <v>4250</v>
      </c>
      <c r="O1924" s="14">
        <f t="shared" si="106"/>
        <v>1912.5000000000002</v>
      </c>
      <c r="P1924" s="14">
        <f t="shared" si="107"/>
        <v>669.375</v>
      </c>
      <c r="Q1924" s="3">
        <v>0.35</v>
      </c>
    </row>
    <row r="1925" spans="1:17" ht="15.75" customHeight="1" x14ac:dyDescent="0.2">
      <c r="A1925" s="1" t="s">
        <v>110</v>
      </c>
      <c r="B1925" s="1">
        <v>1128299</v>
      </c>
      <c r="C1925" s="17">
        <v>44828</v>
      </c>
      <c r="D1925" s="17" t="str">
        <f t="shared" si="108"/>
        <v>septiembre</v>
      </c>
      <c r="E1925" s="17" t="str">
        <f t="shared" si="109"/>
        <v>T3</v>
      </c>
      <c r="F1925" s="17" t="str">
        <f t="shared" si="110"/>
        <v>S2</v>
      </c>
      <c r="G1925" s="1" t="s">
        <v>11</v>
      </c>
      <c r="H1925" s="1" t="s">
        <v>57</v>
      </c>
      <c r="I1925" s="1" t="s">
        <v>58</v>
      </c>
      <c r="J1925" s="1" t="s">
        <v>5</v>
      </c>
      <c r="K1925" s="1">
        <v>32</v>
      </c>
      <c r="L1925" s="1" t="s">
        <v>115</v>
      </c>
      <c r="M1925" s="14">
        <v>0.45000000000000007</v>
      </c>
      <c r="N1925" s="2">
        <v>3750</v>
      </c>
      <c r="O1925" s="14">
        <f t="shared" si="106"/>
        <v>1687.5000000000002</v>
      </c>
      <c r="P1925" s="14">
        <f t="shared" si="107"/>
        <v>590.625</v>
      </c>
      <c r="Q1925" s="3">
        <v>0.35</v>
      </c>
    </row>
    <row r="1926" spans="1:17" ht="15.75" customHeight="1" x14ac:dyDescent="0.2">
      <c r="A1926" s="1" t="s">
        <v>110</v>
      </c>
      <c r="B1926" s="1">
        <v>1128299</v>
      </c>
      <c r="C1926" s="17">
        <v>44828</v>
      </c>
      <c r="D1926" s="17" t="str">
        <f t="shared" si="108"/>
        <v>septiembre</v>
      </c>
      <c r="E1926" s="17" t="str">
        <f t="shared" si="109"/>
        <v>T3</v>
      </c>
      <c r="F1926" s="17" t="str">
        <f t="shared" si="110"/>
        <v>S2</v>
      </c>
      <c r="G1926" s="1" t="s">
        <v>11</v>
      </c>
      <c r="H1926" s="1" t="s">
        <v>57</v>
      </c>
      <c r="I1926" s="1" t="s">
        <v>58</v>
      </c>
      <c r="J1926" s="1" t="s">
        <v>6</v>
      </c>
      <c r="K1926" s="1">
        <v>51</v>
      </c>
      <c r="L1926" s="1" t="s">
        <v>114</v>
      </c>
      <c r="M1926" s="14">
        <v>0.55000000000000004</v>
      </c>
      <c r="N1926" s="2">
        <v>3750</v>
      </c>
      <c r="O1926" s="14">
        <f t="shared" si="106"/>
        <v>2062.5</v>
      </c>
      <c r="P1926" s="14">
        <f t="shared" si="107"/>
        <v>618.75</v>
      </c>
      <c r="Q1926" s="3">
        <v>0.3</v>
      </c>
    </row>
    <row r="1927" spans="1:17" ht="15.75" customHeight="1" x14ac:dyDescent="0.2">
      <c r="A1927" s="1" t="s">
        <v>110</v>
      </c>
      <c r="B1927" s="1">
        <v>1128299</v>
      </c>
      <c r="C1927" s="17">
        <v>44828</v>
      </c>
      <c r="D1927" s="17" t="str">
        <f t="shared" si="108"/>
        <v>septiembre</v>
      </c>
      <c r="E1927" s="17" t="str">
        <f t="shared" si="109"/>
        <v>T3</v>
      </c>
      <c r="F1927" s="17" t="str">
        <f t="shared" si="110"/>
        <v>S2</v>
      </c>
      <c r="G1927" s="1" t="s">
        <v>11</v>
      </c>
      <c r="H1927" s="1" t="s">
        <v>57</v>
      </c>
      <c r="I1927" s="1" t="s">
        <v>58</v>
      </c>
      <c r="J1927" s="1" t="s">
        <v>7</v>
      </c>
      <c r="K1927" s="1">
        <v>30</v>
      </c>
      <c r="L1927" s="1" t="s">
        <v>112</v>
      </c>
      <c r="M1927" s="14">
        <v>0.60000000000000009</v>
      </c>
      <c r="N1927" s="2">
        <v>4250</v>
      </c>
      <c r="O1927" s="14">
        <f t="shared" si="106"/>
        <v>2550.0000000000005</v>
      </c>
      <c r="P1927" s="14">
        <f t="shared" si="107"/>
        <v>637.50000000000011</v>
      </c>
      <c r="Q1927" s="3">
        <v>0.25</v>
      </c>
    </row>
    <row r="1928" spans="1:17" ht="15.75" customHeight="1" x14ac:dyDescent="0.2">
      <c r="A1928" s="1" t="s">
        <v>110</v>
      </c>
      <c r="B1928" s="1">
        <v>1128299</v>
      </c>
      <c r="C1928" s="17">
        <v>44857</v>
      </c>
      <c r="D1928" s="17" t="str">
        <f t="shared" si="108"/>
        <v>octubre</v>
      </c>
      <c r="E1928" s="17" t="str">
        <f t="shared" si="109"/>
        <v>T4</v>
      </c>
      <c r="F1928" s="17" t="str">
        <f t="shared" si="110"/>
        <v>S2</v>
      </c>
      <c r="G1928" s="1" t="s">
        <v>11</v>
      </c>
      <c r="H1928" s="1" t="s">
        <v>57</v>
      </c>
      <c r="I1928" s="1" t="s">
        <v>58</v>
      </c>
      <c r="J1928" s="1" t="s">
        <v>2</v>
      </c>
      <c r="K1928" s="1">
        <v>31</v>
      </c>
      <c r="L1928" s="1" t="s">
        <v>113</v>
      </c>
      <c r="M1928" s="14">
        <v>0.45000000000000007</v>
      </c>
      <c r="N1928" s="2">
        <v>5000</v>
      </c>
      <c r="O1928" s="14">
        <f t="shared" si="106"/>
        <v>2250.0000000000005</v>
      </c>
      <c r="P1928" s="14">
        <f t="shared" si="107"/>
        <v>787.50000000000011</v>
      </c>
      <c r="Q1928" s="3">
        <v>0.35</v>
      </c>
    </row>
    <row r="1929" spans="1:17" ht="15.75" customHeight="1" x14ac:dyDescent="0.2">
      <c r="A1929" s="1" t="s">
        <v>110</v>
      </c>
      <c r="B1929" s="1">
        <v>1128299</v>
      </c>
      <c r="C1929" s="17">
        <v>44857</v>
      </c>
      <c r="D1929" s="17" t="str">
        <f t="shared" si="108"/>
        <v>octubre</v>
      </c>
      <c r="E1929" s="17" t="str">
        <f t="shared" si="109"/>
        <v>T4</v>
      </c>
      <c r="F1929" s="17" t="str">
        <f t="shared" si="110"/>
        <v>S2</v>
      </c>
      <c r="G1929" s="1" t="s">
        <v>11</v>
      </c>
      <c r="H1929" s="1" t="s">
        <v>57</v>
      </c>
      <c r="I1929" s="1" t="s">
        <v>58</v>
      </c>
      <c r="J1929" s="1" t="s">
        <v>3</v>
      </c>
      <c r="K1929" s="1">
        <v>22</v>
      </c>
      <c r="L1929" s="1" t="s">
        <v>113</v>
      </c>
      <c r="M1929" s="14">
        <v>0.50000000000000011</v>
      </c>
      <c r="N1929" s="2">
        <v>5000</v>
      </c>
      <c r="O1929" s="14">
        <f t="shared" si="106"/>
        <v>2500.0000000000005</v>
      </c>
      <c r="P1929" s="14">
        <f t="shared" si="107"/>
        <v>1000.0000000000002</v>
      </c>
      <c r="Q1929" s="3">
        <v>0.4</v>
      </c>
    </row>
    <row r="1930" spans="1:17" ht="15.75" customHeight="1" x14ac:dyDescent="0.2">
      <c r="A1930" s="1" t="s">
        <v>110</v>
      </c>
      <c r="B1930" s="1">
        <v>1128299</v>
      </c>
      <c r="C1930" s="17">
        <v>44857</v>
      </c>
      <c r="D1930" s="17" t="str">
        <f t="shared" si="108"/>
        <v>octubre</v>
      </c>
      <c r="E1930" s="17" t="str">
        <f t="shared" si="109"/>
        <v>T4</v>
      </c>
      <c r="F1930" s="17" t="str">
        <f t="shared" si="110"/>
        <v>S2</v>
      </c>
      <c r="G1930" s="1" t="s">
        <v>11</v>
      </c>
      <c r="H1930" s="1" t="s">
        <v>57</v>
      </c>
      <c r="I1930" s="1" t="s">
        <v>58</v>
      </c>
      <c r="J1930" s="1" t="s">
        <v>4</v>
      </c>
      <c r="K1930" s="1">
        <v>23</v>
      </c>
      <c r="L1930" s="1" t="s">
        <v>114</v>
      </c>
      <c r="M1930" s="14">
        <v>0.45000000000000007</v>
      </c>
      <c r="N1930" s="2">
        <v>3250</v>
      </c>
      <c r="O1930" s="14">
        <f t="shared" si="106"/>
        <v>1462.5000000000002</v>
      </c>
      <c r="P1930" s="14">
        <f t="shared" si="107"/>
        <v>511.87500000000006</v>
      </c>
      <c r="Q1930" s="3">
        <v>0.35</v>
      </c>
    </row>
    <row r="1931" spans="1:17" ht="15.75" customHeight="1" x14ac:dyDescent="0.2">
      <c r="A1931" s="1" t="s">
        <v>110</v>
      </c>
      <c r="B1931" s="1">
        <v>1128299</v>
      </c>
      <c r="C1931" s="17">
        <v>44857</v>
      </c>
      <c r="D1931" s="17" t="str">
        <f t="shared" si="108"/>
        <v>octubre</v>
      </c>
      <c r="E1931" s="17" t="str">
        <f t="shared" si="109"/>
        <v>T4</v>
      </c>
      <c r="F1931" s="17" t="str">
        <f t="shared" si="110"/>
        <v>S2</v>
      </c>
      <c r="G1931" s="1" t="s">
        <v>11</v>
      </c>
      <c r="H1931" s="1" t="s">
        <v>57</v>
      </c>
      <c r="I1931" s="1" t="s">
        <v>58</v>
      </c>
      <c r="J1931" s="1" t="s">
        <v>5</v>
      </c>
      <c r="K1931" s="1">
        <v>33</v>
      </c>
      <c r="L1931" s="1" t="s">
        <v>115</v>
      </c>
      <c r="M1931" s="14">
        <v>0.45000000000000007</v>
      </c>
      <c r="N1931" s="2">
        <v>3000</v>
      </c>
      <c r="O1931" s="14">
        <f t="shared" si="106"/>
        <v>1350.0000000000002</v>
      </c>
      <c r="P1931" s="14">
        <f t="shared" si="107"/>
        <v>472.50000000000006</v>
      </c>
      <c r="Q1931" s="3">
        <v>0.35</v>
      </c>
    </row>
    <row r="1932" spans="1:17" ht="15.75" customHeight="1" x14ac:dyDescent="0.2">
      <c r="A1932" s="1" t="s">
        <v>110</v>
      </c>
      <c r="B1932" s="1">
        <v>1128299</v>
      </c>
      <c r="C1932" s="17">
        <v>44857</v>
      </c>
      <c r="D1932" s="17" t="str">
        <f t="shared" si="108"/>
        <v>octubre</v>
      </c>
      <c r="E1932" s="17" t="str">
        <f t="shared" si="109"/>
        <v>T4</v>
      </c>
      <c r="F1932" s="17" t="str">
        <f t="shared" si="110"/>
        <v>S2</v>
      </c>
      <c r="G1932" s="1" t="s">
        <v>11</v>
      </c>
      <c r="H1932" s="1" t="s">
        <v>57</v>
      </c>
      <c r="I1932" s="1" t="s">
        <v>58</v>
      </c>
      <c r="J1932" s="1" t="s">
        <v>6</v>
      </c>
      <c r="K1932" s="1">
        <v>50</v>
      </c>
      <c r="L1932" s="1" t="s">
        <v>114</v>
      </c>
      <c r="M1932" s="14">
        <v>0.55000000000000004</v>
      </c>
      <c r="N1932" s="2">
        <v>2750</v>
      </c>
      <c r="O1932" s="14">
        <f t="shared" si="106"/>
        <v>1512.5000000000002</v>
      </c>
      <c r="P1932" s="14">
        <f t="shared" si="107"/>
        <v>453.75000000000006</v>
      </c>
      <c r="Q1932" s="3">
        <v>0.3</v>
      </c>
    </row>
    <row r="1933" spans="1:17" ht="15.75" customHeight="1" x14ac:dyDescent="0.2">
      <c r="A1933" s="1" t="s">
        <v>110</v>
      </c>
      <c r="B1933" s="1">
        <v>1128299</v>
      </c>
      <c r="C1933" s="17">
        <v>44857</v>
      </c>
      <c r="D1933" s="17" t="str">
        <f t="shared" si="108"/>
        <v>octubre</v>
      </c>
      <c r="E1933" s="17" t="str">
        <f t="shared" si="109"/>
        <v>T4</v>
      </c>
      <c r="F1933" s="17" t="str">
        <f t="shared" si="110"/>
        <v>S2</v>
      </c>
      <c r="G1933" s="1" t="s">
        <v>11</v>
      </c>
      <c r="H1933" s="1" t="s">
        <v>57</v>
      </c>
      <c r="I1933" s="1" t="s">
        <v>58</v>
      </c>
      <c r="J1933" s="1" t="s">
        <v>7</v>
      </c>
      <c r="K1933" s="1">
        <v>16</v>
      </c>
      <c r="L1933" s="1" t="s">
        <v>114</v>
      </c>
      <c r="M1933" s="14">
        <v>0.60000000000000009</v>
      </c>
      <c r="N1933" s="2">
        <v>3250</v>
      </c>
      <c r="O1933" s="14">
        <f t="shared" si="106"/>
        <v>1950.0000000000002</v>
      </c>
      <c r="P1933" s="14">
        <f t="shared" si="107"/>
        <v>487.50000000000006</v>
      </c>
      <c r="Q1933" s="3">
        <v>0.25</v>
      </c>
    </row>
    <row r="1934" spans="1:17" ht="15.75" customHeight="1" x14ac:dyDescent="0.2">
      <c r="A1934" s="1" t="s">
        <v>110</v>
      </c>
      <c r="B1934" s="1">
        <v>1128299</v>
      </c>
      <c r="C1934" s="17">
        <v>44888</v>
      </c>
      <c r="D1934" s="17" t="str">
        <f t="shared" si="108"/>
        <v>noviembre</v>
      </c>
      <c r="E1934" s="17" t="str">
        <f t="shared" si="109"/>
        <v>T4</v>
      </c>
      <c r="F1934" s="17" t="str">
        <f t="shared" si="110"/>
        <v>S2</v>
      </c>
      <c r="G1934" s="1" t="s">
        <v>11</v>
      </c>
      <c r="H1934" s="1" t="s">
        <v>57</v>
      </c>
      <c r="I1934" s="1" t="s">
        <v>58</v>
      </c>
      <c r="J1934" s="1" t="s">
        <v>2</v>
      </c>
      <c r="K1934" s="1">
        <v>17</v>
      </c>
      <c r="L1934" s="1" t="s">
        <v>114</v>
      </c>
      <c r="M1934" s="14">
        <v>0.45000000000000007</v>
      </c>
      <c r="N1934" s="2">
        <v>5000</v>
      </c>
      <c r="O1934" s="14">
        <f t="shared" si="106"/>
        <v>2250.0000000000005</v>
      </c>
      <c r="P1934" s="14">
        <f t="shared" si="107"/>
        <v>787.50000000000011</v>
      </c>
      <c r="Q1934" s="3">
        <v>0.35</v>
      </c>
    </row>
    <row r="1935" spans="1:17" ht="15.75" customHeight="1" x14ac:dyDescent="0.2">
      <c r="A1935" s="1" t="s">
        <v>110</v>
      </c>
      <c r="B1935" s="1">
        <v>1128299</v>
      </c>
      <c r="C1935" s="17">
        <v>44888</v>
      </c>
      <c r="D1935" s="17" t="str">
        <f t="shared" si="108"/>
        <v>noviembre</v>
      </c>
      <c r="E1935" s="17" t="str">
        <f t="shared" si="109"/>
        <v>T4</v>
      </c>
      <c r="F1935" s="17" t="str">
        <f t="shared" si="110"/>
        <v>S2</v>
      </c>
      <c r="G1935" s="1" t="s">
        <v>11</v>
      </c>
      <c r="H1935" s="1" t="s">
        <v>57</v>
      </c>
      <c r="I1935" s="1" t="s">
        <v>58</v>
      </c>
      <c r="J1935" s="1" t="s">
        <v>3</v>
      </c>
      <c r="K1935" s="1">
        <v>39</v>
      </c>
      <c r="L1935" s="1" t="s">
        <v>113</v>
      </c>
      <c r="M1935" s="14">
        <v>0.50000000000000011</v>
      </c>
      <c r="N1935" s="2">
        <v>5250</v>
      </c>
      <c r="O1935" s="14">
        <f t="shared" si="106"/>
        <v>2625.0000000000005</v>
      </c>
      <c r="P1935" s="14">
        <f t="shared" si="107"/>
        <v>1050.0000000000002</v>
      </c>
      <c r="Q1935" s="3">
        <v>0.4</v>
      </c>
    </row>
    <row r="1936" spans="1:17" ht="15.75" customHeight="1" x14ac:dyDescent="0.2">
      <c r="A1936" s="1" t="s">
        <v>110</v>
      </c>
      <c r="B1936" s="1">
        <v>1128299</v>
      </c>
      <c r="C1936" s="17">
        <v>44888</v>
      </c>
      <c r="D1936" s="17" t="str">
        <f t="shared" si="108"/>
        <v>noviembre</v>
      </c>
      <c r="E1936" s="17" t="str">
        <f t="shared" si="109"/>
        <v>T4</v>
      </c>
      <c r="F1936" s="17" t="str">
        <f t="shared" si="110"/>
        <v>S2</v>
      </c>
      <c r="G1936" s="1" t="s">
        <v>11</v>
      </c>
      <c r="H1936" s="1" t="s">
        <v>57</v>
      </c>
      <c r="I1936" s="1" t="s">
        <v>58</v>
      </c>
      <c r="J1936" s="1" t="s">
        <v>4</v>
      </c>
      <c r="K1936" s="1">
        <v>20</v>
      </c>
      <c r="L1936" s="1" t="s">
        <v>113</v>
      </c>
      <c r="M1936" s="14">
        <v>0.45000000000000007</v>
      </c>
      <c r="N1936" s="2">
        <v>3750</v>
      </c>
      <c r="O1936" s="14">
        <f t="shared" si="106"/>
        <v>1687.5000000000002</v>
      </c>
      <c r="P1936" s="14">
        <f t="shared" si="107"/>
        <v>590.625</v>
      </c>
      <c r="Q1936" s="3">
        <v>0.35</v>
      </c>
    </row>
    <row r="1937" spans="1:17" ht="15.75" customHeight="1" x14ac:dyDescent="0.2">
      <c r="A1937" s="1" t="s">
        <v>110</v>
      </c>
      <c r="B1937" s="1">
        <v>1128299</v>
      </c>
      <c r="C1937" s="17">
        <v>44888</v>
      </c>
      <c r="D1937" s="17" t="str">
        <f t="shared" si="108"/>
        <v>noviembre</v>
      </c>
      <c r="E1937" s="17" t="str">
        <f t="shared" si="109"/>
        <v>T4</v>
      </c>
      <c r="F1937" s="17" t="str">
        <f t="shared" si="110"/>
        <v>S2</v>
      </c>
      <c r="G1937" s="1" t="s">
        <v>11</v>
      </c>
      <c r="H1937" s="1" t="s">
        <v>57</v>
      </c>
      <c r="I1937" s="1" t="s">
        <v>58</v>
      </c>
      <c r="J1937" s="1" t="s">
        <v>5</v>
      </c>
      <c r="K1937" s="1">
        <v>49</v>
      </c>
      <c r="L1937" s="1" t="s">
        <v>113</v>
      </c>
      <c r="M1937" s="14">
        <v>0.45000000000000007</v>
      </c>
      <c r="N1937" s="2">
        <v>3500</v>
      </c>
      <c r="O1937" s="14">
        <f t="shared" si="106"/>
        <v>1575.0000000000002</v>
      </c>
      <c r="P1937" s="14">
        <f t="shared" si="107"/>
        <v>551.25</v>
      </c>
      <c r="Q1937" s="3">
        <v>0.35</v>
      </c>
    </row>
    <row r="1938" spans="1:17" ht="15.75" customHeight="1" x14ac:dyDescent="0.2">
      <c r="A1938" s="1" t="s">
        <v>110</v>
      </c>
      <c r="B1938" s="1">
        <v>1128299</v>
      </c>
      <c r="C1938" s="17">
        <v>44888</v>
      </c>
      <c r="D1938" s="17" t="str">
        <f t="shared" si="108"/>
        <v>noviembre</v>
      </c>
      <c r="E1938" s="17" t="str">
        <f t="shared" si="109"/>
        <v>T4</v>
      </c>
      <c r="F1938" s="17" t="str">
        <f t="shared" si="110"/>
        <v>S2</v>
      </c>
      <c r="G1938" s="1" t="s">
        <v>11</v>
      </c>
      <c r="H1938" s="1" t="s">
        <v>57</v>
      </c>
      <c r="I1938" s="1" t="s">
        <v>58</v>
      </c>
      <c r="J1938" s="1" t="s">
        <v>6</v>
      </c>
      <c r="K1938" s="1">
        <v>35</v>
      </c>
      <c r="L1938" s="1" t="s">
        <v>112</v>
      </c>
      <c r="M1938" s="14">
        <v>0.55000000000000004</v>
      </c>
      <c r="N1938" s="2">
        <v>3000</v>
      </c>
      <c r="O1938" s="14">
        <f t="shared" si="106"/>
        <v>1650.0000000000002</v>
      </c>
      <c r="P1938" s="14">
        <f t="shared" si="107"/>
        <v>495.00000000000006</v>
      </c>
      <c r="Q1938" s="3">
        <v>0.3</v>
      </c>
    </row>
    <row r="1939" spans="1:17" ht="15.75" customHeight="1" x14ac:dyDescent="0.2">
      <c r="A1939" s="1" t="s">
        <v>110</v>
      </c>
      <c r="B1939" s="1">
        <v>1128299</v>
      </c>
      <c r="C1939" s="17">
        <v>44888</v>
      </c>
      <c r="D1939" s="17" t="str">
        <f t="shared" si="108"/>
        <v>noviembre</v>
      </c>
      <c r="E1939" s="17" t="str">
        <f t="shared" si="109"/>
        <v>T4</v>
      </c>
      <c r="F1939" s="17" t="str">
        <f t="shared" si="110"/>
        <v>S2</v>
      </c>
      <c r="G1939" s="1" t="s">
        <v>11</v>
      </c>
      <c r="H1939" s="1" t="s">
        <v>57</v>
      </c>
      <c r="I1939" s="1" t="s">
        <v>58</v>
      </c>
      <c r="J1939" s="1" t="s">
        <v>7</v>
      </c>
      <c r="K1939" s="1">
        <v>15</v>
      </c>
      <c r="L1939" s="1" t="s">
        <v>113</v>
      </c>
      <c r="M1939" s="14">
        <v>0.60000000000000009</v>
      </c>
      <c r="N1939" s="2">
        <v>4250</v>
      </c>
      <c r="O1939" s="14">
        <f t="shared" si="106"/>
        <v>2550.0000000000005</v>
      </c>
      <c r="P1939" s="14">
        <f t="shared" si="107"/>
        <v>637.50000000000011</v>
      </c>
      <c r="Q1939" s="3">
        <v>0.25</v>
      </c>
    </row>
    <row r="1940" spans="1:17" ht="15.75" customHeight="1" x14ac:dyDescent="0.2">
      <c r="A1940" s="1" t="s">
        <v>110</v>
      </c>
      <c r="B1940" s="1">
        <v>1128299</v>
      </c>
      <c r="C1940" s="17">
        <v>44917</v>
      </c>
      <c r="D1940" s="17" t="str">
        <f t="shared" si="108"/>
        <v>diciembre</v>
      </c>
      <c r="E1940" s="17" t="str">
        <f t="shared" si="109"/>
        <v>T4</v>
      </c>
      <c r="F1940" s="17" t="str">
        <f t="shared" si="110"/>
        <v>S2</v>
      </c>
      <c r="G1940" s="1" t="s">
        <v>11</v>
      </c>
      <c r="H1940" s="1" t="s">
        <v>57</v>
      </c>
      <c r="I1940" s="1" t="s">
        <v>58</v>
      </c>
      <c r="J1940" s="1" t="s">
        <v>2</v>
      </c>
      <c r="K1940" s="1">
        <v>49</v>
      </c>
      <c r="L1940" s="1" t="s">
        <v>113</v>
      </c>
      <c r="M1940" s="14">
        <v>0.45000000000000007</v>
      </c>
      <c r="N1940" s="2">
        <v>6250</v>
      </c>
      <c r="O1940" s="14">
        <f t="shared" si="106"/>
        <v>2812.5000000000005</v>
      </c>
      <c r="P1940" s="14">
        <f t="shared" si="107"/>
        <v>984.37500000000011</v>
      </c>
      <c r="Q1940" s="3">
        <v>0.35</v>
      </c>
    </row>
    <row r="1941" spans="1:17" ht="15.75" customHeight="1" x14ac:dyDescent="0.2">
      <c r="A1941" s="1" t="s">
        <v>110</v>
      </c>
      <c r="B1941" s="1">
        <v>1128299</v>
      </c>
      <c r="C1941" s="17">
        <v>44917</v>
      </c>
      <c r="D1941" s="17" t="str">
        <f t="shared" si="108"/>
        <v>diciembre</v>
      </c>
      <c r="E1941" s="17" t="str">
        <f t="shared" si="109"/>
        <v>T4</v>
      </c>
      <c r="F1941" s="17" t="str">
        <f t="shared" si="110"/>
        <v>S2</v>
      </c>
      <c r="G1941" s="1" t="s">
        <v>11</v>
      </c>
      <c r="H1941" s="1" t="s">
        <v>57</v>
      </c>
      <c r="I1941" s="1" t="s">
        <v>58</v>
      </c>
      <c r="J1941" s="1" t="s">
        <v>3</v>
      </c>
      <c r="K1941" s="1">
        <v>44</v>
      </c>
      <c r="L1941" s="1" t="s">
        <v>114</v>
      </c>
      <c r="M1941" s="14">
        <v>0.50000000000000011</v>
      </c>
      <c r="N1941" s="2">
        <v>6250</v>
      </c>
      <c r="O1941" s="14">
        <f t="shared" si="106"/>
        <v>3125.0000000000009</v>
      </c>
      <c r="P1941" s="14">
        <f t="shared" si="107"/>
        <v>1250.0000000000005</v>
      </c>
      <c r="Q1941" s="3">
        <v>0.4</v>
      </c>
    </row>
    <row r="1942" spans="1:17" ht="15.75" customHeight="1" x14ac:dyDescent="0.2">
      <c r="A1942" s="1" t="s">
        <v>110</v>
      </c>
      <c r="B1942" s="1">
        <v>1128299</v>
      </c>
      <c r="C1942" s="17">
        <v>44917</v>
      </c>
      <c r="D1942" s="17" t="str">
        <f t="shared" si="108"/>
        <v>diciembre</v>
      </c>
      <c r="E1942" s="17" t="str">
        <f t="shared" si="109"/>
        <v>T4</v>
      </c>
      <c r="F1942" s="17" t="str">
        <f t="shared" si="110"/>
        <v>S2</v>
      </c>
      <c r="G1942" s="1" t="s">
        <v>11</v>
      </c>
      <c r="H1942" s="1" t="s">
        <v>57</v>
      </c>
      <c r="I1942" s="1" t="s">
        <v>58</v>
      </c>
      <c r="J1942" s="1" t="s">
        <v>4</v>
      </c>
      <c r="K1942" s="1">
        <v>40</v>
      </c>
      <c r="L1942" s="1" t="s">
        <v>113</v>
      </c>
      <c r="M1942" s="14">
        <v>0.45000000000000007</v>
      </c>
      <c r="N1942" s="2">
        <v>4250</v>
      </c>
      <c r="O1942" s="14">
        <f t="shared" si="106"/>
        <v>1912.5000000000002</v>
      </c>
      <c r="P1942" s="14">
        <f t="shared" si="107"/>
        <v>669.375</v>
      </c>
      <c r="Q1942" s="3">
        <v>0.35</v>
      </c>
    </row>
    <row r="1943" spans="1:17" ht="15.75" customHeight="1" x14ac:dyDescent="0.2">
      <c r="A1943" s="1" t="s">
        <v>110</v>
      </c>
      <c r="B1943" s="1">
        <v>1128299</v>
      </c>
      <c r="C1943" s="17">
        <v>44917</v>
      </c>
      <c r="D1943" s="17" t="str">
        <f t="shared" si="108"/>
        <v>diciembre</v>
      </c>
      <c r="E1943" s="17" t="str">
        <f t="shared" si="109"/>
        <v>T4</v>
      </c>
      <c r="F1943" s="17" t="str">
        <f t="shared" si="110"/>
        <v>S2</v>
      </c>
      <c r="G1943" s="1" t="s">
        <v>11</v>
      </c>
      <c r="H1943" s="1" t="s">
        <v>57</v>
      </c>
      <c r="I1943" s="1" t="s">
        <v>58</v>
      </c>
      <c r="J1943" s="1" t="s">
        <v>5</v>
      </c>
      <c r="K1943" s="1">
        <v>17</v>
      </c>
      <c r="L1943" s="1" t="s">
        <v>115</v>
      </c>
      <c r="M1943" s="14">
        <v>0.45000000000000007</v>
      </c>
      <c r="N1943" s="2">
        <v>4250</v>
      </c>
      <c r="O1943" s="14">
        <f t="shared" si="106"/>
        <v>1912.5000000000002</v>
      </c>
      <c r="P1943" s="14">
        <f t="shared" si="107"/>
        <v>669.375</v>
      </c>
      <c r="Q1943" s="3">
        <v>0.35</v>
      </c>
    </row>
    <row r="1944" spans="1:17" ht="15.75" customHeight="1" x14ac:dyDescent="0.2">
      <c r="A1944" s="1" t="s">
        <v>110</v>
      </c>
      <c r="B1944" s="1">
        <v>1128299</v>
      </c>
      <c r="C1944" s="17">
        <v>44917</v>
      </c>
      <c r="D1944" s="17" t="str">
        <f t="shared" si="108"/>
        <v>diciembre</v>
      </c>
      <c r="E1944" s="17" t="str">
        <f t="shared" si="109"/>
        <v>T4</v>
      </c>
      <c r="F1944" s="17" t="str">
        <f t="shared" si="110"/>
        <v>S2</v>
      </c>
      <c r="G1944" s="1" t="s">
        <v>11</v>
      </c>
      <c r="H1944" s="1" t="s">
        <v>57</v>
      </c>
      <c r="I1944" s="1" t="s">
        <v>58</v>
      </c>
      <c r="J1944" s="1" t="s">
        <v>6</v>
      </c>
      <c r="K1944" s="1">
        <v>16</v>
      </c>
      <c r="L1944" s="1" t="s">
        <v>115</v>
      </c>
      <c r="M1944" s="14">
        <v>0.55000000000000004</v>
      </c>
      <c r="N1944" s="2">
        <v>3500</v>
      </c>
      <c r="O1944" s="14">
        <f t="shared" si="106"/>
        <v>1925.0000000000002</v>
      </c>
      <c r="P1944" s="14">
        <f t="shared" si="107"/>
        <v>577.5</v>
      </c>
      <c r="Q1944" s="3">
        <v>0.3</v>
      </c>
    </row>
    <row r="1945" spans="1:17" ht="15.75" customHeight="1" x14ac:dyDescent="0.2">
      <c r="A1945" s="1" t="s">
        <v>110</v>
      </c>
      <c r="B1945" s="1">
        <v>1128299</v>
      </c>
      <c r="C1945" s="17">
        <v>44917</v>
      </c>
      <c r="D1945" s="17" t="str">
        <f t="shared" si="108"/>
        <v>diciembre</v>
      </c>
      <c r="E1945" s="17" t="str">
        <f t="shared" si="109"/>
        <v>T4</v>
      </c>
      <c r="F1945" s="17" t="str">
        <f t="shared" si="110"/>
        <v>S2</v>
      </c>
      <c r="G1945" s="1" t="s">
        <v>11</v>
      </c>
      <c r="H1945" s="1" t="s">
        <v>57</v>
      </c>
      <c r="I1945" s="1" t="s">
        <v>58</v>
      </c>
      <c r="J1945" s="1" t="s">
        <v>7</v>
      </c>
      <c r="K1945" s="1">
        <v>39</v>
      </c>
      <c r="L1945" s="1" t="s">
        <v>115</v>
      </c>
      <c r="M1945" s="14">
        <v>0.60000000000000009</v>
      </c>
      <c r="N1945" s="2">
        <v>4500</v>
      </c>
      <c r="O1945" s="14">
        <f t="shared" si="106"/>
        <v>2700.0000000000005</v>
      </c>
      <c r="P1945" s="14">
        <f t="shared" si="107"/>
        <v>675.00000000000011</v>
      </c>
      <c r="Q1945" s="3">
        <v>0.25</v>
      </c>
    </row>
    <row r="1946" spans="1:17" ht="15.75" customHeight="1" x14ac:dyDescent="0.2">
      <c r="A1946" s="1" t="s">
        <v>110</v>
      </c>
      <c r="B1946" s="1">
        <v>1128299</v>
      </c>
      <c r="C1946" s="17">
        <v>44587</v>
      </c>
      <c r="D1946" s="17" t="str">
        <f t="shared" si="108"/>
        <v>enero</v>
      </c>
      <c r="E1946" s="17" t="str">
        <f t="shared" si="109"/>
        <v>T1</v>
      </c>
      <c r="F1946" s="17" t="str">
        <f t="shared" si="110"/>
        <v>S1</v>
      </c>
      <c r="G1946" s="1" t="s">
        <v>11</v>
      </c>
      <c r="H1946" s="1" t="s">
        <v>59</v>
      </c>
      <c r="I1946" s="1" t="s">
        <v>60</v>
      </c>
      <c r="J1946" s="1" t="s">
        <v>2</v>
      </c>
      <c r="K1946" s="1">
        <v>57</v>
      </c>
      <c r="L1946" s="1" t="s">
        <v>112</v>
      </c>
      <c r="M1946" s="14">
        <v>0.34999999999999992</v>
      </c>
      <c r="N1946" s="2">
        <v>4750</v>
      </c>
      <c r="O1946" s="14">
        <f t="shared" si="106"/>
        <v>1662.4999999999995</v>
      </c>
      <c r="P1946" s="14">
        <f t="shared" si="107"/>
        <v>581.87499999999977</v>
      </c>
      <c r="Q1946" s="3">
        <v>0.35</v>
      </c>
    </row>
    <row r="1947" spans="1:17" ht="15.75" customHeight="1" x14ac:dyDescent="0.2">
      <c r="A1947" s="1" t="s">
        <v>110</v>
      </c>
      <c r="B1947" s="1">
        <v>1128299</v>
      </c>
      <c r="C1947" s="17">
        <v>44587</v>
      </c>
      <c r="D1947" s="17" t="str">
        <f t="shared" si="108"/>
        <v>enero</v>
      </c>
      <c r="E1947" s="17" t="str">
        <f t="shared" si="109"/>
        <v>T1</v>
      </c>
      <c r="F1947" s="17" t="str">
        <f t="shared" si="110"/>
        <v>S1</v>
      </c>
      <c r="G1947" s="1" t="s">
        <v>11</v>
      </c>
      <c r="H1947" s="1" t="s">
        <v>59</v>
      </c>
      <c r="I1947" s="1" t="s">
        <v>60</v>
      </c>
      <c r="J1947" s="1" t="s">
        <v>3</v>
      </c>
      <c r="K1947" s="1">
        <v>33</v>
      </c>
      <c r="L1947" s="1" t="s">
        <v>112</v>
      </c>
      <c r="M1947" s="14">
        <v>0.45</v>
      </c>
      <c r="N1947" s="2">
        <v>4750</v>
      </c>
      <c r="O1947" s="14">
        <f t="shared" si="106"/>
        <v>2137.5</v>
      </c>
      <c r="P1947" s="14">
        <f t="shared" si="107"/>
        <v>855</v>
      </c>
      <c r="Q1947" s="3">
        <v>0.4</v>
      </c>
    </row>
    <row r="1948" spans="1:17" ht="15.75" customHeight="1" x14ac:dyDescent="0.2">
      <c r="A1948" s="1" t="s">
        <v>110</v>
      </c>
      <c r="B1948" s="1">
        <v>1128299</v>
      </c>
      <c r="C1948" s="17">
        <v>44587</v>
      </c>
      <c r="D1948" s="17" t="str">
        <f t="shared" si="108"/>
        <v>enero</v>
      </c>
      <c r="E1948" s="17" t="str">
        <f t="shared" si="109"/>
        <v>T1</v>
      </c>
      <c r="F1948" s="17" t="str">
        <f t="shared" si="110"/>
        <v>S1</v>
      </c>
      <c r="G1948" s="1" t="s">
        <v>11</v>
      </c>
      <c r="H1948" s="1" t="s">
        <v>59</v>
      </c>
      <c r="I1948" s="1" t="s">
        <v>60</v>
      </c>
      <c r="J1948" s="1" t="s">
        <v>4</v>
      </c>
      <c r="K1948" s="1">
        <v>47</v>
      </c>
      <c r="L1948" s="1" t="s">
        <v>114</v>
      </c>
      <c r="M1948" s="14">
        <v>0.45</v>
      </c>
      <c r="N1948" s="2">
        <v>4750</v>
      </c>
      <c r="O1948" s="14">
        <f t="shared" si="106"/>
        <v>2137.5</v>
      </c>
      <c r="P1948" s="14">
        <f t="shared" si="107"/>
        <v>748.125</v>
      </c>
      <c r="Q1948" s="3">
        <v>0.35</v>
      </c>
    </row>
    <row r="1949" spans="1:17" ht="15.75" customHeight="1" x14ac:dyDescent="0.2">
      <c r="A1949" s="1" t="s">
        <v>110</v>
      </c>
      <c r="B1949" s="1">
        <v>1128299</v>
      </c>
      <c r="C1949" s="17">
        <v>44587</v>
      </c>
      <c r="D1949" s="17" t="str">
        <f t="shared" si="108"/>
        <v>enero</v>
      </c>
      <c r="E1949" s="17" t="str">
        <f t="shared" si="109"/>
        <v>T1</v>
      </c>
      <c r="F1949" s="17" t="str">
        <f t="shared" si="110"/>
        <v>S1</v>
      </c>
      <c r="G1949" s="1" t="s">
        <v>11</v>
      </c>
      <c r="H1949" s="1" t="s">
        <v>59</v>
      </c>
      <c r="I1949" s="1" t="s">
        <v>60</v>
      </c>
      <c r="J1949" s="1" t="s">
        <v>5</v>
      </c>
      <c r="K1949" s="1">
        <v>51</v>
      </c>
      <c r="L1949" s="1" t="s">
        <v>114</v>
      </c>
      <c r="M1949" s="14">
        <v>0.45</v>
      </c>
      <c r="N1949" s="2">
        <v>3250</v>
      </c>
      <c r="O1949" s="14">
        <f t="shared" si="106"/>
        <v>1462.5</v>
      </c>
      <c r="P1949" s="14">
        <f t="shared" si="107"/>
        <v>511.87499999999994</v>
      </c>
      <c r="Q1949" s="3">
        <v>0.35</v>
      </c>
    </row>
    <row r="1950" spans="1:17" ht="15.75" customHeight="1" x14ac:dyDescent="0.2">
      <c r="A1950" s="1" t="s">
        <v>110</v>
      </c>
      <c r="B1950" s="1">
        <v>1128299</v>
      </c>
      <c r="C1950" s="17">
        <v>44587</v>
      </c>
      <c r="D1950" s="17" t="str">
        <f t="shared" si="108"/>
        <v>enero</v>
      </c>
      <c r="E1950" s="17" t="str">
        <f t="shared" si="109"/>
        <v>T1</v>
      </c>
      <c r="F1950" s="17" t="str">
        <f t="shared" si="110"/>
        <v>S1</v>
      </c>
      <c r="G1950" s="1" t="s">
        <v>11</v>
      </c>
      <c r="H1950" s="1" t="s">
        <v>59</v>
      </c>
      <c r="I1950" s="1" t="s">
        <v>60</v>
      </c>
      <c r="J1950" s="1" t="s">
        <v>6</v>
      </c>
      <c r="K1950" s="1">
        <v>24</v>
      </c>
      <c r="L1950" s="1" t="s">
        <v>112</v>
      </c>
      <c r="M1950" s="14">
        <v>0.50000000000000011</v>
      </c>
      <c r="N1950" s="2">
        <v>2750</v>
      </c>
      <c r="O1950" s="14">
        <f t="shared" si="106"/>
        <v>1375.0000000000002</v>
      </c>
      <c r="P1950" s="14">
        <f t="shared" si="107"/>
        <v>412.50000000000006</v>
      </c>
      <c r="Q1950" s="3">
        <v>0.3</v>
      </c>
    </row>
    <row r="1951" spans="1:17" ht="15.75" customHeight="1" x14ac:dyDescent="0.2">
      <c r="A1951" s="1" t="s">
        <v>110</v>
      </c>
      <c r="B1951" s="1">
        <v>1128299</v>
      </c>
      <c r="C1951" s="17">
        <v>44587</v>
      </c>
      <c r="D1951" s="17" t="str">
        <f t="shared" si="108"/>
        <v>enero</v>
      </c>
      <c r="E1951" s="17" t="str">
        <f t="shared" si="109"/>
        <v>T1</v>
      </c>
      <c r="F1951" s="17" t="str">
        <f t="shared" si="110"/>
        <v>S1</v>
      </c>
      <c r="G1951" s="1" t="s">
        <v>11</v>
      </c>
      <c r="H1951" s="1" t="s">
        <v>59</v>
      </c>
      <c r="I1951" s="1" t="s">
        <v>60</v>
      </c>
      <c r="J1951" s="1" t="s">
        <v>7</v>
      </c>
      <c r="K1951" s="1">
        <v>58</v>
      </c>
      <c r="L1951" s="1" t="s">
        <v>112</v>
      </c>
      <c r="M1951" s="14">
        <v>0.45</v>
      </c>
      <c r="N1951" s="2">
        <v>4750</v>
      </c>
      <c r="O1951" s="14">
        <f t="shared" si="106"/>
        <v>2137.5</v>
      </c>
      <c r="P1951" s="14">
        <f t="shared" si="107"/>
        <v>534.375</v>
      </c>
      <c r="Q1951" s="3">
        <v>0.25</v>
      </c>
    </row>
    <row r="1952" spans="1:17" ht="15.75" customHeight="1" x14ac:dyDescent="0.2">
      <c r="A1952" s="1" t="s">
        <v>110</v>
      </c>
      <c r="B1952" s="1">
        <v>1128299</v>
      </c>
      <c r="C1952" s="17">
        <v>44618</v>
      </c>
      <c r="D1952" s="17" t="str">
        <f t="shared" si="108"/>
        <v>febrero</v>
      </c>
      <c r="E1952" s="17" t="str">
        <f t="shared" si="109"/>
        <v>T1</v>
      </c>
      <c r="F1952" s="17" t="str">
        <f t="shared" si="110"/>
        <v>S1</v>
      </c>
      <c r="G1952" s="1" t="s">
        <v>11</v>
      </c>
      <c r="H1952" s="1" t="s">
        <v>59</v>
      </c>
      <c r="I1952" s="1" t="s">
        <v>60</v>
      </c>
      <c r="J1952" s="1" t="s">
        <v>2</v>
      </c>
      <c r="K1952" s="1">
        <v>57</v>
      </c>
      <c r="L1952" s="1" t="s">
        <v>112</v>
      </c>
      <c r="M1952" s="14">
        <v>0.34999999999999992</v>
      </c>
      <c r="N1952" s="2">
        <v>5250</v>
      </c>
      <c r="O1952" s="14">
        <f t="shared" si="106"/>
        <v>1837.4999999999995</v>
      </c>
      <c r="P1952" s="14">
        <f t="shared" si="107"/>
        <v>643.12499999999977</v>
      </c>
      <c r="Q1952" s="3">
        <v>0.35</v>
      </c>
    </row>
    <row r="1953" spans="1:17" ht="15.75" customHeight="1" x14ac:dyDescent="0.2">
      <c r="A1953" s="1" t="s">
        <v>110</v>
      </c>
      <c r="B1953" s="1">
        <v>1128299</v>
      </c>
      <c r="C1953" s="17">
        <v>44618</v>
      </c>
      <c r="D1953" s="17" t="str">
        <f t="shared" si="108"/>
        <v>febrero</v>
      </c>
      <c r="E1953" s="17" t="str">
        <f t="shared" si="109"/>
        <v>T1</v>
      </c>
      <c r="F1953" s="17" t="str">
        <f t="shared" si="110"/>
        <v>S1</v>
      </c>
      <c r="G1953" s="1" t="s">
        <v>11</v>
      </c>
      <c r="H1953" s="1" t="s">
        <v>59</v>
      </c>
      <c r="I1953" s="1" t="s">
        <v>60</v>
      </c>
      <c r="J1953" s="1" t="s">
        <v>3</v>
      </c>
      <c r="K1953" s="1">
        <v>27</v>
      </c>
      <c r="L1953" s="1" t="s">
        <v>112</v>
      </c>
      <c r="M1953" s="14">
        <v>0.45</v>
      </c>
      <c r="N1953" s="2">
        <v>4250</v>
      </c>
      <c r="O1953" s="14">
        <f t="shared" si="106"/>
        <v>1912.5</v>
      </c>
      <c r="P1953" s="14">
        <f t="shared" si="107"/>
        <v>765</v>
      </c>
      <c r="Q1953" s="3">
        <v>0.4</v>
      </c>
    </row>
    <row r="1954" spans="1:17" ht="15.75" customHeight="1" x14ac:dyDescent="0.2">
      <c r="A1954" s="1" t="s">
        <v>110</v>
      </c>
      <c r="B1954" s="1">
        <v>1128299</v>
      </c>
      <c r="C1954" s="17">
        <v>44618</v>
      </c>
      <c r="D1954" s="17" t="str">
        <f t="shared" si="108"/>
        <v>febrero</v>
      </c>
      <c r="E1954" s="17" t="str">
        <f t="shared" si="109"/>
        <v>T1</v>
      </c>
      <c r="F1954" s="17" t="str">
        <f t="shared" si="110"/>
        <v>S1</v>
      </c>
      <c r="G1954" s="1" t="s">
        <v>11</v>
      </c>
      <c r="H1954" s="1" t="s">
        <v>59</v>
      </c>
      <c r="I1954" s="1" t="s">
        <v>60</v>
      </c>
      <c r="J1954" s="1" t="s">
        <v>4</v>
      </c>
      <c r="K1954" s="1">
        <v>34</v>
      </c>
      <c r="L1954" s="1" t="s">
        <v>113</v>
      </c>
      <c r="M1954" s="14">
        <v>0.45</v>
      </c>
      <c r="N1954" s="2">
        <v>4250</v>
      </c>
      <c r="O1954" s="14">
        <f t="shared" si="106"/>
        <v>1912.5</v>
      </c>
      <c r="P1954" s="14">
        <f t="shared" si="107"/>
        <v>669.375</v>
      </c>
      <c r="Q1954" s="3">
        <v>0.35</v>
      </c>
    </row>
    <row r="1955" spans="1:17" ht="15.75" customHeight="1" x14ac:dyDescent="0.2">
      <c r="A1955" s="1" t="s">
        <v>110</v>
      </c>
      <c r="B1955" s="1">
        <v>1128299</v>
      </c>
      <c r="C1955" s="17">
        <v>44618</v>
      </c>
      <c r="D1955" s="17" t="str">
        <f t="shared" si="108"/>
        <v>febrero</v>
      </c>
      <c r="E1955" s="17" t="str">
        <f t="shared" si="109"/>
        <v>T1</v>
      </c>
      <c r="F1955" s="17" t="str">
        <f t="shared" si="110"/>
        <v>S1</v>
      </c>
      <c r="G1955" s="1" t="s">
        <v>11</v>
      </c>
      <c r="H1955" s="1" t="s">
        <v>59</v>
      </c>
      <c r="I1955" s="1" t="s">
        <v>60</v>
      </c>
      <c r="J1955" s="1" t="s">
        <v>5</v>
      </c>
      <c r="K1955" s="1">
        <v>22</v>
      </c>
      <c r="L1955" s="1" t="s">
        <v>115</v>
      </c>
      <c r="M1955" s="14">
        <v>0.45</v>
      </c>
      <c r="N1955" s="2">
        <v>2750</v>
      </c>
      <c r="O1955" s="14">
        <f t="shared" si="106"/>
        <v>1237.5</v>
      </c>
      <c r="P1955" s="14">
        <f t="shared" si="107"/>
        <v>433.125</v>
      </c>
      <c r="Q1955" s="3">
        <v>0.35</v>
      </c>
    </row>
    <row r="1956" spans="1:17" ht="15.75" customHeight="1" x14ac:dyDescent="0.2">
      <c r="A1956" s="1" t="s">
        <v>110</v>
      </c>
      <c r="B1956" s="1">
        <v>1128299</v>
      </c>
      <c r="C1956" s="17">
        <v>44618</v>
      </c>
      <c r="D1956" s="17" t="str">
        <f t="shared" si="108"/>
        <v>febrero</v>
      </c>
      <c r="E1956" s="17" t="str">
        <f t="shared" si="109"/>
        <v>T1</v>
      </c>
      <c r="F1956" s="17" t="str">
        <f t="shared" si="110"/>
        <v>S1</v>
      </c>
      <c r="G1956" s="1" t="s">
        <v>11</v>
      </c>
      <c r="H1956" s="1" t="s">
        <v>59</v>
      </c>
      <c r="I1956" s="1" t="s">
        <v>60</v>
      </c>
      <c r="J1956" s="1" t="s">
        <v>6</v>
      </c>
      <c r="K1956" s="1">
        <v>28</v>
      </c>
      <c r="L1956" s="1" t="s">
        <v>115</v>
      </c>
      <c r="M1956" s="14">
        <v>0.50000000000000011</v>
      </c>
      <c r="N1956" s="2">
        <v>2000</v>
      </c>
      <c r="O1956" s="14">
        <f t="shared" si="106"/>
        <v>1000.0000000000002</v>
      </c>
      <c r="P1956" s="14">
        <f t="shared" si="107"/>
        <v>300.00000000000006</v>
      </c>
      <c r="Q1956" s="3">
        <v>0.3</v>
      </c>
    </row>
    <row r="1957" spans="1:17" ht="15.75" customHeight="1" x14ac:dyDescent="0.2">
      <c r="A1957" s="1" t="s">
        <v>110</v>
      </c>
      <c r="B1957" s="1">
        <v>1128299</v>
      </c>
      <c r="C1957" s="17">
        <v>44618</v>
      </c>
      <c r="D1957" s="17" t="str">
        <f t="shared" si="108"/>
        <v>febrero</v>
      </c>
      <c r="E1957" s="17" t="str">
        <f t="shared" si="109"/>
        <v>T1</v>
      </c>
      <c r="F1957" s="17" t="str">
        <f t="shared" si="110"/>
        <v>S1</v>
      </c>
      <c r="G1957" s="1" t="s">
        <v>11</v>
      </c>
      <c r="H1957" s="1" t="s">
        <v>59</v>
      </c>
      <c r="I1957" s="1" t="s">
        <v>60</v>
      </c>
      <c r="J1957" s="1" t="s">
        <v>7</v>
      </c>
      <c r="K1957" s="1">
        <v>47</v>
      </c>
      <c r="L1957" s="1" t="s">
        <v>113</v>
      </c>
      <c r="M1957" s="14">
        <v>0.45</v>
      </c>
      <c r="N1957" s="2">
        <v>4000</v>
      </c>
      <c r="O1957" s="14">
        <f t="shared" si="106"/>
        <v>1800</v>
      </c>
      <c r="P1957" s="14">
        <f t="shared" si="107"/>
        <v>450</v>
      </c>
      <c r="Q1957" s="3">
        <v>0.25</v>
      </c>
    </row>
    <row r="1958" spans="1:17" ht="15.75" customHeight="1" x14ac:dyDescent="0.2">
      <c r="A1958" s="1" t="s">
        <v>110</v>
      </c>
      <c r="B1958" s="1">
        <v>1128299</v>
      </c>
      <c r="C1958" s="17">
        <v>44645</v>
      </c>
      <c r="D1958" s="17" t="str">
        <f t="shared" si="108"/>
        <v>marzo</v>
      </c>
      <c r="E1958" s="17" t="str">
        <f t="shared" si="109"/>
        <v>T1</v>
      </c>
      <c r="F1958" s="17" t="str">
        <f t="shared" si="110"/>
        <v>S1</v>
      </c>
      <c r="G1958" s="1" t="s">
        <v>11</v>
      </c>
      <c r="H1958" s="1" t="s">
        <v>59</v>
      </c>
      <c r="I1958" s="1" t="s">
        <v>60</v>
      </c>
      <c r="J1958" s="1" t="s">
        <v>2</v>
      </c>
      <c r="K1958" s="1">
        <v>50</v>
      </c>
      <c r="L1958" s="1" t="s">
        <v>112</v>
      </c>
      <c r="M1958" s="14">
        <v>0.45</v>
      </c>
      <c r="N1958" s="2">
        <v>5500</v>
      </c>
      <c r="O1958" s="14">
        <f t="shared" si="106"/>
        <v>2475</v>
      </c>
      <c r="P1958" s="14">
        <f t="shared" si="107"/>
        <v>866.25</v>
      </c>
      <c r="Q1958" s="3">
        <v>0.35</v>
      </c>
    </row>
    <row r="1959" spans="1:17" ht="15.75" customHeight="1" x14ac:dyDescent="0.2">
      <c r="A1959" s="1" t="s">
        <v>110</v>
      </c>
      <c r="B1959" s="1">
        <v>1128299</v>
      </c>
      <c r="C1959" s="17">
        <v>44645</v>
      </c>
      <c r="D1959" s="17" t="str">
        <f t="shared" si="108"/>
        <v>marzo</v>
      </c>
      <c r="E1959" s="17" t="str">
        <f t="shared" si="109"/>
        <v>T1</v>
      </c>
      <c r="F1959" s="17" t="str">
        <f t="shared" si="110"/>
        <v>S1</v>
      </c>
      <c r="G1959" s="1" t="s">
        <v>11</v>
      </c>
      <c r="H1959" s="1" t="s">
        <v>59</v>
      </c>
      <c r="I1959" s="1" t="s">
        <v>60</v>
      </c>
      <c r="J1959" s="1" t="s">
        <v>3</v>
      </c>
      <c r="K1959" s="1">
        <v>24</v>
      </c>
      <c r="L1959" s="1" t="s">
        <v>112</v>
      </c>
      <c r="M1959" s="14">
        <v>0.55000000000000004</v>
      </c>
      <c r="N1959" s="2">
        <v>4000</v>
      </c>
      <c r="O1959" s="14">
        <f t="shared" si="106"/>
        <v>2200</v>
      </c>
      <c r="P1959" s="14">
        <f t="shared" si="107"/>
        <v>880</v>
      </c>
      <c r="Q1959" s="3">
        <v>0.4</v>
      </c>
    </row>
    <row r="1960" spans="1:17" ht="15.75" customHeight="1" x14ac:dyDescent="0.2">
      <c r="A1960" s="1" t="s">
        <v>110</v>
      </c>
      <c r="B1960" s="1">
        <v>1128299</v>
      </c>
      <c r="C1960" s="17">
        <v>44645</v>
      </c>
      <c r="D1960" s="17" t="str">
        <f t="shared" si="108"/>
        <v>marzo</v>
      </c>
      <c r="E1960" s="17" t="str">
        <f t="shared" si="109"/>
        <v>T1</v>
      </c>
      <c r="F1960" s="17" t="str">
        <f t="shared" si="110"/>
        <v>S1</v>
      </c>
      <c r="G1960" s="1" t="s">
        <v>11</v>
      </c>
      <c r="H1960" s="1" t="s">
        <v>59</v>
      </c>
      <c r="I1960" s="1" t="s">
        <v>60</v>
      </c>
      <c r="J1960" s="1" t="s">
        <v>4</v>
      </c>
      <c r="K1960" s="1">
        <v>16</v>
      </c>
      <c r="L1960" s="1" t="s">
        <v>113</v>
      </c>
      <c r="M1960" s="14">
        <v>0.55000000000000004</v>
      </c>
      <c r="N1960" s="2">
        <v>4000</v>
      </c>
      <c r="O1960" s="14">
        <f t="shared" si="106"/>
        <v>2200</v>
      </c>
      <c r="P1960" s="14">
        <f t="shared" si="107"/>
        <v>770</v>
      </c>
      <c r="Q1960" s="3">
        <v>0.35</v>
      </c>
    </row>
    <row r="1961" spans="1:17" ht="15.75" customHeight="1" x14ac:dyDescent="0.2">
      <c r="A1961" s="1" t="s">
        <v>110</v>
      </c>
      <c r="B1961" s="1">
        <v>1128299</v>
      </c>
      <c r="C1961" s="17">
        <v>44645</v>
      </c>
      <c r="D1961" s="17" t="str">
        <f t="shared" si="108"/>
        <v>marzo</v>
      </c>
      <c r="E1961" s="17" t="str">
        <f t="shared" si="109"/>
        <v>T1</v>
      </c>
      <c r="F1961" s="17" t="str">
        <f t="shared" si="110"/>
        <v>S1</v>
      </c>
      <c r="G1961" s="1" t="s">
        <v>11</v>
      </c>
      <c r="H1961" s="1" t="s">
        <v>59</v>
      </c>
      <c r="I1961" s="1" t="s">
        <v>60</v>
      </c>
      <c r="J1961" s="1" t="s">
        <v>5</v>
      </c>
      <c r="K1961" s="1">
        <v>43</v>
      </c>
      <c r="L1961" s="1" t="s">
        <v>112</v>
      </c>
      <c r="M1961" s="14">
        <v>0.55000000000000004</v>
      </c>
      <c r="N1961" s="2">
        <v>2750</v>
      </c>
      <c r="O1961" s="14">
        <f t="shared" si="106"/>
        <v>1512.5000000000002</v>
      </c>
      <c r="P1961" s="14">
        <f t="shared" si="107"/>
        <v>529.375</v>
      </c>
      <c r="Q1961" s="3">
        <v>0.35</v>
      </c>
    </row>
    <row r="1962" spans="1:17" ht="15.75" customHeight="1" x14ac:dyDescent="0.2">
      <c r="A1962" s="1" t="s">
        <v>110</v>
      </c>
      <c r="B1962" s="1">
        <v>1128299</v>
      </c>
      <c r="C1962" s="17">
        <v>44645</v>
      </c>
      <c r="D1962" s="17" t="str">
        <f t="shared" si="108"/>
        <v>marzo</v>
      </c>
      <c r="E1962" s="17" t="str">
        <f t="shared" si="109"/>
        <v>T1</v>
      </c>
      <c r="F1962" s="17" t="str">
        <f t="shared" si="110"/>
        <v>S1</v>
      </c>
      <c r="G1962" s="1" t="s">
        <v>11</v>
      </c>
      <c r="H1962" s="1" t="s">
        <v>59</v>
      </c>
      <c r="I1962" s="1" t="s">
        <v>60</v>
      </c>
      <c r="J1962" s="1" t="s">
        <v>6</v>
      </c>
      <c r="K1962" s="1">
        <v>27</v>
      </c>
      <c r="L1962" s="1" t="s">
        <v>114</v>
      </c>
      <c r="M1962" s="14">
        <v>0.60000000000000009</v>
      </c>
      <c r="N1962" s="2">
        <v>1750</v>
      </c>
      <c r="O1962" s="14">
        <f t="shared" si="106"/>
        <v>1050.0000000000002</v>
      </c>
      <c r="P1962" s="14">
        <f t="shared" si="107"/>
        <v>315.00000000000006</v>
      </c>
      <c r="Q1962" s="3">
        <v>0.3</v>
      </c>
    </row>
    <row r="1963" spans="1:17" ht="15.75" customHeight="1" x14ac:dyDescent="0.2">
      <c r="A1963" s="1" t="s">
        <v>110</v>
      </c>
      <c r="B1963" s="1">
        <v>1128299</v>
      </c>
      <c r="C1963" s="17">
        <v>44645</v>
      </c>
      <c r="D1963" s="17" t="str">
        <f t="shared" si="108"/>
        <v>marzo</v>
      </c>
      <c r="E1963" s="17" t="str">
        <f t="shared" si="109"/>
        <v>T1</v>
      </c>
      <c r="F1963" s="17" t="str">
        <f t="shared" si="110"/>
        <v>S1</v>
      </c>
      <c r="G1963" s="1" t="s">
        <v>11</v>
      </c>
      <c r="H1963" s="1" t="s">
        <v>59</v>
      </c>
      <c r="I1963" s="1" t="s">
        <v>60</v>
      </c>
      <c r="J1963" s="1" t="s">
        <v>7</v>
      </c>
      <c r="K1963" s="1">
        <v>22</v>
      </c>
      <c r="L1963" s="1" t="s">
        <v>113</v>
      </c>
      <c r="M1963" s="14">
        <v>0.55000000000000004</v>
      </c>
      <c r="N1963" s="2">
        <v>3750</v>
      </c>
      <c r="O1963" s="14">
        <f t="shared" si="106"/>
        <v>2062.5</v>
      </c>
      <c r="P1963" s="14">
        <f t="shared" si="107"/>
        <v>515.625</v>
      </c>
      <c r="Q1963" s="3">
        <v>0.25</v>
      </c>
    </row>
    <row r="1964" spans="1:17" ht="15.75" customHeight="1" x14ac:dyDescent="0.2">
      <c r="A1964" s="1" t="s">
        <v>110</v>
      </c>
      <c r="B1964" s="1">
        <v>1128299</v>
      </c>
      <c r="C1964" s="17">
        <v>44677</v>
      </c>
      <c r="D1964" s="17" t="str">
        <f t="shared" si="108"/>
        <v>abril</v>
      </c>
      <c r="E1964" s="17" t="str">
        <f t="shared" si="109"/>
        <v>T2</v>
      </c>
      <c r="F1964" s="17" t="str">
        <f t="shared" si="110"/>
        <v>S1</v>
      </c>
      <c r="G1964" s="1" t="s">
        <v>11</v>
      </c>
      <c r="H1964" s="1" t="s">
        <v>59</v>
      </c>
      <c r="I1964" s="1" t="s">
        <v>60</v>
      </c>
      <c r="J1964" s="1" t="s">
        <v>2</v>
      </c>
      <c r="K1964" s="1">
        <v>16</v>
      </c>
      <c r="L1964" s="1" t="s">
        <v>113</v>
      </c>
      <c r="M1964" s="14">
        <v>0.55000000000000004</v>
      </c>
      <c r="N1964" s="2">
        <v>5500</v>
      </c>
      <c r="O1964" s="14">
        <f t="shared" si="106"/>
        <v>3025.0000000000005</v>
      </c>
      <c r="P1964" s="14">
        <f t="shared" si="107"/>
        <v>1058.75</v>
      </c>
      <c r="Q1964" s="3">
        <v>0.35</v>
      </c>
    </row>
    <row r="1965" spans="1:17" ht="15.75" customHeight="1" x14ac:dyDescent="0.2">
      <c r="A1965" s="1" t="s">
        <v>110</v>
      </c>
      <c r="B1965" s="1">
        <v>1128299</v>
      </c>
      <c r="C1965" s="17">
        <v>44677</v>
      </c>
      <c r="D1965" s="17" t="str">
        <f t="shared" si="108"/>
        <v>abril</v>
      </c>
      <c r="E1965" s="17" t="str">
        <f t="shared" si="109"/>
        <v>T2</v>
      </c>
      <c r="F1965" s="17" t="str">
        <f t="shared" si="110"/>
        <v>S1</v>
      </c>
      <c r="G1965" s="1" t="s">
        <v>11</v>
      </c>
      <c r="H1965" s="1" t="s">
        <v>59</v>
      </c>
      <c r="I1965" s="1" t="s">
        <v>60</v>
      </c>
      <c r="J1965" s="1" t="s">
        <v>3</v>
      </c>
      <c r="K1965" s="1">
        <v>39</v>
      </c>
      <c r="L1965" s="1" t="s">
        <v>113</v>
      </c>
      <c r="M1965" s="14">
        <v>0.60000000000000009</v>
      </c>
      <c r="N1965" s="2">
        <v>3500</v>
      </c>
      <c r="O1965" s="14">
        <f t="shared" si="106"/>
        <v>2100.0000000000005</v>
      </c>
      <c r="P1965" s="14">
        <f t="shared" si="107"/>
        <v>840.00000000000023</v>
      </c>
      <c r="Q1965" s="3">
        <v>0.4</v>
      </c>
    </row>
    <row r="1966" spans="1:17" ht="15.75" customHeight="1" x14ac:dyDescent="0.2">
      <c r="A1966" s="1" t="s">
        <v>110</v>
      </c>
      <c r="B1966" s="1">
        <v>1128299</v>
      </c>
      <c r="C1966" s="17">
        <v>44677</v>
      </c>
      <c r="D1966" s="17" t="str">
        <f t="shared" si="108"/>
        <v>abril</v>
      </c>
      <c r="E1966" s="17" t="str">
        <f t="shared" si="109"/>
        <v>T2</v>
      </c>
      <c r="F1966" s="17" t="str">
        <f t="shared" si="110"/>
        <v>S1</v>
      </c>
      <c r="G1966" s="1" t="s">
        <v>11</v>
      </c>
      <c r="H1966" s="1" t="s">
        <v>59</v>
      </c>
      <c r="I1966" s="1" t="s">
        <v>60</v>
      </c>
      <c r="J1966" s="1" t="s">
        <v>4</v>
      </c>
      <c r="K1966" s="1">
        <v>24</v>
      </c>
      <c r="L1966" s="1" t="s">
        <v>114</v>
      </c>
      <c r="M1966" s="14">
        <v>0.60000000000000009</v>
      </c>
      <c r="N1966" s="2">
        <v>4000</v>
      </c>
      <c r="O1966" s="14">
        <f t="shared" si="106"/>
        <v>2400.0000000000005</v>
      </c>
      <c r="P1966" s="14">
        <f t="shared" si="107"/>
        <v>840.00000000000011</v>
      </c>
      <c r="Q1966" s="3">
        <v>0.35</v>
      </c>
    </row>
    <row r="1967" spans="1:17" ht="15.75" customHeight="1" x14ac:dyDescent="0.2">
      <c r="A1967" s="1" t="s">
        <v>110</v>
      </c>
      <c r="B1967" s="1">
        <v>1128299</v>
      </c>
      <c r="C1967" s="17">
        <v>44677</v>
      </c>
      <c r="D1967" s="17" t="str">
        <f t="shared" si="108"/>
        <v>abril</v>
      </c>
      <c r="E1967" s="17" t="str">
        <f t="shared" si="109"/>
        <v>T2</v>
      </c>
      <c r="F1967" s="17" t="str">
        <f t="shared" si="110"/>
        <v>S1</v>
      </c>
      <c r="G1967" s="1" t="s">
        <v>11</v>
      </c>
      <c r="H1967" s="1" t="s">
        <v>59</v>
      </c>
      <c r="I1967" s="1" t="s">
        <v>60</v>
      </c>
      <c r="J1967" s="1" t="s">
        <v>5</v>
      </c>
      <c r="K1967" s="1">
        <v>34</v>
      </c>
      <c r="L1967" s="1" t="s">
        <v>114</v>
      </c>
      <c r="M1967" s="14">
        <v>0.55000000000000004</v>
      </c>
      <c r="N1967" s="2">
        <v>3000</v>
      </c>
      <c r="O1967" s="14">
        <f t="shared" si="106"/>
        <v>1650.0000000000002</v>
      </c>
      <c r="P1967" s="14">
        <f t="shared" si="107"/>
        <v>577.5</v>
      </c>
      <c r="Q1967" s="3">
        <v>0.35</v>
      </c>
    </row>
    <row r="1968" spans="1:17" ht="15.75" customHeight="1" x14ac:dyDescent="0.2">
      <c r="A1968" s="1" t="s">
        <v>110</v>
      </c>
      <c r="B1968" s="1">
        <v>1128299</v>
      </c>
      <c r="C1968" s="17">
        <v>44677</v>
      </c>
      <c r="D1968" s="17" t="str">
        <f t="shared" si="108"/>
        <v>abril</v>
      </c>
      <c r="E1968" s="17" t="str">
        <f t="shared" si="109"/>
        <v>T2</v>
      </c>
      <c r="F1968" s="17" t="str">
        <f t="shared" si="110"/>
        <v>S1</v>
      </c>
      <c r="G1968" s="1" t="s">
        <v>11</v>
      </c>
      <c r="H1968" s="1" t="s">
        <v>59</v>
      </c>
      <c r="I1968" s="1" t="s">
        <v>60</v>
      </c>
      <c r="J1968" s="1" t="s">
        <v>6</v>
      </c>
      <c r="K1968" s="1">
        <v>36</v>
      </c>
      <c r="L1968" s="1" t="s">
        <v>113</v>
      </c>
      <c r="M1968" s="14">
        <v>0.60000000000000009</v>
      </c>
      <c r="N1968" s="2">
        <v>2000</v>
      </c>
      <c r="O1968" s="14">
        <f t="shared" si="106"/>
        <v>1200.0000000000002</v>
      </c>
      <c r="P1968" s="14">
        <f t="shared" si="107"/>
        <v>360.00000000000006</v>
      </c>
      <c r="Q1968" s="3">
        <v>0.3</v>
      </c>
    </row>
    <row r="1969" spans="1:17" ht="15.75" customHeight="1" x14ac:dyDescent="0.2">
      <c r="A1969" s="1" t="s">
        <v>110</v>
      </c>
      <c r="B1969" s="1">
        <v>1128299</v>
      </c>
      <c r="C1969" s="17">
        <v>44677</v>
      </c>
      <c r="D1969" s="17" t="str">
        <f t="shared" si="108"/>
        <v>abril</v>
      </c>
      <c r="E1969" s="17" t="str">
        <f t="shared" si="109"/>
        <v>T2</v>
      </c>
      <c r="F1969" s="17" t="str">
        <f t="shared" si="110"/>
        <v>S1</v>
      </c>
      <c r="G1969" s="1" t="s">
        <v>11</v>
      </c>
      <c r="H1969" s="1" t="s">
        <v>59</v>
      </c>
      <c r="I1969" s="1" t="s">
        <v>60</v>
      </c>
      <c r="J1969" s="1" t="s">
        <v>7</v>
      </c>
      <c r="K1969" s="1">
        <v>18</v>
      </c>
      <c r="L1969" s="1" t="s">
        <v>114</v>
      </c>
      <c r="M1969" s="14">
        <v>0.75000000000000011</v>
      </c>
      <c r="N1969" s="2">
        <v>3750</v>
      </c>
      <c r="O1969" s="14">
        <f t="shared" si="106"/>
        <v>2812.5000000000005</v>
      </c>
      <c r="P1969" s="14">
        <f t="shared" si="107"/>
        <v>703.12500000000011</v>
      </c>
      <c r="Q1969" s="3">
        <v>0.25</v>
      </c>
    </row>
    <row r="1970" spans="1:17" ht="15.75" customHeight="1" x14ac:dyDescent="0.2">
      <c r="A1970" s="1" t="s">
        <v>110</v>
      </c>
      <c r="B1970" s="1">
        <v>1128299</v>
      </c>
      <c r="C1970" s="17">
        <v>44708</v>
      </c>
      <c r="D1970" s="17" t="str">
        <f t="shared" si="108"/>
        <v>mayo</v>
      </c>
      <c r="E1970" s="17" t="str">
        <f t="shared" si="109"/>
        <v>T2</v>
      </c>
      <c r="F1970" s="17" t="str">
        <f t="shared" si="110"/>
        <v>S1</v>
      </c>
      <c r="G1970" s="1" t="s">
        <v>11</v>
      </c>
      <c r="H1970" s="1" t="s">
        <v>59</v>
      </c>
      <c r="I1970" s="1" t="s">
        <v>60</v>
      </c>
      <c r="J1970" s="1" t="s">
        <v>2</v>
      </c>
      <c r="K1970" s="1">
        <v>39</v>
      </c>
      <c r="L1970" s="1" t="s">
        <v>113</v>
      </c>
      <c r="M1970" s="14">
        <v>0.55000000000000004</v>
      </c>
      <c r="N1970" s="2">
        <v>5750</v>
      </c>
      <c r="O1970" s="14">
        <f t="shared" si="106"/>
        <v>3162.5000000000005</v>
      </c>
      <c r="P1970" s="14">
        <f t="shared" si="107"/>
        <v>1106.875</v>
      </c>
      <c r="Q1970" s="3">
        <v>0.35</v>
      </c>
    </row>
    <row r="1971" spans="1:17" ht="15.75" customHeight="1" x14ac:dyDescent="0.2">
      <c r="A1971" s="1" t="s">
        <v>110</v>
      </c>
      <c r="B1971" s="1">
        <v>1128299</v>
      </c>
      <c r="C1971" s="17">
        <v>44708</v>
      </c>
      <c r="D1971" s="17" t="str">
        <f t="shared" si="108"/>
        <v>mayo</v>
      </c>
      <c r="E1971" s="17" t="str">
        <f t="shared" si="109"/>
        <v>T2</v>
      </c>
      <c r="F1971" s="17" t="str">
        <f t="shared" si="110"/>
        <v>S1</v>
      </c>
      <c r="G1971" s="1" t="s">
        <v>11</v>
      </c>
      <c r="H1971" s="1" t="s">
        <v>59</v>
      </c>
      <c r="I1971" s="1" t="s">
        <v>60</v>
      </c>
      <c r="J1971" s="1" t="s">
        <v>3</v>
      </c>
      <c r="K1971" s="1">
        <v>34</v>
      </c>
      <c r="L1971" s="1" t="s">
        <v>115</v>
      </c>
      <c r="M1971" s="14">
        <v>0.60000000000000009</v>
      </c>
      <c r="N1971" s="2">
        <v>4250</v>
      </c>
      <c r="O1971" s="14">
        <f t="shared" si="106"/>
        <v>2550.0000000000005</v>
      </c>
      <c r="P1971" s="14">
        <f t="shared" si="107"/>
        <v>1020.0000000000002</v>
      </c>
      <c r="Q1971" s="3">
        <v>0.4</v>
      </c>
    </row>
    <row r="1972" spans="1:17" ht="15.75" customHeight="1" x14ac:dyDescent="0.2">
      <c r="A1972" s="1" t="s">
        <v>110</v>
      </c>
      <c r="B1972" s="1">
        <v>1128299</v>
      </c>
      <c r="C1972" s="17">
        <v>44708</v>
      </c>
      <c r="D1972" s="17" t="str">
        <f t="shared" si="108"/>
        <v>mayo</v>
      </c>
      <c r="E1972" s="17" t="str">
        <f t="shared" si="109"/>
        <v>T2</v>
      </c>
      <c r="F1972" s="17" t="str">
        <f t="shared" si="110"/>
        <v>S1</v>
      </c>
      <c r="G1972" s="1" t="s">
        <v>11</v>
      </c>
      <c r="H1972" s="1" t="s">
        <v>59</v>
      </c>
      <c r="I1972" s="1" t="s">
        <v>60</v>
      </c>
      <c r="J1972" s="1" t="s">
        <v>4</v>
      </c>
      <c r="K1972" s="1">
        <v>37</v>
      </c>
      <c r="L1972" s="1" t="s">
        <v>113</v>
      </c>
      <c r="M1972" s="14">
        <v>0.60000000000000009</v>
      </c>
      <c r="N1972" s="2">
        <v>4500</v>
      </c>
      <c r="O1972" s="14">
        <f t="shared" si="106"/>
        <v>2700.0000000000005</v>
      </c>
      <c r="P1972" s="14">
        <f t="shared" si="107"/>
        <v>945.00000000000011</v>
      </c>
      <c r="Q1972" s="3">
        <v>0.35</v>
      </c>
    </row>
    <row r="1973" spans="1:17" ht="15.75" customHeight="1" x14ac:dyDescent="0.2">
      <c r="A1973" s="1" t="s">
        <v>110</v>
      </c>
      <c r="B1973" s="1">
        <v>1128299</v>
      </c>
      <c r="C1973" s="17">
        <v>44708</v>
      </c>
      <c r="D1973" s="17" t="str">
        <f t="shared" si="108"/>
        <v>mayo</v>
      </c>
      <c r="E1973" s="17" t="str">
        <f t="shared" si="109"/>
        <v>T2</v>
      </c>
      <c r="F1973" s="17" t="str">
        <f t="shared" si="110"/>
        <v>S1</v>
      </c>
      <c r="G1973" s="1" t="s">
        <v>11</v>
      </c>
      <c r="H1973" s="1" t="s">
        <v>59</v>
      </c>
      <c r="I1973" s="1" t="s">
        <v>60</v>
      </c>
      <c r="J1973" s="1" t="s">
        <v>5</v>
      </c>
      <c r="K1973" s="1">
        <v>15</v>
      </c>
      <c r="L1973" s="1" t="s">
        <v>112</v>
      </c>
      <c r="M1973" s="14">
        <v>0.55000000000000004</v>
      </c>
      <c r="N1973" s="2">
        <v>3500</v>
      </c>
      <c r="O1973" s="14">
        <f t="shared" si="106"/>
        <v>1925.0000000000002</v>
      </c>
      <c r="P1973" s="14">
        <f t="shared" si="107"/>
        <v>673.75</v>
      </c>
      <c r="Q1973" s="3">
        <v>0.35</v>
      </c>
    </row>
    <row r="1974" spans="1:17" ht="15.75" customHeight="1" x14ac:dyDescent="0.2">
      <c r="A1974" s="1" t="s">
        <v>110</v>
      </c>
      <c r="B1974" s="1">
        <v>1128299</v>
      </c>
      <c r="C1974" s="17">
        <v>44708</v>
      </c>
      <c r="D1974" s="17" t="str">
        <f t="shared" si="108"/>
        <v>mayo</v>
      </c>
      <c r="E1974" s="17" t="str">
        <f t="shared" si="109"/>
        <v>T2</v>
      </c>
      <c r="F1974" s="17" t="str">
        <f t="shared" si="110"/>
        <v>S1</v>
      </c>
      <c r="G1974" s="1" t="s">
        <v>11</v>
      </c>
      <c r="H1974" s="1" t="s">
        <v>59</v>
      </c>
      <c r="I1974" s="1" t="s">
        <v>60</v>
      </c>
      <c r="J1974" s="1" t="s">
        <v>6</v>
      </c>
      <c r="K1974" s="1">
        <v>30</v>
      </c>
      <c r="L1974" s="1" t="s">
        <v>113</v>
      </c>
      <c r="M1974" s="14">
        <v>0.60000000000000009</v>
      </c>
      <c r="N1974" s="2">
        <v>2500</v>
      </c>
      <c r="O1974" s="14">
        <f t="shared" si="106"/>
        <v>1500.0000000000002</v>
      </c>
      <c r="P1974" s="14">
        <f t="shared" si="107"/>
        <v>450.00000000000006</v>
      </c>
      <c r="Q1974" s="3">
        <v>0.3</v>
      </c>
    </row>
    <row r="1975" spans="1:17" ht="15.75" customHeight="1" x14ac:dyDescent="0.2">
      <c r="A1975" s="1" t="s">
        <v>110</v>
      </c>
      <c r="B1975" s="1">
        <v>1128299</v>
      </c>
      <c r="C1975" s="17">
        <v>44708</v>
      </c>
      <c r="D1975" s="17" t="str">
        <f t="shared" si="108"/>
        <v>mayo</v>
      </c>
      <c r="E1975" s="17" t="str">
        <f t="shared" si="109"/>
        <v>T2</v>
      </c>
      <c r="F1975" s="17" t="str">
        <f t="shared" si="110"/>
        <v>S1</v>
      </c>
      <c r="G1975" s="1" t="s">
        <v>11</v>
      </c>
      <c r="H1975" s="1" t="s">
        <v>59</v>
      </c>
      <c r="I1975" s="1" t="s">
        <v>60</v>
      </c>
      <c r="J1975" s="1" t="s">
        <v>7</v>
      </c>
      <c r="K1975" s="1">
        <v>30</v>
      </c>
      <c r="L1975" s="1" t="s">
        <v>114</v>
      </c>
      <c r="M1975" s="14">
        <v>0.75000000000000011</v>
      </c>
      <c r="N1975" s="2">
        <v>4250</v>
      </c>
      <c r="O1975" s="14">
        <f t="shared" si="106"/>
        <v>3187.5000000000005</v>
      </c>
      <c r="P1975" s="14">
        <f t="shared" si="107"/>
        <v>796.87500000000011</v>
      </c>
      <c r="Q1975" s="3">
        <v>0.25</v>
      </c>
    </row>
    <row r="1976" spans="1:17" ht="15.75" customHeight="1" x14ac:dyDescent="0.2">
      <c r="A1976" s="1" t="s">
        <v>110</v>
      </c>
      <c r="B1976" s="1">
        <v>1128299</v>
      </c>
      <c r="C1976" s="17">
        <v>44738</v>
      </c>
      <c r="D1976" s="17" t="str">
        <f t="shared" si="108"/>
        <v>junio</v>
      </c>
      <c r="E1976" s="17" t="str">
        <f t="shared" si="109"/>
        <v>T2</v>
      </c>
      <c r="F1976" s="17" t="str">
        <f t="shared" si="110"/>
        <v>S1</v>
      </c>
      <c r="G1976" s="1" t="s">
        <v>11</v>
      </c>
      <c r="H1976" s="1" t="s">
        <v>59</v>
      </c>
      <c r="I1976" s="1" t="s">
        <v>60</v>
      </c>
      <c r="J1976" s="1" t="s">
        <v>2</v>
      </c>
      <c r="K1976" s="1">
        <v>15</v>
      </c>
      <c r="L1976" s="1" t="s">
        <v>112</v>
      </c>
      <c r="M1976" s="14">
        <v>0.55000000000000004</v>
      </c>
      <c r="N1976" s="2">
        <v>7000</v>
      </c>
      <c r="O1976" s="14">
        <f t="shared" si="106"/>
        <v>3850.0000000000005</v>
      </c>
      <c r="P1976" s="14">
        <f t="shared" si="107"/>
        <v>1347.5</v>
      </c>
      <c r="Q1976" s="3">
        <v>0.35</v>
      </c>
    </row>
    <row r="1977" spans="1:17" ht="15.75" customHeight="1" x14ac:dyDescent="0.2">
      <c r="A1977" s="1" t="s">
        <v>110</v>
      </c>
      <c r="B1977" s="1">
        <v>1128299</v>
      </c>
      <c r="C1977" s="17">
        <v>44738</v>
      </c>
      <c r="D1977" s="17" t="str">
        <f t="shared" si="108"/>
        <v>junio</v>
      </c>
      <c r="E1977" s="17" t="str">
        <f t="shared" si="109"/>
        <v>T2</v>
      </c>
      <c r="F1977" s="17" t="str">
        <f t="shared" si="110"/>
        <v>S1</v>
      </c>
      <c r="G1977" s="1" t="s">
        <v>11</v>
      </c>
      <c r="H1977" s="1" t="s">
        <v>59</v>
      </c>
      <c r="I1977" s="1" t="s">
        <v>60</v>
      </c>
      <c r="J1977" s="1" t="s">
        <v>3</v>
      </c>
      <c r="K1977" s="1">
        <v>36</v>
      </c>
      <c r="L1977" s="1" t="s">
        <v>112</v>
      </c>
      <c r="M1977" s="14">
        <v>0.60000000000000009</v>
      </c>
      <c r="N1977" s="2">
        <v>5500</v>
      </c>
      <c r="O1977" s="14">
        <f t="shared" si="106"/>
        <v>3300.0000000000005</v>
      </c>
      <c r="P1977" s="14">
        <f t="shared" si="107"/>
        <v>1320.0000000000002</v>
      </c>
      <c r="Q1977" s="3">
        <v>0.4</v>
      </c>
    </row>
    <row r="1978" spans="1:17" ht="15.75" customHeight="1" x14ac:dyDescent="0.2">
      <c r="A1978" s="1" t="s">
        <v>110</v>
      </c>
      <c r="B1978" s="1">
        <v>1128299</v>
      </c>
      <c r="C1978" s="17">
        <v>44738</v>
      </c>
      <c r="D1978" s="17" t="str">
        <f t="shared" si="108"/>
        <v>junio</v>
      </c>
      <c r="E1978" s="17" t="str">
        <f t="shared" si="109"/>
        <v>T2</v>
      </c>
      <c r="F1978" s="17" t="str">
        <f t="shared" si="110"/>
        <v>S1</v>
      </c>
      <c r="G1978" s="1" t="s">
        <v>11</v>
      </c>
      <c r="H1978" s="1" t="s">
        <v>59</v>
      </c>
      <c r="I1978" s="1" t="s">
        <v>60</v>
      </c>
      <c r="J1978" s="1" t="s">
        <v>4</v>
      </c>
      <c r="K1978" s="1">
        <v>50</v>
      </c>
      <c r="L1978" s="1" t="s">
        <v>113</v>
      </c>
      <c r="M1978" s="14">
        <v>0.60000000000000009</v>
      </c>
      <c r="N1978" s="2">
        <v>5500</v>
      </c>
      <c r="O1978" s="14">
        <f t="shared" si="106"/>
        <v>3300.0000000000005</v>
      </c>
      <c r="P1978" s="14">
        <f t="shared" si="107"/>
        <v>1155</v>
      </c>
      <c r="Q1978" s="3">
        <v>0.35</v>
      </c>
    </row>
    <row r="1979" spans="1:17" ht="15.75" customHeight="1" x14ac:dyDescent="0.2">
      <c r="A1979" s="1" t="s">
        <v>110</v>
      </c>
      <c r="B1979" s="1">
        <v>1128299</v>
      </c>
      <c r="C1979" s="17">
        <v>44738</v>
      </c>
      <c r="D1979" s="17" t="str">
        <f t="shared" si="108"/>
        <v>junio</v>
      </c>
      <c r="E1979" s="17" t="str">
        <f t="shared" si="109"/>
        <v>T2</v>
      </c>
      <c r="F1979" s="17" t="str">
        <f t="shared" si="110"/>
        <v>S1</v>
      </c>
      <c r="G1979" s="1" t="s">
        <v>11</v>
      </c>
      <c r="H1979" s="1" t="s">
        <v>59</v>
      </c>
      <c r="I1979" s="1" t="s">
        <v>60</v>
      </c>
      <c r="J1979" s="1" t="s">
        <v>5</v>
      </c>
      <c r="K1979" s="1">
        <v>34</v>
      </c>
      <c r="L1979" s="1" t="s">
        <v>112</v>
      </c>
      <c r="M1979" s="14">
        <v>0.55000000000000004</v>
      </c>
      <c r="N1979" s="2">
        <v>4250</v>
      </c>
      <c r="O1979" s="14">
        <f t="shared" si="106"/>
        <v>2337.5</v>
      </c>
      <c r="P1979" s="14">
        <f t="shared" si="107"/>
        <v>818.125</v>
      </c>
      <c r="Q1979" s="3">
        <v>0.35</v>
      </c>
    </row>
    <row r="1980" spans="1:17" ht="15.75" customHeight="1" x14ac:dyDescent="0.2">
      <c r="A1980" s="1" t="s">
        <v>110</v>
      </c>
      <c r="B1980" s="1">
        <v>1128299</v>
      </c>
      <c r="C1980" s="17">
        <v>44738</v>
      </c>
      <c r="D1980" s="17" t="str">
        <f t="shared" si="108"/>
        <v>junio</v>
      </c>
      <c r="E1980" s="17" t="str">
        <f t="shared" si="109"/>
        <v>T2</v>
      </c>
      <c r="F1980" s="17" t="str">
        <f t="shared" si="110"/>
        <v>S1</v>
      </c>
      <c r="G1980" s="1" t="s">
        <v>11</v>
      </c>
      <c r="H1980" s="1" t="s">
        <v>59</v>
      </c>
      <c r="I1980" s="1" t="s">
        <v>60</v>
      </c>
      <c r="J1980" s="1" t="s">
        <v>6</v>
      </c>
      <c r="K1980" s="1">
        <v>21</v>
      </c>
      <c r="L1980" s="1" t="s">
        <v>112</v>
      </c>
      <c r="M1980" s="14">
        <v>0.60000000000000009</v>
      </c>
      <c r="N1980" s="2">
        <v>3000</v>
      </c>
      <c r="O1980" s="14">
        <f t="shared" si="106"/>
        <v>1800.0000000000002</v>
      </c>
      <c r="P1980" s="14">
        <f t="shared" si="107"/>
        <v>540</v>
      </c>
      <c r="Q1980" s="3">
        <v>0.3</v>
      </c>
    </row>
    <row r="1981" spans="1:17" ht="15.75" customHeight="1" x14ac:dyDescent="0.2">
      <c r="A1981" s="1" t="s">
        <v>110</v>
      </c>
      <c r="B1981" s="1">
        <v>1128299</v>
      </c>
      <c r="C1981" s="17">
        <v>44738</v>
      </c>
      <c r="D1981" s="17" t="str">
        <f t="shared" si="108"/>
        <v>junio</v>
      </c>
      <c r="E1981" s="17" t="str">
        <f t="shared" si="109"/>
        <v>T2</v>
      </c>
      <c r="F1981" s="17" t="str">
        <f t="shared" si="110"/>
        <v>S1</v>
      </c>
      <c r="G1981" s="1" t="s">
        <v>11</v>
      </c>
      <c r="H1981" s="1" t="s">
        <v>59</v>
      </c>
      <c r="I1981" s="1" t="s">
        <v>60</v>
      </c>
      <c r="J1981" s="1" t="s">
        <v>7</v>
      </c>
      <c r="K1981" s="1">
        <v>52</v>
      </c>
      <c r="L1981" s="1" t="s">
        <v>114</v>
      </c>
      <c r="M1981" s="14">
        <v>0.75000000000000011</v>
      </c>
      <c r="N1981" s="2">
        <v>6000</v>
      </c>
      <c r="O1981" s="14">
        <f t="shared" si="106"/>
        <v>4500.0000000000009</v>
      </c>
      <c r="P1981" s="14">
        <f t="shared" si="107"/>
        <v>1125.0000000000002</v>
      </c>
      <c r="Q1981" s="3">
        <v>0.25</v>
      </c>
    </row>
    <row r="1982" spans="1:17" ht="15.75" customHeight="1" x14ac:dyDescent="0.2">
      <c r="A1982" s="1" t="s">
        <v>110</v>
      </c>
      <c r="B1982" s="1">
        <v>1128299</v>
      </c>
      <c r="C1982" s="17">
        <v>44767</v>
      </c>
      <c r="D1982" s="17" t="str">
        <f t="shared" si="108"/>
        <v>julio</v>
      </c>
      <c r="E1982" s="17" t="str">
        <f t="shared" si="109"/>
        <v>T3</v>
      </c>
      <c r="F1982" s="17" t="str">
        <f t="shared" si="110"/>
        <v>S2</v>
      </c>
      <c r="G1982" s="1" t="s">
        <v>11</v>
      </c>
      <c r="H1982" s="1" t="s">
        <v>59</v>
      </c>
      <c r="I1982" s="1" t="s">
        <v>60</v>
      </c>
      <c r="J1982" s="1" t="s">
        <v>2</v>
      </c>
      <c r="K1982" s="1">
        <v>51</v>
      </c>
      <c r="L1982" s="1" t="s">
        <v>114</v>
      </c>
      <c r="M1982" s="14">
        <v>0.55000000000000004</v>
      </c>
      <c r="N1982" s="2">
        <v>7500</v>
      </c>
      <c r="O1982" s="14">
        <f t="shared" si="106"/>
        <v>4125</v>
      </c>
      <c r="P1982" s="14">
        <f t="shared" si="107"/>
        <v>1443.75</v>
      </c>
      <c r="Q1982" s="3">
        <v>0.35</v>
      </c>
    </row>
    <row r="1983" spans="1:17" ht="15.75" customHeight="1" x14ac:dyDescent="0.2">
      <c r="A1983" s="1" t="s">
        <v>110</v>
      </c>
      <c r="B1983" s="1">
        <v>1128299</v>
      </c>
      <c r="C1983" s="17">
        <v>44767</v>
      </c>
      <c r="D1983" s="17" t="str">
        <f t="shared" si="108"/>
        <v>julio</v>
      </c>
      <c r="E1983" s="17" t="str">
        <f t="shared" si="109"/>
        <v>T3</v>
      </c>
      <c r="F1983" s="17" t="str">
        <f t="shared" si="110"/>
        <v>S2</v>
      </c>
      <c r="G1983" s="1" t="s">
        <v>11</v>
      </c>
      <c r="H1983" s="1" t="s">
        <v>59</v>
      </c>
      <c r="I1983" s="1" t="s">
        <v>60</v>
      </c>
      <c r="J1983" s="1" t="s">
        <v>3</v>
      </c>
      <c r="K1983" s="1">
        <v>21</v>
      </c>
      <c r="L1983" s="1" t="s">
        <v>114</v>
      </c>
      <c r="M1983" s="14">
        <v>0.60000000000000009</v>
      </c>
      <c r="N1983" s="2">
        <v>6000</v>
      </c>
      <c r="O1983" s="14">
        <f t="shared" si="106"/>
        <v>3600.0000000000005</v>
      </c>
      <c r="P1983" s="14">
        <f t="shared" si="107"/>
        <v>1440.0000000000002</v>
      </c>
      <c r="Q1983" s="3">
        <v>0.4</v>
      </c>
    </row>
    <row r="1984" spans="1:17" ht="15.75" customHeight="1" x14ac:dyDescent="0.2">
      <c r="A1984" s="1" t="s">
        <v>110</v>
      </c>
      <c r="B1984" s="1">
        <v>1128299</v>
      </c>
      <c r="C1984" s="17">
        <v>44767</v>
      </c>
      <c r="D1984" s="17" t="str">
        <f t="shared" si="108"/>
        <v>julio</v>
      </c>
      <c r="E1984" s="17" t="str">
        <f t="shared" si="109"/>
        <v>T3</v>
      </c>
      <c r="F1984" s="17" t="str">
        <f t="shared" si="110"/>
        <v>S2</v>
      </c>
      <c r="G1984" s="1" t="s">
        <v>11</v>
      </c>
      <c r="H1984" s="1" t="s">
        <v>59</v>
      </c>
      <c r="I1984" s="1" t="s">
        <v>60</v>
      </c>
      <c r="J1984" s="1" t="s">
        <v>4</v>
      </c>
      <c r="K1984" s="1">
        <v>43</v>
      </c>
      <c r="L1984" s="1" t="s">
        <v>114</v>
      </c>
      <c r="M1984" s="14">
        <v>0.60000000000000009</v>
      </c>
      <c r="N1984" s="2">
        <v>5500</v>
      </c>
      <c r="O1984" s="14">
        <f t="shared" si="106"/>
        <v>3300.0000000000005</v>
      </c>
      <c r="P1984" s="14">
        <f t="shared" si="107"/>
        <v>1155</v>
      </c>
      <c r="Q1984" s="3">
        <v>0.35</v>
      </c>
    </row>
    <row r="1985" spans="1:17" ht="15.75" customHeight="1" x14ac:dyDescent="0.2">
      <c r="A1985" s="1" t="s">
        <v>110</v>
      </c>
      <c r="B1985" s="1">
        <v>1128299</v>
      </c>
      <c r="C1985" s="17">
        <v>44767</v>
      </c>
      <c r="D1985" s="17" t="str">
        <f t="shared" si="108"/>
        <v>julio</v>
      </c>
      <c r="E1985" s="17" t="str">
        <f t="shared" si="109"/>
        <v>T3</v>
      </c>
      <c r="F1985" s="17" t="str">
        <f t="shared" si="110"/>
        <v>S2</v>
      </c>
      <c r="G1985" s="1" t="s">
        <v>11</v>
      </c>
      <c r="H1985" s="1" t="s">
        <v>59</v>
      </c>
      <c r="I1985" s="1" t="s">
        <v>60</v>
      </c>
      <c r="J1985" s="1" t="s">
        <v>5</v>
      </c>
      <c r="K1985" s="1">
        <v>26</v>
      </c>
      <c r="L1985" s="1" t="s">
        <v>115</v>
      </c>
      <c r="M1985" s="14">
        <v>0.55000000000000004</v>
      </c>
      <c r="N1985" s="2">
        <v>4500</v>
      </c>
      <c r="O1985" s="14">
        <f t="shared" si="106"/>
        <v>2475</v>
      </c>
      <c r="P1985" s="14">
        <f t="shared" si="107"/>
        <v>866.25</v>
      </c>
      <c r="Q1985" s="3">
        <v>0.35</v>
      </c>
    </row>
    <row r="1986" spans="1:17" ht="15.75" customHeight="1" x14ac:dyDescent="0.2">
      <c r="A1986" s="1" t="s">
        <v>110</v>
      </c>
      <c r="B1986" s="1">
        <v>1128299</v>
      </c>
      <c r="C1986" s="17">
        <v>44767</v>
      </c>
      <c r="D1986" s="17" t="str">
        <f t="shared" ref="D1986:D2049" si="111">TEXT(C1986,"mmmm")</f>
        <v>julio</v>
      </c>
      <c r="E1986" s="17" t="str">
        <f t="shared" ref="E1986:E2049" si="112">"T" &amp; TRUNC((MONTH(C1986)-1)/3)+1</f>
        <v>T3</v>
      </c>
      <c r="F1986" s="17" t="str">
        <f t="shared" ref="F1986:F2049" si="113">"S" &amp; IF(MONTH(C1986)&lt;=6,1,2)</f>
        <v>S2</v>
      </c>
      <c r="G1986" s="1" t="s">
        <v>11</v>
      </c>
      <c r="H1986" s="1" t="s">
        <v>59</v>
      </c>
      <c r="I1986" s="1" t="s">
        <v>60</v>
      </c>
      <c r="J1986" s="1" t="s">
        <v>6</v>
      </c>
      <c r="K1986" s="1">
        <v>42</v>
      </c>
      <c r="L1986" s="1" t="s">
        <v>114</v>
      </c>
      <c r="M1986" s="14">
        <v>0.60000000000000009</v>
      </c>
      <c r="N1986" s="2">
        <v>5000</v>
      </c>
      <c r="O1986" s="14">
        <f t="shared" si="106"/>
        <v>3000.0000000000005</v>
      </c>
      <c r="P1986" s="14">
        <f t="shared" si="107"/>
        <v>900.00000000000011</v>
      </c>
      <c r="Q1986" s="3">
        <v>0.3</v>
      </c>
    </row>
    <row r="1987" spans="1:17" ht="15.75" customHeight="1" x14ac:dyDescent="0.2">
      <c r="A1987" s="1" t="s">
        <v>110</v>
      </c>
      <c r="B1987" s="1">
        <v>1128299</v>
      </c>
      <c r="C1987" s="17">
        <v>44767</v>
      </c>
      <c r="D1987" s="17" t="str">
        <f t="shared" si="111"/>
        <v>julio</v>
      </c>
      <c r="E1987" s="17" t="str">
        <f t="shared" si="112"/>
        <v>T3</v>
      </c>
      <c r="F1987" s="17" t="str">
        <f t="shared" si="113"/>
        <v>S2</v>
      </c>
      <c r="G1987" s="1" t="s">
        <v>11</v>
      </c>
      <c r="H1987" s="1" t="s">
        <v>59</v>
      </c>
      <c r="I1987" s="1" t="s">
        <v>60</v>
      </c>
      <c r="J1987" s="1" t="s">
        <v>7</v>
      </c>
      <c r="K1987" s="1">
        <v>29</v>
      </c>
      <c r="L1987" s="1" t="s">
        <v>114</v>
      </c>
      <c r="M1987" s="14">
        <v>0.75000000000000011</v>
      </c>
      <c r="N1987" s="2">
        <v>5000</v>
      </c>
      <c r="O1987" s="14">
        <f t="shared" si="106"/>
        <v>3750.0000000000005</v>
      </c>
      <c r="P1987" s="14">
        <f t="shared" si="107"/>
        <v>937.50000000000011</v>
      </c>
      <c r="Q1987" s="3">
        <v>0.25</v>
      </c>
    </row>
    <row r="1988" spans="1:17" ht="15.75" customHeight="1" x14ac:dyDescent="0.2">
      <c r="A1988" s="1" t="s">
        <v>110</v>
      </c>
      <c r="B1988" s="1">
        <v>1128299</v>
      </c>
      <c r="C1988" s="17">
        <v>44799</v>
      </c>
      <c r="D1988" s="17" t="str">
        <f t="shared" si="111"/>
        <v>agosto</v>
      </c>
      <c r="E1988" s="17" t="str">
        <f t="shared" si="112"/>
        <v>T3</v>
      </c>
      <c r="F1988" s="17" t="str">
        <f t="shared" si="113"/>
        <v>S2</v>
      </c>
      <c r="G1988" s="1" t="s">
        <v>11</v>
      </c>
      <c r="H1988" s="1" t="s">
        <v>59</v>
      </c>
      <c r="I1988" s="1" t="s">
        <v>60</v>
      </c>
      <c r="J1988" s="1" t="s">
        <v>2</v>
      </c>
      <c r="K1988" s="1">
        <v>42</v>
      </c>
      <c r="L1988" s="1" t="s">
        <v>114</v>
      </c>
      <c r="M1988" s="14">
        <v>0.60000000000000009</v>
      </c>
      <c r="N1988" s="2">
        <v>7000</v>
      </c>
      <c r="O1988" s="14">
        <f t="shared" si="106"/>
        <v>4200.0000000000009</v>
      </c>
      <c r="P1988" s="14">
        <f t="shared" si="107"/>
        <v>1470.0000000000002</v>
      </c>
      <c r="Q1988" s="3">
        <v>0.35</v>
      </c>
    </row>
    <row r="1989" spans="1:17" ht="15.75" customHeight="1" x14ac:dyDescent="0.2">
      <c r="A1989" s="1" t="s">
        <v>110</v>
      </c>
      <c r="B1989" s="1">
        <v>1128299</v>
      </c>
      <c r="C1989" s="17">
        <v>44799</v>
      </c>
      <c r="D1989" s="17" t="str">
        <f t="shared" si="111"/>
        <v>agosto</v>
      </c>
      <c r="E1989" s="17" t="str">
        <f t="shared" si="112"/>
        <v>T3</v>
      </c>
      <c r="F1989" s="17" t="str">
        <f t="shared" si="113"/>
        <v>S2</v>
      </c>
      <c r="G1989" s="1" t="s">
        <v>11</v>
      </c>
      <c r="H1989" s="1" t="s">
        <v>59</v>
      </c>
      <c r="I1989" s="1" t="s">
        <v>60</v>
      </c>
      <c r="J1989" s="1" t="s">
        <v>3</v>
      </c>
      <c r="K1989" s="1">
        <v>26</v>
      </c>
      <c r="L1989" s="1" t="s">
        <v>114</v>
      </c>
      <c r="M1989" s="14">
        <v>0.65000000000000013</v>
      </c>
      <c r="N1989" s="2">
        <v>6500</v>
      </c>
      <c r="O1989" s="14">
        <f t="shared" si="106"/>
        <v>4225.0000000000009</v>
      </c>
      <c r="P1989" s="14">
        <f t="shared" si="107"/>
        <v>1690.0000000000005</v>
      </c>
      <c r="Q1989" s="3">
        <v>0.4</v>
      </c>
    </row>
    <row r="1990" spans="1:17" ht="15.75" customHeight="1" x14ac:dyDescent="0.2">
      <c r="A1990" s="1" t="s">
        <v>110</v>
      </c>
      <c r="B1990" s="1">
        <v>1128299</v>
      </c>
      <c r="C1990" s="17">
        <v>44799</v>
      </c>
      <c r="D1990" s="17" t="str">
        <f t="shared" si="111"/>
        <v>agosto</v>
      </c>
      <c r="E1990" s="17" t="str">
        <f t="shared" si="112"/>
        <v>T3</v>
      </c>
      <c r="F1990" s="17" t="str">
        <f t="shared" si="113"/>
        <v>S2</v>
      </c>
      <c r="G1990" s="1" t="s">
        <v>11</v>
      </c>
      <c r="H1990" s="1" t="s">
        <v>59</v>
      </c>
      <c r="I1990" s="1" t="s">
        <v>60</v>
      </c>
      <c r="J1990" s="1" t="s">
        <v>4</v>
      </c>
      <c r="K1990" s="1">
        <v>54</v>
      </c>
      <c r="L1990" s="1" t="s">
        <v>114</v>
      </c>
      <c r="M1990" s="14">
        <v>0.60000000000000009</v>
      </c>
      <c r="N1990" s="2">
        <v>5250</v>
      </c>
      <c r="O1990" s="14">
        <f t="shared" si="106"/>
        <v>3150.0000000000005</v>
      </c>
      <c r="P1990" s="14">
        <f t="shared" si="107"/>
        <v>1102.5</v>
      </c>
      <c r="Q1990" s="3">
        <v>0.35</v>
      </c>
    </row>
    <row r="1991" spans="1:17" ht="15.75" customHeight="1" x14ac:dyDescent="0.2">
      <c r="A1991" s="1" t="s">
        <v>110</v>
      </c>
      <c r="B1991" s="1">
        <v>1128299</v>
      </c>
      <c r="C1991" s="17">
        <v>44799</v>
      </c>
      <c r="D1991" s="17" t="str">
        <f t="shared" si="111"/>
        <v>agosto</v>
      </c>
      <c r="E1991" s="17" t="str">
        <f t="shared" si="112"/>
        <v>T3</v>
      </c>
      <c r="F1991" s="17" t="str">
        <f t="shared" si="113"/>
        <v>S2</v>
      </c>
      <c r="G1991" s="1" t="s">
        <v>11</v>
      </c>
      <c r="H1991" s="1" t="s">
        <v>59</v>
      </c>
      <c r="I1991" s="1" t="s">
        <v>60</v>
      </c>
      <c r="J1991" s="1" t="s">
        <v>5</v>
      </c>
      <c r="K1991" s="1">
        <v>43</v>
      </c>
      <c r="L1991" s="1" t="s">
        <v>114</v>
      </c>
      <c r="M1991" s="14">
        <v>0.60000000000000009</v>
      </c>
      <c r="N1991" s="2">
        <v>4750</v>
      </c>
      <c r="O1991" s="14">
        <f t="shared" si="106"/>
        <v>2850.0000000000005</v>
      </c>
      <c r="P1991" s="14">
        <f t="shared" si="107"/>
        <v>997.50000000000011</v>
      </c>
      <c r="Q1991" s="3">
        <v>0.35</v>
      </c>
    </row>
    <row r="1992" spans="1:17" ht="15.75" customHeight="1" x14ac:dyDescent="0.2">
      <c r="A1992" s="1" t="s">
        <v>110</v>
      </c>
      <c r="B1992" s="1">
        <v>1128299</v>
      </c>
      <c r="C1992" s="17">
        <v>44799</v>
      </c>
      <c r="D1992" s="17" t="str">
        <f t="shared" si="111"/>
        <v>agosto</v>
      </c>
      <c r="E1992" s="17" t="str">
        <f t="shared" si="112"/>
        <v>T3</v>
      </c>
      <c r="F1992" s="17" t="str">
        <f t="shared" si="113"/>
        <v>S2</v>
      </c>
      <c r="G1992" s="1" t="s">
        <v>11</v>
      </c>
      <c r="H1992" s="1" t="s">
        <v>59</v>
      </c>
      <c r="I1992" s="1" t="s">
        <v>60</v>
      </c>
      <c r="J1992" s="1" t="s">
        <v>6</v>
      </c>
      <c r="K1992" s="1">
        <v>23</v>
      </c>
      <c r="L1992" s="1" t="s">
        <v>114</v>
      </c>
      <c r="M1992" s="14">
        <v>0.70000000000000007</v>
      </c>
      <c r="N1992" s="2">
        <v>4750</v>
      </c>
      <c r="O1992" s="14">
        <f t="shared" si="106"/>
        <v>3325.0000000000005</v>
      </c>
      <c r="P1992" s="14">
        <f t="shared" si="107"/>
        <v>997.50000000000011</v>
      </c>
      <c r="Q1992" s="3">
        <v>0.3</v>
      </c>
    </row>
    <row r="1993" spans="1:17" ht="15.75" customHeight="1" x14ac:dyDescent="0.2">
      <c r="A1993" s="1" t="s">
        <v>110</v>
      </c>
      <c r="B1993" s="1">
        <v>1128299</v>
      </c>
      <c r="C1993" s="17">
        <v>44799</v>
      </c>
      <c r="D1993" s="17" t="str">
        <f t="shared" si="111"/>
        <v>agosto</v>
      </c>
      <c r="E1993" s="17" t="str">
        <f t="shared" si="112"/>
        <v>T3</v>
      </c>
      <c r="F1993" s="17" t="str">
        <f t="shared" si="113"/>
        <v>S2</v>
      </c>
      <c r="G1993" s="1" t="s">
        <v>11</v>
      </c>
      <c r="H1993" s="1" t="s">
        <v>59</v>
      </c>
      <c r="I1993" s="1" t="s">
        <v>60</v>
      </c>
      <c r="J1993" s="1" t="s">
        <v>7</v>
      </c>
      <c r="K1993" s="1">
        <v>19</v>
      </c>
      <c r="L1993" s="1" t="s">
        <v>113</v>
      </c>
      <c r="M1993" s="14">
        <v>0.75000000000000011</v>
      </c>
      <c r="N1993" s="2">
        <v>4500</v>
      </c>
      <c r="O1993" s="14">
        <f t="shared" si="106"/>
        <v>3375.0000000000005</v>
      </c>
      <c r="P1993" s="14">
        <f t="shared" si="107"/>
        <v>843.75000000000011</v>
      </c>
      <c r="Q1993" s="3">
        <v>0.25</v>
      </c>
    </row>
    <row r="1994" spans="1:17" ht="15.75" customHeight="1" x14ac:dyDescent="0.2">
      <c r="A1994" s="1" t="s">
        <v>110</v>
      </c>
      <c r="B1994" s="1">
        <v>1128299</v>
      </c>
      <c r="C1994" s="17">
        <v>44831</v>
      </c>
      <c r="D1994" s="17" t="str">
        <f t="shared" si="111"/>
        <v>septiembre</v>
      </c>
      <c r="E1994" s="17" t="str">
        <f t="shared" si="112"/>
        <v>T3</v>
      </c>
      <c r="F1994" s="17" t="str">
        <f t="shared" si="113"/>
        <v>S2</v>
      </c>
      <c r="G1994" s="1" t="s">
        <v>11</v>
      </c>
      <c r="H1994" s="1" t="s">
        <v>59</v>
      </c>
      <c r="I1994" s="1" t="s">
        <v>60</v>
      </c>
      <c r="J1994" s="1" t="s">
        <v>2</v>
      </c>
      <c r="K1994" s="1">
        <v>30</v>
      </c>
      <c r="L1994" s="1" t="s">
        <v>112</v>
      </c>
      <c r="M1994" s="14">
        <v>0.50000000000000011</v>
      </c>
      <c r="N1994" s="2">
        <v>6250</v>
      </c>
      <c r="O1994" s="14">
        <f t="shared" si="106"/>
        <v>3125.0000000000009</v>
      </c>
      <c r="P1994" s="14">
        <f t="shared" si="107"/>
        <v>1093.7500000000002</v>
      </c>
      <c r="Q1994" s="3">
        <v>0.35</v>
      </c>
    </row>
    <row r="1995" spans="1:17" ht="15.75" customHeight="1" x14ac:dyDescent="0.2">
      <c r="A1995" s="1" t="s">
        <v>110</v>
      </c>
      <c r="B1995" s="1">
        <v>1128299</v>
      </c>
      <c r="C1995" s="17">
        <v>44831</v>
      </c>
      <c r="D1995" s="17" t="str">
        <f t="shared" si="111"/>
        <v>septiembre</v>
      </c>
      <c r="E1995" s="17" t="str">
        <f t="shared" si="112"/>
        <v>T3</v>
      </c>
      <c r="F1995" s="17" t="str">
        <f t="shared" si="113"/>
        <v>S2</v>
      </c>
      <c r="G1995" s="1" t="s">
        <v>11</v>
      </c>
      <c r="H1995" s="1" t="s">
        <v>59</v>
      </c>
      <c r="I1995" s="1" t="s">
        <v>60</v>
      </c>
      <c r="J1995" s="1" t="s">
        <v>3</v>
      </c>
      <c r="K1995" s="1">
        <v>59</v>
      </c>
      <c r="L1995" s="1" t="s">
        <v>113</v>
      </c>
      <c r="M1995" s="14">
        <v>0.55000000000000016</v>
      </c>
      <c r="N1995" s="2">
        <v>6250</v>
      </c>
      <c r="O1995" s="14">
        <f t="shared" si="106"/>
        <v>3437.5000000000009</v>
      </c>
      <c r="P1995" s="14">
        <f t="shared" si="107"/>
        <v>1375.0000000000005</v>
      </c>
      <c r="Q1995" s="3">
        <v>0.4</v>
      </c>
    </row>
    <row r="1996" spans="1:17" ht="15.75" customHeight="1" x14ac:dyDescent="0.2">
      <c r="A1996" s="1" t="s">
        <v>110</v>
      </c>
      <c r="B1996" s="1">
        <v>1128299</v>
      </c>
      <c r="C1996" s="17">
        <v>44831</v>
      </c>
      <c r="D1996" s="17" t="str">
        <f t="shared" si="111"/>
        <v>septiembre</v>
      </c>
      <c r="E1996" s="17" t="str">
        <f t="shared" si="112"/>
        <v>T3</v>
      </c>
      <c r="F1996" s="17" t="str">
        <f t="shared" si="113"/>
        <v>S2</v>
      </c>
      <c r="G1996" s="1" t="s">
        <v>11</v>
      </c>
      <c r="H1996" s="1" t="s">
        <v>59</v>
      </c>
      <c r="I1996" s="1" t="s">
        <v>60</v>
      </c>
      <c r="J1996" s="1" t="s">
        <v>4</v>
      </c>
      <c r="K1996" s="1">
        <v>39</v>
      </c>
      <c r="L1996" s="1" t="s">
        <v>115</v>
      </c>
      <c r="M1996" s="14">
        <v>0.50000000000000011</v>
      </c>
      <c r="N1996" s="2">
        <v>4750</v>
      </c>
      <c r="O1996" s="14">
        <f t="shared" si="106"/>
        <v>2375.0000000000005</v>
      </c>
      <c r="P1996" s="14">
        <f t="shared" si="107"/>
        <v>831.25000000000011</v>
      </c>
      <c r="Q1996" s="3">
        <v>0.35</v>
      </c>
    </row>
    <row r="1997" spans="1:17" ht="15.75" customHeight="1" x14ac:dyDescent="0.2">
      <c r="A1997" s="1" t="s">
        <v>110</v>
      </c>
      <c r="B1997" s="1">
        <v>1128299</v>
      </c>
      <c r="C1997" s="17">
        <v>44831</v>
      </c>
      <c r="D1997" s="17" t="str">
        <f t="shared" si="111"/>
        <v>septiembre</v>
      </c>
      <c r="E1997" s="17" t="str">
        <f t="shared" si="112"/>
        <v>T3</v>
      </c>
      <c r="F1997" s="17" t="str">
        <f t="shared" si="113"/>
        <v>S2</v>
      </c>
      <c r="G1997" s="1" t="s">
        <v>11</v>
      </c>
      <c r="H1997" s="1" t="s">
        <v>59</v>
      </c>
      <c r="I1997" s="1" t="s">
        <v>60</v>
      </c>
      <c r="J1997" s="1" t="s">
        <v>5</v>
      </c>
      <c r="K1997" s="1">
        <v>35</v>
      </c>
      <c r="L1997" s="1" t="s">
        <v>114</v>
      </c>
      <c r="M1997" s="14">
        <v>0.50000000000000011</v>
      </c>
      <c r="N1997" s="2">
        <v>4250</v>
      </c>
      <c r="O1997" s="14">
        <f t="shared" si="106"/>
        <v>2125.0000000000005</v>
      </c>
      <c r="P1997" s="14">
        <f t="shared" si="107"/>
        <v>743.75000000000011</v>
      </c>
      <c r="Q1997" s="3">
        <v>0.35</v>
      </c>
    </row>
    <row r="1998" spans="1:17" ht="15.75" customHeight="1" x14ac:dyDescent="0.2">
      <c r="A1998" s="1" t="s">
        <v>110</v>
      </c>
      <c r="B1998" s="1">
        <v>1128299</v>
      </c>
      <c r="C1998" s="17">
        <v>44831</v>
      </c>
      <c r="D1998" s="17" t="str">
        <f t="shared" si="111"/>
        <v>septiembre</v>
      </c>
      <c r="E1998" s="17" t="str">
        <f t="shared" si="112"/>
        <v>T3</v>
      </c>
      <c r="F1998" s="17" t="str">
        <f t="shared" si="113"/>
        <v>S2</v>
      </c>
      <c r="G1998" s="1" t="s">
        <v>11</v>
      </c>
      <c r="H1998" s="1" t="s">
        <v>59</v>
      </c>
      <c r="I1998" s="1" t="s">
        <v>60</v>
      </c>
      <c r="J1998" s="1" t="s">
        <v>6</v>
      </c>
      <c r="K1998" s="1">
        <v>17</v>
      </c>
      <c r="L1998" s="1" t="s">
        <v>115</v>
      </c>
      <c r="M1998" s="14">
        <v>0.60000000000000009</v>
      </c>
      <c r="N1998" s="2">
        <v>4250</v>
      </c>
      <c r="O1998" s="14">
        <f t="shared" si="106"/>
        <v>2550.0000000000005</v>
      </c>
      <c r="P1998" s="14">
        <f t="shared" si="107"/>
        <v>765.00000000000011</v>
      </c>
      <c r="Q1998" s="3">
        <v>0.3</v>
      </c>
    </row>
    <row r="1999" spans="1:17" ht="15.75" customHeight="1" x14ac:dyDescent="0.2">
      <c r="A1999" s="1" t="s">
        <v>110</v>
      </c>
      <c r="B1999" s="1">
        <v>1128299</v>
      </c>
      <c r="C1999" s="17">
        <v>44831</v>
      </c>
      <c r="D1999" s="17" t="str">
        <f t="shared" si="111"/>
        <v>septiembre</v>
      </c>
      <c r="E1999" s="17" t="str">
        <f t="shared" si="112"/>
        <v>T3</v>
      </c>
      <c r="F1999" s="17" t="str">
        <f t="shared" si="113"/>
        <v>S2</v>
      </c>
      <c r="G1999" s="1" t="s">
        <v>11</v>
      </c>
      <c r="H1999" s="1" t="s">
        <v>59</v>
      </c>
      <c r="I1999" s="1" t="s">
        <v>60</v>
      </c>
      <c r="J1999" s="1" t="s">
        <v>7</v>
      </c>
      <c r="K1999" s="1">
        <v>34</v>
      </c>
      <c r="L1999" s="1" t="s">
        <v>113</v>
      </c>
      <c r="M1999" s="14">
        <v>0.65000000000000013</v>
      </c>
      <c r="N1999" s="2">
        <v>4750</v>
      </c>
      <c r="O1999" s="14">
        <f t="shared" si="106"/>
        <v>3087.5000000000005</v>
      </c>
      <c r="P1999" s="14">
        <f t="shared" si="107"/>
        <v>771.87500000000011</v>
      </c>
      <c r="Q1999" s="3">
        <v>0.25</v>
      </c>
    </row>
    <row r="2000" spans="1:17" ht="15.75" customHeight="1" x14ac:dyDescent="0.2">
      <c r="A2000" s="1" t="s">
        <v>110</v>
      </c>
      <c r="B2000" s="1">
        <v>1128299</v>
      </c>
      <c r="C2000" s="17">
        <v>44860</v>
      </c>
      <c r="D2000" s="17" t="str">
        <f t="shared" si="111"/>
        <v>octubre</v>
      </c>
      <c r="E2000" s="17" t="str">
        <f t="shared" si="112"/>
        <v>T4</v>
      </c>
      <c r="F2000" s="17" t="str">
        <f t="shared" si="113"/>
        <v>S2</v>
      </c>
      <c r="G2000" s="1" t="s">
        <v>11</v>
      </c>
      <c r="H2000" s="1" t="s">
        <v>59</v>
      </c>
      <c r="I2000" s="1" t="s">
        <v>60</v>
      </c>
      <c r="J2000" s="1" t="s">
        <v>2</v>
      </c>
      <c r="K2000" s="1">
        <v>28</v>
      </c>
      <c r="L2000" s="1" t="s">
        <v>113</v>
      </c>
      <c r="M2000" s="14">
        <v>0.50000000000000011</v>
      </c>
      <c r="N2000" s="2">
        <v>5500</v>
      </c>
      <c r="O2000" s="14">
        <f t="shared" si="106"/>
        <v>2750.0000000000005</v>
      </c>
      <c r="P2000" s="14">
        <f t="shared" si="107"/>
        <v>962.50000000000011</v>
      </c>
      <c r="Q2000" s="3">
        <v>0.35</v>
      </c>
    </row>
    <row r="2001" spans="1:17" ht="15.75" customHeight="1" x14ac:dyDescent="0.2">
      <c r="A2001" s="1" t="s">
        <v>110</v>
      </c>
      <c r="B2001" s="1">
        <v>1128299</v>
      </c>
      <c r="C2001" s="17">
        <v>44860</v>
      </c>
      <c r="D2001" s="17" t="str">
        <f t="shared" si="111"/>
        <v>octubre</v>
      </c>
      <c r="E2001" s="17" t="str">
        <f t="shared" si="112"/>
        <v>T4</v>
      </c>
      <c r="F2001" s="17" t="str">
        <f t="shared" si="113"/>
        <v>S2</v>
      </c>
      <c r="G2001" s="1" t="s">
        <v>11</v>
      </c>
      <c r="H2001" s="1" t="s">
        <v>59</v>
      </c>
      <c r="I2001" s="1" t="s">
        <v>60</v>
      </c>
      <c r="J2001" s="1" t="s">
        <v>3</v>
      </c>
      <c r="K2001" s="1">
        <v>23</v>
      </c>
      <c r="L2001" s="1" t="s">
        <v>114</v>
      </c>
      <c r="M2001" s="14">
        <v>0.55000000000000016</v>
      </c>
      <c r="N2001" s="2">
        <v>5500</v>
      </c>
      <c r="O2001" s="14">
        <f t="shared" si="106"/>
        <v>3025.0000000000009</v>
      </c>
      <c r="P2001" s="14">
        <f t="shared" si="107"/>
        <v>1210.0000000000005</v>
      </c>
      <c r="Q2001" s="3">
        <v>0.4</v>
      </c>
    </row>
    <row r="2002" spans="1:17" ht="15.75" customHeight="1" x14ac:dyDescent="0.2">
      <c r="A2002" s="1" t="s">
        <v>110</v>
      </c>
      <c r="B2002" s="1">
        <v>1128299</v>
      </c>
      <c r="C2002" s="17">
        <v>44860</v>
      </c>
      <c r="D2002" s="17" t="str">
        <f t="shared" si="111"/>
        <v>octubre</v>
      </c>
      <c r="E2002" s="17" t="str">
        <f t="shared" si="112"/>
        <v>T4</v>
      </c>
      <c r="F2002" s="17" t="str">
        <f t="shared" si="113"/>
        <v>S2</v>
      </c>
      <c r="G2002" s="1" t="s">
        <v>11</v>
      </c>
      <c r="H2002" s="1" t="s">
        <v>59</v>
      </c>
      <c r="I2002" s="1" t="s">
        <v>60</v>
      </c>
      <c r="J2002" s="1" t="s">
        <v>4</v>
      </c>
      <c r="K2002" s="1">
        <v>54</v>
      </c>
      <c r="L2002" s="1" t="s">
        <v>115</v>
      </c>
      <c r="M2002" s="14">
        <v>0.50000000000000011</v>
      </c>
      <c r="N2002" s="2">
        <v>3750</v>
      </c>
      <c r="O2002" s="14">
        <f t="shared" si="106"/>
        <v>1875.0000000000005</v>
      </c>
      <c r="P2002" s="14">
        <f t="shared" si="107"/>
        <v>656.25000000000011</v>
      </c>
      <c r="Q2002" s="3">
        <v>0.35</v>
      </c>
    </row>
    <row r="2003" spans="1:17" ht="15.75" customHeight="1" x14ac:dyDescent="0.2">
      <c r="A2003" s="1" t="s">
        <v>110</v>
      </c>
      <c r="B2003" s="1">
        <v>1128299</v>
      </c>
      <c r="C2003" s="17">
        <v>44860</v>
      </c>
      <c r="D2003" s="17" t="str">
        <f t="shared" si="111"/>
        <v>octubre</v>
      </c>
      <c r="E2003" s="17" t="str">
        <f t="shared" si="112"/>
        <v>T4</v>
      </c>
      <c r="F2003" s="17" t="str">
        <f t="shared" si="113"/>
        <v>S2</v>
      </c>
      <c r="G2003" s="1" t="s">
        <v>11</v>
      </c>
      <c r="H2003" s="1" t="s">
        <v>59</v>
      </c>
      <c r="I2003" s="1" t="s">
        <v>60</v>
      </c>
      <c r="J2003" s="1" t="s">
        <v>5</v>
      </c>
      <c r="K2003" s="1">
        <v>36</v>
      </c>
      <c r="L2003" s="1" t="s">
        <v>113</v>
      </c>
      <c r="M2003" s="14">
        <v>0.50000000000000011</v>
      </c>
      <c r="N2003" s="2">
        <v>3500</v>
      </c>
      <c r="O2003" s="14">
        <f t="shared" si="106"/>
        <v>1750.0000000000005</v>
      </c>
      <c r="P2003" s="14">
        <f t="shared" si="107"/>
        <v>612.50000000000011</v>
      </c>
      <c r="Q2003" s="3">
        <v>0.35</v>
      </c>
    </row>
    <row r="2004" spans="1:17" ht="15.75" customHeight="1" x14ac:dyDescent="0.2">
      <c r="A2004" s="1" t="s">
        <v>110</v>
      </c>
      <c r="B2004" s="1">
        <v>1128299</v>
      </c>
      <c r="C2004" s="17">
        <v>44860</v>
      </c>
      <c r="D2004" s="17" t="str">
        <f t="shared" si="111"/>
        <v>octubre</v>
      </c>
      <c r="E2004" s="17" t="str">
        <f t="shared" si="112"/>
        <v>T4</v>
      </c>
      <c r="F2004" s="17" t="str">
        <f t="shared" si="113"/>
        <v>S2</v>
      </c>
      <c r="G2004" s="1" t="s">
        <v>11</v>
      </c>
      <c r="H2004" s="1" t="s">
        <v>59</v>
      </c>
      <c r="I2004" s="1" t="s">
        <v>60</v>
      </c>
      <c r="J2004" s="1" t="s">
        <v>6</v>
      </c>
      <c r="K2004" s="1">
        <v>52</v>
      </c>
      <c r="L2004" s="1" t="s">
        <v>115</v>
      </c>
      <c r="M2004" s="14">
        <v>0.60000000000000009</v>
      </c>
      <c r="N2004" s="2">
        <v>3250</v>
      </c>
      <c r="O2004" s="14">
        <f t="shared" si="106"/>
        <v>1950.0000000000002</v>
      </c>
      <c r="P2004" s="14">
        <f t="shared" si="107"/>
        <v>585</v>
      </c>
      <c r="Q2004" s="3">
        <v>0.3</v>
      </c>
    </row>
    <row r="2005" spans="1:17" ht="15.75" customHeight="1" x14ac:dyDescent="0.2">
      <c r="A2005" s="1" t="s">
        <v>110</v>
      </c>
      <c r="B2005" s="1">
        <v>1128299</v>
      </c>
      <c r="C2005" s="17">
        <v>44860</v>
      </c>
      <c r="D2005" s="17" t="str">
        <f t="shared" si="111"/>
        <v>octubre</v>
      </c>
      <c r="E2005" s="17" t="str">
        <f t="shared" si="112"/>
        <v>T4</v>
      </c>
      <c r="F2005" s="17" t="str">
        <f t="shared" si="113"/>
        <v>S2</v>
      </c>
      <c r="G2005" s="1" t="s">
        <v>11</v>
      </c>
      <c r="H2005" s="1" t="s">
        <v>59</v>
      </c>
      <c r="I2005" s="1" t="s">
        <v>60</v>
      </c>
      <c r="J2005" s="1" t="s">
        <v>7</v>
      </c>
      <c r="K2005" s="1">
        <v>36</v>
      </c>
      <c r="L2005" s="1" t="s">
        <v>112</v>
      </c>
      <c r="M2005" s="14">
        <v>0.75000000000000011</v>
      </c>
      <c r="N2005" s="2">
        <v>3750</v>
      </c>
      <c r="O2005" s="14">
        <f t="shared" si="106"/>
        <v>2812.5000000000005</v>
      </c>
      <c r="P2005" s="14">
        <f t="shared" si="107"/>
        <v>703.12500000000011</v>
      </c>
      <c r="Q2005" s="3">
        <v>0.25</v>
      </c>
    </row>
    <row r="2006" spans="1:17" ht="15.75" customHeight="1" x14ac:dyDescent="0.2">
      <c r="A2006" s="1" t="s">
        <v>110</v>
      </c>
      <c r="B2006" s="1">
        <v>1128299</v>
      </c>
      <c r="C2006" s="17">
        <v>44891</v>
      </c>
      <c r="D2006" s="17" t="str">
        <f t="shared" si="111"/>
        <v>noviembre</v>
      </c>
      <c r="E2006" s="17" t="str">
        <f t="shared" si="112"/>
        <v>T4</v>
      </c>
      <c r="F2006" s="17" t="str">
        <f t="shared" si="113"/>
        <v>S2</v>
      </c>
      <c r="G2006" s="1" t="s">
        <v>11</v>
      </c>
      <c r="H2006" s="1" t="s">
        <v>59</v>
      </c>
      <c r="I2006" s="1" t="s">
        <v>60</v>
      </c>
      <c r="J2006" s="1" t="s">
        <v>2</v>
      </c>
      <c r="K2006" s="1">
        <v>26</v>
      </c>
      <c r="L2006" s="1" t="s">
        <v>112</v>
      </c>
      <c r="M2006" s="14">
        <v>0.60000000000000009</v>
      </c>
      <c r="N2006" s="2">
        <v>5500</v>
      </c>
      <c r="O2006" s="14">
        <f t="shared" si="106"/>
        <v>3300.0000000000005</v>
      </c>
      <c r="P2006" s="14">
        <f t="shared" si="107"/>
        <v>1155</v>
      </c>
      <c r="Q2006" s="3">
        <v>0.35</v>
      </c>
    </row>
    <row r="2007" spans="1:17" ht="15.75" customHeight="1" x14ac:dyDescent="0.2">
      <c r="A2007" s="1" t="s">
        <v>110</v>
      </c>
      <c r="B2007" s="1">
        <v>1128299</v>
      </c>
      <c r="C2007" s="17">
        <v>44891</v>
      </c>
      <c r="D2007" s="17" t="str">
        <f t="shared" si="111"/>
        <v>noviembre</v>
      </c>
      <c r="E2007" s="17" t="str">
        <f t="shared" si="112"/>
        <v>T4</v>
      </c>
      <c r="F2007" s="17" t="str">
        <f t="shared" si="113"/>
        <v>S2</v>
      </c>
      <c r="G2007" s="1" t="s">
        <v>11</v>
      </c>
      <c r="H2007" s="1" t="s">
        <v>59</v>
      </c>
      <c r="I2007" s="1" t="s">
        <v>60</v>
      </c>
      <c r="J2007" s="1" t="s">
        <v>3</v>
      </c>
      <c r="K2007" s="1">
        <v>18</v>
      </c>
      <c r="L2007" s="1" t="s">
        <v>114</v>
      </c>
      <c r="M2007" s="14">
        <v>0.65000000000000013</v>
      </c>
      <c r="N2007" s="2">
        <v>6000</v>
      </c>
      <c r="O2007" s="14">
        <f t="shared" si="106"/>
        <v>3900.0000000000009</v>
      </c>
      <c r="P2007" s="14">
        <f t="shared" si="107"/>
        <v>1560.0000000000005</v>
      </c>
      <c r="Q2007" s="3">
        <v>0.4</v>
      </c>
    </row>
    <row r="2008" spans="1:17" ht="15.75" customHeight="1" x14ac:dyDescent="0.2">
      <c r="A2008" s="1" t="s">
        <v>110</v>
      </c>
      <c r="B2008" s="1">
        <v>1128299</v>
      </c>
      <c r="C2008" s="17">
        <v>44891</v>
      </c>
      <c r="D2008" s="17" t="str">
        <f t="shared" si="111"/>
        <v>noviembre</v>
      </c>
      <c r="E2008" s="17" t="str">
        <f t="shared" si="112"/>
        <v>T4</v>
      </c>
      <c r="F2008" s="17" t="str">
        <f t="shared" si="113"/>
        <v>S2</v>
      </c>
      <c r="G2008" s="1" t="s">
        <v>11</v>
      </c>
      <c r="H2008" s="1" t="s">
        <v>59</v>
      </c>
      <c r="I2008" s="1" t="s">
        <v>60</v>
      </c>
      <c r="J2008" s="1" t="s">
        <v>4</v>
      </c>
      <c r="K2008" s="1">
        <v>24</v>
      </c>
      <c r="L2008" s="1" t="s">
        <v>114</v>
      </c>
      <c r="M2008" s="14">
        <v>0.60000000000000009</v>
      </c>
      <c r="N2008" s="2">
        <v>4500</v>
      </c>
      <c r="O2008" s="14">
        <f t="shared" si="106"/>
        <v>2700.0000000000005</v>
      </c>
      <c r="P2008" s="14">
        <f t="shared" si="107"/>
        <v>945.00000000000011</v>
      </c>
      <c r="Q2008" s="3">
        <v>0.35</v>
      </c>
    </row>
    <row r="2009" spans="1:17" ht="15.75" customHeight="1" x14ac:dyDescent="0.2">
      <c r="A2009" s="1" t="s">
        <v>110</v>
      </c>
      <c r="B2009" s="1">
        <v>1128299</v>
      </c>
      <c r="C2009" s="17">
        <v>44891</v>
      </c>
      <c r="D2009" s="17" t="str">
        <f t="shared" si="111"/>
        <v>noviembre</v>
      </c>
      <c r="E2009" s="17" t="str">
        <f t="shared" si="112"/>
        <v>T4</v>
      </c>
      <c r="F2009" s="17" t="str">
        <f t="shared" si="113"/>
        <v>S2</v>
      </c>
      <c r="G2009" s="1" t="s">
        <v>11</v>
      </c>
      <c r="H2009" s="1" t="s">
        <v>59</v>
      </c>
      <c r="I2009" s="1" t="s">
        <v>60</v>
      </c>
      <c r="J2009" s="1" t="s">
        <v>5</v>
      </c>
      <c r="K2009" s="1">
        <v>51</v>
      </c>
      <c r="L2009" s="1" t="s">
        <v>114</v>
      </c>
      <c r="M2009" s="14">
        <v>0.60000000000000009</v>
      </c>
      <c r="N2009" s="2">
        <v>4250</v>
      </c>
      <c r="O2009" s="14">
        <f t="shared" si="106"/>
        <v>2550.0000000000005</v>
      </c>
      <c r="P2009" s="14">
        <f t="shared" si="107"/>
        <v>892.50000000000011</v>
      </c>
      <c r="Q2009" s="3">
        <v>0.35</v>
      </c>
    </row>
    <row r="2010" spans="1:17" ht="15.75" customHeight="1" x14ac:dyDescent="0.2">
      <c r="A2010" s="1" t="s">
        <v>110</v>
      </c>
      <c r="B2010" s="1">
        <v>1128299</v>
      </c>
      <c r="C2010" s="17">
        <v>44891</v>
      </c>
      <c r="D2010" s="17" t="str">
        <f t="shared" si="111"/>
        <v>noviembre</v>
      </c>
      <c r="E2010" s="17" t="str">
        <f t="shared" si="112"/>
        <v>T4</v>
      </c>
      <c r="F2010" s="17" t="str">
        <f t="shared" si="113"/>
        <v>S2</v>
      </c>
      <c r="G2010" s="1" t="s">
        <v>11</v>
      </c>
      <c r="H2010" s="1" t="s">
        <v>59</v>
      </c>
      <c r="I2010" s="1" t="s">
        <v>60</v>
      </c>
      <c r="J2010" s="1" t="s">
        <v>6</v>
      </c>
      <c r="K2010" s="1">
        <v>24</v>
      </c>
      <c r="L2010" s="1" t="s">
        <v>112</v>
      </c>
      <c r="M2010" s="14">
        <v>0.70000000000000007</v>
      </c>
      <c r="N2010" s="2">
        <v>3750</v>
      </c>
      <c r="O2010" s="14">
        <f t="shared" si="106"/>
        <v>2625.0000000000005</v>
      </c>
      <c r="P2010" s="14">
        <f t="shared" si="107"/>
        <v>787.50000000000011</v>
      </c>
      <c r="Q2010" s="3">
        <v>0.3</v>
      </c>
    </row>
    <row r="2011" spans="1:17" ht="15.75" customHeight="1" x14ac:dyDescent="0.2">
      <c r="A2011" s="1" t="s">
        <v>110</v>
      </c>
      <c r="B2011" s="1">
        <v>1128299</v>
      </c>
      <c r="C2011" s="17">
        <v>44891</v>
      </c>
      <c r="D2011" s="17" t="str">
        <f t="shared" si="111"/>
        <v>noviembre</v>
      </c>
      <c r="E2011" s="17" t="str">
        <f t="shared" si="112"/>
        <v>T4</v>
      </c>
      <c r="F2011" s="17" t="str">
        <f t="shared" si="113"/>
        <v>S2</v>
      </c>
      <c r="G2011" s="1" t="s">
        <v>11</v>
      </c>
      <c r="H2011" s="1" t="s">
        <v>59</v>
      </c>
      <c r="I2011" s="1" t="s">
        <v>60</v>
      </c>
      <c r="J2011" s="1" t="s">
        <v>7</v>
      </c>
      <c r="K2011" s="1">
        <v>31</v>
      </c>
      <c r="L2011" s="1" t="s">
        <v>114</v>
      </c>
      <c r="M2011" s="14">
        <v>0.75000000000000011</v>
      </c>
      <c r="N2011" s="2">
        <v>5000</v>
      </c>
      <c r="O2011" s="14">
        <f t="shared" si="106"/>
        <v>3750.0000000000005</v>
      </c>
      <c r="P2011" s="14">
        <f t="shared" si="107"/>
        <v>937.50000000000011</v>
      </c>
      <c r="Q2011" s="3">
        <v>0.25</v>
      </c>
    </row>
    <row r="2012" spans="1:17" ht="15.75" customHeight="1" x14ac:dyDescent="0.2">
      <c r="A2012" s="1" t="s">
        <v>110</v>
      </c>
      <c r="B2012" s="1">
        <v>1128299</v>
      </c>
      <c r="C2012" s="17">
        <v>44920</v>
      </c>
      <c r="D2012" s="17" t="str">
        <f t="shared" si="111"/>
        <v>diciembre</v>
      </c>
      <c r="E2012" s="17" t="str">
        <f t="shared" si="112"/>
        <v>T4</v>
      </c>
      <c r="F2012" s="17" t="str">
        <f t="shared" si="113"/>
        <v>S2</v>
      </c>
      <c r="G2012" s="1" t="s">
        <v>11</v>
      </c>
      <c r="H2012" s="1" t="s">
        <v>59</v>
      </c>
      <c r="I2012" s="1" t="s">
        <v>60</v>
      </c>
      <c r="J2012" s="1" t="s">
        <v>2</v>
      </c>
      <c r="K2012" s="1">
        <v>32</v>
      </c>
      <c r="L2012" s="1" t="s">
        <v>115</v>
      </c>
      <c r="M2012" s="14">
        <v>0.60000000000000009</v>
      </c>
      <c r="N2012" s="2">
        <v>7000</v>
      </c>
      <c r="O2012" s="14">
        <f t="shared" si="106"/>
        <v>4200.0000000000009</v>
      </c>
      <c r="P2012" s="14">
        <f t="shared" si="107"/>
        <v>1470.0000000000002</v>
      </c>
      <c r="Q2012" s="3">
        <v>0.35</v>
      </c>
    </row>
    <row r="2013" spans="1:17" ht="15.75" customHeight="1" x14ac:dyDescent="0.2">
      <c r="A2013" s="1" t="s">
        <v>110</v>
      </c>
      <c r="B2013" s="1">
        <v>1128299</v>
      </c>
      <c r="C2013" s="17">
        <v>44920</v>
      </c>
      <c r="D2013" s="17" t="str">
        <f t="shared" si="111"/>
        <v>diciembre</v>
      </c>
      <c r="E2013" s="17" t="str">
        <f t="shared" si="112"/>
        <v>T4</v>
      </c>
      <c r="F2013" s="17" t="str">
        <f t="shared" si="113"/>
        <v>S2</v>
      </c>
      <c r="G2013" s="1" t="s">
        <v>11</v>
      </c>
      <c r="H2013" s="1" t="s">
        <v>59</v>
      </c>
      <c r="I2013" s="1" t="s">
        <v>60</v>
      </c>
      <c r="J2013" s="1" t="s">
        <v>3</v>
      </c>
      <c r="K2013" s="1">
        <v>15</v>
      </c>
      <c r="L2013" s="1" t="s">
        <v>112</v>
      </c>
      <c r="M2013" s="14">
        <v>0.65000000000000013</v>
      </c>
      <c r="N2013" s="2">
        <v>7000</v>
      </c>
      <c r="O2013" s="14">
        <f t="shared" si="106"/>
        <v>4550.0000000000009</v>
      </c>
      <c r="P2013" s="14">
        <f t="shared" si="107"/>
        <v>1820.0000000000005</v>
      </c>
      <c r="Q2013" s="3">
        <v>0.4</v>
      </c>
    </row>
    <row r="2014" spans="1:17" ht="15.75" customHeight="1" x14ac:dyDescent="0.2">
      <c r="A2014" s="1" t="s">
        <v>110</v>
      </c>
      <c r="B2014" s="1">
        <v>1128299</v>
      </c>
      <c r="C2014" s="17">
        <v>44920</v>
      </c>
      <c r="D2014" s="17" t="str">
        <f t="shared" si="111"/>
        <v>diciembre</v>
      </c>
      <c r="E2014" s="17" t="str">
        <f t="shared" si="112"/>
        <v>T4</v>
      </c>
      <c r="F2014" s="17" t="str">
        <f t="shared" si="113"/>
        <v>S2</v>
      </c>
      <c r="G2014" s="1" t="s">
        <v>11</v>
      </c>
      <c r="H2014" s="1" t="s">
        <v>59</v>
      </c>
      <c r="I2014" s="1" t="s">
        <v>60</v>
      </c>
      <c r="J2014" s="1" t="s">
        <v>4</v>
      </c>
      <c r="K2014" s="1">
        <v>47</v>
      </c>
      <c r="L2014" s="1" t="s">
        <v>113</v>
      </c>
      <c r="M2014" s="14">
        <v>0.60000000000000009</v>
      </c>
      <c r="N2014" s="2">
        <v>5000</v>
      </c>
      <c r="O2014" s="14">
        <f t="shared" si="106"/>
        <v>3000.0000000000005</v>
      </c>
      <c r="P2014" s="14">
        <f t="shared" si="107"/>
        <v>1050</v>
      </c>
      <c r="Q2014" s="3">
        <v>0.35</v>
      </c>
    </row>
    <row r="2015" spans="1:17" ht="15.75" customHeight="1" x14ac:dyDescent="0.2">
      <c r="A2015" s="1" t="s">
        <v>110</v>
      </c>
      <c r="B2015" s="1">
        <v>1128299</v>
      </c>
      <c r="C2015" s="17">
        <v>44920</v>
      </c>
      <c r="D2015" s="17" t="str">
        <f t="shared" si="111"/>
        <v>diciembre</v>
      </c>
      <c r="E2015" s="17" t="str">
        <f t="shared" si="112"/>
        <v>T4</v>
      </c>
      <c r="F2015" s="17" t="str">
        <f t="shared" si="113"/>
        <v>S2</v>
      </c>
      <c r="G2015" s="1" t="s">
        <v>11</v>
      </c>
      <c r="H2015" s="1" t="s">
        <v>59</v>
      </c>
      <c r="I2015" s="1" t="s">
        <v>60</v>
      </c>
      <c r="J2015" s="1" t="s">
        <v>5</v>
      </c>
      <c r="K2015" s="1">
        <v>25</v>
      </c>
      <c r="L2015" s="1" t="s">
        <v>114</v>
      </c>
      <c r="M2015" s="14">
        <v>0.60000000000000009</v>
      </c>
      <c r="N2015" s="2">
        <v>5000</v>
      </c>
      <c r="O2015" s="14">
        <f t="shared" si="106"/>
        <v>3000.0000000000005</v>
      </c>
      <c r="P2015" s="14">
        <f t="shared" si="107"/>
        <v>1050</v>
      </c>
      <c r="Q2015" s="3">
        <v>0.35</v>
      </c>
    </row>
    <row r="2016" spans="1:17" ht="15.75" customHeight="1" x14ac:dyDescent="0.2">
      <c r="A2016" s="1" t="s">
        <v>110</v>
      </c>
      <c r="B2016" s="1">
        <v>1128299</v>
      </c>
      <c r="C2016" s="17">
        <v>44920</v>
      </c>
      <c r="D2016" s="17" t="str">
        <f t="shared" si="111"/>
        <v>diciembre</v>
      </c>
      <c r="E2016" s="17" t="str">
        <f t="shared" si="112"/>
        <v>T4</v>
      </c>
      <c r="F2016" s="17" t="str">
        <f t="shared" si="113"/>
        <v>S2</v>
      </c>
      <c r="G2016" s="1" t="s">
        <v>11</v>
      </c>
      <c r="H2016" s="1" t="s">
        <v>59</v>
      </c>
      <c r="I2016" s="1" t="s">
        <v>60</v>
      </c>
      <c r="J2016" s="1" t="s">
        <v>6</v>
      </c>
      <c r="K2016" s="1">
        <v>28</v>
      </c>
      <c r="L2016" s="1" t="s">
        <v>112</v>
      </c>
      <c r="M2016" s="14">
        <v>0.70000000000000007</v>
      </c>
      <c r="N2016" s="2">
        <v>4250</v>
      </c>
      <c r="O2016" s="14">
        <f t="shared" si="106"/>
        <v>2975.0000000000005</v>
      </c>
      <c r="P2016" s="14">
        <f t="shared" si="107"/>
        <v>892.50000000000011</v>
      </c>
      <c r="Q2016" s="3">
        <v>0.3</v>
      </c>
    </row>
    <row r="2017" spans="1:17" ht="15.75" customHeight="1" x14ac:dyDescent="0.2">
      <c r="A2017" s="1" t="s">
        <v>110</v>
      </c>
      <c r="B2017" s="1">
        <v>1128299</v>
      </c>
      <c r="C2017" s="17">
        <v>44920</v>
      </c>
      <c r="D2017" s="17" t="str">
        <f t="shared" si="111"/>
        <v>diciembre</v>
      </c>
      <c r="E2017" s="17" t="str">
        <f t="shared" si="112"/>
        <v>T4</v>
      </c>
      <c r="F2017" s="17" t="str">
        <f t="shared" si="113"/>
        <v>S2</v>
      </c>
      <c r="G2017" s="1" t="s">
        <v>11</v>
      </c>
      <c r="H2017" s="1" t="s">
        <v>59</v>
      </c>
      <c r="I2017" s="1" t="s">
        <v>60</v>
      </c>
      <c r="J2017" s="1" t="s">
        <v>7</v>
      </c>
      <c r="K2017" s="1">
        <v>27</v>
      </c>
      <c r="L2017" s="1" t="s">
        <v>112</v>
      </c>
      <c r="M2017" s="14">
        <v>0.75000000000000011</v>
      </c>
      <c r="N2017" s="2">
        <v>5250</v>
      </c>
      <c r="O2017" s="14">
        <f t="shared" si="106"/>
        <v>3937.5000000000005</v>
      </c>
      <c r="P2017" s="14">
        <f t="shared" si="107"/>
        <v>984.37500000000011</v>
      </c>
      <c r="Q2017" s="3">
        <v>0.25</v>
      </c>
    </row>
    <row r="2018" spans="1:17" ht="15.75" customHeight="1" x14ac:dyDescent="0.2">
      <c r="A2018" s="1" t="s">
        <v>110</v>
      </c>
      <c r="B2018" s="1">
        <v>1128299</v>
      </c>
      <c r="C2018" s="17">
        <v>44574</v>
      </c>
      <c r="D2018" s="17" t="str">
        <f t="shared" si="111"/>
        <v>enero</v>
      </c>
      <c r="E2018" s="17" t="str">
        <f t="shared" si="112"/>
        <v>T1</v>
      </c>
      <c r="F2018" s="17" t="str">
        <f t="shared" si="113"/>
        <v>S1</v>
      </c>
      <c r="G2018" s="1" t="s">
        <v>11</v>
      </c>
      <c r="H2018" s="1" t="s">
        <v>61</v>
      </c>
      <c r="I2018" s="1" t="s">
        <v>62</v>
      </c>
      <c r="J2018" s="1" t="s">
        <v>2</v>
      </c>
      <c r="K2018" s="1">
        <v>55</v>
      </c>
      <c r="L2018" s="1" t="s">
        <v>112</v>
      </c>
      <c r="M2018" s="14">
        <v>0.29999999999999993</v>
      </c>
      <c r="N2018" s="2">
        <v>4500</v>
      </c>
      <c r="O2018" s="14">
        <f t="shared" si="106"/>
        <v>1349.9999999999998</v>
      </c>
      <c r="P2018" s="14">
        <f t="shared" si="107"/>
        <v>539.99999999999989</v>
      </c>
      <c r="Q2018" s="3">
        <v>0.4</v>
      </c>
    </row>
    <row r="2019" spans="1:17" ht="15.75" customHeight="1" x14ac:dyDescent="0.2">
      <c r="A2019" s="1" t="s">
        <v>110</v>
      </c>
      <c r="B2019" s="1">
        <v>1128299</v>
      </c>
      <c r="C2019" s="17">
        <v>44574</v>
      </c>
      <c r="D2019" s="17" t="str">
        <f t="shared" si="111"/>
        <v>enero</v>
      </c>
      <c r="E2019" s="17" t="str">
        <f t="shared" si="112"/>
        <v>T1</v>
      </c>
      <c r="F2019" s="17" t="str">
        <f t="shared" si="113"/>
        <v>S1</v>
      </c>
      <c r="G2019" s="1" t="s">
        <v>11</v>
      </c>
      <c r="H2019" s="1" t="s">
        <v>61</v>
      </c>
      <c r="I2019" s="1" t="s">
        <v>62</v>
      </c>
      <c r="J2019" s="1" t="s">
        <v>3</v>
      </c>
      <c r="K2019" s="1">
        <v>47</v>
      </c>
      <c r="L2019" s="1" t="s">
        <v>112</v>
      </c>
      <c r="M2019" s="14">
        <v>0.4</v>
      </c>
      <c r="N2019" s="2">
        <v>4500</v>
      </c>
      <c r="O2019" s="14">
        <f t="shared" si="106"/>
        <v>1800</v>
      </c>
      <c r="P2019" s="14">
        <f t="shared" si="107"/>
        <v>720</v>
      </c>
      <c r="Q2019" s="3">
        <v>0.4</v>
      </c>
    </row>
    <row r="2020" spans="1:17" ht="15.75" customHeight="1" x14ac:dyDescent="0.2">
      <c r="A2020" s="1" t="s">
        <v>110</v>
      </c>
      <c r="B2020" s="1">
        <v>1128299</v>
      </c>
      <c r="C2020" s="17">
        <v>44574</v>
      </c>
      <c r="D2020" s="17" t="str">
        <f t="shared" si="111"/>
        <v>enero</v>
      </c>
      <c r="E2020" s="17" t="str">
        <f t="shared" si="112"/>
        <v>T1</v>
      </c>
      <c r="F2020" s="17" t="str">
        <f t="shared" si="113"/>
        <v>S1</v>
      </c>
      <c r="G2020" s="1" t="s">
        <v>11</v>
      </c>
      <c r="H2020" s="1" t="s">
        <v>61</v>
      </c>
      <c r="I2020" s="1" t="s">
        <v>62</v>
      </c>
      <c r="J2020" s="1" t="s">
        <v>4</v>
      </c>
      <c r="K2020" s="1">
        <v>17</v>
      </c>
      <c r="L2020" s="1" t="s">
        <v>112</v>
      </c>
      <c r="M2020" s="14">
        <v>0.4</v>
      </c>
      <c r="N2020" s="2">
        <v>4500</v>
      </c>
      <c r="O2020" s="14">
        <f t="shared" si="106"/>
        <v>1800</v>
      </c>
      <c r="P2020" s="14">
        <f t="shared" si="107"/>
        <v>630</v>
      </c>
      <c r="Q2020" s="3">
        <v>0.35</v>
      </c>
    </row>
    <row r="2021" spans="1:17" ht="15.75" customHeight="1" x14ac:dyDescent="0.2">
      <c r="A2021" s="1" t="s">
        <v>110</v>
      </c>
      <c r="B2021" s="1">
        <v>1128299</v>
      </c>
      <c r="C2021" s="17">
        <v>44574</v>
      </c>
      <c r="D2021" s="17" t="str">
        <f t="shared" si="111"/>
        <v>enero</v>
      </c>
      <c r="E2021" s="17" t="str">
        <f t="shared" si="112"/>
        <v>T1</v>
      </c>
      <c r="F2021" s="17" t="str">
        <f t="shared" si="113"/>
        <v>S1</v>
      </c>
      <c r="G2021" s="1" t="s">
        <v>11</v>
      </c>
      <c r="H2021" s="1" t="s">
        <v>61</v>
      </c>
      <c r="I2021" s="1" t="s">
        <v>62</v>
      </c>
      <c r="J2021" s="1" t="s">
        <v>5</v>
      </c>
      <c r="K2021" s="1">
        <v>52</v>
      </c>
      <c r="L2021" s="1" t="s">
        <v>113</v>
      </c>
      <c r="M2021" s="14">
        <v>0.4</v>
      </c>
      <c r="N2021" s="2">
        <v>3000</v>
      </c>
      <c r="O2021" s="14">
        <f t="shared" si="106"/>
        <v>1200</v>
      </c>
      <c r="P2021" s="14">
        <f t="shared" si="107"/>
        <v>480</v>
      </c>
      <c r="Q2021" s="3">
        <v>0.4</v>
      </c>
    </row>
    <row r="2022" spans="1:17" ht="15.75" customHeight="1" x14ac:dyDescent="0.2">
      <c r="A2022" s="1" t="s">
        <v>110</v>
      </c>
      <c r="B2022" s="1">
        <v>1128299</v>
      </c>
      <c r="C2022" s="17">
        <v>44574</v>
      </c>
      <c r="D2022" s="17" t="str">
        <f t="shared" si="111"/>
        <v>enero</v>
      </c>
      <c r="E2022" s="17" t="str">
        <f t="shared" si="112"/>
        <v>T1</v>
      </c>
      <c r="F2022" s="17" t="str">
        <f t="shared" si="113"/>
        <v>S1</v>
      </c>
      <c r="G2022" s="1" t="s">
        <v>11</v>
      </c>
      <c r="H2022" s="1" t="s">
        <v>61</v>
      </c>
      <c r="I2022" s="1" t="s">
        <v>62</v>
      </c>
      <c r="J2022" s="1" t="s">
        <v>6</v>
      </c>
      <c r="K2022" s="1">
        <v>43</v>
      </c>
      <c r="L2022" s="1" t="s">
        <v>115</v>
      </c>
      <c r="M2022" s="14">
        <v>0.45000000000000012</v>
      </c>
      <c r="N2022" s="2">
        <v>2500</v>
      </c>
      <c r="O2022" s="14">
        <f t="shared" si="106"/>
        <v>1125.0000000000002</v>
      </c>
      <c r="P2022" s="14">
        <f t="shared" si="107"/>
        <v>393.75000000000006</v>
      </c>
      <c r="Q2022" s="3">
        <v>0.35</v>
      </c>
    </row>
    <row r="2023" spans="1:17" ht="15.75" customHeight="1" x14ac:dyDescent="0.2">
      <c r="A2023" s="1" t="s">
        <v>110</v>
      </c>
      <c r="B2023" s="1">
        <v>1128299</v>
      </c>
      <c r="C2023" s="17">
        <v>44574</v>
      </c>
      <c r="D2023" s="17" t="str">
        <f t="shared" si="111"/>
        <v>enero</v>
      </c>
      <c r="E2023" s="17" t="str">
        <f t="shared" si="112"/>
        <v>T1</v>
      </c>
      <c r="F2023" s="17" t="str">
        <f t="shared" si="113"/>
        <v>S1</v>
      </c>
      <c r="G2023" s="1" t="s">
        <v>11</v>
      </c>
      <c r="H2023" s="1" t="s">
        <v>61</v>
      </c>
      <c r="I2023" s="1" t="s">
        <v>62</v>
      </c>
      <c r="J2023" s="1" t="s">
        <v>7</v>
      </c>
      <c r="K2023" s="1">
        <v>20</v>
      </c>
      <c r="L2023" s="1" t="s">
        <v>113</v>
      </c>
      <c r="M2023" s="14">
        <v>0.4</v>
      </c>
      <c r="N2023" s="2">
        <v>4500</v>
      </c>
      <c r="O2023" s="14">
        <f t="shared" si="106"/>
        <v>1800</v>
      </c>
      <c r="P2023" s="14">
        <f t="shared" si="107"/>
        <v>450</v>
      </c>
      <c r="Q2023" s="3">
        <v>0.25</v>
      </c>
    </row>
    <row r="2024" spans="1:17" ht="15.75" customHeight="1" x14ac:dyDescent="0.2">
      <c r="A2024" s="1" t="s">
        <v>110</v>
      </c>
      <c r="B2024" s="1">
        <v>1128299</v>
      </c>
      <c r="C2024" s="17">
        <v>44605</v>
      </c>
      <c r="D2024" s="17" t="str">
        <f t="shared" si="111"/>
        <v>febrero</v>
      </c>
      <c r="E2024" s="17" t="str">
        <f t="shared" si="112"/>
        <v>T1</v>
      </c>
      <c r="F2024" s="17" t="str">
        <f t="shared" si="113"/>
        <v>S1</v>
      </c>
      <c r="G2024" s="1" t="s">
        <v>11</v>
      </c>
      <c r="H2024" s="1" t="s">
        <v>61</v>
      </c>
      <c r="I2024" s="1" t="s">
        <v>62</v>
      </c>
      <c r="J2024" s="1" t="s">
        <v>2</v>
      </c>
      <c r="K2024" s="1">
        <v>27</v>
      </c>
      <c r="L2024" s="1" t="s">
        <v>113</v>
      </c>
      <c r="M2024" s="14">
        <v>0.29999999999999993</v>
      </c>
      <c r="N2024" s="2">
        <v>5000</v>
      </c>
      <c r="O2024" s="14">
        <f t="shared" si="106"/>
        <v>1499.9999999999998</v>
      </c>
      <c r="P2024" s="14">
        <f t="shared" si="107"/>
        <v>599.99999999999989</v>
      </c>
      <c r="Q2024" s="3">
        <v>0.4</v>
      </c>
    </row>
    <row r="2025" spans="1:17" ht="15.75" customHeight="1" x14ac:dyDescent="0.2">
      <c r="A2025" s="1" t="s">
        <v>110</v>
      </c>
      <c r="B2025" s="1">
        <v>1128299</v>
      </c>
      <c r="C2025" s="17">
        <v>44605</v>
      </c>
      <c r="D2025" s="17" t="str">
        <f t="shared" si="111"/>
        <v>febrero</v>
      </c>
      <c r="E2025" s="17" t="str">
        <f t="shared" si="112"/>
        <v>T1</v>
      </c>
      <c r="F2025" s="17" t="str">
        <f t="shared" si="113"/>
        <v>S1</v>
      </c>
      <c r="G2025" s="1" t="s">
        <v>11</v>
      </c>
      <c r="H2025" s="1" t="s">
        <v>61</v>
      </c>
      <c r="I2025" s="1" t="s">
        <v>62</v>
      </c>
      <c r="J2025" s="1" t="s">
        <v>3</v>
      </c>
      <c r="K2025" s="1">
        <v>21</v>
      </c>
      <c r="L2025" s="1" t="s">
        <v>113</v>
      </c>
      <c r="M2025" s="14">
        <v>0.4</v>
      </c>
      <c r="N2025" s="2">
        <v>4000</v>
      </c>
      <c r="O2025" s="14">
        <f t="shared" si="106"/>
        <v>1600</v>
      </c>
      <c r="P2025" s="14">
        <f t="shared" si="107"/>
        <v>640</v>
      </c>
      <c r="Q2025" s="3">
        <v>0.4</v>
      </c>
    </row>
    <row r="2026" spans="1:17" ht="15.75" customHeight="1" x14ac:dyDescent="0.2">
      <c r="A2026" s="1" t="s">
        <v>110</v>
      </c>
      <c r="B2026" s="1">
        <v>1128299</v>
      </c>
      <c r="C2026" s="17">
        <v>44605</v>
      </c>
      <c r="D2026" s="17" t="str">
        <f t="shared" si="111"/>
        <v>febrero</v>
      </c>
      <c r="E2026" s="17" t="str">
        <f t="shared" si="112"/>
        <v>T1</v>
      </c>
      <c r="F2026" s="17" t="str">
        <f t="shared" si="113"/>
        <v>S1</v>
      </c>
      <c r="G2026" s="1" t="s">
        <v>11</v>
      </c>
      <c r="H2026" s="1" t="s">
        <v>61</v>
      </c>
      <c r="I2026" s="1" t="s">
        <v>62</v>
      </c>
      <c r="J2026" s="1" t="s">
        <v>4</v>
      </c>
      <c r="K2026" s="1">
        <v>30</v>
      </c>
      <c r="L2026" s="1" t="s">
        <v>114</v>
      </c>
      <c r="M2026" s="14">
        <v>0.4</v>
      </c>
      <c r="N2026" s="2">
        <v>4000</v>
      </c>
      <c r="O2026" s="14">
        <f t="shared" si="106"/>
        <v>1600</v>
      </c>
      <c r="P2026" s="14">
        <f t="shared" si="107"/>
        <v>560</v>
      </c>
      <c r="Q2026" s="3">
        <v>0.35</v>
      </c>
    </row>
    <row r="2027" spans="1:17" ht="15.75" customHeight="1" x14ac:dyDescent="0.2">
      <c r="A2027" s="1" t="s">
        <v>110</v>
      </c>
      <c r="B2027" s="1">
        <v>1128299</v>
      </c>
      <c r="C2027" s="17">
        <v>44605</v>
      </c>
      <c r="D2027" s="17" t="str">
        <f t="shared" si="111"/>
        <v>febrero</v>
      </c>
      <c r="E2027" s="17" t="str">
        <f t="shared" si="112"/>
        <v>T1</v>
      </c>
      <c r="F2027" s="17" t="str">
        <f t="shared" si="113"/>
        <v>S1</v>
      </c>
      <c r="G2027" s="1" t="s">
        <v>11</v>
      </c>
      <c r="H2027" s="1" t="s">
        <v>61</v>
      </c>
      <c r="I2027" s="1" t="s">
        <v>62</v>
      </c>
      <c r="J2027" s="1" t="s">
        <v>5</v>
      </c>
      <c r="K2027" s="1">
        <v>19</v>
      </c>
      <c r="L2027" s="1" t="s">
        <v>112</v>
      </c>
      <c r="M2027" s="14">
        <v>0.4</v>
      </c>
      <c r="N2027" s="2">
        <v>2500</v>
      </c>
      <c r="O2027" s="14">
        <f t="shared" si="106"/>
        <v>1000</v>
      </c>
      <c r="P2027" s="14">
        <f t="shared" si="107"/>
        <v>400</v>
      </c>
      <c r="Q2027" s="3">
        <v>0.4</v>
      </c>
    </row>
    <row r="2028" spans="1:17" ht="15.75" customHeight="1" x14ac:dyDescent="0.2">
      <c r="A2028" s="1" t="s">
        <v>110</v>
      </c>
      <c r="B2028" s="1">
        <v>1128299</v>
      </c>
      <c r="C2028" s="17">
        <v>44605</v>
      </c>
      <c r="D2028" s="17" t="str">
        <f t="shared" si="111"/>
        <v>febrero</v>
      </c>
      <c r="E2028" s="17" t="str">
        <f t="shared" si="112"/>
        <v>T1</v>
      </c>
      <c r="F2028" s="17" t="str">
        <f t="shared" si="113"/>
        <v>S1</v>
      </c>
      <c r="G2028" s="1" t="s">
        <v>11</v>
      </c>
      <c r="H2028" s="1" t="s">
        <v>61</v>
      </c>
      <c r="I2028" s="1" t="s">
        <v>62</v>
      </c>
      <c r="J2028" s="1" t="s">
        <v>6</v>
      </c>
      <c r="K2028" s="1">
        <v>29</v>
      </c>
      <c r="L2028" s="1" t="s">
        <v>113</v>
      </c>
      <c r="M2028" s="14">
        <v>0.45000000000000012</v>
      </c>
      <c r="N2028" s="2">
        <v>1750</v>
      </c>
      <c r="O2028" s="14">
        <f t="shared" si="106"/>
        <v>787.50000000000023</v>
      </c>
      <c r="P2028" s="14">
        <f t="shared" si="107"/>
        <v>275.62500000000006</v>
      </c>
      <c r="Q2028" s="3">
        <v>0.35</v>
      </c>
    </row>
    <row r="2029" spans="1:17" ht="15.75" customHeight="1" x14ac:dyDescent="0.2">
      <c r="A2029" s="1" t="s">
        <v>110</v>
      </c>
      <c r="B2029" s="1">
        <v>1128299</v>
      </c>
      <c r="C2029" s="17">
        <v>44605</v>
      </c>
      <c r="D2029" s="17" t="str">
        <f t="shared" si="111"/>
        <v>febrero</v>
      </c>
      <c r="E2029" s="17" t="str">
        <f t="shared" si="112"/>
        <v>T1</v>
      </c>
      <c r="F2029" s="17" t="str">
        <f t="shared" si="113"/>
        <v>S1</v>
      </c>
      <c r="G2029" s="1" t="s">
        <v>11</v>
      </c>
      <c r="H2029" s="1" t="s">
        <v>61</v>
      </c>
      <c r="I2029" s="1" t="s">
        <v>62</v>
      </c>
      <c r="J2029" s="1" t="s">
        <v>7</v>
      </c>
      <c r="K2029" s="1">
        <v>20</v>
      </c>
      <c r="L2029" s="1" t="s">
        <v>113</v>
      </c>
      <c r="M2029" s="14">
        <v>0.4</v>
      </c>
      <c r="N2029" s="2">
        <v>3750</v>
      </c>
      <c r="O2029" s="14">
        <f t="shared" si="106"/>
        <v>1500</v>
      </c>
      <c r="P2029" s="14">
        <f t="shared" si="107"/>
        <v>375</v>
      </c>
      <c r="Q2029" s="3">
        <v>0.25</v>
      </c>
    </row>
    <row r="2030" spans="1:17" ht="15.75" customHeight="1" x14ac:dyDescent="0.2">
      <c r="A2030" s="1" t="s">
        <v>110</v>
      </c>
      <c r="B2030" s="1">
        <v>1128299</v>
      </c>
      <c r="C2030" s="17">
        <v>44632</v>
      </c>
      <c r="D2030" s="17" t="str">
        <f t="shared" si="111"/>
        <v>marzo</v>
      </c>
      <c r="E2030" s="17" t="str">
        <f t="shared" si="112"/>
        <v>T1</v>
      </c>
      <c r="F2030" s="17" t="str">
        <f t="shared" si="113"/>
        <v>S1</v>
      </c>
      <c r="G2030" s="1" t="s">
        <v>11</v>
      </c>
      <c r="H2030" s="1" t="s">
        <v>61</v>
      </c>
      <c r="I2030" s="1" t="s">
        <v>62</v>
      </c>
      <c r="J2030" s="1" t="s">
        <v>2</v>
      </c>
      <c r="K2030" s="1">
        <v>20</v>
      </c>
      <c r="L2030" s="1" t="s">
        <v>113</v>
      </c>
      <c r="M2030" s="14">
        <v>0.4</v>
      </c>
      <c r="N2030" s="2">
        <v>5250</v>
      </c>
      <c r="O2030" s="14">
        <f t="shared" si="106"/>
        <v>2100</v>
      </c>
      <c r="P2030" s="14">
        <f t="shared" si="107"/>
        <v>840</v>
      </c>
      <c r="Q2030" s="3">
        <v>0.4</v>
      </c>
    </row>
    <row r="2031" spans="1:17" ht="15.75" customHeight="1" x14ac:dyDescent="0.2">
      <c r="A2031" s="1" t="s">
        <v>110</v>
      </c>
      <c r="B2031" s="1">
        <v>1128299</v>
      </c>
      <c r="C2031" s="17">
        <v>44632</v>
      </c>
      <c r="D2031" s="17" t="str">
        <f t="shared" si="111"/>
        <v>marzo</v>
      </c>
      <c r="E2031" s="17" t="str">
        <f t="shared" si="112"/>
        <v>T1</v>
      </c>
      <c r="F2031" s="17" t="str">
        <f t="shared" si="113"/>
        <v>S1</v>
      </c>
      <c r="G2031" s="1" t="s">
        <v>11</v>
      </c>
      <c r="H2031" s="1" t="s">
        <v>61</v>
      </c>
      <c r="I2031" s="1" t="s">
        <v>62</v>
      </c>
      <c r="J2031" s="1" t="s">
        <v>3</v>
      </c>
      <c r="K2031" s="1">
        <v>50</v>
      </c>
      <c r="L2031" s="1" t="s">
        <v>114</v>
      </c>
      <c r="M2031" s="14">
        <v>0.5</v>
      </c>
      <c r="N2031" s="2">
        <v>3750</v>
      </c>
      <c r="O2031" s="14">
        <f t="shared" si="106"/>
        <v>1875</v>
      </c>
      <c r="P2031" s="14">
        <f t="shared" si="107"/>
        <v>750</v>
      </c>
      <c r="Q2031" s="3">
        <v>0.4</v>
      </c>
    </row>
    <row r="2032" spans="1:17" ht="15.75" customHeight="1" x14ac:dyDescent="0.2">
      <c r="A2032" s="1" t="s">
        <v>110</v>
      </c>
      <c r="B2032" s="1">
        <v>1128299</v>
      </c>
      <c r="C2032" s="17">
        <v>44632</v>
      </c>
      <c r="D2032" s="17" t="str">
        <f t="shared" si="111"/>
        <v>marzo</v>
      </c>
      <c r="E2032" s="17" t="str">
        <f t="shared" si="112"/>
        <v>T1</v>
      </c>
      <c r="F2032" s="17" t="str">
        <f t="shared" si="113"/>
        <v>S1</v>
      </c>
      <c r="G2032" s="1" t="s">
        <v>11</v>
      </c>
      <c r="H2032" s="1" t="s">
        <v>61</v>
      </c>
      <c r="I2032" s="1" t="s">
        <v>62</v>
      </c>
      <c r="J2032" s="1" t="s">
        <v>4</v>
      </c>
      <c r="K2032" s="1">
        <v>58</v>
      </c>
      <c r="L2032" s="1" t="s">
        <v>113</v>
      </c>
      <c r="M2032" s="14">
        <v>0.5</v>
      </c>
      <c r="N2032" s="2">
        <v>3750</v>
      </c>
      <c r="O2032" s="14">
        <f t="shared" si="106"/>
        <v>1875</v>
      </c>
      <c r="P2032" s="14">
        <f t="shared" si="107"/>
        <v>656.25</v>
      </c>
      <c r="Q2032" s="3">
        <v>0.35</v>
      </c>
    </row>
    <row r="2033" spans="1:17" ht="15.75" customHeight="1" x14ac:dyDescent="0.2">
      <c r="A2033" s="1" t="s">
        <v>110</v>
      </c>
      <c r="B2033" s="1">
        <v>1128299</v>
      </c>
      <c r="C2033" s="17">
        <v>44632</v>
      </c>
      <c r="D2033" s="17" t="str">
        <f t="shared" si="111"/>
        <v>marzo</v>
      </c>
      <c r="E2033" s="17" t="str">
        <f t="shared" si="112"/>
        <v>T1</v>
      </c>
      <c r="F2033" s="17" t="str">
        <f t="shared" si="113"/>
        <v>S1</v>
      </c>
      <c r="G2033" s="1" t="s">
        <v>11</v>
      </c>
      <c r="H2033" s="1" t="s">
        <v>61</v>
      </c>
      <c r="I2033" s="1" t="s">
        <v>62</v>
      </c>
      <c r="J2033" s="1" t="s">
        <v>5</v>
      </c>
      <c r="K2033" s="1">
        <v>33</v>
      </c>
      <c r="L2033" s="1" t="s">
        <v>115</v>
      </c>
      <c r="M2033" s="14">
        <v>0.5</v>
      </c>
      <c r="N2033" s="2">
        <v>2500</v>
      </c>
      <c r="O2033" s="14">
        <f t="shared" si="106"/>
        <v>1250</v>
      </c>
      <c r="P2033" s="14">
        <f t="shared" si="107"/>
        <v>500</v>
      </c>
      <c r="Q2033" s="3">
        <v>0.4</v>
      </c>
    </row>
    <row r="2034" spans="1:17" ht="15.75" customHeight="1" x14ac:dyDescent="0.2">
      <c r="A2034" s="1" t="s">
        <v>110</v>
      </c>
      <c r="B2034" s="1">
        <v>1128299</v>
      </c>
      <c r="C2034" s="17">
        <v>44632</v>
      </c>
      <c r="D2034" s="17" t="str">
        <f t="shared" si="111"/>
        <v>marzo</v>
      </c>
      <c r="E2034" s="17" t="str">
        <f t="shared" si="112"/>
        <v>T1</v>
      </c>
      <c r="F2034" s="17" t="str">
        <f t="shared" si="113"/>
        <v>S1</v>
      </c>
      <c r="G2034" s="1" t="s">
        <v>11</v>
      </c>
      <c r="H2034" s="1" t="s">
        <v>61</v>
      </c>
      <c r="I2034" s="1" t="s">
        <v>62</v>
      </c>
      <c r="J2034" s="1" t="s">
        <v>6</v>
      </c>
      <c r="K2034" s="1">
        <v>43</v>
      </c>
      <c r="L2034" s="1" t="s">
        <v>114</v>
      </c>
      <c r="M2034" s="14">
        <v>0.55000000000000004</v>
      </c>
      <c r="N2034" s="2">
        <v>1500</v>
      </c>
      <c r="O2034" s="14">
        <f t="shared" si="106"/>
        <v>825.00000000000011</v>
      </c>
      <c r="P2034" s="14">
        <f t="shared" si="107"/>
        <v>288.75</v>
      </c>
      <c r="Q2034" s="3">
        <v>0.35</v>
      </c>
    </row>
    <row r="2035" spans="1:17" ht="15.75" customHeight="1" x14ac:dyDescent="0.2">
      <c r="A2035" s="1" t="s">
        <v>110</v>
      </c>
      <c r="B2035" s="1">
        <v>1128299</v>
      </c>
      <c r="C2035" s="17">
        <v>44632</v>
      </c>
      <c r="D2035" s="17" t="str">
        <f t="shared" si="111"/>
        <v>marzo</v>
      </c>
      <c r="E2035" s="17" t="str">
        <f t="shared" si="112"/>
        <v>T1</v>
      </c>
      <c r="F2035" s="17" t="str">
        <f t="shared" si="113"/>
        <v>S1</v>
      </c>
      <c r="G2035" s="1" t="s">
        <v>11</v>
      </c>
      <c r="H2035" s="1" t="s">
        <v>61</v>
      </c>
      <c r="I2035" s="1" t="s">
        <v>62</v>
      </c>
      <c r="J2035" s="1" t="s">
        <v>7</v>
      </c>
      <c r="K2035" s="1">
        <v>60</v>
      </c>
      <c r="L2035" s="1" t="s">
        <v>113</v>
      </c>
      <c r="M2035" s="14">
        <v>0.5</v>
      </c>
      <c r="N2035" s="2">
        <v>3500</v>
      </c>
      <c r="O2035" s="14">
        <f t="shared" si="106"/>
        <v>1750</v>
      </c>
      <c r="P2035" s="14">
        <f t="shared" si="107"/>
        <v>437.5</v>
      </c>
      <c r="Q2035" s="3">
        <v>0.25</v>
      </c>
    </row>
    <row r="2036" spans="1:17" ht="15.75" customHeight="1" x14ac:dyDescent="0.2">
      <c r="A2036" s="1" t="s">
        <v>110</v>
      </c>
      <c r="B2036" s="1">
        <v>1128299</v>
      </c>
      <c r="C2036" s="17">
        <v>44664</v>
      </c>
      <c r="D2036" s="17" t="str">
        <f t="shared" si="111"/>
        <v>abril</v>
      </c>
      <c r="E2036" s="17" t="str">
        <f t="shared" si="112"/>
        <v>T2</v>
      </c>
      <c r="F2036" s="17" t="str">
        <f t="shared" si="113"/>
        <v>S1</v>
      </c>
      <c r="G2036" s="1" t="s">
        <v>11</v>
      </c>
      <c r="H2036" s="1" t="s">
        <v>61</v>
      </c>
      <c r="I2036" s="1" t="s">
        <v>62</v>
      </c>
      <c r="J2036" s="1" t="s">
        <v>2</v>
      </c>
      <c r="K2036" s="1">
        <v>49</v>
      </c>
      <c r="L2036" s="1" t="s">
        <v>113</v>
      </c>
      <c r="M2036" s="14">
        <v>0.5</v>
      </c>
      <c r="N2036" s="2">
        <v>5250</v>
      </c>
      <c r="O2036" s="14">
        <f t="shared" si="106"/>
        <v>2625</v>
      </c>
      <c r="P2036" s="14">
        <f t="shared" si="107"/>
        <v>1050</v>
      </c>
      <c r="Q2036" s="3">
        <v>0.4</v>
      </c>
    </row>
    <row r="2037" spans="1:17" ht="15.75" customHeight="1" x14ac:dyDescent="0.2">
      <c r="A2037" s="1" t="s">
        <v>110</v>
      </c>
      <c r="B2037" s="1">
        <v>1128299</v>
      </c>
      <c r="C2037" s="17">
        <v>44664</v>
      </c>
      <c r="D2037" s="17" t="str">
        <f t="shared" si="111"/>
        <v>abril</v>
      </c>
      <c r="E2037" s="17" t="str">
        <f t="shared" si="112"/>
        <v>T2</v>
      </c>
      <c r="F2037" s="17" t="str">
        <f t="shared" si="113"/>
        <v>S1</v>
      </c>
      <c r="G2037" s="1" t="s">
        <v>11</v>
      </c>
      <c r="H2037" s="1" t="s">
        <v>61</v>
      </c>
      <c r="I2037" s="1" t="s">
        <v>62</v>
      </c>
      <c r="J2037" s="1" t="s">
        <v>3</v>
      </c>
      <c r="K2037" s="1">
        <v>60</v>
      </c>
      <c r="L2037" s="1" t="s">
        <v>113</v>
      </c>
      <c r="M2037" s="14">
        <v>0.55000000000000004</v>
      </c>
      <c r="N2037" s="2">
        <v>3250</v>
      </c>
      <c r="O2037" s="14">
        <f t="shared" si="106"/>
        <v>1787.5000000000002</v>
      </c>
      <c r="P2037" s="14">
        <f t="shared" si="107"/>
        <v>715.00000000000011</v>
      </c>
      <c r="Q2037" s="3">
        <v>0.4</v>
      </c>
    </row>
    <row r="2038" spans="1:17" ht="15.75" customHeight="1" x14ac:dyDescent="0.2">
      <c r="A2038" s="1" t="s">
        <v>110</v>
      </c>
      <c r="B2038" s="1">
        <v>1128299</v>
      </c>
      <c r="C2038" s="17">
        <v>44664</v>
      </c>
      <c r="D2038" s="17" t="str">
        <f t="shared" si="111"/>
        <v>abril</v>
      </c>
      <c r="E2038" s="17" t="str">
        <f t="shared" si="112"/>
        <v>T2</v>
      </c>
      <c r="F2038" s="17" t="str">
        <f t="shared" si="113"/>
        <v>S1</v>
      </c>
      <c r="G2038" s="1" t="s">
        <v>11</v>
      </c>
      <c r="H2038" s="1" t="s">
        <v>61</v>
      </c>
      <c r="I2038" s="1" t="s">
        <v>62</v>
      </c>
      <c r="J2038" s="1" t="s">
        <v>4</v>
      </c>
      <c r="K2038" s="1">
        <v>53</v>
      </c>
      <c r="L2038" s="1" t="s">
        <v>114</v>
      </c>
      <c r="M2038" s="14">
        <v>0.55000000000000004</v>
      </c>
      <c r="N2038" s="2">
        <v>3750</v>
      </c>
      <c r="O2038" s="14">
        <f t="shared" si="106"/>
        <v>2062.5</v>
      </c>
      <c r="P2038" s="14">
        <f t="shared" si="107"/>
        <v>721.875</v>
      </c>
      <c r="Q2038" s="3">
        <v>0.35</v>
      </c>
    </row>
    <row r="2039" spans="1:17" ht="15.75" customHeight="1" x14ac:dyDescent="0.2">
      <c r="A2039" s="1" t="s">
        <v>110</v>
      </c>
      <c r="B2039" s="1">
        <v>1128299</v>
      </c>
      <c r="C2039" s="17">
        <v>44664</v>
      </c>
      <c r="D2039" s="17" t="str">
        <f t="shared" si="111"/>
        <v>abril</v>
      </c>
      <c r="E2039" s="17" t="str">
        <f t="shared" si="112"/>
        <v>T2</v>
      </c>
      <c r="F2039" s="17" t="str">
        <f t="shared" si="113"/>
        <v>S1</v>
      </c>
      <c r="G2039" s="1" t="s">
        <v>11</v>
      </c>
      <c r="H2039" s="1" t="s">
        <v>61</v>
      </c>
      <c r="I2039" s="1" t="s">
        <v>62</v>
      </c>
      <c r="J2039" s="1" t="s">
        <v>5</v>
      </c>
      <c r="K2039" s="1">
        <v>21</v>
      </c>
      <c r="L2039" s="1" t="s">
        <v>114</v>
      </c>
      <c r="M2039" s="14">
        <v>0.5</v>
      </c>
      <c r="N2039" s="2">
        <v>2750</v>
      </c>
      <c r="O2039" s="14">
        <f t="shared" si="106"/>
        <v>1375</v>
      </c>
      <c r="P2039" s="14">
        <f t="shared" si="107"/>
        <v>550</v>
      </c>
      <c r="Q2039" s="3">
        <v>0.4</v>
      </c>
    </row>
    <row r="2040" spans="1:17" ht="15.75" customHeight="1" x14ac:dyDescent="0.2">
      <c r="A2040" s="1" t="s">
        <v>110</v>
      </c>
      <c r="B2040" s="1">
        <v>1128299</v>
      </c>
      <c r="C2040" s="17">
        <v>44664</v>
      </c>
      <c r="D2040" s="17" t="str">
        <f t="shared" si="111"/>
        <v>abril</v>
      </c>
      <c r="E2040" s="17" t="str">
        <f t="shared" si="112"/>
        <v>T2</v>
      </c>
      <c r="F2040" s="17" t="str">
        <f t="shared" si="113"/>
        <v>S1</v>
      </c>
      <c r="G2040" s="1" t="s">
        <v>11</v>
      </c>
      <c r="H2040" s="1" t="s">
        <v>61</v>
      </c>
      <c r="I2040" s="1" t="s">
        <v>62</v>
      </c>
      <c r="J2040" s="1" t="s">
        <v>6</v>
      </c>
      <c r="K2040" s="1">
        <v>28</v>
      </c>
      <c r="L2040" s="1" t="s">
        <v>113</v>
      </c>
      <c r="M2040" s="14">
        <v>0.55000000000000004</v>
      </c>
      <c r="N2040" s="2">
        <v>1750</v>
      </c>
      <c r="O2040" s="14">
        <f t="shared" si="106"/>
        <v>962.50000000000011</v>
      </c>
      <c r="P2040" s="14">
        <f t="shared" si="107"/>
        <v>336.875</v>
      </c>
      <c r="Q2040" s="3">
        <v>0.35</v>
      </c>
    </row>
    <row r="2041" spans="1:17" ht="15.75" customHeight="1" x14ac:dyDescent="0.2">
      <c r="A2041" s="1" t="s">
        <v>110</v>
      </c>
      <c r="B2041" s="1">
        <v>1128299</v>
      </c>
      <c r="C2041" s="17">
        <v>44664</v>
      </c>
      <c r="D2041" s="17" t="str">
        <f t="shared" si="111"/>
        <v>abril</v>
      </c>
      <c r="E2041" s="17" t="str">
        <f t="shared" si="112"/>
        <v>T2</v>
      </c>
      <c r="F2041" s="17" t="str">
        <f t="shared" si="113"/>
        <v>S1</v>
      </c>
      <c r="G2041" s="1" t="s">
        <v>11</v>
      </c>
      <c r="H2041" s="1" t="s">
        <v>61</v>
      </c>
      <c r="I2041" s="1" t="s">
        <v>62</v>
      </c>
      <c r="J2041" s="1" t="s">
        <v>7</v>
      </c>
      <c r="K2041" s="1">
        <v>19</v>
      </c>
      <c r="L2041" s="1" t="s">
        <v>114</v>
      </c>
      <c r="M2041" s="14">
        <v>0.70000000000000007</v>
      </c>
      <c r="N2041" s="2">
        <v>3500</v>
      </c>
      <c r="O2041" s="14">
        <f t="shared" si="106"/>
        <v>2450.0000000000005</v>
      </c>
      <c r="P2041" s="14">
        <f t="shared" si="107"/>
        <v>612.50000000000011</v>
      </c>
      <c r="Q2041" s="3">
        <v>0.25</v>
      </c>
    </row>
    <row r="2042" spans="1:17" ht="15.75" customHeight="1" x14ac:dyDescent="0.2">
      <c r="A2042" s="1" t="s">
        <v>110</v>
      </c>
      <c r="B2042" s="1">
        <v>1128299</v>
      </c>
      <c r="C2042" s="17">
        <v>44695</v>
      </c>
      <c r="D2042" s="17" t="str">
        <f t="shared" si="111"/>
        <v>mayo</v>
      </c>
      <c r="E2042" s="17" t="str">
        <f t="shared" si="112"/>
        <v>T2</v>
      </c>
      <c r="F2042" s="17" t="str">
        <f t="shared" si="113"/>
        <v>S1</v>
      </c>
      <c r="G2042" s="1" t="s">
        <v>11</v>
      </c>
      <c r="H2042" s="1" t="s">
        <v>61</v>
      </c>
      <c r="I2042" s="1" t="s">
        <v>62</v>
      </c>
      <c r="J2042" s="1" t="s">
        <v>2</v>
      </c>
      <c r="K2042" s="1">
        <v>37</v>
      </c>
      <c r="L2042" s="1" t="s">
        <v>115</v>
      </c>
      <c r="M2042" s="14">
        <v>0.5</v>
      </c>
      <c r="N2042" s="2">
        <v>5500</v>
      </c>
      <c r="O2042" s="14">
        <f t="shared" si="106"/>
        <v>2750</v>
      </c>
      <c r="P2042" s="14">
        <f t="shared" si="107"/>
        <v>1100</v>
      </c>
      <c r="Q2042" s="3">
        <v>0.4</v>
      </c>
    </row>
    <row r="2043" spans="1:17" ht="15.75" customHeight="1" x14ac:dyDescent="0.2">
      <c r="A2043" s="1" t="s">
        <v>110</v>
      </c>
      <c r="B2043" s="1">
        <v>1128299</v>
      </c>
      <c r="C2043" s="17">
        <v>44695</v>
      </c>
      <c r="D2043" s="17" t="str">
        <f t="shared" si="111"/>
        <v>mayo</v>
      </c>
      <c r="E2043" s="17" t="str">
        <f t="shared" si="112"/>
        <v>T2</v>
      </c>
      <c r="F2043" s="17" t="str">
        <f t="shared" si="113"/>
        <v>S1</v>
      </c>
      <c r="G2043" s="1" t="s">
        <v>11</v>
      </c>
      <c r="H2043" s="1" t="s">
        <v>61</v>
      </c>
      <c r="I2043" s="1" t="s">
        <v>62</v>
      </c>
      <c r="J2043" s="1" t="s">
        <v>3</v>
      </c>
      <c r="K2043" s="1">
        <v>30</v>
      </c>
      <c r="L2043" s="1" t="s">
        <v>113</v>
      </c>
      <c r="M2043" s="14">
        <v>0.55000000000000004</v>
      </c>
      <c r="N2043" s="2">
        <v>4000</v>
      </c>
      <c r="O2043" s="14">
        <f t="shared" si="106"/>
        <v>2200</v>
      </c>
      <c r="P2043" s="14">
        <f t="shared" si="107"/>
        <v>880</v>
      </c>
      <c r="Q2043" s="3">
        <v>0.4</v>
      </c>
    </row>
    <row r="2044" spans="1:17" ht="15.75" customHeight="1" x14ac:dyDescent="0.2">
      <c r="A2044" s="1" t="s">
        <v>110</v>
      </c>
      <c r="B2044" s="1">
        <v>1128299</v>
      </c>
      <c r="C2044" s="17">
        <v>44695</v>
      </c>
      <c r="D2044" s="17" t="str">
        <f t="shared" si="111"/>
        <v>mayo</v>
      </c>
      <c r="E2044" s="17" t="str">
        <f t="shared" si="112"/>
        <v>T2</v>
      </c>
      <c r="F2044" s="17" t="str">
        <f t="shared" si="113"/>
        <v>S1</v>
      </c>
      <c r="G2044" s="1" t="s">
        <v>11</v>
      </c>
      <c r="H2044" s="1" t="s">
        <v>61</v>
      </c>
      <c r="I2044" s="1" t="s">
        <v>62</v>
      </c>
      <c r="J2044" s="1" t="s">
        <v>4</v>
      </c>
      <c r="K2044" s="1">
        <v>41</v>
      </c>
      <c r="L2044" s="1" t="s">
        <v>114</v>
      </c>
      <c r="M2044" s="14">
        <v>0.55000000000000004</v>
      </c>
      <c r="N2044" s="2">
        <v>4250</v>
      </c>
      <c r="O2044" s="14">
        <f t="shared" si="106"/>
        <v>2337.5</v>
      </c>
      <c r="P2044" s="14">
        <f t="shared" si="107"/>
        <v>818.125</v>
      </c>
      <c r="Q2044" s="3">
        <v>0.35</v>
      </c>
    </row>
    <row r="2045" spans="1:17" ht="15.75" customHeight="1" x14ac:dyDescent="0.2">
      <c r="A2045" s="1" t="s">
        <v>110</v>
      </c>
      <c r="B2045" s="1">
        <v>1128299</v>
      </c>
      <c r="C2045" s="17">
        <v>44695</v>
      </c>
      <c r="D2045" s="17" t="str">
        <f t="shared" si="111"/>
        <v>mayo</v>
      </c>
      <c r="E2045" s="17" t="str">
        <f t="shared" si="112"/>
        <v>T2</v>
      </c>
      <c r="F2045" s="17" t="str">
        <f t="shared" si="113"/>
        <v>S1</v>
      </c>
      <c r="G2045" s="1" t="s">
        <v>11</v>
      </c>
      <c r="H2045" s="1" t="s">
        <v>61</v>
      </c>
      <c r="I2045" s="1" t="s">
        <v>62</v>
      </c>
      <c r="J2045" s="1" t="s">
        <v>5</v>
      </c>
      <c r="K2045" s="1">
        <v>49</v>
      </c>
      <c r="L2045" s="1" t="s">
        <v>112</v>
      </c>
      <c r="M2045" s="14">
        <v>0.5</v>
      </c>
      <c r="N2045" s="2">
        <v>3250</v>
      </c>
      <c r="O2045" s="14">
        <f t="shared" si="106"/>
        <v>1625</v>
      </c>
      <c r="P2045" s="14">
        <f t="shared" si="107"/>
        <v>650</v>
      </c>
      <c r="Q2045" s="3">
        <v>0.4</v>
      </c>
    </row>
    <row r="2046" spans="1:17" ht="15.75" customHeight="1" x14ac:dyDescent="0.2">
      <c r="A2046" s="1" t="s">
        <v>110</v>
      </c>
      <c r="B2046" s="1">
        <v>1128299</v>
      </c>
      <c r="C2046" s="17">
        <v>44695</v>
      </c>
      <c r="D2046" s="17" t="str">
        <f t="shared" si="111"/>
        <v>mayo</v>
      </c>
      <c r="E2046" s="17" t="str">
        <f t="shared" si="112"/>
        <v>T2</v>
      </c>
      <c r="F2046" s="17" t="str">
        <f t="shared" si="113"/>
        <v>S1</v>
      </c>
      <c r="G2046" s="1" t="s">
        <v>11</v>
      </c>
      <c r="H2046" s="1" t="s">
        <v>61</v>
      </c>
      <c r="I2046" s="1" t="s">
        <v>62</v>
      </c>
      <c r="J2046" s="1" t="s">
        <v>6</v>
      </c>
      <c r="K2046" s="1">
        <v>19</v>
      </c>
      <c r="L2046" s="1" t="s">
        <v>113</v>
      </c>
      <c r="M2046" s="14">
        <v>0.55000000000000004</v>
      </c>
      <c r="N2046" s="2">
        <v>2250</v>
      </c>
      <c r="O2046" s="14">
        <f t="shared" si="106"/>
        <v>1237.5</v>
      </c>
      <c r="P2046" s="14">
        <f t="shared" si="107"/>
        <v>433.125</v>
      </c>
      <c r="Q2046" s="3">
        <v>0.35</v>
      </c>
    </row>
    <row r="2047" spans="1:17" ht="15.75" customHeight="1" x14ac:dyDescent="0.2">
      <c r="A2047" s="1" t="s">
        <v>110</v>
      </c>
      <c r="B2047" s="1">
        <v>1128299</v>
      </c>
      <c r="C2047" s="17">
        <v>44695</v>
      </c>
      <c r="D2047" s="17" t="str">
        <f t="shared" si="111"/>
        <v>mayo</v>
      </c>
      <c r="E2047" s="17" t="str">
        <f t="shared" si="112"/>
        <v>T2</v>
      </c>
      <c r="F2047" s="17" t="str">
        <f t="shared" si="113"/>
        <v>S1</v>
      </c>
      <c r="G2047" s="1" t="s">
        <v>11</v>
      </c>
      <c r="H2047" s="1" t="s">
        <v>61</v>
      </c>
      <c r="I2047" s="1" t="s">
        <v>62</v>
      </c>
      <c r="J2047" s="1" t="s">
        <v>7</v>
      </c>
      <c r="K2047" s="1">
        <v>17</v>
      </c>
      <c r="L2047" s="1" t="s">
        <v>113</v>
      </c>
      <c r="M2047" s="14">
        <v>0.70000000000000007</v>
      </c>
      <c r="N2047" s="2">
        <v>4000</v>
      </c>
      <c r="O2047" s="14">
        <f t="shared" si="106"/>
        <v>2800.0000000000005</v>
      </c>
      <c r="P2047" s="14">
        <f t="shared" si="107"/>
        <v>700.00000000000011</v>
      </c>
      <c r="Q2047" s="3">
        <v>0.25</v>
      </c>
    </row>
    <row r="2048" spans="1:17" ht="15.75" customHeight="1" x14ac:dyDescent="0.2">
      <c r="A2048" s="1" t="s">
        <v>110</v>
      </c>
      <c r="B2048" s="1">
        <v>1128299</v>
      </c>
      <c r="C2048" s="17">
        <v>44725</v>
      </c>
      <c r="D2048" s="17" t="str">
        <f t="shared" si="111"/>
        <v>junio</v>
      </c>
      <c r="E2048" s="17" t="str">
        <f t="shared" si="112"/>
        <v>T2</v>
      </c>
      <c r="F2048" s="17" t="str">
        <f t="shared" si="113"/>
        <v>S1</v>
      </c>
      <c r="G2048" s="1" t="s">
        <v>11</v>
      </c>
      <c r="H2048" s="1" t="s">
        <v>61</v>
      </c>
      <c r="I2048" s="1" t="s">
        <v>62</v>
      </c>
      <c r="J2048" s="1" t="s">
        <v>2</v>
      </c>
      <c r="K2048" s="1">
        <v>58</v>
      </c>
      <c r="L2048" s="1" t="s">
        <v>114</v>
      </c>
      <c r="M2048" s="14">
        <v>0.5</v>
      </c>
      <c r="N2048" s="2">
        <v>6750</v>
      </c>
      <c r="O2048" s="14">
        <f t="shared" si="106"/>
        <v>3375</v>
      </c>
      <c r="P2048" s="14">
        <f t="shared" si="107"/>
        <v>1350</v>
      </c>
      <c r="Q2048" s="3">
        <v>0.4</v>
      </c>
    </row>
    <row r="2049" spans="1:17" ht="15.75" customHeight="1" x14ac:dyDescent="0.2">
      <c r="A2049" s="1" t="s">
        <v>110</v>
      </c>
      <c r="B2049" s="1">
        <v>1128299</v>
      </c>
      <c r="C2049" s="17">
        <v>44725</v>
      </c>
      <c r="D2049" s="17" t="str">
        <f t="shared" si="111"/>
        <v>junio</v>
      </c>
      <c r="E2049" s="17" t="str">
        <f t="shared" si="112"/>
        <v>T2</v>
      </c>
      <c r="F2049" s="17" t="str">
        <f t="shared" si="113"/>
        <v>S1</v>
      </c>
      <c r="G2049" s="1" t="s">
        <v>11</v>
      </c>
      <c r="H2049" s="1" t="s">
        <v>61</v>
      </c>
      <c r="I2049" s="1" t="s">
        <v>62</v>
      </c>
      <c r="J2049" s="1" t="s">
        <v>3</v>
      </c>
      <c r="K2049" s="1">
        <v>24</v>
      </c>
      <c r="L2049" s="1" t="s">
        <v>112</v>
      </c>
      <c r="M2049" s="14">
        <v>0.55000000000000004</v>
      </c>
      <c r="N2049" s="2">
        <v>5250</v>
      </c>
      <c r="O2049" s="14">
        <f t="shared" si="106"/>
        <v>2887.5000000000005</v>
      </c>
      <c r="P2049" s="14">
        <f t="shared" si="107"/>
        <v>1155.0000000000002</v>
      </c>
      <c r="Q2049" s="3">
        <v>0.4</v>
      </c>
    </row>
    <row r="2050" spans="1:17" ht="15.75" customHeight="1" x14ac:dyDescent="0.2">
      <c r="A2050" s="1" t="s">
        <v>110</v>
      </c>
      <c r="B2050" s="1">
        <v>1128299</v>
      </c>
      <c r="C2050" s="17">
        <v>44725</v>
      </c>
      <c r="D2050" s="17" t="str">
        <f t="shared" ref="D2050:D2113" si="114">TEXT(C2050,"mmmm")</f>
        <v>junio</v>
      </c>
      <c r="E2050" s="17" t="str">
        <f t="shared" ref="E2050:E2113" si="115">"T" &amp; TRUNC((MONTH(C2050)-1)/3)+1</f>
        <v>T2</v>
      </c>
      <c r="F2050" s="17" t="str">
        <f t="shared" ref="F2050:F2113" si="116">"S" &amp; IF(MONTH(C2050)&lt;=6,1,2)</f>
        <v>S1</v>
      </c>
      <c r="G2050" s="1" t="s">
        <v>11</v>
      </c>
      <c r="H2050" s="1" t="s">
        <v>61</v>
      </c>
      <c r="I2050" s="1" t="s">
        <v>62</v>
      </c>
      <c r="J2050" s="1" t="s">
        <v>4</v>
      </c>
      <c r="K2050" s="1">
        <v>37</v>
      </c>
      <c r="L2050" s="1" t="s">
        <v>114</v>
      </c>
      <c r="M2050" s="14">
        <v>0.55000000000000004</v>
      </c>
      <c r="N2050" s="2">
        <v>5250</v>
      </c>
      <c r="O2050" s="14">
        <f t="shared" si="106"/>
        <v>2887.5000000000005</v>
      </c>
      <c r="P2050" s="14">
        <f t="shared" si="107"/>
        <v>1010.6250000000001</v>
      </c>
      <c r="Q2050" s="3">
        <v>0.35</v>
      </c>
    </row>
    <row r="2051" spans="1:17" ht="15.75" customHeight="1" x14ac:dyDescent="0.2">
      <c r="A2051" s="1" t="s">
        <v>110</v>
      </c>
      <c r="B2051" s="1">
        <v>1128299</v>
      </c>
      <c r="C2051" s="17">
        <v>44725</v>
      </c>
      <c r="D2051" s="17" t="str">
        <f t="shared" si="114"/>
        <v>junio</v>
      </c>
      <c r="E2051" s="17" t="str">
        <f t="shared" si="115"/>
        <v>T2</v>
      </c>
      <c r="F2051" s="17" t="str">
        <f t="shared" si="116"/>
        <v>S1</v>
      </c>
      <c r="G2051" s="1" t="s">
        <v>11</v>
      </c>
      <c r="H2051" s="1" t="s">
        <v>61</v>
      </c>
      <c r="I2051" s="1" t="s">
        <v>62</v>
      </c>
      <c r="J2051" s="1" t="s">
        <v>5</v>
      </c>
      <c r="K2051" s="1">
        <v>22</v>
      </c>
      <c r="L2051" s="1" t="s">
        <v>113</v>
      </c>
      <c r="M2051" s="14">
        <v>0.5</v>
      </c>
      <c r="N2051" s="2">
        <v>4000</v>
      </c>
      <c r="O2051" s="14">
        <f t="shared" si="106"/>
        <v>2000</v>
      </c>
      <c r="P2051" s="14">
        <f t="shared" si="107"/>
        <v>800</v>
      </c>
      <c r="Q2051" s="3">
        <v>0.4</v>
      </c>
    </row>
    <row r="2052" spans="1:17" ht="15.75" customHeight="1" x14ac:dyDescent="0.2">
      <c r="A2052" s="1" t="s">
        <v>110</v>
      </c>
      <c r="B2052" s="1">
        <v>1128299</v>
      </c>
      <c r="C2052" s="17">
        <v>44725</v>
      </c>
      <c r="D2052" s="17" t="str">
        <f t="shared" si="114"/>
        <v>junio</v>
      </c>
      <c r="E2052" s="17" t="str">
        <f t="shared" si="115"/>
        <v>T2</v>
      </c>
      <c r="F2052" s="17" t="str">
        <f t="shared" si="116"/>
        <v>S1</v>
      </c>
      <c r="G2052" s="1" t="s">
        <v>11</v>
      </c>
      <c r="H2052" s="1" t="s">
        <v>61</v>
      </c>
      <c r="I2052" s="1" t="s">
        <v>62</v>
      </c>
      <c r="J2052" s="1" t="s">
        <v>6</v>
      </c>
      <c r="K2052" s="1">
        <v>32</v>
      </c>
      <c r="L2052" s="1" t="s">
        <v>115</v>
      </c>
      <c r="M2052" s="14">
        <v>0.55000000000000004</v>
      </c>
      <c r="N2052" s="2">
        <v>2750</v>
      </c>
      <c r="O2052" s="14">
        <f t="shared" si="106"/>
        <v>1512.5000000000002</v>
      </c>
      <c r="P2052" s="14">
        <f t="shared" si="107"/>
        <v>529.375</v>
      </c>
      <c r="Q2052" s="3">
        <v>0.35</v>
      </c>
    </row>
    <row r="2053" spans="1:17" ht="15.75" customHeight="1" x14ac:dyDescent="0.2">
      <c r="A2053" s="1" t="s">
        <v>110</v>
      </c>
      <c r="B2053" s="1">
        <v>1128299</v>
      </c>
      <c r="C2053" s="17">
        <v>44725</v>
      </c>
      <c r="D2053" s="17" t="str">
        <f t="shared" si="114"/>
        <v>junio</v>
      </c>
      <c r="E2053" s="17" t="str">
        <f t="shared" si="115"/>
        <v>T2</v>
      </c>
      <c r="F2053" s="17" t="str">
        <f t="shared" si="116"/>
        <v>S1</v>
      </c>
      <c r="G2053" s="1" t="s">
        <v>11</v>
      </c>
      <c r="H2053" s="1" t="s">
        <v>61</v>
      </c>
      <c r="I2053" s="1" t="s">
        <v>62</v>
      </c>
      <c r="J2053" s="1" t="s">
        <v>7</v>
      </c>
      <c r="K2053" s="1">
        <v>56</v>
      </c>
      <c r="L2053" s="1" t="s">
        <v>113</v>
      </c>
      <c r="M2053" s="14">
        <v>0.70000000000000007</v>
      </c>
      <c r="N2053" s="2">
        <v>5750</v>
      </c>
      <c r="O2053" s="14">
        <f t="shared" si="106"/>
        <v>4025.0000000000005</v>
      </c>
      <c r="P2053" s="14">
        <f t="shared" si="107"/>
        <v>1006.2500000000001</v>
      </c>
      <c r="Q2053" s="3">
        <v>0.25</v>
      </c>
    </row>
    <row r="2054" spans="1:17" ht="15.75" customHeight="1" x14ac:dyDescent="0.2">
      <c r="A2054" s="1" t="s">
        <v>110</v>
      </c>
      <c r="B2054" s="1">
        <v>1128299</v>
      </c>
      <c r="C2054" s="17">
        <v>44754</v>
      </c>
      <c r="D2054" s="17" t="str">
        <f t="shared" si="114"/>
        <v>julio</v>
      </c>
      <c r="E2054" s="17" t="str">
        <f t="shared" si="115"/>
        <v>T3</v>
      </c>
      <c r="F2054" s="17" t="str">
        <f t="shared" si="116"/>
        <v>S2</v>
      </c>
      <c r="G2054" s="1" t="s">
        <v>11</v>
      </c>
      <c r="H2054" s="1" t="s">
        <v>61</v>
      </c>
      <c r="I2054" s="1" t="s">
        <v>62</v>
      </c>
      <c r="J2054" s="1" t="s">
        <v>2</v>
      </c>
      <c r="K2054" s="1">
        <v>34</v>
      </c>
      <c r="L2054" s="1" t="s">
        <v>113</v>
      </c>
      <c r="M2054" s="14">
        <v>0.5</v>
      </c>
      <c r="N2054" s="2">
        <v>7250</v>
      </c>
      <c r="O2054" s="14">
        <f t="shared" si="106"/>
        <v>3625</v>
      </c>
      <c r="P2054" s="14">
        <f t="shared" si="107"/>
        <v>1450</v>
      </c>
      <c r="Q2054" s="3">
        <v>0.4</v>
      </c>
    </row>
    <row r="2055" spans="1:17" ht="15.75" customHeight="1" x14ac:dyDescent="0.2">
      <c r="A2055" s="1" t="s">
        <v>110</v>
      </c>
      <c r="B2055" s="1">
        <v>1128299</v>
      </c>
      <c r="C2055" s="17">
        <v>44754</v>
      </c>
      <c r="D2055" s="17" t="str">
        <f t="shared" si="114"/>
        <v>julio</v>
      </c>
      <c r="E2055" s="17" t="str">
        <f t="shared" si="115"/>
        <v>T3</v>
      </c>
      <c r="F2055" s="17" t="str">
        <f t="shared" si="116"/>
        <v>S2</v>
      </c>
      <c r="G2055" s="1" t="s">
        <v>11</v>
      </c>
      <c r="H2055" s="1" t="s">
        <v>61</v>
      </c>
      <c r="I2055" s="1" t="s">
        <v>62</v>
      </c>
      <c r="J2055" s="1" t="s">
        <v>3</v>
      </c>
      <c r="K2055" s="1">
        <v>15</v>
      </c>
      <c r="L2055" s="1" t="s">
        <v>114</v>
      </c>
      <c r="M2055" s="14">
        <v>0.55000000000000004</v>
      </c>
      <c r="N2055" s="2">
        <v>5750</v>
      </c>
      <c r="O2055" s="14">
        <f t="shared" si="106"/>
        <v>3162.5000000000005</v>
      </c>
      <c r="P2055" s="14">
        <f t="shared" si="107"/>
        <v>1265.0000000000002</v>
      </c>
      <c r="Q2055" s="3">
        <v>0.4</v>
      </c>
    </row>
    <row r="2056" spans="1:17" ht="15.75" customHeight="1" x14ac:dyDescent="0.2">
      <c r="A2056" s="1" t="s">
        <v>110</v>
      </c>
      <c r="B2056" s="1">
        <v>1128299</v>
      </c>
      <c r="C2056" s="17">
        <v>44754</v>
      </c>
      <c r="D2056" s="17" t="str">
        <f t="shared" si="114"/>
        <v>julio</v>
      </c>
      <c r="E2056" s="17" t="str">
        <f t="shared" si="115"/>
        <v>T3</v>
      </c>
      <c r="F2056" s="17" t="str">
        <f t="shared" si="116"/>
        <v>S2</v>
      </c>
      <c r="G2056" s="1" t="s">
        <v>11</v>
      </c>
      <c r="H2056" s="1" t="s">
        <v>61</v>
      </c>
      <c r="I2056" s="1" t="s">
        <v>62</v>
      </c>
      <c r="J2056" s="1" t="s">
        <v>4</v>
      </c>
      <c r="K2056" s="1">
        <v>48</v>
      </c>
      <c r="L2056" s="1" t="s">
        <v>113</v>
      </c>
      <c r="M2056" s="14">
        <v>0.55000000000000004</v>
      </c>
      <c r="N2056" s="2">
        <v>5250</v>
      </c>
      <c r="O2056" s="14">
        <f t="shared" si="106"/>
        <v>2887.5000000000005</v>
      </c>
      <c r="P2056" s="14">
        <f t="shared" si="107"/>
        <v>1010.6250000000001</v>
      </c>
      <c r="Q2056" s="3">
        <v>0.35</v>
      </c>
    </row>
    <row r="2057" spans="1:17" ht="15.75" customHeight="1" x14ac:dyDescent="0.2">
      <c r="A2057" s="1" t="s">
        <v>110</v>
      </c>
      <c r="B2057" s="1">
        <v>1128299</v>
      </c>
      <c r="C2057" s="17">
        <v>44754</v>
      </c>
      <c r="D2057" s="17" t="str">
        <f t="shared" si="114"/>
        <v>julio</v>
      </c>
      <c r="E2057" s="17" t="str">
        <f t="shared" si="115"/>
        <v>T3</v>
      </c>
      <c r="F2057" s="17" t="str">
        <f t="shared" si="116"/>
        <v>S2</v>
      </c>
      <c r="G2057" s="1" t="s">
        <v>11</v>
      </c>
      <c r="H2057" s="1" t="s">
        <v>61</v>
      </c>
      <c r="I2057" s="1" t="s">
        <v>62</v>
      </c>
      <c r="J2057" s="1" t="s">
        <v>5</v>
      </c>
      <c r="K2057" s="1">
        <v>33</v>
      </c>
      <c r="L2057" s="1" t="s">
        <v>114</v>
      </c>
      <c r="M2057" s="14">
        <v>0.5</v>
      </c>
      <c r="N2057" s="2">
        <v>4250</v>
      </c>
      <c r="O2057" s="14">
        <f t="shared" si="106"/>
        <v>2125</v>
      </c>
      <c r="P2057" s="14">
        <f t="shared" si="107"/>
        <v>850</v>
      </c>
      <c r="Q2057" s="3">
        <v>0.4</v>
      </c>
    </row>
    <row r="2058" spans="1:17" ht="15.75" customHeight="1" x14ac:dyDescent="0.2">
      <c r="A2058" s="1" t="s">
        <v>110</v>
      </c>
      <c r="B2058" s="1">
        <v>1128299</v>
      </c>
      <c r="C2058" s="17">
        <v>44754</v>
      </c>
      <c r="D2058" s="17" t="str">
        <f t="shared" si="114"/>
        <v>julio</v>
      </c>
      <c r="E2058" s="17" t="str">
        <f t="shared" si="115"/>
        <v>T3</v>
      </c>
      <c r="F2058" s="17" t="str">
        <f t="shared" si="116"/>
        <v>S2</v>
      </c>
      <c r="G2058" s="1" t="s">
        <v>11</v>
      </c>
      <c r="H2058" s="1" t="s">
        <v>61</v>
      </c>
      <c r="I2058" s="1" t="s">
        <v>62</v>
      </c>
      <c r="J2058" s="1" t="s">
        <v>6</v>
      </c>
      <c r="K2058" s="1">
        <v>17</v>
      </c>
      <c r="L2058" s="1" t="s">
        <v>114</v>
      </c>
      <c r="M2058" s="14">
        <v>0.55000000000000004</v>
      </c>
      <c r="N2058" s="2">
        <v>4750</v>
      </c>
      <c r="O2058" s="14">
        <f t="shared" si="106"/>
        <v>2612.5</v>
      </c>
      <c r="P2058" s="14">
        <f t="shared" si="107"/>
        <v>914.37499999999989</v>
      </c>
      <c r="Q2058" s="3">
        <v>0.35</v>
      </c>
    </row>
    <row r="2059" spans="1:17" ht="15.75" customHeight="1" x14ac:dyDescent="0.2">
      <c r="A2059" s="1" t="s">
        <v>110</v>
      </c>
      <c r="B2059" s="1">
        <v>1128299</v>
      </c>
      <c r="C2059" s="17">
        <v>44754</v>
      </c>
      <c r="D2059" s="17" t="str">
        <f t="shared" si="114"/>
        <v>julio</v>
      </c>
      <c r="E2059" s="17" t="str">
        <f t="shared" si="115"/>
        <v>T3</v>
      </c>
      <c r="F2059" s="17" t="str">
        <f t="shared" si="116"/>
        <v>S2</v>
      </c>
      <c r="G2059" s="1" t="s">
        <v>11</v>
      </c>
      <c r="H2059" s="1" t="s">
        <v>61</v>
      </c>
      <c r="I2059" s="1" t="s">
        <v>62</v>
      </c>
      <c r="J2059" s="1" t="s">
        <v>7</v>
      </c>
      <c r="K2059" s="1">
        <v>37</v>
      </c>
      <c r="L2059" s="1" t="s">
        <v>115</v>
      </c>
      <c r="M2059" s="14">
        <v>0.70000000000000007</v>
      </c>
      <c r="N2059" s="2">
        <v>4750</v>
      </c>
      <c r="O2059" s="14">
        <f t="shared" si="106"/>
        <v>3325.0000000000005</v>
      </c>
      <c r="P2059" s="14">
        <f t="shared" si="107"/>
        <v>831.25000000000011</v>
      </c>
      <c r="Q2059" s="3">
        <v>0.25</v>
      </c>
    </row>
    <row r="2060" spans="1:17" ht="15.75" customHeight="1" x14ac:dyDescent="0.2">
      <c r="A2060" s="1" t="s">
        <v>110</v>
      </c>
      <c r="B2060" s="1">
        <v>1128299</v>
      </c>
      <c r="C2060" s="17">
        <v>44786</v>
      </c>
      <c r="D2060" s="17" t="str">
        <f t="shared" si="114"/>
        <v>agosto</v>
      </c>
      <c r="E2060" s="17" t="str">
        <f t="shared" si="115"/>
        <v>T3</v>
      </c>
      <c r="F2060" s="17" t="str">
        <f t="shared" si="116"/>
        <v>S2</v>
      </c>
      <c r="G2060" s="1" t="s">
        <v>11</v>
      </c>
      <c r="H2060" s="1" t="s">
        <v>61</v>
      </c>
      <c r="I2060" s="1" t="s">
        <v>62</v>
      </c>
      <c r="J2060" s="1" t="s">
        <v>2</v>
      </c>
      <c r="K2060" s="1">
        <v>26</v>
      </c>
      <c r="L2060" s="1" t="s">
        <v>112</v>
      </c>
      <c r="M2060" s="14">
        <v>0.55000000000000004</v>
      </c>
      <c r="N2060" s="2">
        <v>6750</v>
      </c>
      <c r="O2060" s="14">
        <f t="shared" si="106"/>
        <v>3712.5000000000005</v>
      </c>
      <c r="P2060" s="14">
        <f t="shared" si="107"/>
        <v>1485.0000000000002</v>
      </c>
      <c r="Q2060" s="3">
        <v>0.4</v>
      </c>
    </row>
    <row r="2061" spans="1:17" ht="15.75" customHeight="1" x14ac:dyDescent="0.2">
      <c r="A2061" s="1" t="s">
        <v>110</v>
      </c>
      <c r="B2061" s="1">
        <v>1128299</v>
      </c>
      <c r="C2061" s="17">
        <v>44786</v>
      </c>
      <c r="D2061" s="17" t="str">
        <f t="shared" si="114"/>
        <v>agosto</v>
      </c>
      <c r="E2061" s="17" t="str">
        <f t="shared" si="115"/>
        <v>T3</v>
      </c>
      <c r="F2061" s="17" t="str">
        <f t="shared" si="116"/>
        <v>S2</v>
      </c>
      <c r="G2061" s="1" t="s">
        <v>11</v>
      </c>
      <c r="H2061" s="1" t="s">
        <v>61</v>
      </c>
      <c r="I2061" s="1" t="s">
        <v>62</v>
      </c>
      <c r="J2061" s="1" t="s">
        <v>3</v>
      </c>
      <c r="K2061" s="1">
        <v>23</v>
      </c>
      <c r="L2061" s="1" t="s">
        <v>112</v>
      </c>
      <c r="M2061" s="14">
        <v>0.60000000000000009</v>
      </c>
      <c r="N2061" s="2">
        <v>6250</v>
      </c>
      <c r="O2061" s="14">
        <f t="shared" si="106"/>
        <v>3750.0000000000005</v>
      </c>
      <c r="P2061" s="14">
        <f t="shared" si="107"/>
        <v>1500.0000000000002</v>
      </c>
      <c r="Q2061" s="3">
        <v>0.4</v>
      </c>
    </row>
    <row r="2062" spans="1:17" ht="15.75" customHeight="1" x14ac:dyDescent="0.2">
      <c r="A2062" s="1" t="s">
        <v>110</v>
      </c>
      <c r="B2062" s="1">
        <v>1128299</v>
      </c>
      <c r="C2062" s="17">
        <v>44786</v>
      </c>
      <c r="D2062" s="17" t="str">
        <f t="shared" si="114"/>
        <v>agosto</v>
      </c>
      <c r="E2062" s="17" t="str">
        <f t="shared" si="115"/>
        <v>T3</v>
      </c>
      <c r="F2062" s="17" t="str">
        <f t="shared" si="116"/>
        <v>S2</v>
      </c>
      <c r="G2062" s="1" t="s">
        <v>11</v>
      </c>
      <c r="H2062" s="1" t="s">
        <v>61</v>
      </c>
      <c r="I2062" s="1" t="s">
        <v>62</v>
      </c>
      <c r="J2062" s="1" t="s">
        <v>4</v>
      </c>
      <c r="K2062" s="1">
        <v>15</v>
      </c>
      <c r="L2062" s="1" t="s">
        <v>115</v>
      </c>
      <c r="M2062" s="14">
        <v>0.55000000000000004</v>
      </c>
      <c r="N2062" s="2">
        <v>5000</v>
      </c>
      <c r="O2062" s="14">
        <f t="shared" si="106"/>
        <v>2750</v>
      </c>
      <c r="P2062" s="14">
        <f t="shared" si="107"/>
        <v>962.49999999999989</v>
      </c>
      <c r="Q2062" s="3">
        <v>0.35</v>
      </c>
    </row>
    <row r="2063" spans="1:17" ht="15.75" customHeight="1" x14ac:dyDescent="0.2">
      <c r="A2063" s="1" t="s">
        <v>110</v>
      </c>
      <c r="B2063" s="1">
        <v>1128299</v>
      </c>
      <c r="C2063" s="17">
        <v>44786</v>
      </c>
      <c r="D2063" s="17" t="str">
        <f t="shared" si="114"/>
        <v>agosto</v>
      </c>
      <c r="E2063" s="17" t="str">
        <f t="shared" si="115"/>
        <v>T3</v>
      </c>
      <c r="F2063" s="17" t="str">
        <f t="shared" si="116"/>
        <v>S2</v>
      </c>
      <c r="G2063" s="1" t="s">
        <v>11</v>
      </c>
      <c r="H2063" s="1" t="s">
        <v>61</v>
      </c>
      <c r="I2063" s="1" t="s">
        <v>62</v>
      </c>
      <c r="J2063" s="1" t="s">
        <v>5</v>
      </c>
      <c r="K2063" s="1">
        <v>51</v>
      </c>
      <c r="L2063" s="1" t="s">
        <v>113</v>
      </c>
      <c r="M2063" s="14">
        <v>0.55000000000000004</v>
      </c>
      <c r="N2063" s="2">
        <v>4500</v>
      </c>
      <c r="O2063" s="14">
        <f t="shared" si="106"/>
        <v>2475</v>
      </c>
      <c r="P2063" s="14">
        <f t="shared" si="107"/>
        <v>990</v>
      </c>
      <c r="Q2063" s="3">
        <v>0.4</v>
      </c>
    </row>
    <row r="2064" spans="1:17" ht="15.75" customHeight="1" x14ac:dyDescent="0.2">
      <c r="A2064" s="1" t="s">
        <v>110</v>
      </c>
      <c r="B2064" s="1">
        <v>1128299</v>
      </c>
      <c r="C2064" s="17">
        <v>44786</v>
      </c>
      <c r="D2064" s="17" t="str">
        <f t="shared" si="114"/>
        <v>agosto</v>
      </c>
      <c r="E2064" s="17" t="str">
        <f t="shared" si="115"/>
        <v>T3</v>
      </c>
      <c r="F2064" s="17" t="str">
        <f t="shared" si="116"/>
        <v>S2</v>
      </c>
      <c r="G2064" s="1" t="s">
        <v>11</v>
      </c>
      <c r="H2064" s="1" t="s">
        <v>61</v>
      </c>
      <c r="I2064" s="1" t="s">
        <v>62</v>
      </c>
      <c r="J2064" s="1" t="s">
        <v>6</v>
      </c>
      <c r="K2064" s="1">
        <v>38</v>
      </c>
      <c r="L2064" s="1" t="s">
        <v>115</v>
      </c>
      <c r="M2064" s="14">
        <v>0.65</v>
      </c>
      <c r="N2064" s="2">
        <v>4500</v>
      </c>
      <c r="O2064" s="14">
        <f t="shared" si="106"/>
        <v>2925</v>
      </c>
      <c r="P2064" s="14">
        <f t="shared" si="107"/>
        <v>1023.7499999999999</v>
      </c>
      <c r="Q2064" s="3">
        <v>0.35</v>
      </c>
    </row>
    <row r="2065" spans="1:17" ht="15.75" customHeight="1" x14ac:dyDescent="0.2">
      <c r="A2065" s="1" t="s">
        <v>110</v>
      </c>
      <c r="B2065" s="1">
        <v>1128299</v>
      </c>
      <c r="C2065" s="17">
        <v>44786</v>
      </c>
      <c r="D2065" s="17" t="str">
        <f t="shared" si="114"/>
        <v>agosto</v>
      </c>
      <c r="E2065" s="17" t="str">
        <f t="shared" si="115"/>
        <v>T3</v>
      </c>
      <c r="F2065" s="17" t="str">
        <f t="shared" si="116"/>
        <v>S2</v>
      </c>
      <c r="G2065" s="1" t="s">
        <v>11</v>
      </c>
      <c r="H2065" s="1" t="s">
        <v>61</v>
      </c>
      <c r="I2065" s="1" t="s">
        <v>62</v>
      </c>
      <c r="J2065" s="1" t="s">
        <v>7</v>
      </c>
      <c r="K2065" s="1">
        <v>15</v>
      </c>
      <c r="L2065" s="1" t="s">
        <v>113</v>
      </c>
      <c r="M2065" s="14">
        <v>0.70000000000000007</v>
      </c>
      <c r="N2065" s="2">
        <v>4250</v>
      </c>
      <c r="O2065" s="14">
        <f t="shared" si="106"/>
        <v>2975.0000000000005</v>
      </c>
      <c r="P2065" s="14">
        <f t="shared" si="107"/>
        <v>743.75000000000011</v>
      </c>
      <c r="Q2065" s="3">
        <v>0.25</v>
      </c>
    </row>
    <row r="2066" spans="1:17" ht="15.75" customHeight="1" x14ac:dyDescent="0.2">
      <c r="A2066" s="1" t="s">
        <v>110</v>
      </c>
      <c r="B2066" s="1">
        <v>1128299</v>
      </c>
      <c r="C2066" s="17">
        <v>44818</v>
      </c>
      <c r="D2066" s="17" t="str">
        <f t="shared" si="114"/>
        <v>septiembre</v>
      </c>
      <c r="E2066" s="17" t="str">
        <f t="shared" si="115"/>
        <v>T3</v>
      </c>
      <c r="F2066" s="17" t="str">
        <f t="shared" si="116"/>
        <v>S2</v>
      </c>
      <c r="G2066" s="1" t="s">
        <v>11</v>
      </c>
      <c r="H2066" s="1" t="s">
        <v>61</v>
      </c>
      <c r="I2066" s="1" t="s">
        <v>62</v>
      </c>
      <c r="J2066" s="1" t="s">
        <v>2</v>
      </c>
      <c r="K2066" s="1">
        <v>43</v>
      </c>
      <c r="L2066" s="1" t="s">
        <v>114</v>
      </c>
      <c r="M2066" s="14">
        <v>0.45000000000000012</v>
      </c>
      <c r="N2066" s="2">
        <v>6000</v>
      </c>
      <c r="O2066" s="14">
        <f t="shared" si="106"/>
        <v>2700.0000000000009</v>
      </c>
      <c r="P2066" s="14">
        <f t="shared" si="107"/>
        <v>1080.0000000000005</v>
      </c>
      <c r="Q2066" s="3">
        <v>0.4</v>
      </c>
    </row>
    <row r="2067" spans="1:17" ht="15.75" customHeight="1" x14ac:dyDescent="0.2">
      <c r="A2067" s="1" t="s">
        <v>110</v>
      </c>
      <c r="B2067" s="1">
        <v>1128299</v>
      </c>
      <c r="C2067" s="17">
        <v>44818</v>
      </c>
      <c r="D2067" s="17" t="str">
        <f t="shared" si="114"/>
        <v>septiembre</v>
      </c>
      <c r="E2067" s="17" t="str">
        <f t="shared" si="115"/>
        <v>T3</v>
      </c>
      <c r="F2067" s="17" t="str">
        <f t="shared" si="116"/>
        <v>S2</v>
      </c>
      <c r="G2067" s="1" t="s">
        <v>11</v>
      </c>
      <c r="H2067" s="1" t="s">
        <v>61</v>
      </c>
      <c r="I2067" s="1" t="s">
        <v>62</v>
      </c>
      <c r="J2067" s="1" t="s">
        <v>3</v>
      </c>
      <c r="K2067" s="1">
        <v>35</v>
      </c>
      <c r="L2067" s="1" t="s">
        <v>112</v>
      </c>
      <c r="M2067" s="14">
        <v>0.50000000000000011</v>
      </c>
      <c r="N2067" s="2">
        <v>6000</v>
      </c>
      <c r="O2067" s="14">
        <f t="shared" si="106"/>
        <v>3000.0000000000005</v>
      </c>
      <c r="P2067" s="14">
        <f t="shared" si="107"/>
        <v>1200.0000000000002</v>
      </c>
      <c r="Q2067" s="3">
        <v>0.4</v>
      </c>
    </row>
    <row r="2068" spans="1:17" ht="15.75" customHeight="1" x14ac:dyDescent="0.2">
      <c r="A2068" s="1" t="s">
        <v>110</v>
      </c>
      <c r="B2068" s="1">
        <v>1128299</v>
      </c>
      <c r="C2068" s="17">
        <v>44818</v>
      </c>
      <c r="D2068" s="17" t="str">
        <f t="shared" si="114"/>
        <v>septiembre</v>
      </c>
      <c r="E2068" s="17" t="str">
        <f t="shared" si="115"/>
        <v>T3</v>
      </c>
      <c r="F2068" s="17" t="str">
        <f t="shared" si="116"/>
        <v>S2</v>
      </c>
      <c r="G2068" s="1" t="s">
        <v>11</v>
      </c>
      <c r="H2068" s="1" t="s">
        <v>61</v>
      </c>
      <c r="I2068" s="1" t="s">
        <v>62</v>
      </c>
      <c r="J2068" s="1" t="s">
        <v>4</v>
      </c>
      <c r="K2068" s="1">
        <v>21</v>
      </c>
      <c r="L2068" s="1" t="s">
        <v>113</v>
      </c>
      <c r="M2068" s="14">
        <v>0.45000000000000012</v>
      </c>
      <c r="N2068" s="2">
        <v>4500</v>
      </c>
      <c r="O2068" s="14">
        <f t="shared" si="106"/>
        <v>2025.0000000000005</v>
      </c>
      <c r="P2068" s="14">
        <f t="shared" si="107"/>
        <v>708.75000000000011</v>
      </c>
      <c r="Q2068" s="3">
        <v>0.35</v>
      </c>
    </row>
    <row r="2069" spans="1:17" ht="15.75" customHeight="1" x14ac:dyDescent="0.2">
      <c r="A2069" s="1" t="s">
        <v>110</v>
      </c>
      <c r="B2069" s="1">
        <v>1128299</v>
      </c>
      <c r="C2069" s="17">
        <v>44818</v>
      </c>
      <c r="D2069" s="17" t="str">
        <f t="shared" si="114"/>
        <v>septiembre</v>
      </c>
      <c r="E2069" s="17" t="str">
        <f t="shared" si="115"/>
        <v>T3</v>
      </c>
      <c r="F2069" s="17" t="str">
        <f t="shared" si="116"/>
        <v>S2</v>
      </c>
      <c r="G2069" s="1" t="s">
        <v>11</v>
      </c>
      <c r="H2069" s="1" t="s">
        <v>61</v>
      </c>
      <c r="I2069" s="1" t="s">
        <v>62</v>
      </c>
      <c r="J2069" s="1" t="s">
        <v>5</v>
      </c>
      <c r="K2069" s="1">
        <v>21</v>
      </c>
      <c r="L2069" s="1" t="s">
        <v>113</v>
      </c>
      <c r="M2069" s="14">
        <v>0.45000000000000012</v>
      </c>
      <c r="N2069" s="2">
        <v>4000</v>
      </c>
      <c r="O2069" s="14">
        <f t="shared" si="106"/>
        <v>1800.0000000000005</v>
      </c>
      <c r="P2069" s="14">
        <f t="shared" si="107"/>
        <v>720.00000000000023</v>
      </c>
      <c r="Q2069" s="3">
        <v>0.4</v>
      </c>
    </row>
    <row r="2070" spans="1:17" ht="15.75" customHeight="1" x14ac:dyDescent="0.2">
      <c r="A2070" s="1" t="s">
        <v>110</v>
      </c>
      <c r="B2070" s="1">
        <v>1128299</v>
      </c>
      <c r="C2070" s="17">
        <v>44818</v>
      </c>
      <c r="D2070" s="17" t="str">
        <f t="shared" si="114"/>
        <v>septiembre</v>
      </c>
      <c r="E2070" s="17" t="str">
        <f t="shared" si="115"/>
        <v>T3</v>
      </c>
      <c r="F2070" s="17" t="str">
        <f t="shared" si="116"/>
        <v>S2</v>
      </c>
      <c r="G2070" s="1" t="s">
        <v>11</v>
      </c>
      <c r="H2070" s="1" t="s">
        <v>61</v>
      </c>
      <c r="I2070" s="1" t="s">
        <v>62</v>
      </c>
      <c r="J2070" s="1" t="s">
        <v>6</v>
      </c>
      <c r="K2070" s="1">
        <v>15</v>
      </c>
      <c r="L2070" s="1" t="s">
        <v>113</v>
      </c>
      <c r="M2070" s="14">
        <v>0.55000000000000004</v>
      </c>
      <c r="N2070" s="2">
        <v>4000</v>
      </c>
      <c r="O2070" s="14">
        <f t="shared" si="106"/>
        <v>2200</v>
      </c>
      <c r="P2070" s="14">
        <f t="shared" si="107"/>
        <v>770</v>
      </c>
      <c r="Q2070" s="3">
        <v>0.35</v>
      </c>
    </row>
    <row r="2071" spans="1:17" ht="15.75" customHeight="1" x14ac:dyDescent="0.2">
      <c r="A2071" s="1" t="s">
        <v>110</v>
      </c>
      <c r="B2071" s="1">
        <v>1128299</v>
      </c>
      <c r="C2071" s="17">
        <v>44818</v>
      </c>
      <c r="D2071" s="17" t="str">
        <f t="shared" si="114"/>
        <v>septiembre</v>
      </c>
      <c r="E2071" s="17" t="str">
        <f t="shared" si="115"/>
        <v>T3</v>
      </c>
      <c r="F2071" s="17" t="str">
        <f t="shared" si="116"/>
        <v>S2</v>
      </c>
      <c r="G2071" s="1" t="s">
        <v>11</v>
      </c>
      <c r="H2071" s="1" t="s">
        <v>61</v>
      </c>
      <c r="I2071" s="1" t="s">
        <v>62</v>
      </c>
      <c r="J2071" s="1" t="s">
        <v>7</v>
      </c>
      <c r="K2071" s="1">
        <v>47</v>
      </c>
      <c r="L2071" s="1" t="s">
        <v>112</v>
      </c>
      <c r="M2071" s="14">
        <v>0.60000000000000009</v>
      </c>
      <c r="N2071" s="2">
        <v>4500</v>
      </c>
      <c r="O2071" s="14">
        <f t="shared" si="106"/>
        <v>2700.0000000000005</v>
      </c>
      <c r="P2071" s="14">
        <f t="shared" si="107"/>
        <v>675.00000000000011</v>
      </c>
      <c r="Q2071" s="3">
        <v>0.25</v>
      </c>
    </row>
    <row r="2072" spans="1:17" ht="15.75" customHeight="1" x14ac:dyDescent="0.2">
      <c r="A2072" s="1" t="s">
        <v>110</v>
      </c>
      <c r="B2072" s="1">
        <v>1128299</v>
      </c>
      <c r="C2072" s="17">
        <v>44847</v>
      </c>
      <c r="D2072" s="17" t="str">
        <f t="shared" si="114"/>
        <v>octubre</v>
      </c>
      <c r="E2072" s="17" t="str">
        <f t="shared" si="115"/>
        <v>T4</v>
      </c>
      <c r="F2072" s="17" t="str">
        <f t="shared" si="116"/>
        <v>S2</v>
      </c>
      <c r="G2072" s="1" t="s">
        <v>11</v>
      </c>
      <c r="H2072" s="1" t="s">
        <v>61</v>
      </c>
      <c r="I2072" s="1" t="s">
        <v>62</v>
      </c>
      <c r="J2072" s="1" t="s">
        <v>2</v>
      </c>
      <c r="K2072" s="1">
        <v>15</v>
      </c>
      <c r="L2072" s="1" t="s">
        <v>112</v>
      </c>
      <c r="M2072" s="14">
        <v>0.45000000000000012</v>
      </c>
      <c r="N2072" s="2">
        <v>5250</v>
      </c>
      <c r="O2072" s="14">
        <f t="shared" si="106"/>
        <v>2362.5000000000005</v>
      </c>
      <c r="P2072" s="14">
        <f t="shared" si="107"/>
        <v>945.00000000000023</v>
      </c>
      <c r="Q2072" s="3">
        <v>0.4</v>
      </c>
    </row>
    <row r="2073" spans="1:17" ht="15.75" customHeight="1" x14ac:dyDescent="0.2">
      <c r="A2073" s="1" t="s">
        <v>110</v>
      </c>
      <c r="B2073" s="1">
        <v>1128299</v>
      </c>
      <c r="C2073" s="17">
        <v>44847</v>
      </c>
      <c r="D2073" s="17" t="str">
        <f t="shared" si="114"/>
        <v>octubre</v>
      </c>
      <c r="E2073" s="17" t="str">
        <f t="shared" si="115"/>
        <v>T4</v>
      </c>
      <c r="F2073" s="17" t="str">
        <f t="shared" si="116"/>
        <v>S2</v>
      </c>
      <c r="G2073" s="1" t="s">
        <v>11</v>
      </c>
      <c r="H2073" s="1" t="s">
        <v>61</v>
      </c>
      <c r="I2073" s="1" t="s">
        <v>62</v>
      </c>
      <c r="J2073" s="1" t="s">
        <v>3</v>
      </c>
      <c r="K2073" s="1">
        <v>24</v>
      </c>
      <c r="L2073" s="1" t="s">
        <v>115</v>
      </c>
      <c r="M2073" s="14">
        <v>0.50000000000000011</v>
      </c>
      <c r="N2073" s="2">
        <v>5250</v>
      </c>
      <c r="O2073" s="14">
        <f t="shared" si="106"/>
        <v>2625.0000000000005</v>
      </c>
      <c r="P2073" s="14">
        <f t="shared" si="107"/>
        <v>1050.0000000000002</v>
      </c>
      <c r="Q2073" s="3">
        <v>0.4</v>
      </c>
    </row>
    <row r="2074" spans="1:17" ht="15.75" customHeight="1" x14ac:dyDescent="0.2">
      <c r="A2074" s="1" t="s">
        <v>110</v>
      </c>
      <c r="B2074" s="1">
        <v>1128299</v>
      </c>
      <c r="C2074" s="17">
        <v>44847</v>
      </c>
      <c r="D2074" s="17" t="str">
        <f t="shared" si="114"/>
        <v>octubre</v>
      </c>
      <c r="E2074" s="17" t="str">
        <f t="shared" si="115"/>
        <v>T4</v>
      </c>
      <c r="F2074" s="17" t="str">
        <f t="shared" si="116"/>
        <v>S2</v>
      </c>
      <c r="G2074" s="1" t="s">
        <v>11</v>
      </c>
      <c r="H2074" s="1" t="s">
        <v>61</v>
      </c>
      <c r="I2074" s="1" t="s">
        <v>62</v>
      </c>
      <c r="J2074" s="1" t="s">
        <v>4</v>
      </c>
      <c r="K2074" s="1">
        <v>20</v>
      </c>
      <c r="L2074" s="1" t="s">
        <v>112</v>
      </c>
      <c r="M2074" s="14">
        <v>0.45000000000000012</v>
      </c>
      <c r="N2074" s="2">
        <v>3500</v>
      </c>
      <c r="O2074" s="14">
        <f t="shared" si="106"/>
        <v>1575.0000000000005</v>
      </c>
      <c r="P2074" s="14">
        <f t="shared" si="107"/>
        <v>551.25000000000011</v>
      </c>
      <c r="Q2074" s="3">
        <v>0.35</v>
      </c>
    </row>
    <row r="2075" spans="1:17" ht="15.75" customHeight="1" x14ac:dyDescent="0.2">
      <c r="A2075" s="1" t="s">
        <v>110</v>
      </c>
      <c r="B2075" s="1">
        <v>1128299</v>
      </c>
      <c r="C2075" s="17">
        <v>44847</v>
      </c>
      <c r="D2075" s="17" t="str">
        <f t="shared" si="114"/>
        <v>octubre</v>
      </c>
      <c r="E2075" s="17" t="str">
        <f t="shared" si="115"/>
        <v>T4</v>
      </c>
      <c r="F2075" s="17" t="str">
        <f t="shared" si="116"/>
        <v>S2</v>
      </c>
      <c r="G2075" s="1" t="s">
        <v>11</v>
      </c>
      <c r="H2075" s="1" t="s">
        <v>61</v>
      </c>
      <c r="I2075" s="1" t="s">
        <v>62</v>
      </c>
      <c r="J2075" s="1" t="s">
        <v>5</v>
      </c>
      <c r="K2075" s="1">
        <v>19</v>
      </c>
      <c r="L2075" s="1" t="s">
        <v>114</v>
      </c>
      <c r="M2075" s="14">
        <v>0.45000000000000012</v>
      </c>
      <c r="N2075" s="2">
        <v>3250</v>
      </c>
      <c r="O2075" s="14">
        <f t="shared" si="106"/>
        <v>1462.5000000000005</v>
      </c>
      <c r="P2075" s="14">
        <f t="shared" si="107"/>
        <v>585.00000000000023</v>
      </c>
      <c r="Q2075" s="3">
        <v>0.4</v>
      </c>
    </row>
    <row r="2076" spans="1:17" ht="15.75" customHeight="1" x14ac:dyDescent="0.2">
      <c r="A2076" s="1" t="s">
        <v>110</v>
      </c>
      <c r="B2076" s="1">
        <v>1128299</v>
      </c>
      <c r="C2076" s="17">
        <v>44847</v>
      </c>
      <c r="D2076" s="17" t="str">
        <f t="shared" si="114"/>
        <v>octubre</v>
      </c>
      <c r="E2076" s="17" t="str">
        <f t="shared" si="115"/>
        <v>T4</v>
      </c>
      <c r="F2076" s="17" t="str">
        <f t="shared" si="116"/>
        <v>S2</v>
      </c>
      <c r="G2076" s="1" t="s">
        <v>11</v>
      </c>
      <c r="H2076" s="1" t="s">
        <v>61</v>
      </c>
      <c r="I2076" s="1" t="s">
        <v>62</v>
      </c>
      <c r="J2076" s="1" t="s">
        <v>6</v>
      </c>
      <c r="K2076" s="1">
        <v>30</v>
      </c>
      <c r="L2076" s="1" t="s">
        <v>115</v>
      </c>
      <c r="M2076" s="14">
        <v>0.55000000000000004</v>
      </c>
      <c r="N2076" s="2">
        <v>3000</v>
      </c>
      <c r="O2076" s="14">
        <f t="shared" si="106"/>
        <v>1650.0000000000002</v>
      </c>
      <c r="P2076" s="14">
        <f t="shared" si="107"/>
        <v>577.5</v>
      </c>
      <c r="Q2076" s="3">
        <v>0.35</v>
      </c>
    </row>
    <row r="2077" spans="1:17" ht="15.75" customHeight="1" x14ac:dyDescent="0.2">
      <c r="A2077" s="1" t="s">
        <v>110</v>
      </c>
      <c r="B2077" s="1">
        <v>1128299</v>
      </c>
      <c r="C2077" s="17">
        <v>44847</v>
      </c>
      <c r="D2077" s="17" t="str">
        <f t="shared" si="114"/>
        <v>octubre</v>
      </c>
      <c r="E2077" s="17" t="str">
        <f t="shared" si="115"/>
        <v>T4</v>
      </c>
      <c r="F2077" s="17" t="str">
        <f t="shared" si="116"/>
        <v>S2</v>
      </c>
      <c r="G2077" s="1" t="s">
        <v>11</v>
      </c>
      <c r="H2077" s="1" t="s">
        <v>61</v>
      </c>
      <c r="I2077" s="1" t="s">
        <v>62</v>
      </c>
      <c r="J2077" s="1" t="s">
        <v>7</v>
      </c>
      <c r="K2077" s="1">
        <v>50</v>
      </c>
      <c r="L2077" s="1" t="s">
        <v>113</v>
      </c>
      <c r="M2077" s="14">
        <v>0.70000000000000007</v>
      </c>
      <c r="N2077" s="2">
        <v>3500</v>
      </c>
      <c r="O2077" s="14">
        <f t="shared" si="106"/>
        <v>2450.0000000000005</v>
      </c>
      <c r="P2077" s="14">
        <f t="shared" si="107"/>
        <v>612.50000000000011</v>
      </c>
      <c r="Q2077" s="3">
        <v>0.25</v>
      </c>
    </row>
    <row r="2078" spans="1:17" ht="15.75" customHeight="1" x14ac:dyDescent="0.2">
      <c r="A2078" s="1" t="s">
        <v>110</v>
      </c>
      <c r="B2078" s="1">
        <v>1128299</v>
      </c>
      <c r="C2078" s="17">
        <v>44878</v>
      </c>
      <c r="D2078" s="17" t="str">
        <f t="shared" si="114"/>
        <v>noviembre</v>
      </c>
      <c r="E2078" s="17" t="str">
        <f t="shared" si="115"/>
        <v>T4</v>
      </c>
      <c r="F2078" s="17" t="str">
        <f t="shared" si="116"/>
        <v>S2</v>
      </c>
      <c r="G2078" s="1" t="s">
        <v>11</v>
      </c>
      <c r="H2078" s="1" t="s">
        <v>61</v>
      </c>
      <c r="I2078" s="1" t="s">
        <v>62</v>
      </c>
      <c r="J2078" s="1" t="s">
        <v>2</v>
      </c>
      <c r="K2078" s="1">
        <v>55</v>
      </c>
      <c r="L2078" s="1" t="s">
        <v>112</v>
      </c>
      <c r="M2078" s="14">
        <v>0.55000000000000004</v>
      </c>
      <c r="N2078" s="2">
        <v>5250</v>
      </c>
      <c r="O2078" s="14">
        <f t="shared" si="106"/>
        <v>2887.5000000000005</v>
      </c>
      <c r="P2078" s="14">
        <f t="shared" si="107"/>
        <v>1155.0000000000002</v>
      </c>
      <c r="Q2078" s="3">
        <v>0.4</v>
      </c>
    </row>
    <row r="2079" spans="1:17" ht="15.75" customHeight="1" x14ac:dyDescent="0.2">
      <c r="A2079" s="1" t="s">
        <v>110</v>
      </c>
      <c r="B2079" s="1">
        <v>1128299</v>
      </c>
      <c r="C2079" s="17">
        <v>44878</v>
      </c>
      <c r="D2079" s="17" t="str">
        <f t="shared" si="114"/>
        <v>noviembre</v>
      </c>
      <c r="E2079" s="17" t="str">
        <f t="shared" si="115"/>
        <v>T4</v>
      </c>
      <c r="F2079" s="17" t="str">
        <f t="shared" si="116"/>
        <v>S2</v>
      </c>
      <c r="G2079" s="1" t="s">
        <v>11</v>
      </c>
      <c r="H2079" s="1" t="s">
        <v>61</v>
      </c>
      <c r="I2079" s="1" t="s">
        <v>62</v>
      </c>
      <c r="J2079" s="1" t="s">
        <v>3</v>
      </c>
      <c r="K2079" s="1">
        <v>21</v>
      </c>
      <c r="L2079" s="1" t="s">
        <v>113</v>
      </c>
      <c r="M2079" s="14">
        <v>0.60000000000000009</v>
      </c>
      <c r="N2079" s="2">
        <v>5750</v>
      </c>
      <c r="O2079" s="14">
        <f t="shared" si="106"/>
        <v>3450.0000000000005</v>
      </c>
      <c r="P2079" s="14">
        <f t="shared" si="107"/>
        <v>1380.0000000000002</v>
      </c>
      <c r="Q2079" s="3">
        <v>0.4</v>
      </c>
    </row>
    <row r="2080" spans="1:17" ht="15.75" customHeight="1" x14ac:dyDescent="0.2">
      <c r="A2080" s="1" t="s">
        <v>110</v>
      </c>
      <c r="B2080" s="1">
        <v>1128299</v>
      </c>
      <c r="C2080" s="17">
        <v>44878</v>
      </c>
      <c r="D2080" s="17" t="str">
        <f t="shared" si="114"/>
        <v>noviembre</v>
      </c>
      <c r="E2080" s="17" t="str">
        <f t="shared" si="115"/>
        <v>T4</v>
      </c>
      <c r="F2080" s="17" t="str">
        <f t="shared" si="116"/>
        <v>S2</v>
      </c>
      <c r="G2080" s="1" t="s">
        <v>11</v>
      </c>
      <c r="H2080" s="1" t="s">
        <v>61</v>
      </c>
      <c r="I2080" s="1" t="s">
        <v>62</v>
      </c>
      <c r="J2080" s="1" t="s">
        <v>4</v>
      </c>
      <c r="K2080" s="1">
        <v>31</v>
      </c>
      <c r="L2080" s="1" t="s">
        <v>113</v>
      </c>
      <c r="M2080" s="14">
        <v>0.55000000000000004</v>
      </c>
      <c r="N2080" s="2">
        <v>4250</v>
      </c>
      <c r="O2080" s="14">
        <f t="shared" si="106"/>
        <v>2337.5</v>
      </c>
      <c r="P2080" s="14">
        <f t="shared" si="107"/>
        <v>818.125</v>
      </c>
      <c r="Q2080" s="3">
        <v>0.35</v>
      </c>
    </row>
    <row r="2081" spans="1:17" ht="15.75" customHeight="1" x14ac:dyDescent="0.2">
      <c r="A2081" s="1" t="s">
        <v>110</v>
      </c>
      <c r="B2081" s="1">
        <v>1128299</v>
      </c>
      <c r="C2081" s="17">
        <v>44878</v>
      </c>
      <c r="D2081" s="17" t="str">
        <f t="shared" si="114"/>
        <v>noviembre</v>
      </c>
      <c r="E2081" s="17" t="str">
        <f t="shared" si="115"/>
        <v>T4</v>
      </c>
      <c r="F2081" s="17" t="str">
        <f t="shared" si="116"/>
        <v>S2</v>
      </c>
      <c r="G2081" s="1" t="s">
        <v>11</v>
      </c>
      <c r="H2081" s="1" t="s">
        <v>61</v>
      </c>
      <c r="I2081" s="1" t="s">
        <v>62</v>
      </c>
      <c r="J2081" s="1" t="s">
        <v>5</v>
      </c>
      <c r="K2081" s="1">
        <v>42</v>
      </c>
      <c r="L2081" s="1" t="s">
        <v>112</v>
      </c>
      <c r="M2081" s="14">
        <v>0.55000000000000004</v>
      </c>
      <c r="N2081" s="2">
        <v>4000</v>
      </c>
      <c r="O2081" s="14">
        <f t="shared" si="106"/>
        <v>2200</v>
      </c>
      <c r="P2081" s="14">
        <f t="shared" si="107"/>
        <v>880</v>
      </c>
      <c r="Q2081" s="3">
        <v>0.4</v>
      </c>
    </row>
    <row r="2082" spans="1:17" ht="15.75" customHeight="1" x14ac:dyDescent="0.2">
      <c r="A2082" s="1" t="s">
        <v>110</v>
      </c>
      <c r="B2082" s="1">
        <v>1128299</v>
      </c>
      <c r="C2082" s="17">
        <v>44878</v>
      </c>
      <c r="D2082" s="17" t="str">
        <f t="shared" si="114"/>
        <v>noviembre</v>
      </c>
      <c r="E2082" s="17" t="str">
        <f t="shared" si="115"/>
        <v>T4</v>
      </c>
      <c r="F2082" s="17" t="str">
        <f t="shared" si="116"/>
        <v>S2</v>
      </c>
      <c r="G2082" s="1" t="s">
        <v>11</v>
      </c>
      <c r="H2082" s="1" t="s">
        <v>61</v>
      </c>
      <c r="I2082" s="1" t="s">
        <v>62</v>
      </c>
      <c r="J2082" s="1" t="s">
        <v>6</v>
      </c>
      <c r="K2082" s="1">
        <v>38</v>
      </c>
      <c r="L2082" s="1" t="s">
        <v>113</v>
      </c>
      <c r="M2082" s="14">
        <v>0.65</v>
      </c>
      <c r="N2082" s="2">
        <v>3500</v>
      </c>
      <c r="O2082" s="14">
        <f t="shared" si="106"/>
        <v>2275</v>
      </c>
      <c r="P2082" s="14">
        <f t="shared" si="107"/>
        <v>796.25</v>
      </c>
      <c r="Q2082" s="3">
        <v>0.35</v>
      </c>
    </row>
    <row r="2083" spans="1:17" ht="15.75" customHeight="1" x14ac:dyDescent="0.2">
      <c r="A2083" s="1" t="s">
        <v>110</v>
      </c>
      <c r="B2083" s="1">
        <v>1128299</v>
      </c>
      <c r="C2083" s="17">
        <v>44878</v>
      </c>
      <c r="D2083" s="17" t="str">
        <f t="shared" si="114"/>
        <v>noviembre</v>
      </c>
      <c r="E2083" s="17" t="str">
        <f t="shared" si="115"/>
        <v>T4</v>
      </c>
      <c r="F2083" s="17" t="str">
        <f t="shared" si="116"/>
        <v>S2</v>
      </c>
      <c r="G2083" s="1" t="s">
        <v>11</v>
      </c>
      <c r="H2083" s="1" t="s">
        <v>61</v>
      </c>
      <c r="I2083" s="1" t="s">
        <v>62</v>
      </c>
      <c r="J2083" s="1" t="s">
        <v>7</v>
      </c>
      <c r="K2083" s="1">
        <v>37</v>
      </c>
      <c r="L2083" s="1" t="s">
        <v>114</v>
      </c>
      <c r="M2083" s="14">
        <v>0.70000000000000007</v>
      </c>
      <c r="N2083" s="2">
        <v>4750</v>
      </c>
      <c r="O2083" s="14">
        <f t="shared" si="106"/>
        <v>3325.0000000000005</v>
      </c>
      <c r="P2083" s="14">
        <f t="shared" si="107"/>
        <v>831.25000000000011</v>
      </c>
      <c r="Q2083" s="3">
        <v>0.25</v>
      </c>
    </row>
    <row r="2084" spans="1:17" ht="15.75" customHeight="1" x14ac:dyDescent="0.2">
      <c r="A2084" s="1" t="s">
        <v>110</v>
      </c>
      <c r="B2084" s="1">
        <v>1128299</v>
      </c>
      <c r="C2084" s="17">
        <v>44907</v>
      </c>
      <c r="D2084" s="17" t="str">
        <f t="shared" si="114"/>
        <v>diciembre</v>
      </c>
      <c r="E2084" s="17" t="str">
        <f t="shared" si="115"/>
        <v>T4</v>
      </c>
      <c r="F2084" s="17" t="str">
        <f t="shared" si="116"/>
        <v>S2</v>
      </c>
      <c r="G2084" s="1" t="s">
        <v>11</v>
      </c>
      <c r="H2084" s="1" t="s">
        <v>61</v>
      </c>
      <c r="I2084" s="1" t="s">
        <v>62</v>
      </c>
      <c r="J2084" s="1" t="s">
        <v>2</v>
      </c>
      <c r="K2084" s="1">
        <v>33</v>
      </c>
      <c r="L2084" s="1" t="s">
        <v>115</v>
      </c>
      <c r="M2084" s="14">
        <v>0.55000000000000004</v>
      </c>
      <c r="N2084" s="2">
        <v>6750</v>
      </c>
      <c r="O2084" s="14">
        <f t="shared" si="106"/>
        <v>3712.5000000000005</v>
      </c>
      <c r="P2084" s="14">
        <f t="shared" si="107"/>
        <v>1485.0000000000002</v>
      </c>
      <c r="Q2084" s="3">
        <v>0.4</v>
      </c>
    </row>
    <row r="2085" spans="1:17" ht="15.75" customHeight="1" x14ac:dyDescent="0.2">
      <c r="A2085" s="1" t="s">
        <v>110</v>
      </c>
      <c r="B2085" s="1">
        <v>1128299</v>
      </c>
      <c r="C2085" s="17">
        <v>44907</v>
      </c>
      <c r="D2085" s="17" t="str">
        <f t="shared" si="114"/>
        <v>diciembre</v>
      </c>
      <c r="E2085" s="17" t="str">
        <f t="shared" si="115"/>
        <v>T4</v>
      </c>
      <c r="F2085" s="17" t="str">
        <f t="shared" si="116"/>
        <v>S2</v>
      </c>
      <c r="G2085" s="1" t="s">
        <v>11</v>
      </c>
      <c r="H2085" s="1" t="s">
        <v>61</v>
      </c>
      <c r="I2085" s="1" t="s">
        <v>62</v>
      </c>
      <c r="J2085" s="1" t="s">
        <v>3</v>
      </c>
      <c r="K2085" s="1">
        <v>43</v>
      </c>
      <c r="L2085" s="1" t="s">
        <v>112</v>
      </c>
      <c r="M2085" s="14">
        <v>0.60000000000000009</v>
      </c>
      <c r="N2085" s="2">
        <v>6750</v>
      </c>
      <c r="O2085" s="14">
        <f t="shared" si="106"/>
        <v>4050.0000000000005</v>
      </c>
      <c r="P2085" s="14">
        <f t="shared" si="107"/>
        <v>1620.0000000000002</v>
      </c>
      <c r="Q2085" s="3">
        <v>0.4</v>
      </c>
    </row>
    <row r="2086" spans="1:17" ht="15.75" customHeight="1" x14ac:dyDescent="0.2">
      <c r="A2086" s="1" t="s">
        <v>110</v>
      </c>
      <c r="B2086" s="1">
        <v>1128299</v>
      </c>
      <c r="C2086" s="17">
        <v>44907</v>
      </c>
      <c r="D2086" s="17" t="str">
        <f t="shared" si="114"/>
        <v>diciembre</v>
      </c>
      <c r="E2086" s="17" t="str">
        <f t="shared" si="115"/>
        <v>T4</v>
      </c>
      <c r="F2086" s="17" t="str">
        <f t="shared" si="116"/>
        <v>S2</v>
      </c>
      <c r="G2086" s="1" t="s">
        <v>11</v>
      </c>
      <c r="H2086" s="1" t="s">
        <v>61</v>
      </c>
      <c r="I2086" s="1" t="s">
        <v>62</v>
      </c>
      <c r="J2086" s="1" t="s">
        <v>4</v>
      </c>
      <c r="K2086" s="1">
        <v>25</v>
      </c>
      <c r="L2086" s="1" t="s">
        <v>115</v>
      </c>
      <c r="M2086" s="14">
        <v>0.55000000000000004</v>
      </c>
      <c r="N2086" s="2">
        <v>4750</v>
      </c>
      <c r="O2086" s="14">
        <f t="shared" si="106"/>
        <v>2612.5</v>
      </c>
      <c r="P2086" s="14">
        <f t="shared" si="107"/>
        <v>914.37499999999989</v>
      </c>
      <c r="Q2086" s="3">
        <v>0.35</v>
      </c>
    </row>
    <row r="2087" spans="1:17" ht="15.75" customHeight="1" x14ac:dyDescent="0.2">
      <c r="A2087" s="1" t="s">
        <v>110</v>
      </c>
      <c r="B2087" s="1">
        <v>1128299</v>
      </c>
      <c r="C2087" s="17">
        <v>44907</v>
      </c>
      <c r="D2087" s="17" t="str">
        <f t="shared" si="114"/>
        <v>diciembre</v>
      </c>
      <c r="E2087" s="17" t="str">
        <f t="shared" si="115"/>
        <v>T4</v>
      </c>
      <c r="F2087" s="17" t="str">
        <f t="shared" si="116"/>
        <v>S2</v>
      </c>
      <c r="G2087" s="1" t="s">
        <v>11</v>
      </c>
      <c r="H2087" s="1" t="s">
        <v>61</v>
      </c>
      <c r="I2087" s="1" t="s">
        <v>62</v>
      </c>
      <c r="J2087" s="1" t="s">
        <v>5</v>
      </c>
      <c r="K2087" s="1">
        <v>32</v>
      </c>
      <c r="L2087" s="1" t="s">
        <v>115</v>
      </c>
      <c r="M2087" s="14">
        <v>0.55000000000000004</v>
      </c>
      <c r="N2087" s="2">
        <v>4750</v>
      </c>
      <c r="O2087" s="14">
        <f t="shared" si="106"/>
        <v>2612.5</v>
      </c>
      <c r="P2087" s="14">
        <f t="shared" si="107"/>
        <v>1045</v>
      </c>
      <c r="Q2087" s="3">
        <v>0.4</v>
      </c>
    </row>
    <row r="2088" spans="1:17" ht="15.75" customHeight="1" x14ac:dyDescent="0.2">
      <c r="A2088" s="1" t="s">
        <v>110</v>
      </c>
      <c r="B2088" s="1">
        <v>1128299</v>
      </c>
      <c r="C2088" s="17">
        <v>44907</v>
      </c>
      <c r="D2088" s="17" t="str">
        <f t="shared" si="114"/>
        <v>diciembre</v>
      </c>
      <c r="E2088" s="17" t="str">
        <f t="shared" si="115"/>
        <v>T4</v>
      </c>
      <c r="F2088" s="17" t="str">
        <f t="shared" si="116"/>
        <v>S2</v>
      </c>
      <c r="G2088" s="1" t="s">
        <v>11</v>
      </c>
      <c r="H2088" s="1" t="s">
        <v>61</v>
      </c>
      <c r="I2088" s="1" t="s">
        <v>62</v>
      </c>
      <c r="J2088" s="1" t="s">
        <v>6</v>
      </c>
      <c r="K2088" s="1">
        <v>52</v>
      </c>
      <c r="L2088" s="1" t="s">
        <v>112</v>
      </c>
      <c r="M2088" s="14">
        <v>0.65</v>
      </c>
      <c r="N2088" s="2">
        <v>4000</v>
      </c>
      <c r="O2088" s="14">
        <f t="shared" si="106"/>
        <v>2600</v>
      </c>
      <c r="P2088" s="14">
        <f t="shared" si="107"/>
        <v>909.99999999999989</v>
      </c>
      <c r="Q2088" s="3">
        <v>0.35</v>
      </c>
    </row>
    <row r="2089" spans="1:17" ht="15.75" customHeight="1" x14ac:dyDescent="0.2">
      <c r="A2089" s="1" t="s">
        <v>110</v>
      </c>
      <c r="B2089" s="1">
        <v>1128299</v>
      </c>
      <c r="C2089" s="17">
        <v>44907</v>
      </c>
      <c r="D2089" s="17" t="str">
        <f t="shared" si="114"/>
        <v>diciembre</v>
      </c>
      <c r="E2089" s="17" t="str">
        <f t="shared" si="115"/>
        <v>T4</v>
      </c>
      <c r="F2089" s="17" t="str">
        <f t="shared" si="116"/>
        <v>S2</v>
      </c>
      <c r="G2089" s="1" t="s">
        <v>11</v>
      </c>
      <c r="H2089" s="1" t="s">
        <v>61</v>
      </c>
      <c r="I2089" s="1" t="s">
        <v>62</v>
      </c>
      <c r="J2089" s="1" t="s">
        <v>7</v>
      </c>
      <c r="K2089" s="1">
        <v>21</v>
      </c>
      <c r="L2089" s="1" t="s">
        <v>113</v>
      </c>
      <c r="M2089" s="14">
        <v>0.70000000000000007</v>
      </c>
      <c r="N2089" s="2">
        <v>5000</v>
      </c>
      <c r="O2089" s="14">
        <f t="shared" si="106"/>
        <v>3500.0000000000005</v>
      </c>
      <c r="P2089" s="14">
        <f t="shared" si="107"/>
        <v>875.00000000000011</v>
      </c>
      <c r="Q2089" s="3">
        <v>0.25</v>
      </c>
    </row>
    <row r="2090" spans="1:17" ht="15.75" customHeight="1" x14ac:dyDescent="0.2">
      <c r="A2090" s="1" t="s">
        <v>108</v>
      </c>
      <c r="B2090" s="1">
        <v>1185732</v>
      </c>
      <c r="C2090" s="17">
        <v>44570</v>
      </c>
      <c r="D2090" s="17" t="str">
        <f t="shared" si="114"/>
        <v>enero</v>
      </c>
      <c r="E2090" s="17" t="str">
        <f t="shared" si="115"/>
        <v>T1</v>
      </c>
      <c r="F2090" s="17" t="str">
        <f t="shared" si="116"/>
        <v>S1</v>
      </c>
      <c r="G2090" s="1" t="s">
        <v>27</v>
      </c>
      <c r="H2090" s="1" t="s">
        <v>63</v>
      </c>
      <c r="I2090" s="1" t="s">
        <v>64</v>
      </c>
      <c r="J2090" s="1" t="s">
        <v>2</v>
      </c>
      <c r="K2090" s="1">
        <v>16</v>
      </c>
      <c r="L2090" s="1" t="s">
        <v>115</v>
      </c>
      <c r="M2090" s="14">
        <v>0.4</v>
      </c>
      <c r="N2090" s="2">
        <v>10250</v>
      </c>
      <c r="O2090" s="14">
        <f t="shared" si="106"/>
        <v>4100</v>
      </c>
      <c r="P2090" s="14">
        <f t="shared" si="107"/>
        <v>1845</v>
      </c>
      <c r="Q2090" s="3">
        <v>0.45</v>
      </c>
    </row>
    <row r="2091" spans="1:17" ht="15.75" customHeight="1" x14ac:dyDescent="0.2">
      <c r="A2091" s="1" t="s">
        <v>108</v>
      </c>
      <c r="B2091" s="1">
        <v>1185732</v>
      </c>
      <c r="C2091" s="17">
        <v>44570</v>
      </c>
      <c r="D2091" s="17" t="str">
        <f t="shared" si="114"/>
        <v>enero</v>
      </c>
      <c r="E2091" s="17" t="str">
        <f t="shared" si="115"/>
        <v>T1</v>
      </c>
      <c r="F2091" s="17" t="str">
        <f t="shared" si="116"/>
        <v>S1</v>
      </c>
      <c r="G2091" s="1" t="s">
        <v>27</v>
      </c>
      <c r="H2091" s="1" t="s">
        <v>63</v>
      </c>
      <c r="I2091" s="1" t="s">
        <v>64</v>
      </c>
      <c r="J2091" s="1" t="s">
        <v>3</v>
      </c>
      <c r="K2091" s="1">
        <v>31</v>
      </c>
      <c r="L2091" s="1" t="s">
        <v>115</v>
      </c>
      <c r="M2091" s="14">
        <v>0.4</v>
      </c>
      <c r="N2091" s="2">
        <v>8250</v>
      </c>
      <c r="O2091" s="14">
        <f t="shared" si="106"/>
        <v>3300</v>
      </c>
      <c r="P2091" s="14">
        <f t="shared" si="107"/>
        <v>1155</v>
      </c>
      <c r="Q2091" s="3">
        <v>0.35</v>
      </c>
    </row>
    <row r="2092" spans="1:17" ht="15.75" customHeight="1" x14ac:dyDescent="0.2">
      <c r="A2092" s="1" t="s">
        <v>108</v>
      </c>
      <c r="B2092" s="1">
        <v>1185732</v>
      </c>
      <c r="C2092" s="17">
        <v>44570</v>
      </c>
      <c r="D2092" s="17" t="str">
        <f t="shared" si="114"/>
        <v>enero</v>
      </c>
      <c r="E2092" s="17" t="str">
        <f t="shared" si="115"/>
        <v>T1</v>
      </c>
      <c r="F2092" s="17" t="str">
        <f t="shared" si="116"/>
        <v>S1</v>
      </c>
      <c r="G2092" s="1" t="s">
        <v>27</v>
      </c>
      <c r="H2092" s="1" t="s">
        <v>63</v>
      </c>
      <c r="I2092" s="1" t="s">
        <v>64</v>
      </c>
      <c r="J2092" s="1" t="s">
        <v>4</v>
      </c>
      <c r="K2092" s="1">
        <v>28</v>
      </c>
      <c r="L2092" s="1" t="s">
        <v>113</v>
      </c>
      <c r="M2092" s="14">
        <v>0.30000000000000004</v>
      </c>
      <c r="N2092" s="2">
        <v>8250</v>
      </c>
      <c r="O2092" s="14">
        <f t="shared" si="106"/>
        <v>2475.0000000000005</v>
      </c>
      <c r="P2092" s="14">
        <f t="shared" si="107"/>
        <v>618.75000000000011</v>
      </c>
      <c r="Q2092" s="3">
        <v>0.25</v>
      </c>
    </row>
    <row r="2093" spans="1:17" ht="15.75" customHeight="1" x14ac:dyDescent="0.2">
      <c r="A2093" s="1" t="s">
        <v>108</v>
      </c>
      <c r="B2093" s="1">
        <v>1185732</v>
      </c>
      <c r="C2093" s="17">
        <v>44570</v>
      </c>
      <c r="D2093" s="17" t="str">
        <f t="shared" si="114"/>
        <v>enero</v>
      </c>
      <c r="E2093" s="17" t="str">
        <f t="shared" si="115"/>
        <v>T1</v>
      </c>
      <c r="F2093" s="17" t="str">
        <f t="shared" si="116"/>
        <v>S1</v>
      </c>
      <c r="G2093" s="1" t="s">
        <v>27</v>
      </c>
      <c r="H2093" s="1" t="s">
        <v>63</v>
      </c>
      <c r="I2093" s="1" t="s">
        <v>64</v>
      </c>
      <c r="J2093" s="1" t="s">
        <v>5</v>
      </c>
      <c r="K2093" s="1">
        <v>15</v>
      </c>
      <c r="L2093" s="1" t="s">
        <v>115</v>
      </c>
      <c r="M2093" s="14">
        <v>0.35</v>
      </c>
      <c r="N2093" s="2">
        <v>6750</v>
      </c>
      <c r="O2093" s="14">
        <f t="shared" si="106"/>
        <v>2362.5</v>
      </c>
      <c r="P2093" s="14">
        <f t="shared" si="107"/>
        <v>708.75</v>
      </c>
      <c r="Q2093" s="3">
        <v>0.3</v>
      </c>
    </row>
    <row r="2094" spans="1:17" ht="15.75" customHeight="1" x14ac:dyDescent="0.2">
      <c r="A2094" s="1" t="s">
        <v>108</v>
      </c>
      <c r="B2094" s="1">
        <v>1185732</v>
      </c>
      <c r="C2094" s="17">
        <v>44570</v>
      </c>
      <c r="D2094" s="17" t="str">
        <f t="shared" si="114"/>
        <v>enero</v>
      </c>
      <c r="E2094" s="17" t="str">
        <f t="shared" si="115"/>
        <v>T1</v>
      </c>
      <c r="F2094" s="17" t="str">
        <f t="shared" si="116"/>
        <v>S1</v>
      </c>
      <c r="G2094" s="1" t="s">
        <v>27</v>
      </c>
      <c r="H2094" s="1" t="s">
        <v>63</v>
      </c>
      <c r="I2094" s="1" t="s">
        <v>64</v>
      </c>
      <c r="J2094" s="1" t="s">
        <v>6</v>
      </c>
      <c r="K2094" s="1">
        <v>57</v>
      </c>
      <c r="L2094" s="1" t="s">
        <v>113</v>
      </c>
      <c r="M2094" s="14">
        <v>0.5</v>
      </c>
      <c r="N2094" s="2">
        <v>7250</v>
      </c>
      <c r="O2094" s="14">
        <f t="shared" si="106"/>
        <v>3625</v>
      </c>
      <c r="P2094" s="14">
        <f t="shared" si="107"/>
        <v>1268.75</v>
      </c>
      <c r="Q2094" s="3">
        <v>0.35</v>
      </c>
    </row>
    <row r="2095" spans="1:17" ht="15.75" customHeight="1" x14ac:dyDescent="0.2">
      <c r="A2095" s="1" t="s">
        <v>108</v>
      </c>
      <c r="B2095" s="1">
        <v>1185732</v>
      </c>
      <c r="C2095" s="17">
        <v>44570</v>
      </c>
      <c r="D2095" s="17" t="str">
        <f t="shared" si="114"/>
        <v>enero</v>
      </c>
      <c r="E2095" s="17" t="str">
        <f t="shared" si="115"/>
        <v>T1</v>
      </c>
      <c r="F2095" s="17" t="str">
        <f t="shared" si="116"/>
        <v>S1</v>
      </c>
      <c r="G2095" s="1" t="s">
        <v>27</v>
      </c>
      <c r="H2095" s="1" t="s">
        <v>63</v>
      </c>
      <c r="I2095" s="1" t="s">
        <v>64</v>
      </c>
      <c r="J2095" s="1" t="s">
        <v>7</v>
      </c>
      <c r="K2095" s="1">
        <v>34</v>
      </c>
      <c r="L2095" s="1" t="s">
        <v>113</v>
      </c>
      <c r="M2095" s="14">
        <v>0.4</v>
      </c>
      <c r="N2095" s="2">
        <v>8250</v>
      </c>
      <c r="O2095" s="14">
        <f t="shared" si="106"/>
        <v>3300</v>
      </c>
      <c r="P2095" s="14">
        <f t="shared" si="107"/>
        <v>1650</v>
      </c>
      <c r="Q2095" s="3">
        <v>0.5</v>
      </c>
    </row>
    <row r="2096" spans="1:17" ht="15.75" customHeight="1" x14ac:dyDescent="0.2">
      <c r="A2096" s="1" t="s">
        <v>108</v>
      </c>
      <c r="B2096" s="1">
        <v>1185732</v>
      </c>
      <c r="C2096" s="17">
        <v>44599</v>
      </c>
      <c r="D2096" s="17" t="str">
        <f t="shared" si="114"/>
        <v>febrero</v>
      </c>
      <c r="E2096" s="17" t="str">
        <f t="shared" si="115"/>
        <v>T1</v>
      </c>
      <c r="F2096" s="17" t="str">
        <f t="shared" si="116"/>
        <v>S1</v>
      </c>
      <c r="G2096" s="1" t="s">
        <v>27</v>
      </c>
      <c r="H2096" s="1" t="s">
        <v>63</v>
      </c>
      <c r="I2096" s="1" t="s">
        <v>64</v>
      </c>
      <c r="J2096" s="1" t="s">
        <v>2</v>
      </c>
      <c r="K2096" s="1">
        <v>40</v>
      </c>
      <c r="L2096" s="1" t="s">
        <v>114</v>
      </c>
      <c r="M2096" s="14">
        <v>0.4</v>
      </c>
      <c r="N2096" s="2">
        <v>10750</v>
      </c>
      <c r="O2096" s="14">
        <f t="shared" si="106"/>
        <v>4300</v>
      </c>
      <c r="P2096" s="14">
        <f t="shared" si="107"/>
        <v>1935</v>
      </c>
      <c r="Q2096" s="3">
        <v>0.45</v>
      </c>
    </row>
    <row r="2097" spans="1:17" ht="15.75" customHeight="1" x14ac:dyDescent="0.2">
      <c r="A2097" s="1" t="s">
        <v>108</v>
      </c>
      <c r="B2097" s="1">
        <v>1185732</v>
      </c>
      <c r="C2097" s="17">
        <v>44599</v>
      </c>
      <c r="D2097" s="17" t="str">
        <f t="shared" si="114"/>
        <v>febrero</v>
      </c>
      <c r="E2097" s="17" t="str">
        <f t="shared" si="115"/>
        <v>T1</v>
      </c>
      <c r="F2097" s="17" t="str">
        <f t="shared" si="116"/>
        <v>S1</v>
      </c>
      <c r="G2097" s="1" t="s">
        <v>27</v>
      </c>
      <c r="H2097" s="1" t="s">
        <v>63</v>
      </c>
      <c r="I2097" s="1" t="s">
        <v>64</v>
      </c>
      <c r="J2097" s="1" t="s">
        <v>3</v>
      </c>
      <c r="K2097" s="1">
        <v>52</v>
      </c>
      <c r="L2097" s="1" t="s">
        <v>113</v>
      </c>
      <c r="M2097" s="14">
        <v>0.4</v>
      </c>
      <c r="N2097" s="2">
        <v>7250</v>
      </c>
      <c r="O2097" s="14">
        <f t="shared" si="106"/>
        <v>2900</v>
      </c>
      <c r="P2097" s="14">
        <f t="shared" si="107"/>
        <v>1014.9999999999999</v>
      </c>
      <c r="Q2097" s="3">
        <v>0.35</v>
      </c>
    </row>
    <row r="2098" spans="1:17" ht="15.75" customHeight="1" x14ac:dyDescent="0.2">
      <c r="A2098" s="1" t="s">
        <v>108</v>
      </c>
      <c r="B2098" s="1">
        <v>1185732</v>
      </c>
      <c r="C2098" s="17">
        <v>44599</v>
      </c>
      <c r="D2098" s="17" t="str">
        <f t="shared" si="114"/>
        <v>febrero</v>
      </c>
      <c r="E2098" s="17" t="str">
        <f t="shared" si="115"/>
        <v>T1</v>
      </c>
      <c r="F2098" s="17" t="str">
        <f t="shared" si="116"/>
        <v>S1</v>
      </c>
      <c r="G2098" s="1" t="s">
        <v>27</v>
      </c>
      <c r="H2098" s="1" t="s">
        <v>63</v>
      </c>
      <c r="I2098" s="1" t="s">
        <v>64</v>
      </c>
      <c r="J2098" s="1" t="s">
        <v>4</v>
      </c>
      <c r="K2098" s="1">
        <v>47</v>
      </c>
      <c r="L2098" s="1" t="s">
        <v>112</v>
      </c>
      <c r="M2098" s="14">
        <v>0.30000000000000004</v>
      </c>
      <c r="N2098" s="2">
        <v>7750</v>
      </c>
      <c r="O2098" s="14">
        <f t="shared" si="106"/>
        <v>2325.0000000000005</v>
      </c>
      <c r="P2098" s="14">
        <f t="shared" si="107"/>
        <v>581.25000000000011</v>
      </c>
      <c r="Q2098" s="3">
        <v>0.25</v>
      </c>
    </row>
    <row r="2099" spans="1:17" ht="15.75" customHeight="1" x14ac:dyDescent="0.2">
      <c r="A2099" s="1" t="s">
        <v>108</v>
      </c>
      <c r="B2099" s="1">
        <v>1185732</v>
      </c>
      <c r="C2099" s="17">
        <v>44599</v>
      </c>
      <c r="D2099" s="17" t="str">
        <f t="shared" si="114"/>
        <v>febrero</v>
      </c>
      <c r="E2099" s="17" t="str">
        <f t="shared" si="115"/>
        <v>T1</v>
      </c>
      <c r="F2099" s="17" t="str">
        <f t="shared" si="116"/>
        <v>S1</v>
      </c>
      <c r="G2099" s="1" t="s">
        <v>27</v>
      </c>
      <c r="H2099" s="1" t="s">
        <v>63</v>
      </c>
      <c r="I2099" s="1" t="s">
        <v>64</v>
      </c>
      <c r="J2099" s="1" t="s">
        <v>5</v>
      </c>
      <c r="K2099" s="1">
        <v>38</v>
      </c>
      <c r="L2099" s="1" t="s">
        <v>115</v>
      </c>
      <c r="M2099" s="14">
        <v>0.35</v>
      </c>
      <c r="N2099" s="2">
        <v>6250</v>
      </c>
      <c r="O2099" s="14">
        <f t="shared" si="106"/>
        <v>2187.5</v>
      </c>
      <c r="P2099" s="14">
        <f t="shared" si="107"/>
        <v>656.25</v>
      </c>
      <c r="Q2099" s="3">
        <v>0.3</v>
      </c>
    </row>
    <row r="2100" spans="1:17" ht="15.75" customHeight="1" x14ac:dyDescent="0.2">
      <c r="A2100" s="1" t="s">
        <v>108</v>
      </c>
      <c r="B2100" s="1">
        <v>1185732</v>
      </c>
      <c r="C2100" s="17">
        <v>44599</v>
      </c>
      <c r="D2100" s="17" t="str">
        <f t="shared" si="114"/>
        <v>febrero</v>
      </c>
      <c r="E2100" s="17" t="str">
        <f t="shared" si="115"/>
        <v>T1</v>
      </c>
      <c r="F2100" s="17" t="str">
        <f t="shared" si="116"/>
        <v>S1</v>
      </c>
      <c r="G2100" s="1" t="s">
        <v>27</v>
      </c>
      <c r="H2100" s="1" t="s">
        <v>63</v>
      </c>
      <c r="I2100" s="1" t="s">
        <v>64</v>
      </c>
      <c r="J2100" s="1" t="s">
        <v>6</v>
      </c>
      <c r="K2100" s="1">
        <v>44</v>
      </c>
      <c r="L2100" s="1" t="s">
        <v>113</v>
      </c>
      <c r="M2100" s="14">
        <v>0.5</v>
      </c>
      <c r="N2100" s="2">
        <v>7000</v>
      </c>
      <c r="O2100" s="14">
        <f t="shared" si="106"/>
        <v>3500</v>
      </c>
      <c r="P2100" s="14">
        <f t="shared" si="107"/>
        <v>1225</v>
      </c>
      <c r="Q2100" s="3">
        <v>0.35</v>
      </c>
    </row>
    <row r="2101" spans="1:17" ht="15.75" customHeight="1" x14ac:dyDescent="0.2">
      <c r="A2101" s="1" t="s">
        <v>108</v>
      </c>
      <c r="B2101" s="1">
        <v>1185732</v>
      </c>
      <c r="C2101" s="17">
        <v>44599</v>
      </c>
      <c r="D2101" s="17" t="str">
        <f t="shared" si="114"/>
        <v>febrero</v>
      </c>
      <c r="E2101" s="17" t="str">
        <f t="shared" si="115"/>
        <v>T1</v>
      </c>
      <c r="F2101" s="17" t="str">
        <f t="shared" si="116"/>
        <v>S1</v>
      </c>
      <c r="G2101" s="1" t="s">
        <v>27</v>
      </c>
      <c r="H2101" s="1" t="s">
        <v>63</v>
      </c>
      <c r="I2101" s="1" t="s">
        <v>64</v>
      </c>
      <c r="J2101" s="1" t="s">
        <v>7</v>
      </c>
      <c r="K2101" s="1">
        <v>44</v>
      </c>
      <c r="L2101" s="1" t="s">
        <v>113</v>
      </c>
      <c r="M2101" s="14">
        <v>0.35</v>
      </c>
      <c r="N2101" s="2">
        <v>8000</v>
      </c>
      <c r="O2101" s="14">
        <f t="shared" si="106"/>
        <v>2800</v>
      </c>
      <c r="P2101" s="14">
        <f t="shared" si="107"/>
        <v>1400</v>
      </c>
      <c r="Q2101" s="3">
        <v>0.5</v>
      </c>
    </row>
    <row r="2102" spans="1:17" ht="15.75" customHeight="1" x14ac:dyDescent="0.2">
      <c r="A2102" s="1" t="s">
        <v>108</v>
      </c>
      <c r="B2102" s="1">
        <v>1185732</v>
      </c>
      <c r="C2102" s="17">
        <v>44625</v>
      </c>
      <c r="D2102" s="17" t="str">
        <f t="shared" si="114"/>
        <v>marzo</v>
      </c>
      <c r="E2102" s="17" t="str">
        <f t="shared" si="115"/>
        <v>T1</v>
      </c>
      <c r="F2102" s="17" t="str">
        <f t="shared" si="116"/>
        <v>S1</v>
      </c>
      <c r="G2102" s="1" t="s">
        <v>27</v>
      </c>
      <c r="H2102" s="1" t="s">
        <v>63</v>
      </c>
      <c r="I2102" s="1" t="s">
        <v>64</v>
      </c>
      <c r="J2102" s="1" t="s">
        <v>2</v>
      </c>
      <c r="K2102" s="1">
        <v>38</v>
      </c>
      <c r="L2102" s="1" t="s">
        <v>112</v>
      </c>
      <c r="M2102" s="14">
        <v>0.35</v>
      </c>
      <c r="N2102" s="2">
        <v>10200</v>
      </c>
      <c r="O2102" s="14">
        <f t="shared" si="106"/>
        <v>3570</v>
      </c>
      <c r="P2102" s="14">
        <f t="shared" si="107"/>
        <v>1606.5</v>
      </c>
      <c r="Q2102" s="3">
        <v>0.45</v>
      </c>
    </row>
    <row r="2103" spans="1:17" ht="15.75" customHeight="1" x14ac:dyDescent="0.2">
      <c r="A2103" s="1" t="s">
        <v>108</v>
      </c>
      <c r="B2103" s="1">
        <v>1185732</v>
      </c>
      <c r="C2103" s="17">
        <v>44625</v>
      </c>
      <c r="D2103" s="17" t="str">
        <f t="shared" si="114"/>
        <v>marzo</v>
      </c>
      <c r="E2103" s="17" t="str">
        <f t="shared" si="115"/>
        <v>T1</v>
      </c>
      <c r="F2103" s="17" t="str">
        <f t="shared" si="116"/>
        <v>S1</v>
      </c>
      <c r="G2103" s="1" t="s">
        <v>27</v>
      </c>
      <c r="H2103" s="1" t="s">
        <v>63</v>
      </c>
      <c r="I2103" s="1" t="s">
        <v>64</v>
      </c>
      <c r="J2103" s="1" t="s">
        <v>3</v>
      </c>
      <c r="K2103" s="1">
        <v>47</v>
      </c>
      <c r="L2103" s="1" t="s">
        <v>113</v>
      </c>
      <c r="M2103" s="14">
        <v>0.35</v>
      </c>
      <c r="N2103" s="2">
        <v>7000</v>
      </c>
      <c r="O2103" s="14">
        <f t="shared" si="106"/>
        <v>2450</v>
      </c>
      <c r="P2103" s="14">
        <f t="shared" si="107"/>
        <v>857.5</v>
      </c>
      <c r="Q2103" s="3">
        <v>0.35</v>
      </c>
    </row>
    <row r="2104" spans="1:17" ht="15.75" customHeight="1" x14ac:dyDescent="0.2">
      <c r="A2104" s="1" t="s">
        <v>108</v>
      </c>
      <c r="B2104" s="1">
        <v>1185732</v>
      </c>
      <c r="C2104" s="17">
        <v>44625</v>
      </c>
      <c r="D2104" s="17" t="str">
        <f t="shared" si="114"/>
        <v>marzo</v>
      </c>
      <c r="E2104" s="17" t="str">
        <f t="shared" si="115"/>
        <v>T1</v>
      </c>
      <c r="F2104" s="17" t="str">
        <f t="shared" si="116"/>
        <v>S1</v>
      </c>
      <c r="G2104" s="1" t="s">
        <v>27</v>
      </c>
      <c r="H2104" s="1" t="s">
        <v>63</v>
      </c>
      <c r="I2104" s="1" t="s">
        <v>64</v>
      </c>
      <c r="J2104" s="1" t="s">
        <v>4</v>
      </c>
      <c r="K2104" s="1">
        <v>37</v>
      </c>
      <c r="L2104" s="1" t="s">
        <v>114</v>
      </c>
      <c r="M2104" s="14">
        <v>0.25</v>
      </c>
      <c r="N2104" s="2">
        <v>7250</v>
      </c>
      <c r="O2104" s="14">
        <f t="shared" si="106"/>
        <v>1812.5</v>
      </c>
      <c r="P2104" s="14">
        <f t="shared" si="107"/>
        <v>453.125</v>
      </c>
      <c r="Q2104" s="3">
        <v>0.25</v>
      </c>
    </row>
    <row r="2105" spans="1:17" ht="15.75" customHeight="1" x14ac:dyDescent="0.2">
      <c r="A2105" s="1" t="s">
        <v>108</v>
      </c>
      <c r="B2105" s="1">
        <v>1185732</v>
      </c>
      <c r="C2105" s="17">
        <v>44625</v>
      </c>
      <c r="D2105" s="17" t="str">
        <f t="shared" si="114"/>
        <v>marzo</v>
      </c>
      <c r="E2105" s="17" t="str">
        <f t="shared" si="115"/>
        <v>T1</v>
      </c>
      <c r="F2105" s="17" t="str">
        <f t="shared" si="116"/>
        <v>S1</v>
      </c>
      <c r="G2105" s="1" t="s">
        <v>27</v>
      </c>
      <c r="H2105" s="1" t="s">
        <v>63</v>
      </c>
      <c r="I2105" s="1" t="s">
        <v>64</v>
      </c>
      <c r="J2105" s="1" t="s">
        <v>5</v>
      </c>
      <c r="K2105" s="1">
        <v>59</v>
      </c>
      <c r="L2105" s="1" t="s">
        <v>113</v>
      </c>
      <c r="M2105" s="14">
        <v>0.29999999999999993</v>
      </c>
      <c r="N2105" s="2">
        <v>5750</v>
      </c>
      <c r="O2105" s="14">
        <f t="shared" si="106"/>
        <v>1724.9999999999995</v>
      </c>
      <c r="P2105" s="14">
        <f t="shared" si="107"/>
        <v>517.49999999999989</v>
      </c>
      <c r="Q2105" s="3">
        <v>0.3</v>
      </c>
    </row>
    <row r="2106" spans="1:17" ht="15.75" customHeight="1" x14ac:dyDescent="0.2">
      <c r="A2106" s="1" t="s">
        <v>108</v>
      </c>
      <c r="B2106" s="1">
        <v>1185732</v>
      </c>
      <c r="C2106" s="17">
        <v>44625</v>
      </c>
      <c r="D2106" s="17" t="str">
        <f t="shared" si="114"/>
        <v>marzo</v>
      </c>
      <c r="E2106" s="17" t="str">
        <f t="shared" si="115"/>
        <v>T1</v>
      </c>
      <c r="F2106" s="17" t="str">
        <f t="shared" si="116"/>
        <v>S1</v>
      </c>
      <c r="G2106" s="1" t="s">
        <v>27</v>
      </c>
      <c r="H2106" s="1" t="s">
        <v>63</v>
      </c>
      <c r="I2106" s="1" t="s">
        <v>64</v>
      </c>
      <c r="J2106" s="1" t="s">
        <v>6</v>
      </c>
      <c r="K2106" s="1">
        <v>50</v>
      </c>
      <c r="L2106" s="1" t="s">
        <v>114</v>
      </c>
      <c r="M2106" s="14">
        <v>0.45000000000000007</v>
      </c>
      <c r="N2106" s="2">
        <v>6250</v>
      </c>
      <c r="O2106" s="14">
        <f t="shared" si="106"/>
        <v>2812.5000000000005</v>
      </c>
      <c r="P2106" s="14">
        <f t="shared" si="107"/>
        <v>984.37500000000011</v>
      </c>
      <c r="Q2106" s="3">
        <v>0.35</v>
      </c>
    </row>
    <row r="2107" spans="1:17" ht="15.75" customHeight="1" x14ac:dyDescent="0.2">
      <c r="A2107" s="1" t="s">
        <v>108</v>
      </c>
      <c r="B2107" s="1">
        <v>1185732</v>
      </c>
      <c r="C2107" s="17">
        <v>44625</v>
      </c>
      <c r="D2107" s="17" t="str">
        <f t="shared" si="114"/>
        <v>marzo</v>
      </c>
      <c r="E2107" s="17" t="str">
        <f t="shared" si="115"/>
        <v>T1</v>
      </c>
      <c r="F2107" s="17" t="str">
        <f t="shared" si="116"/>
        <v>S1</v>
      </c>
      <c r="G2107" s="1" t="s">
        <v>27</v>
      </c>
      <c r="H2107" s="1" t="s">
        <v>63</v>
      </c>
      <c r="I2107" s="1" t="s">
        <v>64</v>
      </c>
      <c r="J2107" s="1" t="s">
        <v>7</v>
      </c>
      <c r="K2107" s="1">
        <v>24</v>
      </c>
      <c r="L2107" s="1" t="s">
        <v>115</v>
      </c>
      <c r="M2107" s="14">
        <v>0.35</v>
      </c>
      <c r="N2107" s="2">
        <v>7250</v>
      </c>
      <c r="O2107" s="14">
        <f t="shared" si="106"/>
        <v>2537.5</v>
      </c>
      <c r="P2107" s="14">
        <f t="shared" si="107"/>
        <v>1268.75</v>
      </c>
      <c r="Q2107" s="3">
        <v>0.5</v>
      </c>
    </row>
    <row r="2108" spans="1:17" ht="15.75" customHeight="1" x14ac:dyDescent="0.2">
      <c r="A2108" s="1" t="s">
        <v>108</v>
      </c>
      <c r="B2108" s="1">
        <v>1185732</v>
      </c>
      <c r="C2108" s="17">
        <v>44657</v>
      </c>
      <c r="D2108" s="17" t="str">
        <f t="shared" si="114"/>
        <v>abril</v>
      </c>
      <c r="E2108" s="17" t="str">
        <f t="shared" si="115"/>
        <v>T2</v>
      </c>
      <c r="F2108" s="17" t="str">
        <f t="shared" si="116"/>
        <v>S1</v>
      </c>
      <c r="G2108" s="1" t="s">
        <v>27</v>
      </c>
      <c r="H2108" s="1" t="s">
        <v>63</v>
      </c>
      <c r="I2108" s="1" t="s">
        <v>64</v>
      </c>
      <c r="J2108" s="1" t="s">
        <v>2</v>
      </c>
      <c r="K2108" s="1">
        <v>53</v>
      </c>
      <c r="L2108" s="1" t="s">
        <v>114</v>
      </c>
      <c r="M2108" s="14">
        <v>0.35</v>
      </c>
      <c r="N2108" s="2">
        <v>9750</v>
      </c>
      <c r="O2108" s="14">
        <f t="shared" si="106"/>
        <v>3412.5</v>
      </c>
      <c r="P2108" s="14">
        <f t="shared" si="107"/>
        <v>1535.625</v>
      </c>
      <c r="Q2108" s="3">
        <v>0.45</v>
      </c>
    </row>
    <row r="2109" spans="1:17" ht="15.75" customHeight="1" x14ac:dyDescent="0.2">
      <c r="A2109" s="1" t="s">
        <v>108</v>
      </c>
      <c r="B2109" s="1">
        <v>1185732</v>
      </c>
      <c r="C2109" s="17">
        <v>44657</v>
      </c>
      <c r="D2109" s="17" t="str">
        <f t="shared" si="114"/>
        <v>abril</v>
      </c>
      <c r="E2109" s="17" t="str">
        <f t="shared" si="115"/>
        <v>T2</v>
      </c>
      <c r="F2109" s="17" t="str">
        <f t="shared" si="116"/>
        <v>S1</v>
      </c>
      <c r="G2109" s="1" t="s">
        <v>27</v>
      </c>
      <c r="H2109" s="1" t="s">
        <v>63</v>
      </c>
      <c r="I2109" s="1" t="s">
        <v>64</v>
      </c>
      <c r="J2109" s="1" t="s">
        <v>3</v>
      </c>
      <c r="K2109" s="1">
        <v>28</v>
      </c>
      <c r="L2109" s="1" t="s">
        <v>113</v>
      </c>
      <c r="M2109" s="14">
        <v>0.35</v>
      </c>
      <c r="N2109" s="2">
        <v>6750</v>
      </c>
      <c r="O2109" s="14">
        <f t="shared" si="106"/>
        <v>2362.5</v>
      </c>
      <c r="P2109" s="14">
        <f t="shared" si="107"/>
        <v>826.875</v>
      </c>
      <c r="Q2109" s="3">
        <v>0.35</v>
      </c>
    </row>
    <row r="2110" spans="1:17" ht="15.75" customHeight="1" x14ac:dyDescent="0.2">
      <c r="A2110" s="1" t="s">
        <v>108</v>
      </c>
      <c r="B2110" s="1">
        <v>1185732</v>
      </c>
      <c r="C2110" s="17">
        <v>44657</v>
      </c>
      <c r="D2110" s="17" t="str">
        <f t="shared" si="114"/>
        <v>abril</v>
      </c>
      <c r="E2110" s="17" t="str">
        <f t="shared" si="115"/>
        <v>T2</v>
      </c>
      <c r="F2110" s="17" t="str">
        <f t="shared" si="116"/>
        <v>S1</v>
      </c>
      <c r="G2110" s="1" t="s">
        <v>27</v>
      </c>
      <c r="H2110" s="1" t="s">
        <v>63</v>
      </c>
      <c r="I2110" s="1" t="s">
        <v>64</v>
      </c>
      <c r="J2110" s="1" t="s">
        <v>4</v>
      </c>
      <c r="K2110" s="1">
        <v>55</v>
      </c>
      <c r="L2110" s="1" t="s">
        <v>115</v>
      </c>
      <c r="M2110" s="14">
        <v>0.25</v>
      </c>
      <c r="N2110" s="2">
        <v>6750</v>
      </c>
      <c r="O2110" s="14">
        <f t="shared" si="106"/>
        <v>1687.5</v>
      </c>
      <c r="P2110" s="14">
        <f t="shared" si="107"/>
        <v>421.875</v>
      </c>
      <c r="Q2110" s="3">
        <v>0.25</v>
      </c>
    </row>
    <row r="2111" spans="1:17" ht="15.75" customHeight="1" x14ac:dyDescent="0.2">
      <c r="A2111" s="1" t="s">
        <v>108</v>
      </c>
      <c r="B2111" s="1">
        <v>1185732</v>
      </c>
      <c r="C2111" s="17">
        <v>44657</v>
      </c>
      <c r="D2111" s="17" t="str">
        <f t="shared" si="114"/>
        <v>abril</v>
      </c>
      <c r="E2111" s="17" t="str">
        <f t="shared" si="115"/>
        <v>T2</v>
      </c>
      <c r="F2111" s="17" t="str">
        <f t="shared" si="116"/>
        <v>S1</v>
      </c>
      <c r="G2111" s="1" t="s">
        <v>27</v>
      </c>
      <c r="H2111" s="1" t="s">
        <v>63</v>
      </c>
      <c r="I2111" s="1" t="s">
        <v>64</v>
      </c>
      <c r="J2111" s="1" t="s">
        <v>5</v>
      </c>
      <c r="K2111" s="1">
        <v>58</v>
      </c>
      <c r="L2111" s="1" t="s">
        <v>112</v>
      </c>
      <c r="M2111" s="14">
        <v>0.29999999999999993</v>
      </c>
      <c r="N2111" s="2">
        <v>6000</v>
      </c>
      <c r="O2111" s="14">
        <f t="shared" si="106"/>
        <v>1799.9999999999995</v>
      </c>
      <c r="P2111" s="14">
        <f t="shared" si="107"/>
        <v>539.99999999999989</v>
      </c>
      <c r="Q2111" s="3">
        <v>0.3</v>
      </c>
    </row>
    <row r="2112" spans="1:17" ht="15.75" customHeight="1" x14ac:dyDescent="0.2">
      <c r="A2112" s="1" t="s">
        <v>108</v>
      </c>
      <c r="B2112" s="1">
        <v>1185732</v>
      </c>
      <c r="C2112" s="17">
        <v>44657</v>
      </c>
      <c r="D2112" s="17" t="str">
        <f t="shared" si="114"/>
        <v>abril</v>
      </c>
      <c r="E2112" s="17" t="str">
        <f t="shared" si="115"/>
        <v>T2</v>
      </c>
      <c r="F2112" s="17" t="str">
        <f t="shared" si="116"/>
        <v>S1</v>
      </c>
      <c r="G2112" s="1" t="s">
        <v>27</v>
      </c>
      <c r="H2112" s="1" t="s">
        <v>63</v>
      </c>
      <c r="I2112" s="1" t="s">
        <v>64</v>
      </c>
      <c r="J2112" s="1" t="s">
        <v>6</v>
      </c>
      <c r="K2112" s="1">
        <v>42</v>
      </c>
      <c r="L2112" s="1" t="s">
        <v>114</v>
      </c>
      <c r="M2112" s="14">
        <v>0.5</v>
      </c>
      <c r="N2112" s="2">
        <v>6250</v>
      </c>
      <c r="O2112" s="14">
        <f t="shared" si="106"/>
        <v>3125</v>
      </c>
      <c r="P2112" s="14">
        <f t="shared" si="107"/>
        <v>1093.75</v>
      </c>
      <c r="Q2112" s="3">
        <v>0.35</v>
      </c>
    </row>
    <row r="2113" spans="1:17" ht="15.75" customHeight="1" x14ac:dyDescent="0.2">
      <c r="A2113" s="1" t="s">
        <v>108</v>
      </c>
      <c r="B2113" s="1">
        <v>1185732</v>
      </c>
      <c r="C2113" s="17">
        <v>44657</v>
      </c>
      <c r="D2113" s="17" t="str">
        <f t="shared" si="114"/>
        <v>abril</v>
      </c>
      <c r="E2113" s="17" t="str">
        <f t="shared" si="115"/>
        <v>T2</v>
      </c>
      <c r="F2113" s="17" t="str">
        <f t="shared" si="116"/>
        <v>S1</v>
      </c>
      <c r="G2113" s="1" t="s">
        <v>27</v>
      </c>
      <c r="H2113" s="1" t="s">
        <v>63</v>
      </c>
      <c r="I2113" s="1" t="s">
        <v>64</v>
      </c>
      <c r="J2113" s="1" t="s">
        <v>7</v>
      </c>
      <c r="K2113" s="1">
        <v>26</v>
      </c>
      <c r="L2113" s="1" t="s">
        <v>113</v>
      </c>
      <c r="M2113" s="14">
        <v>0.4</v>
      </c>
      <c r="N2113" s="2">
        <v>7750</v>
      </c>
      <c r="O2113" s="14">
        <f t="shared" si="106"/>
        <v>3100</v>
      </c>
      <c r="P2113" s="14">
        <f t="shared" si="107"/>
        <v>1550</v>
      </c>
      <c r="Q2113" s="3">
        <v>0.5</v>
      </c>
    </row>
    <row r="2114" spans="1:17" ht="15.75" customHeight="1" x14ac:dyDescent="0.2">
      <c r="A2114" s="1" t="s">
        <v>108</v>
      </c>
      <c r="B2114" s="1">
        <v>1185732</v>
      </c>
      <c r="C2114" s="17">
        <v>44686</v>
      </c>
      <c r="D2114" s="17" t="str">
        <f t="shared" ref="D2114:D2177" si="117">TEXT(C2114,"mmmm")</f>
        <v>mayo</v>
      </c>
      <c r="E2114" s="17" t="str">
        <f t="shared" ref="E2114:E2177" si="118">"T" &amp; TRUNC((MONTH(C2114)-1)/3)+1</f>
        <v>T2</v>
      </c>
      <c r="F2114" s="17" t="str">
        <f t="shared" ref="F2114:F2177" si="119">"S" &amp; IF(MONTH(C2114)&lt;=6,1,2)</f>
        <v>S1</v>
      </c>
      <c r="G2114" s="1" t="s">
        <v>27</v>
      </c>
      <c r="H2114" s="1" t="s">
        <v>63</v>
      </c>
      <c r="I2114" s="1" t="s">
        <v>64</v>
      </c>
      <c r="J2114" s="1" t="s">
        <v>2</v>
      </c>
      <c r="K2114" s="1">
        <v>25</v>
      </c>
      <c r="L2114" s="1" t="s">
        <v>114</v>
      </c>
      <c r="M2114" s="14">
        <v>0.5</v>
      </c>
      <c r="N2114" s="2">
        <v>10450</v>
      </c>
      <c r="O2114" s="14">
        <f t="shared" si="106"/>
        <v>5225</v>
      </c>
      <c r="P2114" s="14">
        <f t="shared" si="107"/>
        <v>2351.25</v>
      </c>
      <c r="Q2114" s="3">
        <v>0.45</v>
      </c>
    </row>
    <row r="2115" spans="1:17" ht="15.75" customHeight="1" x14ac:dyDescent="0.2">
      <c r="A2115" s="1" t="s">
        <v>108</v>
      </c>
      <c r="B2115" s="1">
        <v>1185732</v>
      </c>
      <c r="C2115" s="17">
        <v>44686</v>
      </c>
      <c r="D2115" s="17" t="str">
        <f t="shared" si="117"/>
        <v>mayo</v>
      </c>
      <c r="E2115" s="17" t="str">
        <f t="shared" si="118"/>
        <v>T2</v>
      </c>
      <c r="F2115" s="17" t="str">
        <f t="shared" si="119"/>
        <v>S1</v>
      </c>
      <c r="G2115" s="1" t="s">
        <v>27</v>
      </c>
      <c r="H2115" s="1" t="s">
        <v>63</v>
      </c>
      <c r="I2115" s="1" t="s">
        <v>64</v>
      </c>
      <c r="J2115" s="1" t="s">
        <v>3</v>
      </c>
      <c r="K2115" s="1">
        <v>40</v>
      </c>
      <c r="L2115" s="1" t="s">
        <v>114</v>
      </c>
      <c r="M2115" s="14">
        <v>0.5</v>
      </c>
      <c r="N2115" s="2">
        <v>7500</v>
      </c>
      <c r="O2115" s="14">
        <f t="shared" si="106"/>
        <v>3750</v>
      </c>
      <c r="P2115" s="14">
        <f t="shared" si="107"/>
        <v>1312.5</v>
      </c>
      <c r="Q2115" s="3">
        <v>0.35</v>
      </c>
    </row>
    <row r="2116" spans="1:17" ht="15.75" customHeight="1" x14ac:dyDescent="0.2">
      <c r="A2116" s="1" t="s">
        <v>108</v>
      </c>
      <c r="B2116" s="1">
        <v>1185732</v>
      </c>
      <c r="C2116" s="17">
        <v>44686</v>
      </c>
      <c r="D2116" s="17" t="str">
        <f t="shared" si="117"/>
        <v>mayo</v>
      </c>
      <c r="E2116" s="17" t="str">
        <f t="shared" si="118"/>
        <v>T2</v>
      </c>
      <c r="F2116" s="17" t="str">
        <f t="shared" si="119"/>
        <v>S1</v>
      </c>
      <c r="G2116" s="1" t="s">
        <v>27</v>
      </c>
      <c r="H2116" s="1" t="s">
        <v>63</v>
      </c>
      <c r="I2116" s="1" t="s">
        <v>64</v>
      </c>
      <c r="J2116" s="1" t="s">
        <v>4</v>
      </c>
      <c r="K2116" s="1">
        <v>56</v>
      </c>
      <c r="L2116" s="1" t="s">
        <v>115</v>
      </c>
      <c r="M2116" s="14">
        <v>0.45</v>
      </c>
      <c r="N2116" s="2">
        <v>7250</v>
      </c>
      <c r="O2116" s="14">
        <f t="shared" si="106"/>
        <v>3262.5</v>
      </c>
      <c r="P2116" s="14">
        <f t="shared" si="107"/>
        <v>815.625</v>
      </c>
      <c r="Q2116" s="3">
        <v>0.25</v>
      </c>
    </row>
    <row r="2117" spans="1:17" ht="15.75" customHeight="1" x14ac:dyDescent="0.2">
      <c r="A2117" s="1" t="s">
        <v>108</v>
      </c>
      <c r="B2117" s="1">
        <v>1185732</v>
      </c>
      <c r="C2117" s="17">
        <v>44686</v>
      </c>
      <c r="D2117" s="17" t="str">
        <f t="shared" si="117"/>
        <v>mayo</v>
      </c>
      <c r="E2117" s="17" t="str">
        <f t="shared" si="118"/>
        <v>T2</v>
      </c>
      <c r="F2117" s="17" t="str">
        <f t="shared" si="119"/>
        <v>S1</v>
      </c>
      <c r="G2117" s="1" t="s">
        <v>27</v>
      </c>
      <c r="H2117" s="1" t="s">
        <v>63</v>
      </c>
      <c r="I2117" s="1" t="s">
        <v>64</v>
      </c>
      <c r="J2117" s="1" t="s">
        <v>5</v>
      </c>
      <c r="K2117" s="1">
        <v>57</v>
      </c>
      <c r="L2117" s="1" t="s">
        <v>115</v>
      </c>
      <c r="M2117" s="14">
        <v>0.45</v>
      </c>
      <c r="N2117" s="2">
        <v>6750</v>
      </c>
      <c r="O2117" s="14">
        <f t="shared" si="106"/>
        <v>3037.5</v>
      </c>
      <c r="P2117" s="14">
        <f t="shared" si="107"/>
        <v>911.25</v>
      </c>
      <c r="Q2117" s="3">
        <v>0.3</v>
      </c>
    </row>
    <row r="2118" spans="1:17" ht="15.75" customHeight="1" x14ac:dyDescent="0.2">
      <c r="A2118" s="1" t="s">
        <v>108</v>
      </c>
      <c r="B2118" s="1">
        <v>1185732</v>
      </c>
      <c r="C2118" s="17">
        <v>44686</v>
      </c>
      <c r="D2118" s="17" t="str">
        <f t="shared" si="117"/>
        <v>mayo</v>
      </c>
      <c r="E2118" s="17" t="str">
        <f t="shared" si="118"/>
        <v>T2</v>
      </c>
      <c r="F2118" s="17" t="str">
        <f t="shared" si="119"/>
        <v>S1</v>
      </c>
      <c r="G2118" s="1" t="s">
        <v>27</v>
      </c>
      <c r="H2118" s="1" t="s">
        <v>63</v>
      </c>
      <c r="I2118" s="1" t="s">
        <v>64</v>
      </c>
      <c r="J2118" s="1" t="s">
        <v>6</v>
      </c>
      <c r="K2118" s="1">
        <v>52</v>
      </c>
      <c r="L2118" s="1" t="s">
        <v>112</v>
      </c>
      <c r="M2118" s="14">
        <v>0.54999999999999993</v>
      </c>
      <c r="N2118" s="2">
        <v>7000</v>
      </c>
      <c r="O2118" s="14">
        <f t="shared" si="106"/>
        <v>3849.9999999999995</v>
      </c>
      <c r="P2118" s="14">
        <f t="shared" si="107"/>
        <v>1347.4999999999998</v>
      </c>
      <c r="Q2118" s="3">
        <v>0.35</v>
      </c>
    </row>
    <row r="2119" spans="1:17" ht="15.75" customHeight="1" x14ac:dyDescent="0.2">
      <c r="A2119" s="1" t="s">
        <v>108</v>
      </c>
      <c r="B2119" s="1">
        <v>1185732</v>
      </c>
      <c r="C2119" s="17">
        <v>44686</v>
      </c>
      <c r="D2119" s="17" t="str">
        <f t="shared" si="117"/>
        <v>mayo</v>
      </c>
      <c r="E2119" s="17" t="str">
        <f t="shared" si="118"/>
        <v>T2</v>
      </c>
      <c r="F2119" s="17" t="str">
        <f t="shared" si="119"/>
        <v>S1</v>
      </c>
      <c r="G2119" s="1" t="s">
        <v>27</v>
      </c>
      <c r="H2119" s="1" t="s">
        <v>63</v>
      </c>
      <c r="I2119" s="1" t="s">
        <v>64</v>
      </c>
      <c r="J2119" s="1" t="s">
        <v>7</v>
      </c>
      <c r="K2119" s="1">
        <v>33</v>
      </c>
      <c r="L2119" s="1" t="s">
        <v>115</v>
      </c>
      <c r="M2119" s="14">
        <v>0.6</v>
      </c>
      <c r="N2119" s="2">
        <v>8000</v>
      </c>
      <c r="O2119" s="14">
        <f t="shared" si="106"/>
        <v>4800</v>
      </c>
      <c r="P2119" s="14">
        <f t="shared" si="107"/>
        <v>2400</v>
      </c>
      <c r="Q2119" s="3">
        <v>0.5</v>
      </c>
    </row>
    <row r="2120" spans="1:17" ht="15.75" customHeight="1" x14ac:dyDescent="0.2">
      <c r="A2120" s="1" t="s">
        <v>108</v>
      </c>
      <c r="B2120" s="1">
        <v>1185732</v>
      </c>
      <c r="C2120" s="17">
        <v>44719</v>
      </c>
      <c r="D2120" s="17" t="str">
        <f t="shared" si="117"/>
        <v>junio</v>
      </c>
      <c r="E2120" s="17" t="str">
        <f t="shared" si="118"/>
        <v>T2</v>
      </c>
      <c r="F2120" s="17" t="str">
        <f t="shared" si="119"/>
        <v>S1</v>
      </c>
      <c r="G2120" s="1" t="s">
        <v>27</v>
      </c>
      <c r="H2120" s="1" t="s">
        <v>63</v>
      </c>
      <c r="I2120" s="1" t="s">
        <v>64</v>
      </c>
      <c r="J2120" s="1" t="s">
        <v>2</v>
      </c>
      <c r="K2120" s="1">
        <v>17</v>
      </c>
      <c r="L2120" s="1" t="s">
        <v>114</v>
      </c>
      <c r="M2120" s="14">
        <v>0.54999999999999993</v>
      </c>
      <c r="N2120" s="2">
        <v>10500</v>
      </c>
      <c r="O2120" s="14">
        <f t="shared" si="106"/>
        <v>5774.9999999999991</v>
      </c>
      <c r="P2120" s="14">
        <f t="shared" si="107"/>
        <v>2598.7499999999995</v>
      </c>
      <c r="Q2120" s="3">
        <v>0.45</v>
      </c>
    </row>
    <row r="2121" spans="1:17" ht="15.75" customHeight="1" x14ac:dyDescent="0.2">
      <c r="A2121" s="1" t="s">
        <v>108</v>
      </c>
      <c r="B2121" s="1">
        <v>1185732</v>
      </c>
      <c r="C2121" s="17">
        <v>44719</v>
      </c>
      <c r="D2121" s="17" t="str">
        <f t="shared" si="117"/>
        <v>junio</v>
      </c>
      <c r="E2121" s="17" t="str">
        <f t="shared" si="118"/>
        <v>T2</v>
      </c>
      <c r="F2121" s="17" t="str">
        <f t="shared" si="119"/>
        <v>S1</v>
      </c>
      <c r="G2121" s="1" t="s">
        <v>27</v>
      </c>
      <c r="H2121" s="1" t="s">
        <v>63</v>
      </c>
      <c r="I2121" s="1" t="s">
        <v>64</v>
      </c>
      <c r="J2121" s="1" t="s">
        <v>3</v>
      </c>
      <c r="K2121" s="1">
        <v>46</v>
      </c>
      <c r="L2121" s="1" t="s">
        <v>113</v>
      </c>
      <c r="M2121" s="14">
        <v>0.5</v>
      </c>
      <c r="N2121" s="2">
        <v>8000</v>
      </c>
      <c r="O2121" s="14">
        <f t="shared" si="106"/>
        <v>4000</v>
      </c>
      <c r="P2121" s="14">
        <f t="shared" si="107"/>
        <v>1400</v>
      </c>
      <c r="Q2121" s="3">
        <v>0.35</v>
      </c>
    </row>
    <row r="2122" spans="1:17" ht="15.75" customHeight="1" x14ac:dyDescent="0.2">
      <c r="A2122" s="1" t="s">
        <v>108</v>
      </c>
      <c r="B2122" s="1">
        <v>1185732</v>
      </c>
      <c r="C2122" s="17">
        <v>44719</v>
      </c>
      <c r="D2122" s="17" t="str">
        <f t="shared" si="117"/>
        <v>junio</v>
      </c>
      <c r="E2122" s="17" t="str">
        <f t="shared" si="118"/>
        <v>T2</v>
      </c>
      <c r="F2122" s="17" t="str">
        <f t="shared" si="119"/>
        <v>S1</v>
      </c>
      <c r="G2122" s="1" t="s">
        <v>27</v>
      </c>
      <c r="H2122" s="1" t="s">
        <v>63</v>
      </c>
      <c r="I2122" s="1" t="s">
        <v>64</v>
      </c>
      <c r="J2122" s="1" t="s">
        <v>4</v>
      </c>
      <c r="K2122" s="1">
        <v>24</v>
      </c>
      <c r="L2122" s="1" t="s">
        <v>115</v>
      </c>
      <c r="M2122" s="14">
        <v>0.5</v>
      </c>
      <c r="N2122" s="2">
        <v>7750</v>
      </c>
      <c r="O2122" s="14">
        <f t="shared" si="106"/>
        <v>3875</v>
      </c>
      <c r="P2122" s="14">
        <f t="shared" si="107"/>
        <v>968.75</v>
      </c>
      <c r="Q2122" s="3">
        <v>0.25</v>
      </c>
    </row>
    <row r="2123" spans="1:17" ht="15.75" customHeight="1" x14ac:dyDescent="0.2">
      <c r="A2123" s="1" t="s">
        <v>108</v>
      </c>
      <c r="B2123" s="1">
        <v>1185732</v>
      </c>
      <c r="C2123" s="17">
        <v>44719</v>
      </c>
      <c r="D2123" s="17" t="str">
        <f t="shared" si="117"/>
        <v>junio</v>
      </c>
      <c r="E2123" s="17" t="str">
        <f t="shared" si="118"/>
        <v>T2</v>
      </c>
      <c r="F2123" s="17" t="str">
        <f t="shared" si="119"/>
        <v>S1</v>
      </c>
      <c r="G2123" s="1" t="s">
        <v>27</v>
      </c>
      <c r="H2123" s="1" t="s">
        <v>63</v>
      </c>
      <c r="I2123" s="1" t="s">
        <v>64</v>
      </c>
      <c r="J2123" s="1" t="s">
        <v>5</v>
      </c>
      <c r="K2123" s="1">
        <v>33</v>
      </c>
      <c r="L2123" s="1" t="s">
        <v>112</v>
      </c>
      <c r="M2123" s="14">
        <v>0.5</v>
      </c>
      <c r="N2123" s="2">
        <v>7500</v>
      </c>
      <c r="O2123" s="14">
        <f t="shared" si="106"/>
        <v>3750</v>
      </c>
      <c r="P2123" s="14">
        <f t="shared" si="107"/>
        <v>1125</v>
      </c>
      <c r="Q2123" s="3">
        <v>0.3</v>
      </c>
    </row>
    <row r="2124" spans="1:17" ht="15.75" customHeight="1" x14ac:dyDescent="0.2">
      <c r="A2124" s="1" t="s">
        <v>108</v>
      </c>
      <c r="B2124" s="1">
        <v>1185732</v>
      </c>
      <c r="C2124" s="17">
        <v>44719</v>
      </c>
      <c r="D2124" s="17" t="str">
        <f t="shared" si="117"/>
        <v>junio</v>
      </c>
      <c r="E2124" s="17" t="str">
        <f t="shared" si="118"/>
        <v>T2</v>
      </c>
      <c r="F2124" s="17" t="str">
        <f t="shared" si="119"/>
        <v>S1</v>
      </c>
      <c r="G2124" s="1" t="s">
        <v>27</v>
      </c>
      <c r="H2124" s="1" t="s">
        <v>63</v>
      </c>
      <c r="I2124" s="1" t="s">
        <v>64</v>
      </c>
      <c r="J2124" s="1" t="s">
        <v>6</v>
      </c>
      <c r="K2124" s="1">
        <v>38</v>
      </c>
      <c r="L2124" s="1" t="s">
        <v>113</v>
      </c>
      <c r="M2124" s="14">
        <v>0.65</v>
      </c>
      <c r="N2124" s="2">
        <v>7500</v>
      </c>
      <c r="O2124" s="14">
        <f t="shared" si="106"/>
        <v>4875</v>
      </c>
      <c r="P2124" s="14">
        <f t="shared" si="107"/>
        <v>1706.25</v>
      </c>
      <c r="Q2124" s="3">
        <v>0.35</v>
      </c>
    </row>
    <row r="2125" spans="1:17" ht="15.75" customHeight="1" x14ac:dyDescent="0.2">
      <c r="A2125" s="1" t="s">
        <v>108</v>
      </c>
      <c r="B2125" s="1">
        <v>1185732</v>
      </c>
      <c r="C2125" s="17">
        <v>44719</v>
      </c>
      <c r="D2125" s="17" t="str">
        <f t="shared" si="117"/>
        <v>junio</v>
      </c>
      <c r="E2125" s="17" t="str">
        <f t="shared" si="118"/>
        <v>T2</v>
      </c>
      <c r="F2125" s="17" t="str">
        <f t="shared" si="119"/>
        <v>S1</v>
      </c>
      <c r="G2125" s="1" t="s">
        <v>27</v>
      </c>
      <c r="H2125" s="1" t="s">
        <v>63</v>
      </c>
      <c r="I2125" s="1" t="s">
        <v>64</v>
      </c>
      <c r="J2125" s="1" t="s">
        <v>7</v>
      </c>
      <c r="K2125" s="1">
        <v>44</v>
      </c>
      <c r="L2125" s="1" t="s">
        <v>113</v>
      </c>
      <c r="M2125" s="14">
        <v>0.70000000000000007</v>
      </c>
      <c r="N2125" s="2">
        <v>9250</v>
      </c>
      <c r="O2125" s="14">
        <f t="shared" si="106"/>
        <v>6475.0000000000009</v>
      </c>
      <c r="P2125" s="14">
        <f t="shared" si="107"/>
        <v>3237.5000000000005</v>
      </c>
      <c r="Q2125" s="3">
        <v>0.5</v>
      </c>
    </row>
    <row r="2126" spans="1:17" ht="15.75" customHeight="1" x14ac:dyDescent="0.2">
      <c r="A2126" s="1" t="s">
        <v>108</v>
      </c>
      <c r="B2126" s="1">
        <v>1185732</v>
      </c>
      <c r="C2126" s="17">
        <v>44747</v>
      </c>
      <c r="D2126" s="17" t="str">
        <f t="shared" si="117"/>
        <v>julio</v>
      </c>
      <c r="E2126" s="17" t="str">
        <f t="shared" si="118"/>
        <v>T3</v>
      </c>
      <c r="F2126" s="17" t="str">
        <f t="shared" si="119"/>
        <v>S2</v>
      </c>
      <c r="G2126" s="1" t="s">
        <v>27</v>
      </c>
      <c r="H2126" s="1" t="s">
        <v>63</v>
      </c>
      <c r="I2126" s="1" t="s">
        <v>64</v>
      </c>
      <c r="J2126" s="1" t="s">
        <v>2</v>
      </c>
      <c r="K2126" s="1">
        <v>59</v>
      </c>
      <c r="L2126" s="1" t="s">
        <v>112</v>
      </c>
      <c r="M2126" s="14">
        <v>0.65</v>
      </c>
      <c r="N2126" s="2">
        <v>11500</v>
      </c>
      <c r="O2126" s="14">
        <f t="shared" si="106"/>
        <v>7475</v>
      </c>
      <c r="P2126" s="14">
        <f t="shared" si="107"/>
        <v>3363.75</v>
      </c>
      <c r="Q2126" s="3">
        <v>0.45</v>
      </c>
    </row>
    <row r="2127" spans="1:17" ht="15.75" customHeight="1" x14ac:dyDescent="0.2">
      <c r="A2127" s="1" t="s">
        <v>108</v>
      </c>
      <c r="B2127" s="1">
        <v>1185732</v>
      </c>
      <c r="C2127" s="17">
        <v>44747</v>
      </c>
      <c r="D2127" s="17" t="str">
        <f t="shared" si="117"/>
        <v>julio</v>
      </c>
      <c r="E2127" s="17" t="str">
        <f t="shared" si="118"/>
        <v>T3</v>
      </c>
      <c r="F2127" s="17" t="str">
        <f t="shared" si="119"/>
        <v>S2</v>
      </c>
      <c r="G2127" s="1" t="s">
        <v>27</v>
      </c>
      <c r="H2127" s="1" t="s">
        <v>63</v>
      </c>
      <c r="I2127" s="1" t="s">
        <v>64</v>
      </c>
      <c r="J2127" s="1" t="s">
        <v>3</v>
      </c>
      <c r="K2127" s="1">
        <v>54</v>
      </c>
      <c r="L2127" s="1" t="s">
        <v>114</v>
      </c>
      <c r="M2127" s="14">
        <v>0.60000000000000009</v>
      </c>
      <c r="N2127" s="2">
        <v>9000</v>
      </c>
      <c r="O2127" s="14">
        <f t="shared" si="106"/>
        <v>5400.0000000000009</v>
      </c>
      <c r="P2127" s="14">
        <f t="shared" si="107"/>
        <v>1890.0000000000002</v>
      </c>
      <c r="Q2127" s="3">
        <v>0.35</v>
      </c>
    </row>
    <row r="2128" spans="1:17" ht="15.75" customHeight="1" x14ac:dyDescent="0.2">
      <c r="A2128" s="1" t="s">
        <v>108</v>
      </c>
      <c r="B2128" s="1">
        <v>1185732</v>
      </c>
      <c r="C2128" s="17">
        <v>44747</v>
      </c>
      <c r="D2128" s="17" t="str">
        <f t="shared" si="117"/>
        <v>julio</v>
      </c>
      <c r="E2128" s="17" t="str">
        <f t="shared" si="118"/>
        <v>T3</v>
      </c>
      <c r="F2128" s="17" t="str">
        <f t="shared" si="119"/>
        <v>S2</v>
      </c>
      <c r="G2128" s="1" t="s">
        <v>27</v>
      </c>
      <c r="H2128" s="1" t="s">
        <v>63</v>
      </c>
      <c r="I2128" s="1" t="s">
        <v>64</v>
      </c>
      <c r="J2128" s="1" t="s">
        <v>4</v>
      </c>
      <c r="K2128" s="1">
        <v>51</v>
      </c>
      <c r="L2128" s="1" t="s">
        <v>115</v>
      </c>
      <c r="M2128" s="14">
        <v>0.55000000000000004</v>
      </c>
      <c r="N2128" s="2">
        <v>8250</v>
      </c>
      <c r="O2128" s="14">
        <f t="shared" si="106"/>
        <v>4537.5</v>
      </c>
      <c r="P2128" s="14">
        <f t="shared" si="107"/>
        <v>1134.375</v>
      </c>
      <c r="Q2128" s="3">
        <v>0.25</v>
      </c>
    </row>
    <row r="2129" spans="1:17" ht="15.75" customHeight="1" x14ac:dyDescent="0.2">
      <c r="A2129" s="1" t="s">
        <v>108</v>
      </c>
      <c r="B2129" s="1">
        <v>1185732</v>
      </c>
      <c r="C2129" s="17">
        <v>44747</v>
      </c>
      <c r="D2129" s="17" t="str">
        <f t="shared" si="117"/>
        <v>julio</v>
      </c>
      <c r="E2129" s="17" t="str">
        <f t="shared" si="118"/>
        <v>T3</v>
      </c>
      <c r="F2129" s="17" t="str">
        <f t="shared" si="119"/>
        <v>S2</v>
      </c>
      <c r="G2129" s="1" t="s">
        <v>27</v>
      </c>
      <c r="H2129" s="1" t="s">
        <v>63</v>
      </c>
      <c r="I2129" s="1" t="s">
        <v>64</v>
      </c>
      <c r="J2129" s="1" t="s">
        <v>5</v>
      </c>
      <c r="K2129" s="1">
        <v>44</v>
      </c>
      <c r="L2129" s="1" t="s">
        <v>115</v>
      </c>
      <c r="M2129" s="14">
        <v>0.55000000000000004</v>
      </c>
      <c r="N2129" s="2">
        <v>7750</v>
      </c>
      <c r="O2129" s="14">
        <f t="shared" si="106"/>
        <v>4262.5</v>
      </c>
      <c r="P2129" s="14">
        <f t="shared" si="107"/>
        <v>1278.75</v>
      </c>
      <c r="Q2129" s="3">
        <v>0.3</v>
      </c>
    </row>
    <row r="2130" spans="1:17" ht="15.75" customHeight="1" x14ac:dyDescent="0.2">
      <c r="A2130" s="1" t="s">
        <v>108</v>
      </c>
      <c r="B2130" s="1">
        <v>1185732</v>
      </c>
      <c r="C2130" s="17">
        <v>44747</v>
      </c>
      <c r="D2130" s="17" t="str">
        <f t="shared" si="117"/>
        <v>julio</v>
      </c>
      <c r="E2130" s="17" t="str">
        <f t="shared" si="118"/>
        <v>T3</v>
      </c>
      <c r="F2130" s="17" t="str">
        <f t="shared" si="119"/>
        <v>S2</v>
      </c>
      <c r="G2130" s="1" t="s">
        <v>27</v>
      </c>
      <c r="H2130" s="1" t="s">
        <v>63</v>
      </c>
      <c r="I2130" s="1" t="s">
        <v>64</v>
      </c>
      <c r="J2130" s="1" t="s">
        <v>6</v>
      </c>
      <c r="K2130" s="1">
        <v>26</v>
      </c>
      <c r="L2130" s="1" t="s">
        <v>112</v>
      </c>
      <c r="M2130" s="14">
        <v>0.65</v>
      </c>
      <c r="N2130" s="2">
        <v>8000</v>
      </c>
      <c r="O2130" s="14">
        <f t="shared" si="106"/>
        <v>5200</v>
      </c>
      <c r="P2130" s="14">
        <f t="shared" si="107"/>
        <v>1819.9999999999998</v>
      </c>
      <c r="Q2130" s="3">
        <v>0.35</v>
      </c>
    </row>
    <row r="2131" spans="1:17" ht="15.75" customHeight="1" x14ac:dyDescent="0.2">
      <c r="A2131" s="1" t="s">
        <v>108</v>
      </c>
      <c r="B2131" s="1">
        <v>1185732</v>
      </c>
      <c r="C2131" s="17">
        <v>44747</v>
      </c>
      <c r="D2131" s="17" t="str">
        <f t="shared" si="117"/>
        <v>julio</v>
      </c>
      <c r="E2131" s="17" t="str">
        <f t="shared" si="118"/>
        <v>T3</v>
      </c>
      <c r="F2131" s="17" t="str">
        <f t="shared" si="119"/>
        <v>S2</v>
      </c>
      <c r="G2131" s="1" t="s">
        <v>27</v>
      </c>
      <c r="H2131" s="1" t="s">
        <v>63</v>
      </c>
      <c r="I2131" s="1" t="s">
        <v>64</v>
      </c>
      <c r="J2131" s="1" t="s">
        <v>7</v>
      </c>
      <c r="K2131" s="1">
        <v>56</v>
      </c>
      <c r="L2131" s="1" t="s">
        <v>115</v>
      </c>
      <c r="M2131" s="14">
        <v>0.70000000000000007</v>
      </c>
      <c r="N2131" s="2">
        <v>9750</v>
      </c>
      <c r="O2131" s="14">
        <f t="shared" si="106"/>
        <v>6825.0000000000009</v>
      </c>
      <c r="P2131" s="14">
        <f t="shared" si="107"/>
        <v>3412.5000000000005</v>
      </c>
      <c r="Q2131" s="3">
        <v>0.5</v>
      </c>
    </row>
    <row r="2132" spans="1:17" ht="15.75" customHeight="1" x14ac:dyDescent="0.2">
      <c r="A2132" s="1" t="s">
        <v>108</v>
      </c>
      <c r="B2132" s="1">
        <v>1185732</v>
      </c>
      <c r="C2132" s="17">
        <v>44779</v>
      </c>
      <c r="D2132" s="17" t="str">
        <f t="shared" si="117"/>
        <v>agosto</v>
      </c>
      <c r="E2132" s="17" t="str">
        <f t="shared" si="118"/>
        <v>T3</v>
      </c>
      <c r="F2132" s="17" t="str">
        <f t="shared" si="119"/>
        <v>S2</v>
      </c>
      <c r="G2132" s="1" t="s">
        <v>27</v>
      </c>
      <c r="H2132" s="1" t="s">
        <v>63</v>
      </c>
      <c r="I2132" s="1" t="s">
        <v>64</v>
      </c>
      <c r="J2132" s="1" t="s">
        <v>2</v>
      </c>
      <c r="K2132" s="1">
        <v>38</v>
      </c>
      <c r="L2132" s="1" t="s">
        <v>112</v>
      </c>
      <c r="M2132" s="14">
        <v>0.65</v>
      </c>
      <c r="N2132" s="2">
        <v>11250</v>
      </c>
      <c r="O2132" s="14">
        <f t="shared" si="106"/>
        <v>7312.5</v>
      </c>
      <c r="P2132" s="14">
        <f t="shared" si="107"/>
        <v>3290.625</v>
      </c>
      <c r="Q2132" s="3">
        <v>0.45</v>
      </c>
    </row>
    <row r="2133" spans="1:17" ht="15.75" customHeight="1" x14ac:dyDescent="0.2">
      <c r="A2133" s="1" t="s">
        <v>108</v>
      </c>
      <c r="B2133" s="1">
        <v>1185732</v>
      </c>
      <c r="C2133" s="17">
        <v>44779</v>
      </c>
      <c r="D2133" s="17" t="str">
        <f t="shared" si="117"/>
        <v>agosto</v>
      </c>
      <c r="E2133" s="17" t="str">
        <f t="shared" si="118"/>
        <v>T3</v>
      </c>
      <c r="F2133" s="17" t="str">
        <f t="shared" si="119"/>
        <v>S2</v>
      </c>
      <c r="G2133" s="1" t="s">
        <v>27</v>
      </c>
      <c r="H2133" s="1" t="s">
        <v>63</v>
      </c>
      <c r="I2133" s="1" t="s">
        <v>64</v>
      </c>
      <c r="J2133" s="1" t="s">
        <v>3</v>
      </c>
      <c r="K2133" s="1">
        <v>60</v>
      </c>
      <c r="L2133" s="1" t="s">
        <v>114</v>
      </c>
      <c r="M2133" s="14">
        <v>0.60000000000000009</v>
      </c>
      <c r="N2133" s="2">
        <v>9000</v>
      </c>
      <c r="O2133" s="14">
        <f t="shared" si="106"/>
        <v>5400.0000000000009</v>
      </c>
      <c r="P2133" s="14">
        <f t="shared" si="107"/>
        <v>1890.0000000000002</v>
      </c>
      <c r="Q2133" s="3">
        <v>0.35</v>
      </c>
    </row>
    <row r="2134" spans="1:17" ht="15.75" customHeight="1" x14ac:dyDescent="0.2">
      <c r="A2134" s="1" t="s">
        <v>108</v>
      </c>
      <c r="B2134" s="1">
        <v>1185732</v>
      </c>
      <c r="C2134" s="17">
        <v>44779</v>
      </c>
      <c r="D2134" s="17" t="str">
        <f t="shared" si="117"/>
        <v>agosto</v>
      </c>
      <c r="E2134" s="17" t="str">
        <f t="shared" si="118"/>
        <v>T3</v>
      </c>
      <c r="F2134" s="17" t="str">
        <f t="shared" si="119"/>
        <v>S2</v>
      </c>
      <c r="G2134" s="1" t="s">
        <v>27</v>
      </c>
      <c r="H2134" s="1" t="s">
        <v>63</v>
      </c>
      <c r="I2134" s="1" t="s">
        <v>64</v>
      </c>
      <c r="J2134" s="1" t="s">
        <v>4</v>
      </c>
      <c r="K2134" s="1">
        <v>50</v>
      </c>
      <c r="L2134" s="1" t="s">
        <v>113</v>
      </c>
      <c r="M2134" s="14">
        <v>0.55000000000000004</v>
      </c>
      <c r="N2134" s="2">
        <v>8250</v>
      </c>
      <c r="O2134" s="14">
        <f t="shared" si="106"/>
        <v>4537.5</v>
      </c>
      <c r="P2134" s="14">
        <f t="shared" si="107"/>
        <v>1134.375</v>
      </c>
      <c r="Q2134" s="3">
        <v>0.25</v>
      </c>
    </row>
    <row r="2135" spans="1:17" ht="15.75" customHeight="1" x14ac:dyDescent="0.2">
      <c r="A2135" s="1" t="s">
        <v>108</v>
      </c>
      <c r="B2135" s="1">
        <v>1185732</v>
      </c>
      <c r="C2135" s="17">
        <v>44779</v>
      </c>
      <c r="D2135" s="17" t="str">
        <f t="shared" si="117"/>
        <v>agosto</v>
      </c>
      <c r="E2135" s="17" t="str">
        <f t="shared" si="118"/>
        <v>T3</v>
      </c>
      <c r="F2135" s="17" t="str">
        <f t="shared" si="119"/>
        <v>S2</v>
      </c>
      <c r="G2135" s="1" t="s">
        <v>27</v>
      </c>
      <c r="H2135" s="1" t="s">
        <v>63</v>
      </c>
      <c r="I2135" s="1" t="s">
        <v>64</v>
      </c>
      <c r="J2135" s="1" t="s">
        <v>5</v>
      </c>
      <c r="K2135" s="1">
        <v>16</v>
      </c>
      <c r="L2135" s="1" t="s">
        <v>113</v>
      </c>
      <c r="M2135" s="14">
        <v>0.45</v>
      </c>
      <c r="N2135" s="2">
        <v>7750</v>
      </c>
      <c r="O2135" s="14">
        <f t="shared" si="106"/>
        <v>3487.5</v>
      </c>
      <c r="P2135" s="14">
        <f t="shared" si="107"/>
        <v>1046.25</v>
      </c>
      <c r="Q2135" s="3">
        <v>0.3</v>
      </c>
    </row>
    <row r="2136" spans="1:17" ht="15.75" customHeight="1" x14ac:dyDescent="0.2">
      <c r="A2136" s="1" t="s">
        <v>108</v>
      </c>
      <c r="B2136" s="1">
        <v>1185732</v>
      </c>
      <c r="C2136" s="17">
        <v>44779</v>
      </c>
      <c r="D2136" s="17" t="str">
        <f t="shared" si="117"/>
        <v>agosto</v>
      </c>
      <c r="E2136" s="17" t="str">
        <f t="shared" si="118"/>
        <v>T3</v>
      </c>
      <c r="F2136" s="17" t="str">
        <f t="shared" si="119"/>
        <v>S2</v>
      </c>
      <c r="G2136" s="1" t="s">
        <v>27</v>
      </c>
      <c r="H2136" s="1" t="s">
        <v>63</v>
      </c>
      <c r="I2136" s="1" t="s">
        <v>64</v>
      </c>
      <c r="J2136" s="1" t="s">
        <v>6</v>
      </c>
      <c r="K2136" s="1">
        <v>51</v>
      </c>
      <c r="L2136" s="1" t="s">
        <v>113</v>
      </c>
      <c r="M2136" s="14">
        <v>0.55000000000000004</v>
      </c>
      <c r="N2136" s="2">
        <v>7500</v>
      </c>
      <c r="O2136" s="14">
        <f t="shared" si="106"/>
        <v>4125</v>
      </c>
      <c r="P2136" s="14">
        <f t="shared" si="107"/>
        <v>1443.75</v>
      </c>
      <c r="Q2136" s="3">
        <v>0.35</v>
      </c>
    </row>
    <row r="2137" spans="1:17" ht="15.75" customHeight="1" x14ac:dyDescent="0.2">
      <c r="A2137" s="1" t="s">
        <v>108</v>
      </c>
      <c r="B2137" s="1">
        <v>1185732</v>
      </c>
      <c r="C2137" s="17">
        <v>44779</v>
      </c>
      <c r="D2137" s="17" t="str">
        <f t="shared" si="117"/>
        <v>agosto</v>
      </c>
      <c r="E2137" s="17" t="str">
        <f t="shared" si="118"/>
        <v>T3</v>
      </c>
      <c r="F2137" s="17" t="str">
        <f t="shared" si="119"/>
        <v>S2</v>
      </c>
      <c r="G2137" s="1" t="s">
        <v>27</v>
      </c>
      <c r="H2137" s="1" t="s">
        <v>63</v>
      </c>
      <c r="I2137" s="1" t="s">
        <v>64</v>
      </c>
      <c r="J2137" s="1" t="s">
        <v>7</v>
      </c>
      <c r="K2137" s="1">
        <v>46</v>
      </c>
      <c r="L2137" s="1" t="s">
        <v>113</v>
      </c>
      <c r="M2137" s="14">
        <v>0.60000000000000009</v>
      </c>
      <c r="N2137" s="2">
        <v>9250</v>
      </c>
      <c r="O2137" s="14">
        <f t="shared" si="106"/>
        <v>5550.0000000000009</v>
      </c>
      <c r="P2137" s="14">
        <f t="shared" si="107"/>
        <v>2775.0000000000005</v>
      </c>
      <c r="Q2137" s="3">
        <v>0.5</v>
      </c>
    </row>
    <row r="2138" spans="1:17" ht="15.75" customHeight="1" x14ac:dyDescent="0.2">
      <c r="A2138" s="1" t="s">
        <v>108</v>
      </c>
      <c r="B2138" s="1">
        <v>1185732</v>
      </c>
      <c r="C2138" s="17">
        <v>44809</v>
      </c>
      <c r="D2138" s="17" t="str">
        <f t="shared" si="117"/>
        <v>septiembre</v>
      </c>
      <c r="E2138" s="17" t="str">
        <f t="shared" si="118"/>
        <v>T3</v>
      </c>
      <c r="F2138" s="17" t="str">
        <f t="shared" si="119"/>
        <v>S2</v>
      </c>
      <c r="G2138" s="1" t="s">
        <v>27</v>
      </c>
      <c r="H2138" s="1" t="s">
        <v>63</v>
      </c>
      <c r="I2138" s="1" t="s">
        <v>64</v>
      </c>
      <c r="J2138" s="1" t="s">
        <v>2</v>
      </c>
      <c r="K2138" s="1">
        <v>37</v>
      </c>
      <c r="L2138" s="1" t="s">
        <v>113</v>
      </c>
      <c r="M2138" s="14">
        <v>0.55000000000000004</v>
      </c>
      <c r="N2138" s="2">
        <v>10250</v>
      </c>
      <c r="O2138" s="14">
        <f t="shared" si="106"/>
        <v>5637.5000000000009</v>
      </c>
      <c r="P2138" s="14">
        <f t="shared" si="107"/>
        <v>2536.8750000000005</v>
      </c>
      <c r="Q2138" s="3">
        <v>0.45</v>
      </c>
    </row>
    <row r="2139" spans="1:17" ht="15.75" customHeight="1" x14ac:dyDescent="0.2">
      <c r="A2139" s="1" t="s">
        <v>108</v>
      </c>
      <c r="B2139" s="1">
        <v>1185732</v>
      </c>
      <c r="C2139" s="17">
        <v>44809</v>
      </c>
      <c r="D2139" s="17" t="str">
        <f t="shared" si="117"/>
        <v>septiembre</v>
      </c>
      <c r="E2139" s="17" t="str">
        <f t="shared" si="118"/>
        <v>T3</v>
      </c>
      <c r="F2139" s="17" t="str">
        <f t="shared" si="119"/>
        <v>S2</v>
      </c>
      <c r="G2139" s="1" t="s">
        <v>27</v>
      </c>
      <c r="H2139" s="1" t="s">
        <v>63</v>
      </c>
      <c r="I2139" s="1" t="s">
        <v>64</v>
      </c>
      <c r="J2139" s="1" t="s">
        <v>3</v>
      </c>
      <c r="K2139" s="1">
        <v>15</v>
      </c>
      <c r="L2139" s="1" t="s">
        <v>113</v>
      </c>
      <c r="M2139" s="14">
        <v>0.50000000000000011</v>
      </c>
      <c r="N2139" s="2">
        <v>8250</v>
      </c>
      <c r="O2139" s="14">
        <f t="shared" si="106"/>
        <v>4125.0000000000009</v>
      </c>
      <c r="P2139" s="14">
        <f t="shared" si="107"/>
        <v>1443.7500000000002</v>
      </c>
      <c r="Q2139" s="3">
        <v>0.35</v>
      </c>
    </row>
    <row r="2140" spans="1:17" ht="15.75" customHeight="1" x14ac:dyDescent="0.2">
      <c r="A2140" s="1" t="s">
        <v>108</v>
      </c>
      <c r="B2140" s="1">
        <v>1185732</v>
      </c>
      <c r="C2140" s="17">
        <v>44809</v>
      </c>
      <c r="D2140" s="17" t="str">
        <f t="shared" si="117"/>
        <v>septiembre</v>
      </c>
      <c r="E2140" s="17" t="str">
        <f t="shared" si="118"/>
        <v>T3</v>
      </c>
      <c r="F2140" s="17" t="str">
        <f t="shared" si="119"/>
        <v>S2</v>
      </c>
      <c r="G2140" s="1" t="s">
        <v>27</v>
      </c>
      <c r="H2140" s="1" t="s">
        <v>63</v>
      </c>
      <c r="I2140" s="1" t="s">
        <v>64</v>
      </c>
      <c r="J2140" s="1" t="s">
        <v>4</v>
      </c>
      <c r="K2140" s="1">
        <v>15</v>
      </c>
      <c r="L2140" s="1" t="s">
        <v>112</v>
      </c>
      <c r="M2140" s="14">
        <v>0.4</v>
      </c>
      <c r="N2140" s="2">
        <v>7250</v>
      </c>
      <c r="O2140" s="14">
        <f t="shared" si="106"/>
        <v>2900</v>
      </c>
      <c r="P2140" s="14">
        <f t="shared" si="107"/>
        <v>725</v>
      </c>
      <c r="Q2140" s="3">
        <v>0.25</v>
      </c>
    </row>
    <row r="2141" spans="1:17" ht="15.75" customHeight="1" x14ac:dyDescent="0.2">
      <c r="A2141" s="1" t="s">
        <v>108</v>
      </c>
      <c r="B2141" s="1">
        <v>1185732</v>
      </c>
      <c r="C2141" s="17">
        <v>44809</v>
      </c>
      <c r="D2141" s="17" t="str">
        <f t="shared" si="117"/>
        <v>septiembre</v>
      </c>
      <c r="E2141" s="17" t="str">
        <f t="shared" si="118"/>
        <v>T3</v>
      </c>
      <c r="F2141" s="17" t="str">
        <f t="shared" si="119"/>
        <v>S2</v>
      </c>
      <c r="G2141" s="1" t="s">
        <v>27</v>
      </c>
      <c r="H2141" s="1" t="s">
        <v>63</v>
      </c>
      <c r="I2141" s="1" t="s">
        <v>64</v>
      </c>
      <c r="J2141" s="1" t="s">
        <v>5</v>
      </c>
      <c r="K2141" s="1">
        <v>23</v>
      </c>
      <c r="L2141" s="1" t="s">
        <v>112</v>
      </c>
      <c r="M2141" s="14">
        <v>0.4</v>
      </c>
      <c r="N2141" s="2">
        <v>7000</v>
      </c>
      <c r="O2141" s="14">
        <f t="shared" si="106"/>
        <v>2800</v>
      </c>
      <c r="P2141" s="14">
        <f t="shared" si="107"/>
        <v>840</v>
      </c>
      <c r="Q2141" s="3">
        <v>0.3</v>
      </c>
    </row>
    <row r="2142" spans="1:17" ht="15.75" customHeight="1" x14ac:dyDescent="0.2">
      <c r="A2142" s="1" t="s">
        <v>108</v>
      </c>
      <c r="B2142" s="1">
        <v>1185732</v>
      </c>
      <c r="C2142" s="17">
        <v>44809</v>
      </c>
      <c r="D2142" s="17" t="str">
        <f t="shared" si="117"/>
        <v>septiembre</v>
      </c>
      <c r="E2142" s="17" t="str">
        <f t="shared" si="118"/>
        <v>T3</v>
      </c>
      <c r="F2142" s="17" t="str">
        <f t="shared" si="119"/>
        <v>S2</v>
      </c>
      <c r="G2142" s="1" t="s">
        <v>27</v>
      </c>
      <c r="H2142" s="1" t="s">
        <v>63</v>
      </c>
      <c r="I2142" s="1" t="s">
        <v>64</v>
      </c>
      <c r="J2142" s="1" t="s">
        <v>6</v>
      </c>
      <c r="K2142" s="1">
        <v>45</v>
      </c>
      <c r="L2142" s="1" t="s">
        <v>113</v>
      </c>
      <c r="M2142" s="14">
        <v>0.5</v>
      </c>
      <c r="N2142" s="2">
        <v>7000</v>
      </c>
      <c r="O2142" s="14">
        <f t="shared" si="106"/>
        <v>3500</v>
      </c>
      <c r="P2142" s="14">
        <f t="shared" si="107"/>
        <v>1225</v>
      </c>
      <c r="Q2142" s="3">
        <v>0.35</v>
      </c>
    </row>
    <row r="2143" spans="1:17" ht="15.75" customHeight="1" x14ac:dyDescent="0.2">
      <c r="A2143" s="1" t="s">
        <v>108</v>
      </c>
      <c r="B2143" s="1">
        <v>1185732</v>
      </c>
      <c r="C2143" s="17">
        <v>44809</v>
      </c>
      <c r="D2143" s="17" t="str">
        <f t="shared" si="117"/>
        <v>septiembre</v>
      </c>
      <c r="E2143" s="17" t="str">
        <f t="shared" si="118"/>
        <v>T3</v>
      </c>
      <c r="F2143" s="17" t="str">
        <f t="shared" si="119"/>
        <v>S2</v>
      </c>
      <c r="G2143" s="1" t="s">
        <v>27</v>
      </c>
      <c r="H2143" s="1" t="s">
        <v>63</v>
      </c>
      <c r="I2143" s="1" t="s">
        <v>64</v>
      </c>
      <c r="J2143" s="1" t="s">
        <v>7</v>
      </c>
      <c r="K2143" s="1">
        <v>52</v>
      </c>
      <c r="L2143" s="1" t="s">
        <v>112</v>
      </c>
      <c r="M2143" s="14">
        <v>0.55000000000000004</v>
      </c>
      <c r="N2143" s="2">
        <v>8000</v>
      </c>
      <c r="O2143" s="14">
        <f t="shared" si="106"/>
        <v>4400</v>
      </c>
      <c r="P2143" s="14">
        <f t="shared" si="107"/>
        <v>2200</v>
      </c>
      <c r="Q2143" s="3">
        <v>0.5</v>
      </c>
    </row>
    <row r="2144" spans="1:17" ht="15.75" customHeight="1" x14ac:dyDescent="0.2">
      <c r="A2144" s="1" t="s">
        <v>108</v>
      </c>
      <c r="B2144" s="1">
        <v>1185732</v>
      </c>
      <c r="C2144" s="17">
        <v>44841</v>
      </c>
      <c r="D2144" s="17" t="str">
        <f t="shared" si="117"/>
        <v>octubre</v>
      </c>
      <c r="E2144" s="17" t="str">
        <f t="shared" si="118"/>
        <v>T4</v>
      </c>
      <c r="F2144" s="17" t="str">
        <f t="shared" si="119"/>
        <v>S2</v>
      </c>
      <c r="G2144" s="1" t="s">
        <v>27</v>
      </c>
      <c r="H2144" s="1" t="s">
        <v>63</v>
      </c>
      <c r="I2144" s="1" t="s">
        <v>64</v>
      </c>
      <c r="J2144" s="1" t="s">
        <v>2</v>
      </c>
      <c r="K2144" s="1">
        <v>35</v>
      </c>
      <c r="L2144" s="1" t="s">
        <v>113</v>
      </c>
      <c r="M2144" s="14">
        <v>0.55000000000000004</v>
      </c>
      <c r="N2144" s="2">
        <v>9750</v>
      </c>
      <c r="O2144" s="14">
        <f t="shared" si="106"/>
        <v>5362.5</v>
      </c>
      <c r="P2144" s="14">
        <f t="shared" si="107"/>
        <v>2413.125</v>
      </c>
      <c r="Q2144" s="3">
        <v>0.45</v>
      </c>
    </row>
    <row r="2145" spans="1:17" ht="15.75" customHeight="1" x14ac:dyDescent="0.2">
      <c r="A2145" s="1" t="s">
        <v>108</v>
      </c>
      <c r="B2145" s="1">
        <v>1185732</v>
      </c>
      <c r="C2145" s="17">
        <v>44841</v>
      </c>
      <c r="D2145" s="17" t="str">
        <f t="shared" si="117"/>
        <v>octubre</v>
      </c>
      <c r="E2145" s="17" t="str">
        <f t="shared" si="118"/>
        <v>T4</v>
      </c>
      <c r="F2145" s="17" t="str">
        <f t="shared" si="119"/>
        <v>S2</v>
      </c>
      <c r="G2145" s="1" t="s">
        <v>27</v>
      </c>
      <c r="H2145" s="1" t="s">
        <v>63</v>
      </c>
      <c r="I2145" s="1" t="s">
        <v>64</v>
      </c>
      <c r="J2145" s="1" t="s">
        <v>3</v>
      </c>
      <c r="K2145" s="1">
        <v>26</v>
      </c>
      <c r="L2145" s="1" t="s">
        <v>112</v>
      </c>
      <c r="M2145" s="14">
        <v>0.45000000000000012</v>
      </c>
      <c r="N2145" s="2">
        <v>8000</v>
      </c>
      <c r="O2145" s="14">
        <f t="shared" si="106"/>
        <v>3600.0000000000009</v>
      </c>
      <c r="P2145" s="14">
        <f t="shared" si="107"/>
        <v>1260.0000000000002</v>
      </c>
      <c r="Q2145" s="3">
        <v>0.35</v>
      </c>
    </row>
    <row r="2146" spans="1:17" ht="15.75" customHeight="1" x14ac:dyDescent="0.2">
      <c r="A2146" s="1" t="s">
        <v>108</v>
      </c>
      <c r="B2146" s="1">
        <v>1185732</v>
      </c>
      <c r="C2146" s="17">
        <v>44841</v>
      </c>
      <c r="D2146" s="17" t="str">
        <f t="shared" si="117"/>
        <v>octubre</v>
      </c>
      <c r="E2146" s="17" t="str">
        <f t="shared" si="118"/>
        <v>T4</v>
      </c>
      <c r="F2146" s="17" t="str">
        <f t="shared" si="119"/>
        <v>S2</v>
      </c>
      <c r="G2146" s="1" t="s">
        <v>27</v>
      </c>
      <c r="H2146" s="1" t="s">
        <v>63</v>
      </c>
      <c r="I2146" s="1" t="s">
        <v>64</v>
      </c>
      <c r="J2146" s="1" t="s">
        <v>4</v>
      </c>
      <c r="K2146" s="1">
        <v>42</v>
      </c>
      <c r="L2146" s="1" t="s">
        <v>113</v>
      </c>
      <c r="M2146" s="14">
        <v>0.45000000000000012</v>
      </c>
      <c r="N2146" s="2">
        <v>6750</v>
      </c>
      <c r="O2146" s="14">
        <f t="shared" si="106"/>
        <v>3037.5000000000009</v>
      </c>
      <c r="P2146" s="14">
        <f t="shared" si="107"/>
        <v>759.37500000000023</v>
      </c>
      <c r="Q2146" s="3">
        <v>0.25</v>
      </c>
    </row>
    <row r="2147" spans="1:17" ht="15.75" customHeight="1" x14ac:dyDescent="0.2">
      <c r="A2147" s="1" t="s">
        <v>108</v>
      </c>
      <c r="B2147" s="1">
        <v>1185732</v>
      </c>
      <c r="C2147" s="17">
        <v>44841</v>
      </c>
      <c r="D2147" s="17" t="str">
        <f t="shared" si="117"/>
        <v>octubre</v>
      </c>
      <c r="E2147" s="17" t="str">
        <f t="shared" si="118"/>
        <v>T4</v>
      </c>
      <c r="F2147" s="17" t="str">
        <f t="shared" si="119"/>
        <v>S2</v>
      </c>
      <c r="G2147" s="1" t="s">
        <v>27</v>
      </c>
      <c r="H2147" s="1" t="s">
        <v>63</v>
      </c>
      <c r="I2147" s="1" t="s">
        <v>64</v>
      </c>
      <c r="J2147" s="1" t="s">
        <v>5</v>
      </c>
      <c r="K2147" s="1">
        <v>52</v>
      </c>
      <c r="L2147" s="1" t="s">
        <v>113</v>
      </c>
      <c r="M2147" s="14">
        <v>0.45000000000000012</v>
      </c>
      <c r="N2147" s="2">
        <v>6500</v>
      </c>
      <c r="O2147" s="14">
        <f t="shared" si="106"/>
        <v>2925.0000000000009</v>
      </c>
      <c r="P2147" s="14">
        <f t="shared" si="107"/>
        <v>877.50000000000023</v>
      </c>
      <c r="Q2147" s="3">
        <v>0.3</v>
      </c>
    </row>
    <row r="2148" spans="1:17" ht="15.75" customHeight="1" x14ac:dyDescent="0.2">
      <c r="A2148" s="1" t="s">
        <v>108</v>
      </c>
      <c r="B2148" s="1">
        <v>1185732</v>
      </c>
      <c r="C2148" s="17">
        <v>44841</v>
      </c>
      <c r="D2148" s="17" t="str">
        <f t="shared" si="117"/>
        <v>octubre</v>
      </c>
      <c r="E2148" s="17" t="str">
        <f t="shared" si="118"/>
        <v>T4</v>
      </c>
      <c r="F2148" s="17" t="str">
        <f t="shared" si="119"/>
        <v>S2</v>
      </c>
      <c r="G2148" s="1" t="s">
        <v>27</v>
      </c>
      <c r="H2148" s="1" t="s">
        <v>63</v>
      </c>
      <c r="I2148" s="1" t="s">
        <v>64</v>
      </c>
      <c r="J2148" s="1" t="s">
        <v>6</v>
      </c>
      <c r="K2148" s="1">
        <v>43</v>
      </c>
      <c r="L2148" s="1" t="s">
        <v>115</v>
      </c>
      <c r="M2148" s="14">
        <v>0.55000000000000004</v>
      </c>
      <c r="N2148" s="2">
        <v>6500</v>
      </c>
      <c r="O2148" s="14">
        <f t="shared" si="106"/>
        <v>3575.0000000000005</v>
      </c>
      <c r="P2148" s="14">
        <f t="shared" si="107"/>
        <v>1251.25</v>
      </c>
      <c r="Q2148" s="3">
        <v>0.35</v>
      </c>
    </row>
    <row r="2149" spans="1:17" ht="15.75" customHeight="1" x14ac:dyDescent="0.2">
      <c r="A2149" s="1" t="s">
        <v>108</v>
      </c>
      <c r="B2149" s="1">
        <v>1185732</v>
      </c>
      <c r="C2149" s="17">
        <v>44841</v>
      </c>
      <c r="D2149" s="17" t="str">
        <f t="shared" si="117"/>
        <v>octubre</v>
      </c>
      <c r="E2149" s="17" t="str">
        <f t="shared" si="118"/>
        <v>T4</v>
      </c>
      <c r="F2149" s="17" t="str">
        <f t="shared" si="119"/>
        <v>S2</v>
      </c>
      <c r="G2149" s="1" t="s">
        <v>27</v>
      </c>
      <c r="H2149" s="1" t="s">
        <v>63</v>
      </c>
      <c r="I2149" s="1" t="s">
        <v>64</v>
      </c>
      <c r="J2149" s="1" t="s">
        <v>7</v>
      </c>
      <c r="K2149" s="1">
        <v>53</v>
      </c>
      <c r="L2149" s="1" t="s">
        <v>113</v>
      </c>
      <c r="M2149" s="14">
        <v>0.6</v>
      </c>
      <c r="N2149" s="2">
        <v>7750</v>
      </c>
      <c r="O2149" s="14">
        <f t="shared" si="106"/>
        <v>4650</v>
      </c>
      <c r="P2149" s="14">
        <f t="shared" si="107"/>
        <v>2325</v>
      </c>
      <c r="Q2149" s="3">
        <v>0.5</v>
      </c>
    </row>
    <row r="2150" spans="1:17" ht="15.75" customHeight="1" x14ac:dyDescent="0.2">
      <c r="A2150" s="1" t="s">
        <v>108</v>
      </c>
      <c r="B2150" s="1">
        <v>1185732</v>
      </c>
      <c r="C2150" s="17">
        <v>44871</v>
      </c>
      <c r="D2150" s="17" t="str">
        <f t="shared" si="117"/>
        <v>noviembre</v>
      </c>
      <c r="E2150" s="17" t="str">
        <f t="shared" si="118"/>
        <v>T4</v>
      </c>
      <c r="F2150" s="17" t="str">
        <f t="shared" si="119"/>
        <v>S2</v>
      </c>
      <c r="G2150" s="1" t="s">
        <v>27</v>
      </c>
      <c r="H2150" s="1" t="s">
        <v>63</v>
      </c>
      <c r="I2150" s="1" t="s">
        <v>64</v>
      </c>
      <c r="J2150" s="1" t="s">
        <v>2</v>
      </c>
      <c r="K2150" s="1">
        <v>51</v>
      </c>
      <c r="L2150" s="1" t="s">
        <v>113</v>
      </c>
      <c r="M2150" s="14">
        <v>0.55000000000000004</v>
      </c>
      <c r="N2150" s="2">
        <v>9250</v>
      </c>
      <c r="O2150" s="14">
        <f t="shared" si="106"/>
        <v>5087.5</v>
      </c>
      <c r="P2150" s="14">
        <f t="shared" si="107"/>
        <v>2289.375</v>
      </c>
      <c r="Q2150" s="3">
        <v>0.45</v>
      </c>
    </row>
    <row r="2151" spans="1:17" ht="15.75" customHeight="1" x14ac:dyDescent="0.2">
      <c r="A2151" s="1" t="s">
        <v>108</v>
      </c>
      <c r="B2151" s="1">
        <v>1185732</v>
      </c>
      <c r="C2151" s="17">
        <v>44871</v>
      </c>
      <c r="D2151" s="17" t="str">
        <f t="shared" si="117"/>
        <v>noviembre</v>
      </c>
      <c r="E2151" s="17" t="str">
        <f t="shared" si="118"/>
        <v>T4</v>
      </c>
      <c r="F2151" s="17" t="str">
        <f t="shared" si="119"/>
        <v>S2</v>
      </c>
      <c r="G2151" s="1" t="s">
        <v>27</v>
      </c>
      <c r="H2151" s="1" t="s">
        <v>63</v>
      </c>
      <c r="I2151" s="1" t="s">
        <v>64</v>
      </c>
      <c r="J2151" s="1" t="s">
        <v>3</v>
      </c>
      <c r="K2151" s="1">
        <v>16</v>
      </c>
      <c r="L2151" s="1" t="s">
        <v>114</v>
      </c>
      <c r="M2151" s="14">
        <v>0.45000000000000012</v>
      </c>
      <c r="N2151" s="2">
        <v>7500</v>
      </c>
      <c r="O2151" s="14">
        <f t="shared" si="106"/>
        <v>3375.0000000000009</v>
      </c>
      <c r="P2151" s="14">
        <f t="shared" si="107"/>
        <v>1181.2500000000002</v>
      </c>
      <c r="Q2151" s="3">
        <v>0.35</v>
      </c>
    </row>
    <row r="2152" spans="1:17" ht="15.75" customHeight="1" x14ac:dyDescent="0.2">
      <c r="A2152" s="1" t="s">
        <v>108</v>
      </c>
      <c r="B2152" s="1">
        <v>1185732</v>
      </c>
      <c r="C2152" s="17">
        <v>44871</v>
      </c>
      <c r="D2152" s="17" t="str">
        <f t="shared" si="117"/>
        <v>noviembre</v>
      </c>
      <c r="E2152" s="17" t="str">
        <f t="shared" si="118"/>
        <v>T4</v>
      </c>
      <c r="F2152" s="17" t="str">
        <f t="shared" si="119"/>
        <v>S2</v>
      </c>
      <c r="G2152" s="1" t="s">
        <v>27</v>
      </c>
      <c r="H2152" s="1" t="s">
        <v>63</v>
      </c>
      <c r="I2152" s="1" t="s">
        <v>64</v>
      </c>
      <c r="J2152" s="1" t="s">
        <v>4</v>
      </c>
      <c r="K2152" s="1">
        <v>60</v>
      </c>
      <c r="L2152" s="1" t="s">
        <v>113</v>
      </c>
      <c r="M2152" s="14">
        <v>0.45000000000000012</v>
      </c>
      <c r="N2152" s="2">
        <v>6950</v>
      </c>
      <c r="O2152" s="14">
        <f t="shared" si="106"/>
        <v>3127.5000000000009</v>
      </c>
      <c r="P2152" s="14">
        <f t="shared" si="107"/>
        <v>781.87500000000023</v>
      </c>
      <c r="Q2152" s="3">
        <v>0.25</v>
      </c>
    </row>
    <row r="2153" spans="1:17" ht="15.75" customHeight="1" x14ac:dyDescent="0.2">
      <c r="A2153" s="1" t="s">
        <v>108</v>
      </c>
      <c r="B2153" s="1">
        <v>1185732</v>
      </c>
      <c r="C2153" s="17">
        <v>44871</v>
      </c>
      <c r="D2153" s="17" t="str">
        <f t="shared" si="117"/>
        <v>noviembre</v>
      </c>
      <c r="E2153" s="17" t="str">
        <f t="shared" si="118"/>
        <v>T4</v>
      </c>
      <c r="F2153" s="17" t="str">
        <f t="shared" si="119"/>
        <v>S2</v>
      </c>
      <c r="G2153" s="1" t="s">
        <v>27</v>
      </c>
      <c r="H2153" s="1" t="s">
        <v>63</v>
      </c>
      <c r="I2153" s="1" t="s">
        <v>64</v>
      </c>
      <c r="J2153" s="1" t="s">
        <v>5</v>
      </c>
      <c r="K2153" s="1">
        <v>18</v>
      </c>
      <c r="L2153" s="1" t="s">
        <v>113</v>
      </c>
      <c r="M2153" s="14">
        <v>0.55000000000000016</v>
      </c>
      <c r="N2153" s="2">
        <v>7500</v>
      </c>
      <c r="O2153" s="14">
        <f t="shared" ref="O2153:O2407" si="120">M2153*N2153</f>
        <v>4125.0000000000009</v>
      </c>
      <c r="P2153" s="14">
        <f t="shared" ref="P2153:P2407" si="121">O2153*Q2153</f>
        <v>1237.5000000000002</v>
      </c>
      <c r="Q2153" s="3">
        <v>0.3</v>
      </c>
    </row>
    <row r="2154" spans="1:17" ht="15.75" customHeight="1" x14ac:dyDescent="0.2">
      <c r="A2154" s="1" t="s">
        <v>108</v>
      </c>
      <c r="B2154" s="1">
        <v>1185732</v>
      </c>
      <c r="C2154" s="17">
        <v>44871</v>
      </c>
      <c r="D2154" s="17" t="str">
        <f t="shared" si="117"/>
        <v>noviembre</v>
      </c>
      <c r="E2154" s="17" t="str">
        <f t="shared" si="118"/>
        <v>T4</v>
      </c>
      <c r="F2154" s="17" t="str">
        <f t="shared" si="119"/>
        <v>S2</v>
      </c>
      <c r="G2154" s="1" t="s">
        <v>27</v>
      </c>
      <c r="H2154" s="1" t="s">
        <v>63</v>
      </c>
      <c r="I2154" s="1" t="s">
        <v>64</v>
      </c>
      <c r="J2154" s="1" t="s">
        <v>6</v>
      </c>
      <c r="K2154" s="1">
        <v>29</v>
      </c>
      <c r="L2154" s="1" t="s">
        <v>114</v>
      </c>
      <c r="M2154" s="14">
        <v>0.70000000000000007</v>
      </c>
      <c r="N2154" s="2">
        <v>7250</v>
      </c>
      <c r="O2154" s="14">
        <f t="shared" si="120"/>
        <v>5075.0000000000009</v>
      </c>
      <c r="P2154" s="14">
        <f t="shared" si="121"/>
        <v>1776.2500000000002</v>
      </c>
      <c r="Q2154" s="3">
        <v>0.35</v>
      </c>
    </row>
    <row r="2155" spans="1:17" ht="15.75" customHeight="1" x14ac:dyDescent="0.2">
      <c r="A2155" s="1" t="s">
        <v>108</v>
      </c>
      <c r="B2155" s="1">
        <v>1185732</v>
      </c>
      <c r="C2155" s="17">
        <v>44871</v>
      </c>
      <c r="D2155" s="17" t="str">
        <f t="shared" si="117"/>
        <v>noviembre</v>
      </c>
      <c r="E2155" s="17" t="str">
        <f t="shared" si="118"/>
        <v>T4</v>
      </c>
      <c r="F2155" s="17" t="str">
        <f t="shared" si="119"/>
        <v>S2</v>
      </c>
      <c r="G2155" s="1" t="s">
        <v>27</v>
      </c>
      <c r="H2155" s="1" t="s">
        <v>63</v>
      </c>
      <c r="I2155" s="1" t="s">
        <v>64</v>
      </c>
      <c r="J2155" s="1" t="s">
        <v>7</v>
      </c>
      <c r="K2155" s="1">
        <v>52</v>
      </c>
      <c r="L2155" s="1" t="s">
        <v>113</v>
      </c>
      <c r="M2155" s="14">
        <v>0.75</v>
      </c>
      <c r="N2155" s="2">
        <v>8250</v>
      </c>
      <c r="O2155" s="14">
        <f t="shared" si="120"/>
        <v>6187.5</v>
      </c>
      <c r="P2155" s="14">
        <f t="shared" si="121"/>
        <v>3093.75</v>
      </c>
      <c r="Q2155" s="3">
        <v>0.5</v>
      </c>
    </row>
    <row r="2156" spans="1:17" ht="15.75" customHeight="1" x14ac:dyDescent="0.2">
      <c r="A2156" s="1" t="s">
        <v>108</v>
      </c>
      <c r="B2156" s="1">
        <v>1185732</v>
      </c>
      <c r="C2156" s="17">
        <v>44900</v>
      </c>
      <c r="D2156" s="17" t="str">
        <f t="shared" si="117"/>
        <v>diciembre</v>
      </c>
      <c r="E2156" s="17" t="str">
        <f t="shared" si="118"/>
        <v>T4</v>
      </c>
      <c r="F2156" s="17" t="str">
        <f t="shared" si="119"/>
        <v>S2</v>
      </c>
      <c r="G2156" s="1" t="s">
        <v>27</v>
      </c>
      <c r="H2156" s="1" t="s">
        <v>63</v>
      </c>
      <c r="I2156" s="1" t="s">
        <v>64</v>
      </c>
      <c r="J2156" s="1" t="s">
        <v>2</v>
      </c>
      <c r="K2156" s="1">
        <v>35</v>
      </c>
      <c r="L2156" s="1" t="s">
        <v>114</v>
      </c>
      <c r="M2156" s="14">
        <v>0.70000000000000007</v>
      </c>
      <c r="N2156" s="2">
        <v>10750</v>
      </c>
      <c r="O2156" s="14">
        <f t="shared" si="120"/>
        <v>7525.0000000000009</v>
      </c>
      <c r="P2156" s="14">
        <f t="shared" si="121"/>
        <v>3386.2500000000005</v>
      </c>
      <c r="Q2156" s="3">
        <v>0.45</v>
      </c>
    </row>
    <row r="2157" spans="1:17" ht="15.75" customHeight="1" x14ac:dyDescent="0.2">
      <c r="A2157" s="1" t="s">
        <v>108</v>
      </c>
      <c r="B2157" s="1">
        <v>1185732</v>
      </c>
      <c r="C2157" s="17">
        <v>44900</v>
      </c>
      <c r="D2157" s="17" t="str">
        <f t="shared" si="117"/>
        <v>diciembre</v>
      </c>
      <c r="E2157" s="17" t="str">
        <f t="shared" si="118"/>
        <v>T4</v>
      </c>
      <c r="F2157" s="17" t="str">
        <f t="shared" si="119"/>
        <v>S2</v>
      </c>
      <c r="G2157" s="1" t="s">
        <v>27</v>
      </c>
      <c r="H2157" s="1" t="s">
        <v>63</v>
      </c>
      <c r="I2157" s="1" t="s">
        <v>64</v>
      </c>
      <c r="J2157" s="1" t="s">
        <v>3</v>
      </c>
      <c r="K2157" s="1">
        <v>35</v>
      </c>
      <c r="L2157" s="1" t="s">
        <v>112</v>
      </c>
      <c r="M2157" s="14">
        <v>0.60000000000000009</v>
      </c>
      <c r="N2157" s="2">
        <v>8750</v>
      </c>
      <c r="O2157" s="14">
        <f t="shared" si="120"/>
        <v>5250.0000000000009</v>
      </c>
      <c r="P2157" s="14">
        <f t="shared" si="121"/>
        <v>1837.5000000000002</v>
      </c>
      <c r="Q2157" s="3">
        <v>0.35</v>
      </c>
    </row>
    <row r="2158" spans="1:17" ht="15.75" customHeight="1" x14ac:dyDescent="0.2">
      <c r="A2158" s="1" t="s">
        <v>108</v>
      </c>
      <c r="B2158" s="1">
        <v>1185732</v>
      </c>
      <c r="C2158" s="17">
        <v>44900</v>
      </c>
      <c r="D2158" s="17" t="str">
        <f t="shared" si="117"/>
        <v>diciembre</v>
      </c>
      <c r="E2158" s="17" t="str">
        <f t="shared" si="118"/>
        <v>T4</v>
      </c>
      <c r="F2158" s="17" t="str">
        <f t="shared" si="119"/>
        <v>S2</v>
      </c>
      <c r="G2158" s="1" t="s">
        <v>27</v>
      </c>
      <c r="H2158" s="1" t="s">
        <v>63</v>
      </c>
      <c r="I2158" s="1" t="s">
        <v>64</v>
      </c>
      <c r="J2158" s="1" t="s">
        <v>4</v>
      </c>
      <c r="K2158" s="1">
        <v>25</v>
      </c>
      <c r="L2158" s="1" t="s">
        <v>112</v>
      </c>
      <c r="M2158" s="14">
        <v>0.60000000000000009</v>
      </c>
      <c r="N2158" s="2">
        <v>8250</v>
      </c>
      <c r="O2158" s="14">
        <f t="shared" si="120"/>
        <v>4950.0000000000009</v>
      </c>
      <c r="P2158" s="14">
        <f t="shared" si="121"/>
        <v>1237.5000000000002</v>
      </c>
      <c r="Q2158" s="3">
        <v>0.25</v>
      </c>
    </row>
    <row r="2159" spans="1:17" ht="15.75" customHeight="1" x14ac:dyDescent="0.2">
      <c r="A2159" s="1" t="s">
        <v>108</v>
      </c>
      <c r="B2159" s="1">
        <v>1185732</v>
      </c>
      <c r="C2159" s="17">
        <v>44900</v>
      </c>
      <c r="D2159" s="17" t="str">
        <f t="shared" si="117"/>
        <v>diciembre</v>
      </c>
      <c r="E2159" s="17" t="str">
        <f t="shared" si="118"/>
        <v>T4</v>
      </c>
      <c r="F2159" s="17" t="str">
        <f t="shared" si="119"/>
        <v>S2</v>
      </c>
      <c r="G2159" s="1" t="s">
        <v>27</v>
      </c>
      <c r="H2159" s="1" t="s">
        <v>63</v>
      </c>
      <c r="I2159" s="1" t="s">
        <v>64</v>
      </c>
      <c r="J2159" s="1" t="s">
        <v>5</v>
      </c>
      <c r="K2159" s="1">
        <v>26</v>
      </c>
      <c r="L2159" s="1" t="s">
        <v>115</v>
      </c>
      <c r="M2159" s="14">
        <v>0.60000000000000009</v>
      </c>
      <c r="N2159" s="2">
        <v>7750</v>
      </c>
      <c r="O2159" s="14">
        <f t="shared" si="120"/>
        <v>4650.0000000000009</v>
      </c>
      <c r="P2159" s="14">
        <f t="shared" si="121"/>
        <v>1395.0000000000002</v>
      </c>
      <c r="Q2159" s="3">
        <v>0.3</v>
      </c>
    </row>
    <row r="2160" spans="1:17" ht="15.75" customHeight="1" x14ac:dyDescent="0.2">
      <c r="A2160" s="1" t="s">
        <v>108</v>
      </c>
      <c r="B2160" s="1">
        <v>1185732</v>
      </c>
      <c r="C2160" s="17">
        <v>44900</v>
      </c>
      <c r="D2160" s="17" t="str">
        <f t="shared" si="117"/>
        <v>diciembre</v>
      </c>
      <c r="E2160" s="17" t="str">
        <f t="shared" si="118"/>
        <v>T4</v>
      </c>
      <c r="F2160" s="17" t="str">
        <f t="shared" si="119"/>
        <v>S2</v>
      </c>
      <c r="G2160" s="1" t="s">
        <v>27</v>
      </c>
      <c r="H2160" s="1" t="s">
        <v>63</v>
      </c>
      <c r="I2160" s="1" t="s">
        <v>64</v>
      </c>
      <c r="J2160" s="1" t="s">
        <v>6</v>
      </c>
      <c r="K2160" s="1">
        <v>60</v>
      </c>
      <c r="L2160" s="1" t="s">
        <v>113</v>
      </c>
      <c r="M2160" s="14">
        <v>0.70000000000000007</v>
      </c>
      <c r="N2160" s="2">
        <v>7750</v>
      </c>
      <c r="O2160" s="14">
        <f t="shared" si="120"/>
        <v>5425.0000000000009</v>
      </c>
      <c r="P2160" s="14">
        <f t="shared" si="121"/>
        <v>1898.7500000000002</v>
      </c>
      <c r="Q2160" s="3">
        <v>0.35</v>
      </c>
    </row>
    <row r="2161" spans="1:17" ht="15.75" customHeight="1" x14ac:dyDescent="0.2">
      <c r="A2161" s="1" t="s">
        <v>108</v>
      </c>
      <c r="B2161" s="1">
        <v>1185732</v>
      </c>
      <c r="C2161" s="17">
        <v>44900</v>
      </c>
      <c r="D2161" s="17" t="str">
        <f t="shared" si="117"/>
        <v>diciembre</v>
      </c>
      <c r="E2161" s="17" t="str">
        <f t="shared" si="118"/>
        <v>T4</v>
      </c>
      <c r="F2161" s="17" t="str">
        <f t="shared" si="119"/>
        <v>S2</v>
      </c>
      <c r="G2161" s="1" t="s">
        <v>27</v>
      </c>
      <c r="H2161" s="1" t="s">
        <v>63</v>
      </c>
      <c r="I2161" s="1" t="s">
        <v>64</v>
      </c>
      <c r="J2161" s="1" t="s">
        <v>7</v>
      </c>
      <c r="K2161" s="1">
        <v>37</v>
      </c>
      <c r="L2161" s="1" t="s">
        <v>113</v>
      </c>
      <c r="M2161" s="14">
        <v>0.75</v>
      </c>
      <c r="N2161" s="2">
        <v>8750</v>
      </c>
      <c r="O2161" s="14">
        <f t="shared" si="120"/>
        <v>6562.5</v>
      </c>
      <c r="P2161" s="14">
        <f t="shared" si="121"/>
        <v>3281.25</v>
      </c>
      <c r="Q2161" s="3">
        <v>0.5</v>
      </c>
    </row>
    <row r="2162" spans="1:17" ht="15.75" customHeight="1" x14ac:dyDescent="0.2">
      <c r="A2162" s="1" t="s">
        <v>108</v>
      </c>
      <c r="B2162" s="1">
        <v>1185732</v>
      </c>
      <c r="C2162" s="17">
        <v>44567</v>
      </c>
      <c r="D2162" s="17" t="str">
        <f t="shared" si="117"/>
        <v>enero</v>
      </c>
      <c r="E2162" s="17" t="str">
        <f t="shared" si="118"/>
        <v>T1</v>
      </c>
      <c r="F2162" s="17" t="str">
        <f t="shared" si="119"/>
        <v>S1</v>
      </c>
      <c r="G2162" s="1" t="s">
        <v>27</v>
      </c>
      <c r="H2162" s="1" t="s">
        <v>65</v>
      </c>
      <c r="I2162" s="1" t="s">
        <v>66</v>
      </c>
      <c r="J2162" s="1" t="s">
        <v>2</v>
      </c>
      <c r="K2162" s="1">
        <v>58</v>
      </c>
      <c r="L2162" s="1" t="s">
        <v>114</v>
      </c>
      <c r="M2162" s="14">
        <v>0.35000000000000003</v>
      </c>
      <c r="N2162" s="2">
        <v>9250</v>
      </c>
      <c r="O2162" s="14">
        <f t="shared" si="120"/>
        <v>3237.5000000000005</v>
      </c>
      <c r="P2162" s="14">
        <f t="shared" si="121"/>
        <v>1295.0000000000002</v>
      </c>
      <c r="Q2162" s="3">
        <v>0.4</v>
      </c>
    </row>
    <row r="2163" spans="1:17" ht="15.75" customHeight="1" x14ac:dyDescent="0.2">
      <c r="A2163" s="1" t="s">
        <v>108</v>
      </c>
      <c r="B2163" s="1">
        <v>1185732</v>
      </c>
      <c r="C2163" s="17">
        <v>44567</v>
      </c>
      <c r="D2163" s="17" t="str">
        <f t="shared" si="117"/>
        <v>enero</v>
      </c>
      <c r="E2163" s="17" t="str">
        <f t="shared" si="118"/>
        <v>T1</v>
      </c>
      <c r="F2163" s="17" t="str">
        <f t="shared" si="119"/>
        <v>S1</v>
      </c>
      <c r="G2163" s="1" t="s">
        <v>27</v>
      </c>
      <c r="H2163" s="1" t="s">
        <v>65</v>
      </c>
      <c r="I2163" s="1" t="s">
        <v>66</v>
      </c>
      <c r="J2163" s="1" t="s">
        <v>3</v>
      </c>
      <c r="K2163" s="1">
        <v>26</v>
      </c>
      <c r="L2163" s="1" t="s">
        <v>115</v>
      </c>
      <c r="M2163" s="14">
        <v>0.35000000000000003</v>
      </c>
      <c r="N2163" s="2">
        <v>7250</v>
      </c>
      <c r="O2163" s="14">
        <f t="shared" si="120"/>
        <v>2537.5000000000005</v>
      </c>
      <c r="P2163" s="14">
        <f t="shared" si="121"/>
        <v>888.12500000000011</v>
      </c>
      <c r="Q2163" s="3">
        <v>0.35</v>
      </c>
    </row>
    <row r="2164" spans="1:17" ht="15.75" customHeight="1" x14ac:dyDescent="0.2">
      <c r="A2164" s="1" t="s">
        <v>108</v>
      </c>
      <c r="B2164" s="1">
        <v>1185732</v>
      </c>
      <c r="C2164" s="17">
        <v>44567</v>
      </c>
      <c r="D2164" s="17" t="str">
        <f t="shared" si="117"/>
        <v>enero</v>
      </c>
      <c r="E2164" s="17" t="str">
        <f t="shared" si="118"/>
        <v>T1</v>
      </c>
      <c r="F2164" s="17" t="str">
        <f t="shared" si="119"/>
        <v>S1</v>
      </c>
      <c r="G2164" s="1" t="s">
        <v>27</v>
      </c>
      <c r="H2164" s="1" t="s">
        <v>65</v>
      </c>
      <c r="I2164" s="1" t="s">
        <v>66</v>
      </c>
      <c r="J2164" s="1" t="s">
        <v>4</v>
      </c>
      <c r="K2164" s="1">
        <v>59</v>
      </c>
      <c r="L2164" s="1" t="s">
        <v>112</v>
      </c>
      <c r="M2164" s="14">
        <v>0.25000000000000006</v>
      </c>
      <c r="N2164" s="2">
        <v>7250</v>
      </c>
      <c r="O2164" s="14">
        <f t="shared" si="120"/>
        <v>1812.5000000000005</v>
      </c>
      <c r="P2164" s="14">
        <f t="shared" si="121"/>
        <v>725.00000000000023</v>
      </c>
      <c r="Q2164" s="3">
        <v>0.4</v>
      </c>
    </row>
    <row r="2165" spans="1:17" ht="15.75" customHeight="1" x14ac:dyDescent="0.2">
      <c r="A2165" s="1" t="s">
        <v>108</v>
      </c>
      <c r="B2165" s="1">
        <v>1185732</v>
      </c>
      <c r="C2165" s="17">
        <v>44567</v>
      </c>
      <c r="D2165" s="17" t="str">
        <f t="shared" si="117"/>
        <v>enero</v>
      </c>
      <c r="E2165" s="17" t="str">
        <f t="shared" si="118"/>
        <v>T1</v>
      </c>
      <c r="F2165" s="17" t="str">
        <f t="shared" si="119"/>
        <v>S1</v>
      </c>
      <c r="G2165" s="1" t="s">
        <v>27</v>
      </c>
      <c r="H2165" s="1" t="s">
        <v>65</v>
      </c>
      <c r="I2165" s="1" t="s">
        <v>66</v>
      </c>
      <c r="J2165" s="1" t="s">
        <v>5</v>
      </c>
      <c r="K2165" s="1">
        <v>41</v>
      </c>
      <c r="L2165" s="1" t="s">
        <v>114</v>
      </c>
      <c r="M2165" s="14">
        <v>0.3</v>
      </c>
      <c r="N2165" s="2">
        <v>5750</v>
      </c>
      <c r="O2165" s="14">
        <f t="shared" si="120"/>
        <v>1725</v>
      </c>
      <c r="P2165" s="14">
        <f t="shared" si="121"/>
        <v>690</v>
      </c>
      <c r="Q2165" s="3">
        <v>0.4</v>
      </c>
    </row>
    <row r="2166" spans="1:17" ht="15.75" customHeight="1" x14ac:dyDescent="0.2">
      <c r="A2166" s="1" t="s">
        <v>108</v>
      </c>
      <c r="B2166" s="1">
        <v>1185732</v>
      </c>
      <c r="C2166" s="17">
        <v>44567</v>
      </c>
      <c r="D2166" s="17" t="str">
        <f t="shared" si="117"/>
        <v>enero</v>
      </c>
      <c r="E2166" s="17" t="str">
        <f t="shared" si="118"/>
        <v>T1</v>
      </c>
      <c r="F2166" s="17" t="str">
        <f t="shared" si="119"/>
        <v>S1</v>
      </c>
      <c r="G2166" s="1" t="s">
        <v>27</v>
      </c>
      <c r="H2166" s="1" t="s">
        <v>65</v>
      </c>
      <c r="I2166" s="1" t="s">
        <v>66</v>
      </c>
      <c r="J2166" s="1" t="s">
        <v>6</v>
      </c>
      <c r="K2166" s="1">
        <v>55</v>
      </c>
      <c r="L2166" s="1" t="s">
        <v>112</v>
      </c>
      <c r="M2166" s="14">
        <v>0.45</v>
      </c>
      <c r="N2166" s="2">
        <v>6250</v>
      </c>
      <c r="O2166" s="14">
        <f t="shared" si="120"/>
        <v>2812.5</v>
      </c>
      <c r="P2166" s="14">
        <f t="shared" si="121"/>
        <v>984.37499999999989</v>
      </c>
      <c r="Q2166" s="3">
        <v>0.35</v>
      </c>
    </row>
    <row r="2167" spans="1:17" ht="15.75" customHeight="1" x14ac:dyDescent="0.2">
      <c r="A2167" s="1" t="s">
        <v>108</v>
      </c>
      <c r="B2167" s="1">
        <v>1185732</v>
      </c>
      <c r="C2167" s="17">
        <v>44567</v>
      </c>
      <c r="D2167" s="17" t="str">
        <f t="shared" si="117"/>
        <v>enero</v>
      </c>
      <c r="E2167" s="17" t="str">
        <f t="shared" si="118"/>
        <v>T1</v>
      </c>
      <c r="F2167" s="17" t="str">
        <f t="shared" si="119"/>
        <v>S1</v>
      </c>
      <c r="G2167" s="1" t="s">
        <v>27</v>
      </c>
      <c r="H2167" s="1" t="s">
        <v>65</v>
      </c>
      <c r="I2167" s="1" t="s">
        <v>66</v>
      </c>
      <c r="J2167" s="1" t="s">
        <v>7</v>
      </c>
      <c r="K2167" s="1">
        <v>19</v>
      </c>
      <c r="L2167" s="1" t="s">
        <v>114</v>
      </c>
      <c r="M2167" s="14">
        <v>0.35000000000000003</v>
      </c>
      <c r="N2167" s="2">
        <v>7250</v>
      </c>
      <c r="O2167" s="14">
        <f t="shared" si="120"/>
        <v>2537.5000000000005</v>
      </c>
      <c r="P2167" s="14">
        <f t="shared" si="121"/>
        <v>1268.7500000000002</v>
      </c>
      <c r="Q2167" s="3">
        <v>0.5</v>
      </c>
    </row>
    <row r="2168" spans="1:17" ht="15.75" customHeight="1" x14ac:dyDescent="0.2">
      <c r="A2168" s="1" t="s">
        <v>108</v>
      </c>
      <c r="B2168" s="1">
        <v>1185732</v>
      </c>
      <c r="C2168" s="17">
        <v>44596</v>
      </c>
      <c r="D2168" s="17" t="str">
        <f t="shared" si="117"/>
        <v>febrero</v>
      </c>
      <c r="E2168" s="17" t="str">
        <f t="shared" si="118"/>
        <v>T1</v>
      </c>
      <c r="F2168" s="17" t="str">
        <f t="shared" si="119"/>
        <v>S1</v>
      </c>
      <c r="G2168" s="1" t="s">
        <v>27</v>
      </c>
      <c r="H2168" s="1" t="s">
        <v>65</v>
      </c>
      <c r="I2168" s="1" t="s">
        <v>66</v>
      </c>
      <c r="J2168" s="1" t="s">
        <v>2</v>
      </c>
      <c r="K2168" s="1">
        <v>43</v>
      </c>
      <c r="L2168" s="1" t="s">
        <v>114</v>
      </c>
      <c r="M2168" s="14">
        <v>0.35000000000000003</v>
      </c>
      <c r="N2168" s="2">
        <v>9750</v>
      </c>
      <c r="O2168" s="14">
        <f t="shared" si="120"/>
        <v>3412.5000000000005</v>
      </c>
      <c r="P2168" s="14">
        <f t="shared" si="121"/>
        <v>1365.0000000000002</v>
      </c>
      <c r="Q2168" s="3">
        <v>0.4</v>
      </c>
    </row>
    <row r="2169" spans="1:17" ht="15.75" customHeight="1" x14ac:dyDescent="0.2">
      <c r="A2169" s="1" t="s">
        <v>108</v>
      </c>
      <c r="B2169" s="1">
        <v>1185732</v>
      </c>
      <c r="C2169" s="17">
        <v>44596</v>
      </c>
      <c r="D2169" s="17" t="str">
        <f t="shared" si="117"/>
        <v>febrero</v>
      </c>
      <c r="E2169" s="17" t="str">
        <f t="shared" si="118"/>
        <v>T1</v>
      </c>
      <c r="F2169" s="17" t="str">
        <f t="shared" si="119"/>
        <v>S1</v>
      </c>
      <c r="G2169" s="1" t="s">
        <v>27</v>
      </c>
      <c r="H2169" s="1" t="s">
        <v>65</v>
      </c>
      <c r="I2169" s="1" t="s">
        <v>66</v>
      </c>
      <c r="J2169" s="1" t="s">
        <v>3</v>
      </c>
      <c r="K2169" s="1">
        <v>21</v>
      </c>
      <c r="L2169" s="1" t="s">
        <v>112</v>
      </c>
      <c r="M2169" s="14">
        <v>0.35000000000000003</v>
      </c>
      <c r="N2169" s="2">
        <v>6250</v>
      </c>
      <c r="O2169" s="14">
        <f t="shared" si="120"/>
        <v>2187.5</v>
      </c>
      <c r="P2169" s="14">
        <f t="shared" si="121"/>
        <v>765.625</v>
      </c>
      <c r="Q2169" s="3">
        <v>0.35</v>
      </c>
    </row>
    <row r="2170" spans="1:17" ht="15.75" customHeight="1" x14ac:dyDescent="0.2">
      <c r="A2170" s="1" t="s">
        <v>108</v>
      </c>
      <c r="B2170" s="1">
        <v>1185732</v>
      </c>
      <c r="C2170" s="17">
        <v>44596</v>
      </c>
      <c r="D2170" s="17" t="str">
        <f t="shared" si="117"/>
        <v>febrero</v>
      </c>
      <c r="E2170" s="17" t="str">
        <f t="shared" si="118"/>
        <v>T1</v>
      </c>
      <c r="F2170" s="17" t="str">
        <f t="shared" si="119"/>
        <v>S1</v>
      </c>
      <c r="G2170" s="1" t="s">
        <v>27</v>
      </c>
      <c r="H2170" s="1" t="s">
        <v>65</v>
      </c>
      <c r="I2170" s="1" t="s">
        <v>66</v>
      </c>
      <c r="J2170" s="1" t="s">
        <v>4</v>
      </c>
      <c r="K2170" s="1">
        <v>31</v>
      </c>
      <c r="L2170" s="1" t="s">
        <v>113</v>
      </c>
      <c r="M2170" s="14">
        <v>0.25000000000000006</v>
      </c>
      <c r="N2170" s="2">
        <v>6750</v>
      </c>
      <c r="O2170" s="14">
        <f t="shared" si="120"/>
        <v>1687.5000000000005</v>
      </c>
      <c r="P2170" s="14">
        <f t="shared" si="121"/>
        <v>675.00000000000023</v>
      </c>
      <c r="Q2170" s="3">
        <v>0.4</v>
      </c>
    </row>
    <row r="2171" spans="1:17" ht="15.75" customHeight="1" x14ac:dyDescent="0.2">
      <c r="A2171" s="1" t="s">
        <v>108</v>
      </c>
      <c r="B2171" s="1">
        <v>1185732</v>
      </c>
      <c r="C2171" s="17">
        <v>44596</v>
      </c>
      <c r="D2171" s="17" t="str">
        <f t="shared" si="117"/>
        <v>febrero</v>
      </c>
      <c r="E2171" s="17" t="str">
        <f t="shared" si="118"/>
        <v>T1</v>
      </c>
      <c r="F2171" s="17" t="str">
        <f t="shared" si="119"/>
        <v>S1</v>
      </c>
      <c r="G2171" s="1" t="s">
        <v>27</v>
      </c>
      <c r="H2171" s="1" t="s">
        <v>65</v>
      </c>
      <c r="I2171" s="1" t="s">
        <v>66</v>
      </c>
      <c r="J2171" s="1" t="s">
        <v>5</v>
      </c>
      <c r="K2171" s="1">
        <v>60</v>
      </c>
      <c r="L2171" s="1" t="s">
        <v>115</v>
      </c>
      <c r="M2171" s="14">
        <v>0.3</v>
      </c>
      <c r="N2171" s="2">
        <v>5250</v>
      </c>
      <c r="O2171" s="14">
        <f t="shared" si="120"/>
        <v>1575</v>
      </c>
      <c r="P2171" s="14">
        <f t="shared" si="121"/>
        <v>630</v>
      </c>
      <c r="Q2171" s="3">
        <v>0.4</v>
      </c>
    </row>
    <row r="2172" spans="1:17" ht="15.75" customHeight="1" x14ac:dyDescent="0.2">
      <c r="A2172" s="1" t="s">
        <v>108</v>
      </c>
      <c r="B2172" s="1">
        <v>1185732</v>
      </c>
      <c r="C2172" s="17">
        <v>44596</v>
      </c>
      <c r="D2172" s="17" t="str">
        <f t="shared" si="117"/>
        <v>febrero</v>
      </c>
      <c r="E2172" s="17" t="str">
        <f t="shared" si="118"/>
        <v>T1</v>
      </c>
      <c r="F2172" s="17" t="str">
        <f t="shared" si="119"/>
        <v>S1</v>
      </c>
      <c r="G2172" s="1" t="s">
        <v>27</v>
      </c>
      <c r="H2172" s="1" t="s">
        <v>65</v>
      </c>
      <c r="I2172" s="1" t="s">
        <v>66</v>
      </c>
      <c r="J2172" s="1" t="s">
        <v>6</v>
      </c>
      <c r="K2172" s="1">
        <v>40</v>
      </c>
      <c r="L2172" s="1" t="s">
        <v>115</v>
      </c>
      <c r="M2172" s="14">
        <v>0.45</v>
      </c>
      <c r="N2172" s="2">
        <v>6000</v>
      </c>
      <c r="O2172" s="14">
        <f t="shared" si="120"/>
        <v>2700</v>
      </c>
      <c r="P2172" s="14">
        <f t="shared" si="121"/>
        <v>944.99999999999989</v>
      </c>
      <c r="Q2172" s="3">
        <v>0.35</v>
      </c>
    </row>
    <row r="2173" spans="1:17" ht="15.75" customHeight="1" x14ac:dyDescent="0.2">
      <c r="A2173" s="1" t="s">
        <v>108</v>
      </c>
      <c r="B2173" s="1">
        <v>1185732</v>
      </c>
      <c r="C2173" s="17">
        <v>44596</v>
      </c>
      <c r="D2173" s="17" t="str">
        <f t="shared" si="117"/>
        <v>febrero</v>
      </c>
      <c r="E2173" s="17" t="str">
        <f t="shared" si="118"/>
        <v>T1</v>
      </c>
      <c r="F2173" s="17" t="str">
        <f t="shared" si="119"/>
        <v>S1</v>
      </c>
      <c r="G2173" s="1" t="s">
        <v>27</v>
      </c>
      <c r="H2173" s="1" t="s">
        <v>65</v>
      </c>
      <c r="I2173" s="1" t="s">
        <v>66</v>
      </c>
      <c r="J2173" s="1" t="s">
        <v>7</v>
      </c>
      <c r="K2173" s="1">
        <v>48</v>
      </c>
      <c r="L2173" s="1" t="s">
        <v>115</v>
      </c>
      <c r="M2173" s="14">
        <v>0.3</v>
      </c>
      <c r="N2173" s="2">
        <v>7000</v>
      </c>
      <c r="O2173" s="14">
        <f t="shared" si="120"/>
        <v>2100</v>
      </c>
      <c r="P2173" s="14">
        <f t="shared" si="121"/>
        <v>1050</v>
      </c>
      <c r="Q2173" s="3">
        <v>0.5</v>
      </c>
    </row>
    <row r="2174" spans="1:17" ht="15.75" customHeight="1" x14ac:dyDescent="0.2">
      <c r="A2174" s="1" t="s">
        <v>108</v>
      </c>
      <c r="B2174" s="1">
        <v>1185732</v>
      </c>
      <c r="C2174" s="17">
        <v>44622</v>
      </c>
      <c r="D2174" s="17" t="str">
        <f t="shared" si="117"/>
        <v>marzo</v>
      </c>
      <c r="E2174" s="17" t="str">
        <f t="shared" si="118"/>
        <v>T1</v>
      </c>
      <c r="F2174" s="17" t="str">
        <f t="shared" si="119"/>
        <v>S1</v>
      </c>
      <c r="G2174" s="1" t="s">
        <v>27</v>
      </c>
      <c r="H2174" s="1" t="s">
        <v>65</v>
      </c>
      <c r="I2174" s="1" t="s">
        <v>66</v>
      </c>
      <c r="J2174" s="1" t="s">
        <v>2</v>
      </c>
      <c r="K2174" s="1">
        <v>48</v>
      </c>
      <c r="L2174" s="1" t="s">
        <v>114</v>
      </c>
      <c r="M2174" s="14">
        <v>0.3</v>
      </c>
      <c r="N2174" s="2">
        <v>9200</v>
      </c>
      <c r="O2174" s="14">
        <f t="shared" si="120"/>
        <v>2760</v>
      </c>
      <c r="P2174" s="14">
        <f t="shared" si="121"/>
        <v>1104</v>
      </c>
      <c r="Q2174" s="3">
        <v>0.4</v>
      </c>
    </row>
    <row r="2175" spans="1:17" ht="15.75" customHeight="1" x14ac:dyDescent="0.2">
      <c r="A2175" s="1" t="s">
        <v>108</v>
      </c>
      <c r="B2175" s="1">
        <v>1185732</v>
      </c>
      <c r="C2175" s="17">
        <v>44622</v>
      </c>
      <c r="D2175" s="17" t="str">
        <f t="shared" si="117"/>
        <v>marzo</v>
      </c>
      <c r="E2175" s="17" t="str">
        <f t="shared" si="118"/>
        <v>T1</v>
      </c>
      <c r="F2175" s="17" t="str">
        <f t="shared" si="119"/>
        <v>S1</v>
      </c>
      <c r="G2175" s="1" t="s">
        <v>27</v>
      </c>
      <c r="H2175" s="1" t="s">
        <v>65</v>
      </c>
      <c r="I2175" s="1" t="s">
        <v>66</v>
      </c>
      <c r="J2175" s="1" t="s">
        <v>3</v>
      </c>
      <c r="K2175" s="1">
        <v>49</v>
      </c>
      <c r="L2175" s="1" t="s">
        <v>115</v>
      </c>
      <c r="M2175" s="14">
        <v>0.3</v>
      </c>
      <c r="N2175" s="2">
        <v>6000</v>
      </c>
      <c r="O2175" s="14">
        <f t="shared" si="120"/>
        <v>1800</v>
      </c>
      <c r="P2175" s="14">
        <f t="shared" si="121"/>
        <v>630</v>
      </c>
      <c r="Q2175" s="3">
        <v>0.35</v>
      </c>
    </row>
    <row r="2176" spans="1:17" ht="15.75" customHeight="1" x14ac:dyDescent="0.2">
      <c r="A2176" s="1" t="s">
        <v>108</v>
      </c>
      <c r="B2176" s="1">
        <v>1185732</v>
      </c>
      <c r="C2176" s="17">
        <v>44622</v>
      </c>
      <c r="D2176" s="17" t="str">
        <f t="shared" si="117"/>
        <v>marzo</v>
      </c>
      <c r="E2176" s="17" t="str">
        <f t="shared" si="118"/>
        <v>T1</v>
      </c>
      <c r="F2176" s="17" t="str">
        <f t="shared" si="119"/>
        <v>S1</v>
      </c>
      <c r="G2176" s="1" t="s">
        <v>27</v>
      </c>
      <c r="H2176" s="1" t="s">
        <v>65</v>
      </c>
      <c r="I2176" s="1" t="s">
        <v>66</v>
      </c>
      <c r="J2176" s="1" t="s">
        <v>4</v>
      </c>
      <c r="K2176" s="1">
        <v>59</v>
      </c>
      <c r="L2176" s="1" t="s">
        <v>112</v>
      </c>
      <c r="M2176" s="14">
        <v>0.2</v>
      </c>
      <c r="N2176" s="2">
        <v>6250</v>
      </c>
      <c r="O2176" s="14">
        <f t="shared" si="120"/>
        <v>1250</v>
      </c>
      <c r="P2176" s="14">
        <f t="shared" si="121"/>
        <v>500</v>
      </c>
      <c r="Q2176" s="3">
        <v>0.4</v>
      </c>
    </row>
    <row r="2177" spans="1:17" ht="15.75" customHeight="1" x14ac:dyDescent="0.2">
      <c r="A2177" s="1" t="s">
        <v>108</v>
      </c>
      <c r="B2177" s="1">
        <v>1185732</v>
      </c>
      <c r="C2177" s="17">
        <v>44622</v>
      </c>
      <c r="D2177" s="17" t="str">
        <f t="shared" si="117"/>
        <v>marzo</v>
      </c>
      <c r="E2177" s="17" t="str">
        <f t="shared" si="118"/>
        <v>T1</v>
      </c>
      <c r="F2177" s="17" t="str">
        <f t="shared" si="119"/>
        <v>S1</v>
      </c>
      <c r="G2177" s="1" t="s">
        <v>27</v>
      </c>
      <c r="H2177" s="1" t="s">
        <v>65</v>
      </c>
      <c r="I2177" s="1" t="s">
        <v>66</v>
      </c>
      <c r="J2177" s="1" t="s">
        <v>5</v>
      </c>
      <c r="K2177" s="1">
        <v>32</v>
      </c>
      <c r="L2177" s="1" t="s">
        <v>114</v>
      </c>
      <c r="M2177" s="14">
        <v>0.24999999999999994</v>
      </c>
      <c r="N2177" s="2">
        <v>4750</v>
      </c>
      <c r="O2177" s="14">
        <f t="shared" si="120"/>
        <v>1187.4999999999998</v>
      </c>
      <c r="P2177" s="14">
        <f t="shared" si="121"/>
        <v>474.99999999999994</v>
      </c>
      <c r="Q2177" s="3">
        <v>0.4</v>
      </c>
    </row>
    <row r="2178" spans="1:17" ht="15.75" customHeight="1" x14ac:dyDescent="0.2">
      <c r="A2178" s="1" t="s">
        <v>108</v>
      </c>
      <c r="B2178" s="1">
        <v>1185732</v>
      </c>
      <c r="C2178" s="17">
        <v>44622</v>
      </c>
      <c r="D2178" s="17" t="str">
        <f t="shared" ref="D2178:D2241" si="122">TEXT(C2178,"mmmm")</f>
        <v>marzo</v>
      </c>
      <c r="E2178" s="17" t="str">
        <f t="shared" ref="E2178:E2241" si="123">"T" &amp; TRUNC((MONTH(C2178)-1)/3)+1</f>
        <v>T1</v>
      </c>
      <c r="F2178" s="17" t="str">
        <f t="shared" ref="F2178:F2241" si="124">"S" &amp; IF(MONTH(C2178)&lt;=6,1,2)</f>
        <v>S1</v>
      </c>
      <c r="G2178" s="1" t="s">
        <v>27</v>
      </c>
      <c r="H2178" s="1" t="s">
        <v>65</v>
      </c>
      <c r="I2178" s="1" t="s">
        <v>66</v>
      </c>
      <c r="J2178" s="1" t="s">
        <v>6</v>
      </c>
      <c r="K2178" s="1">
        <v>57</v>
      </c>
      <c r="L2178" s="1" t="s">
        <v>114</v>
      </c>
      <c r="M2178" s="14">
        <v>0.40000000000000008</v>
      </c>
      <c r="N2178" s="2">
        <v>5250</v>
      </c>
      <c r="O2178" s="14">
        <f t="shared" si="120"/>
        <v>2100.0000000000005</v>
      </c>
      <c r="P2178" s="14">
        <f t="shared" si="121"/>
        <v>735.00000000000011</v>
      </c>
      <c r="Q2178" s="3">
        <v>0.35</v>
      </c>
    </row>
    <row r="2179" spans="1:17" ht="15.75" customHeight="1" x14ac:dyDescent="0.2">
      <c r="A2179" s="1" t="s">
        <v>108</v>
      </c>
      <c r="B2179" s="1">
        <v>1185732</v>
      </c>
      <c r="C2179" s="17">
        <v>44622</v>
      </c>
      <c r="D2179" s="17" t="str">
        <f t="shared" si="122"/>
        <v>marzo</v>
      </c>
      <c r="E2179" s="17" t="str">
        <f t="shared" si="123"/>
        <v>T1</v>
      </c>
      <c r="F2179" s="17" t="str">
        <f t="shared" si="124"/>
        <v>S1</v>
      </c>
      <c r="G2179" s="1" t="s">
        <v>27</v>
      </c>
      <c r="H2179" s="1" t="s">
        <v>65</v>
      </c>
      <c r="I2179" s="1" t="s">
        <v>66</v>
      </c>
      <c r="J2179" s="1" t="s">
        <v>7</v>
      </c>
      <c r="K2179" s="1">
        <v>31</v>
      </c>
      <c r="L2179" s="1" t="s">
        <v>115</v>
      </c>
      <c r="M2179" s="14">
        <v>0.3</v>
      </c>
      <c r="N2179" s="2">
        <v>6250</v>
      </c>
      <c r="O2179" s="14">
        <f t="shared" si="120"/>
        <v>1875</v>
      </c>
      <c r="P2179" s="14">
        <f t="shared" si="121"/>
        <v>937.5</v>
      </c>
      <c r="Q2179" s="3">
        <v>0.5</v>
      </c>
    </row>
    <row r="2180" spans="1:17" ht="15.75" customHeight="1" x14ac:dyDescent="0.2">
      <c r="A2180" s="1" t="s">
        <v>108</v>
      </c>
      <c r="B2180" s="1">
        <v>1185732</v>
      </c>
      <c r="C2180" s="17">
        <v>44654</v>
      </c>
      <c r="D2180" s="17" t="str">
        <f t="shared" si="122"/>
        <v>abril</v>
      </c>
      <c r="E2180" s="17" t="str">
        <f t="shared" si="123"/>
        <v>T2</v>
      </c>
      <c r="F2180" s="17" t="str">
        <f t="shared" si="124"/>
        <v>S1</v>
      </c>
      <c r="G2180" s="1" t="s">
        <v>27</v>
      </c>
      <c r="H2180" s="1" t="s">
        <v>65</v>
      </c>
      <c r="I2180" s="1" t="s">
        <v>66</v>
      </c>
      <c r="J2180" s="1" t="s">
        <v>2</v>
      </c>
      <c r="K2180" s="1">
        <v>49</v>
      </c>
      <c r="L2180" s="1" t="s">
        <v>113</v>
      </c>
      <c r="M2180" s="14">
        <v>0.3</v>
      </c>
      <c r="N2180" s="2">
        <v>8750</v>
      </c>
      <c r="O2180" s="14">
        <f t="shared" si="120"/>
        <v>2625</v>
      </c>
      <c r="P2180" s="14">
        <f t="shared" si="121"/>
        <v>1050</v>
      </c>
      <c r="Q2180" s="3">
        <v>0.4</v>
      </c>
    </row>
    <row r="2181" spans="1:17" ht="15.75" customHeight="1" x14ac:dyDescent="0.2">
      <c r="A2181" s="1" t="s">
        <v>108</v>
      </c>
      <c r="B2181" s="1">
        <v>1185732</v>
      </c>
      <c r="C2181" s="17">
        <v>44654</v>
      </c>
      <c r="D2181" s="17" t="str">
        <f t="shared" si="122"/>
        <v>abril</v>
      </c>
      <c r="E2181" s="17" t="str">
        <f t="shared" si="123"/>
        <v>T2</v>
      </c>
      <c r="F2181" s="17" t="str">
        <f t="shared" si="124"/>
        <v>S1</v>
      </c>
      <c r="G2181" s="1" t="s">
        <v>27</v>
      </c>
      <c r="H2181" s="1" t="s">
        <v>65</v>
      </c>
      <c r="I2181" s="1" t="s">
        <v>66</v>
      </c>
      <c r="J2181" s="1" t="s">
        <v>3</v>
      </c>
      <c r="K2181" s="1">
        <v>29</v>
      </c>
      <c r="L2181" s="1" t="s">
        <v>114</v>
      </c>
      <c r="M2181" s="14">
        <v>0.3</v>
      </c>
      <c r="N2181" s="2">
        <v>5750</v>
      </c>
      <c r="O2181" s="14">
        <f t="shared" si="120"/>
        <v>1725</v>
      </c>
      <c r="P2181" s="14">
        <f t="shared" si="121"/>
        <v>603.75</v>
      </c>
      <c r="Q2181" s="3">
        <v>0.35</v>
      </c>
    </row>
    <row r="2182" spans="1:17" ht="15.75" customHeight="1" x14ac:dyDescent="0.2">
      <c r="A2182" s="1" t="s">
        <v>108</v>
      </c>
      <c r="B2182" s="1">
        <v>1185732</v>
      </c>
      <c r="C2182" s="17">
        <v>44654</v>
      </c>
      <c r="D2182" s="17" t="str">
        <f t="shared" si="122"/>
        <v>abril</v>
      </c>
      <c r="E2182" s="17" t="str">
        <f t="shared" si="123"/>
        <v>T2</v>
      </c>
      <c r="F2182" s="17" t="str">
        <f t="shared" si="124"/>
        <v>S1</v>
      </c>
      <c r="G2182" s="1" t="s">
        <v>27</v>
      </c>
      <c r="H2182" s="1" t="s">
        <v>65</v>
      </c>
      <c r="I2182" s="1" t="s">
        <v>66</v>
      </c>
      <c r="J2182" s="1" t="s">
        <v>4</v>
      </c>
      <c r="K2182" s="1">
        <v>24</v>
      </c>
      <c r="L2182" s="1" t="s">
        <v>113</v>
      </c>
      <c r="M2182" s="14">
        <v>0.2</v>
      </c>
      <c r="N2182" s="2">
        <v>5750</v>
      </c>
      <c r="O2182" s="14">
        <f t="shared" si="120"/>
        <v>1150</v>
      </c>
      <c r="P2182" s="14">
        <f t="shared" si="121"/>
        <v>460</v>
      </c>
      <c r="Q2182" s="3">
        <v>0.4</v>
      </c>
    </row>
    <row r="2183" spans="1:17" ht="15.75" customHeight="1" x14ac:dyDescent="0.2">
      <c r="A2183" s="1" t="s">
        <v>108</v>
      </c>
      <c r="B2183" s="1">
        <v>1185732</v>
      </c>
      <c r="C2183" s="17">
        <v>44654</v>
      </c>
      <c r="D2183" s="17" t="str">
        <f t="shared" si="122"/>
        <v>abril</v>
      </c>
      <c r="E2183" s="17" t="str">
        <f t="shared" si="123"/>
        <v>T2</v>
      </c>
      <c r="F2183" s="17" t="str">
        <f t="shared" si="124"/>
        <v>S1</v>
      </c>
      <c r="G2183" s="1" t="s">
        <v>27</v>
      </c>
      <c r="H2183" s="1" t="s">
        <v>65</v>
      </c>
      <c r="I2183" s="1" t="s">
        <v>66</v>
      </c>
      <c r="J2183" s="1" t="s">
        <v>5</v>
      </c>
      <c r="K2183" s="1">
        <v>17</v>
      </c>
      <c r="L2183" s="1" t="s">
        <v>113</v>
      </c>
      <c r="M2183" s="14">
        <v>0.24999999999999994</v>
      </c>
      <c r="N2183" s="2">
        <v>5000</v>
      </c>
      <c r="O2183" s="14">
        <f t="shared" si="120"/>
        <v>1249.9999999999998</v>
      </c>
      <c r="P2183" s="14">
        <f t="shared" si="121"/>
        <v>499.99999999999994</v>
      </c>
      <c r="Q2183" s="3">
        <v>0.4</v>
      </c>
    </row>
    <row r="2184" spans="1:17" ht="15.75" customHeight="1" x14ac:dyDescent="0.2">
      <c r="A2184" s="1" t="s">
        <v>108</v>
      </c>
      <c r="B2184" s="1">
        <v>1185732</v>
      </c>
      <c r="C2184" s="17">
        <v>44654</v>
      </c>
      <c r="D2184" s="17" t="str">
        <f t="shared" si="122"/>
        <v>abril</v>
      </c>
      <c r="E2184" s="17" t="str">
        <f t="shared" si="123"/>
        <v>T2</v>
      </c>
      <c r="F2184" s="17" t="str">
        <f t="shared" si="124"/>
        <v>S1</v>
      </c>
      <c r="G2184" s="1" t="s">
        <v>27</v>
      </c>
      <c r="H2184" s="1" t="s">
        <v>65</v>
      </c>
      <c r="I2184" s="1" t="s">
        <v>66</v>
      </c>
      <c r="J2184" s="1" t="s">
        <v>6</v>
      </c>
      <c r="K2184" s="1">
        <v>19</v>
      </c>
      <c r="L2184" s="1" t="s">
        <v>113</v>
      </c>
      <c r="M2184" s="14">
        <v>0.45</v>
      </c>
      <c r="N2184" s="2">
        <v>5250</v>
      </c>
      <c r="O2184" s="14">
        <f t="shared" si="120"/>
        <v>2362.5</v>
      </c>
      <c r="P2184" s="14">
        <f t="shared" si="121"/>
        <v>826.875</v>
      </c>
      <c r="Q2184" s="3">
        <v>0.35</v>
      </c>
    </row>
    <row r="2185" spans="1:17" ht="15.75" customHeight="1" x14ac:dyDescent="0.2">
      <c r="A2185" s="1" t="s">
        <v>108</v>
      </c>
      <c r="B2185" s="1">
        <v>1185732</v>
      </c>
      <c r="C2185" s="17">
        <v>44654</v>
      </c>
      <c r="D2185" s="17" t="str">
        <f t="shared" si="122"/>
        <v>abril</v>
      </c>
      <c r="E2185" s="17" t="str">
        <f t="shared" si="123"/>
        <v>T2</v>
      </c>
      <c r="F2185" s="17" t="str">
        <f t="shared" si="124"/>
        <v>S1</v>
      </c>
      <c r="G2185" s="1" t="s">
        <v>27</v>
      </c>
      <c r="H2185" s="1" t="s">
        <v>65</v>
      </c>
      <c r="I2185" s="1" t="s">
        <v>66</v>
      </c>
      <c r="J2185" s="1" t="s">
        <v>7</v>
      </c>
      <c r="K2185" s="1">
        <v>52</v>
      </c>
      <c r="L2185" s="1" t="s">
        <v>114</v>
      </c>
      <c r="M2185" s="14">
        <v>0.35000000000000003</v>
      </c>
      <c r="N2185" s="2">
        <v>6750</v>
      </c>
      <c r="O2185" s="14">
        <f t="shared" si="120"/>
        <v>2362.5</v>
      </c>
      <c r="P2185" s="14">
        <f t="shared" si="121"/>
        <v>1181.25</v>
      </c>
      <c r="Q2185" s="3">
        <v>0.5</v>
      </c>
    </row>
    <row r="2186" spans="1:17" ht="15.75" customHeight="1" x14ac:dyDescent="0.2">
      <c r="A2186" s="1" t="s">
        <v>108</v>
      </c>
      <c r="B2186" s="1">
        <v>1185732</v>
      </c>
      <c r="C2186" s="17">
        <v>44683</v>
      </c>
      <c r="D2186" s="17" t="str">
        <f t="shared" si="122"/>
        <v>mayo</v>
      </c>
      <c r="E2186" s="17" t="str">
        <f t="shared" si="123"/>
        <v>T2</v>
      </c>
      <c r="F2186" s="17" t="str">
        <f t="shared" si="124"/>
        <v>S1</v>
      </c>
      <c r="G2186" s="1" t="s">
        <v>27</v>
      </c>
      <c r="H2186" s="1" t="s">
        <v>65</v>
      </c>
      <c r="I2186" s="1" t="s">
        <v>66</v>
      </c>
      <c r="J2186" s="1" t="s">
        <v>2</v>
      </c>
      <c r="K2186" s="1">
        <v>25</v>
      </c>
      <c r="L2186" s="1" t="s">
        <v>112</v>
      </c>
      <c r="M2186" s="14">
        <v>0.45</v>
      </c>
      <c r="N2186" s="2">
        <v>9450</v>
      </c>
      <c r="O2186" s="14">
        <f t="shared" si="120"/>
        <v>4252.5</v>
      </c>
      <c r="P2186" s="14">
        <f t="shared" si="121"/>
        <v>1701</v>
      </c>
      <c r="Q2186" s="3">
        <v>0.4</v>
      </c>
    </row>
    <row r="2187" spans="1:17" ht="15.75" customHeight="1" x14ac:dyDescent="0.2">
      <c r="A2187" s="1" t="s">
        <v>108</v>
      </c>
      <c r="B2187" s="1">
        <v>1185732</v>
      </c>
      <c r="C2187" s="17">
        <v>44683</v>
      </c>
      <c r="D2187" s="17" t="str">
        <f t="shared" si="122"/>
        <v>mayo</v>
      </c>
      <c r="E2187" s="17" t="str">
        <f t="shared" si="123"/>
        <v>T2</v>
      </c>
      <c r="F2187" s="17" t="str">
        <f t="shared" si="124"/>
        <v>S1</v>
      </c>
      <c r="G2187" s="1" t="s">
        <v>27</v>
      </c>
      <c r="H2187" s="1" t="s">
        <v>65</v>
      </c>
      <c r="I2187" s="1" t="s">
        <v>66</v>
      </c>
      <c r="J2187" s="1" t="s">
        <v>3</v>
      </c>
      <c r="K2187" s="1">
        <v>38</v>
      </c>
      <c r="L2187" s="1" t="s">
        <v>112</v>
      </c>
      <c r="M2187" s="14">
        <v>0.45</v>
      </c>
      <c r="N2187" s="2">
        <v>6500</v>
      </c>
      <c r="O2187" s="14">
        <f t="shared" si="120"/>
        <v>2925</v>
      </c>
      <c r="P2187" s="14">
        <f t="shared" si="121"/>
        <v>1023.7499999999999</v>
      </c>
      <c r="Q2187" s="3">
        <v>0.35</v>
      </c>
    </row>
    <row r="2188" spans="1:17" ht="15.75" customHeight="1" x14ac:dyDescent="0.2">
      <c r="A2188" s="1" t="s">
        <v>108</v>
      </c>
      <c r="B2188" s="1">
        <v>1185732</v>
      </c>
      <c r="C2188" s="17">
        <v>44683</v>
      </c>
      <c r="D2188" s="17" t="str">
        <f t="shared" si="122"/>
        <v>mayo</v>
      </c>
      <c r="E2188" s="17" t="str">
        <f t="shared" si="123"/>
        <v>T2</v>
      </c>
      <c r="F2188" s="17" t="str">
        <f t="shared" si="124"/>
        <v>S1</v>
      </c>
      <c r="G2188" s="1" t="s">
        <v>27</v>
      </c>
      <c r="H2188" s="1" t="s">
        <v>65</v>
      </c>
      <c r="I2188" s="1" t="s">
        <v>66</v>
      </c>
      <c r="J2188" s="1" t="s">
        <v>4</v>
      </c>
      <c r="K2188" s="1">
        <v>29</v>
      </c>
      <c r="L2188" s="1" t="s">
        <v>114</v>
      </c>
      <c r="M2188" s="14">
        <v>0.4</v>
      </c>
      <c r="N2188" s="2">
        <v>6250</v>
      </c>
      <c r="O2188" s="14">
        <f t="shared" si="120"/>
        <v>2500</v>
      </c>
      <c r="P2188" s="14">
        <f t="shared" si="121"/>
        <v>1000</v>
      </c>
      <c r="Q2188" s="3">
        <v>0.4</v>
      </c>
    </row>
    <row r="2189" spans="1:17" ht="15.75" customHeight="1" x14ac:dyDescent="0.2">
      <c r="A2189" s="1" t="s">
        <v>108</v>
      </c>
      <c r="B2189" s="1">
        <v>1185732</v>
      </c>
      <c r="C2189" s="17">
        <v>44683</v>
      </c>
      <c r="D2189" s="17" t="str">
        <f t="shared" si="122"/>
        <v>mayo</v>
      </c>
      <c r="E2189" s="17" t="str">
        <f t="shared" si="123"/>
        <v>T2</v>
      </c>
      <c r="F2189" s="17" t="str">
        <f t="shared" si="124"/>
        <v>S1</v>
      </c>
      <c r="G2189" s="1" t="s">
        <v>27</v>
      </c>
      <c r="H2189" s="1" t="s">
        <v>65</v>
      </c>
      <c r="I2189" s="1" t="s">
        <v>66</v>
      </c>
      <c r="J2189" s="1" t="s">
        <v>5</v>
      </c>
      <c r="K2189" s="1">
        <v>27</v>
      </c>
      <c r="L2189" s="1" t="s">
        <v>114</v>
      </c>
      <c r="M2189" s="14">
        <v>0.4</v>
      </c>
      <c r="N2189" s="2">
        <v>5750</v>
      </c>
      <c r="O2189" s="14">
        <f t="shared" si="120"/>
        <v>2300</v>
      </c>
      <c r="P2189" s="14">
        <f t="shared" si="121"/>
        <v>920</v>
      </c>
      <c r="Q2189" s="3">
        <v>0.4</v>
      </c>
    </row>
    <row r="2190" spans="1:17" ht="15.75" customHeight="1" x14ac:dyDescent="0.2">
      <c r="A2190" s="1" t="s">
        <v>108</v>
      </c>
      <c r="B2190" s="1">
        <v>1185732</v>
      </c>
      <c r="C2190" s="17">
        <v>44683</v>
      </c>
      <c r="D2190" s="17" t="str">
        <f t="shared" si="122"/>
        <v>mayo</v>
      </c>
      <c r="E2190" s="17" t="str">
        <f t="shared" si="123"/>
        <v>T2</v>
      </c>
      <c r="F2190" s="17" t="str">
        <f t="shared" si="124"/>
        <v>S1</v>
      </c>
      <c r="G2190" s="1" t="s">
        <v>27</v>
      </c>
      <c r="H2190" s="1" t="s">
        <v>65</v>
      </c>
      <c r="I2190" s="1" t="s">
        <v>66</v>
      </c>
      <c r="J2190" s="1" t="s">
        <v>6</v>
      </c>
      <c r="K2190" s="1">
        <v>24</v>
      </c>
      <c r="L2190" s="1" t="s">
        <v>112</v>
      </c>
      <c r="M2190" s="14">
        <v>0.49999999999999994</v>
      </c>
      <c r="N2190" s="2">
        <v>6000</v>
      </c>
      <c r="O2190" s="14">
        <f t="shared" si="120"/>
        <v>2999.9999999999995</v>
      </c>
      <c r="P2190" s="14">
        <f t="shared" si="121"/>
        <v>1049.9999999999998</v>
      </c>
      <c r="Q2190" s="3">
        <v>0.35</v>
      </c>
    </row>
    <row r="2191" spans="1:17" ht="15.75" customHeight="1" x14ac:dyDescent="0.2">
      <c r="A2191" s="1" t="s">
        <v>108</v>
      </c>
      <c r="B2191" s="1">
        <v>1185732</v>
      </c>
      <c r="C2191" s="17">
        <v>44683</v>
      </c>
      <c r="D2191" s="17" t="str">
        <f t="shared" si="122"/>
        <v>mayo</v>
      </c>
      <c r="E2191" s="17" t="str">
        <f t="shared" si="123"/>
        <v>T2</v>
      </c>
      <c r="F2191" s="17" t="str">
        <f t="shared" si="124"/>
        <v>S1</v>
      </c>
      <c r="G2191" s="1" t="s">
        <v>27</v>
      </c>
      <c r="H2191" s="1" t="s">
        <v>65</v>
      </c>
      <c r="I2191" s="1" t="s">
        <v>66</v>
      </c>
      <c r="J2191" s="1" t="s">
        <v>7</v>
      </c>
      <c r="K2191" s="1">
        <v>43</v>
      </c>
      <c r="L2191" s="1" t="s">
        <v>112</v>
      </c>
      <c r="M2191" s="14">
        <v>0.54999999999999993</v>
      </c>
      <c r="N2191" s="2">
        <v>7000</v>
      </c>
      <c r="O2191" s="14">
        <f t="shared" si="120"/>
        <v>3849.9999999999995</v>
      </c>
      <c r="P2191" s="14">
        <f t="shared" si="121"/>
        <v>1924.9999999999998</v>
      </c>
      <c r="Q2191" s="3">
        <v>0.5</v>
      </c>
    </row>
    <row r="2192" spans="1:17" ht="15.75" customHeight="1" x14ac:dyDescent="0.2">
      <c r="A2192" s="1" t="s">
        <v>108</v>
      </c>
      <c r="B2192" s="1">
        <v>1185732</v>
      </c>
      <c r="C2192" s="17">
        <v>44716</v>
      </c>
      <c r="D2192" s="17" t="str">
        <f t="shared" si="122"/>
        <v>junio</v>
      </c>
      <c r="E2192" s="17" t="str">
        <f t="shared" si="123"/>
        <v>T2</v>
      </c>
      <c r="F2192" s="17" t="str">
        <f t="shared" si="124"/>
        <v>S1</v>
      </c>
      <c r="G2192" s="1" t="s">
        <v>27</v>
      </c>
      <c r="H2192" s="1" t="s">
        <v>65</v>
      </c>
      <c r="I2192" s="1" t="s">
        <v>66</v>
      </c>
      <c r="J2192" s="1" t="s">
        <v>2</v>
      </c>
      <c r="K2192" s="1">
        <v>17</v>
      </c>
      <c r="L2192" s="1" t="s">
        <v>113</v>
      </c>
      <c r="M2192" s="14">
        <v>0.49999999999999994</v>
      </c>
      <c r="N2192" s="2">
        <v>9500</v>
      </c>
      <c r="O2192" s="14">
        <f t="shared" si="120"/>
        <v>4749.9999999999991</v>
      </c>
      <c r="P2192" s="14">
        <f t="shared" si="121"/>
        <v>1899.9999999999998</v>
      </c>
      <c r="Q2192" s="3">
        <v>0.4</v>
      </c>
    </row>
    <row r="2193" spans="1:17" ht="15.75" customHeight="1" x14ac:dyDescent="0.2">
      <c r="A2193" s="1" t="s">
        <v>108</v>
      </c>
      <c r="B2193" s="1">
        <v>1185732</v>
      </c>
      <c r="C2193" s="17">
        <v>44716</v>
      </c>
      <c r="D2193" s="17" t="str">
        <f t="shared" si="122"/>
        <v>junio</v>
      </c>
      <c r="E2193" s="17" t="str">
        <f t="shared" si="123"/>
        <v>T2</v>
      </c>
      <c r="F2193" s="17" t="str">
        <f t="shared" si="124"/>
        <v>S1</v>
      </c>
      <c r="G2193" s="1" t="s">
        <v>27</v>
      </c>
      <c r="H2193" s="1" t="s">
        <v>65</v>
      </c>
      <c r="I2193" s="1" t="s">
        <v>66</v>
      </c>
      <c r="J2193" s="1" t="s">
        <v>3</v>
      </c>
      <c r="K2193" s="1">
        <v>22</v>
      </c>
      <c r="L2193" s="1" t="s">
        <v>113</v>
      </c>
      <c r="M2193" s="14">
        <v>0.45</v>
      </c>
      <c r="N2193" s="2">
        <v>7000</v>
      </c>
      <c r="O2193" s="14">
        <f t="shared" si="120"/>
        <v>3150</v>
      </c>
      <c r="P2193" s="14">
        <f t="shared" si="121"/>
        <v>1102.5</v>
      </c>
      <c r="Q2193" s="3">
        <v>0.35</v>
      </c>
    </row>
    <row r="2194" spans="1:17" ht="15.75" customHeight="1" x14ac:dyDescent="0.2">
      <c r="A2194" s="1" t="s">
        <v>108</v>
      </c>
      <c r="B2194" s="1">
        <v>1185732</v>
      </c>
      <c r="C2194" s="17">
        <v>44716</v>
      </c>
      <c r="D2194" s="17" t="str">
        <f t="shared" si="122"/>
        <v>junio</v>
      </c>
      <c r="E2194" s="17" t="str">
        <f t="shared" si="123"/>
        <v>T2</v>
      </c>
      <c r="F2194" s="17" t="str">
        <f t="shared" si="124"/>
        <v>S1</v>
      </c>
      <c r="G2194" s="1" t="s">
        <v>27</v>
      </c>
      <c r="H2194" s="1" t="s">
        <v>65</v>
      </c>
      <c r="I2194" s="1" t="s">
        <v>66</v>
      </c>
      <c r="J2194" s="1" t="s">
        <v>4</v>
      </c>
      <c r="K2194" s="1">
        <v>25</v>
      </c>
      <c r="L2194" s="1" t="s">
        <v>113</v>
      </c>
      <c r="M2194" s="14">
        <v>0.5</v>
      </c>
      <c r="N2194" s="2">
        <v>6750</v>
      </c>
      <c r="O2194" s="14">
        <f t="shared" si="120"/>
        <v>3375</v>
      </c>
      <c r="P2194" s="14">
        <f t="shared" si="121"/>
        <v>1350</v>
      </c>
      <c r="Q2194" s="3">
        <v>0.4</v>
      </c>
    </row>
    <row r="2195" spans="1:17" ht="15.75" customHeight="1" x14ac:dyDescent="0.2">
      <c r="A2195" s="1" t="s">
        <v>108</v>
      </c>
      <c r="B2195" s="1">
        <v>1185732</v>
      </c>
      <c r="C2195" s="17">
        <v>44716</v>
      </c>
      <c r="D2195" s="17" t="str">
        <f t="shared" si="122"/>
        <v>junio</v>
      </c>
      <c r="E2195" s="17" t="str">
        <f t="shared" si="123"/>
        <v>T2</v>
      </c>
      <c r="F2195" s="17" t="str">
        <f t="shared" si="124"/>
        <v>S1</v>
      </c>
      <c r="G2195" s="1" t="s">
        <v>27</v>
      </c>
      <c r="H2195" s="1" t="s">
        <v>65</v>
      </c>
      <c r="I2195" s="1" t="s">
        <v>66</v>
      </c>
      <c r="J2195" s="1" t="s">
        <v>5</v>
      </c>
      <c r="K2195" s="1">
        <v>45</v>
      </c>
      <c r="L2195" s="1" t="s">
        <v>115</v>
      </c>
      <c r="M2195" s="14">
        <v>0.5</v>
      </c>
      <c r="N2195" s="2">
        <v>6500</v>
      </c>
      <c r="O2195" s="14">
        <f t="shared" si="120"/>
        <v>3250</v>
      </c>
      <c r="P2195" s="14">
        <f t="shared" si="121"/>
        <v>1300</v>
      </c>
      <c r="Q2195" s="3">
        <v>0.4</v>
      </c>
    </row>
    <row r="2196" spans="1:17" ht="15.75" customHeight="1" x14ac:dyDescent="0.2">
      <c r="A2196" s="1" t="s">
        <v>108</v>
      </c>
      <c r="B2196" s="1">
        <v>1185732</v>
      </c>
      <c r="C2196" s="17">
        <v>44716</v>
      </c>
      <c r="D2196" s="17" t="str">
        <f t="shared" si="122"/>
        <v>junio</v>
      </c>
      <c r="E2196" s="17" t="str">
        <f t="shared" si="123"/>
        <v>T2</v>
      </c>
      <c r="F2196" s="17" t="str">
        <f t="shared" si="124"/>
        <v>S1</v>
      </c>
      <c r="G2196" s="1" t="s">
        <v>27</v>
      </c>
      <c r="H2196" s="1" t="s">
        <v>65</v>
      </c>
      <c r="I2196" s="1" t="s">
        <v>66</v>
      </c>
      <c r="J2196" s="1" t="s">
        <v>6</v>
      </c>
      <c r="K2196" s="1">
        <v>37</v>
      </c>
      <c r="L2196" s="1" t="s">
        <v>113</v>
      </c>
      <c r="M2196" s="14">
        <v>0.65</v>
      </c>
      <c r="N2196" s="2">
        <v>6500</v>
      </c>
      <c r="O2196" s="14">
        <f t="shared" si="120"/>
        <v>4225</v>
      </c>
      <c r="P2196" s="14">
        <f t="shared" si="121"/>
        <v>1478.75</v>
      </c>
      <c r="Q2196" s="3">
        <v>0.35</v>
      </c>
    </row>
    <row r="2197" spans="1:17" ht="15.75" customHeight="1" x14ac:dyDescent="0.2">
      <c r="A2197" s="1" t="s">
        <v>108</v>
      </c>
      <c r="B2197" s="1">
        <v>1185732</v>
      </c>
      <c r="C2197" s="17">
        <v>44716</v>
      </c>
      <c r="D2197" s="17" t="str">
        <f t="shared" si="122"/>
        <v>junio</v>
      </c>
      <c r="E2197" s="17" t="str">
        <f t="shared" si="123"/>
        <v>T2</v>
      </c>
      <c r="F2197" s="17" t="str">
        <f t="shared" si="124"/>
        <v>S1</v>
      </c>
      <c r="G2197" s="1" t="s">
        <v>27</v>
      </c>
      <c r="H2197" s="1" t="s">
        <v>65</v>
      </c>
      <c r="I2197" s="1" t="s">
        <v>66</v>
      </c>
      <c r="J2197" s="1" t="s">
        <v>7</v>
      </c>
      <c r="K2197" s="1">
        <v>54</v>
      </c>
      <c r="L2197" s="1" t="s">
        <v>112</v>
      </c>
      <c r="M2197" s="14">
        <v>0.70000000000000007</v>
      </c>
      <c r="N2197" s="2">
        <v>8250</v>
      </c>
      <c r="O2197" s="14">
        <f t="shared" si="120"/>
        <v>5775.0000000000009</v>
      </c>
      <c r="P2197" s="14">
        <f t="shared" si="121"/>
        <v>2887.5000000000005</v>
      </c>
      <c r="Q2197" s="3">
        <v>0.5</v>
      </c>
    </row>
    <row r="2198" spans="1:17" ht="15.75" customHeight="1" x14ac:dyDescent="0.2">
      <c r="A2198" s="1" t="s">
        <v>108</v>
      </c>
      <c r="B2198" s="1">
        <v>1185732</v>
      </c>
      <c r="C2198" s="17">
        <v>44744</v>
      </c>
      <c r="D2198" s="17" t="str">
        <f t="shared" si="122"/>
        <v>julio</v>
      </c>
      <c r="E2198" s="17" t="str">
        <f t="shared" si="123"/>
        <v>T3</v>
      </c>
      <c r="F2198" s="17" t="str">
        <f t="shared" si="124"/>
        <v>S2</v>
      </c>
      <c r="G2198" s="1" t="s">
        <v>27</v>
      </c>
      <c r="H2198" s="1" t="s">
        <v>65</v>
      </c>
      <c r="I2198" s="1" t="s">
        <v>66</v>
      </c>
      <c r="J2198" s="1" t="s">
        <v>2</v>
      </c>
      <c r="K2198" s="1">
        <v>52</v>
      </c>
      <c r="L2198" s="1" t="s">
        <v>112</v>
      </c>
      <c r="M2198" s="14">
        <v>0.65</v>
      </c>
      <c r="N2198" s="2">
        <v>10500</v>
      </c>
      <c r="O2198" s="14">
        <f t="shared" si="120"/>
        <v>6825</v>
      </c>
      <c r="P2198" s="14">
        <f t="shared" si="121"/>
        <v>2730</v>
      </c>
      <c r="Q2198" s="3">
        <v>0.4</v>
      </c>
    </row>
    <row r="2199" spans="1:17" ht="15.75" customHeight="1" x14ac:dyDescent="0.2">
      <c r="A2199" s="1" t="s">
        <v>108</v>
      </c>
      <c r="B2199" s="1">
        <v>1185732</v>
      </c>
      <c r="C2199" s="17">
        <v>44744</v>
      </c>
      <c r="D2199" s="17" t="str">
        <f t="shared" si="122"/>
        <v>julio</v>
      </c>
      <c r="E2199" s="17" t="str">
        <f t="shared" si="123"/>
        <v>T3</v>
      </c>
      <c r="F2199" s="17" t="str">
        <f t="shared" si="124"/>
        <v>S2</v>
      </c>
      <c r="G2199" s="1" t="s">
        <v>27</v>
      </c>
      <c r="H2199" s="1" t="s">
        <v>65</v>
      </c>
      <c r="I2199" s="1" t="s">
        <v>66</v>
      </c>
      <c r="J2199" s="1" t="s">
        <v>3</v>
      </c>
      <c r="K2199" s="1">
        <v>51</v>
      </c>
      <c r="L2199" s="1" t="s">
        <v>114</v>
      </c>
      <c r="M2199" s="14">
        <v>0.60000000000000009</v>
      </c>
      <c r="N2199" s="2">
        <v>8000</v>
      </c>
      <c r="O2199" s="14">
        <f t="shared" si="120"/>
        <v>4800.0000000000009</v>
      </c>
      <c r="P2199" s="14">
        <f t="shared" si="121"/>
        <v>1680.0000000000002</v>
      </c>
      <c r="Q2199" s="3">
        <v>0.35</v>
      </c>
    </row>
    <row r="2200" spans="1:17" ht="15.75" customHeight="1" x14ac:dyDescent="0.2">
      <c r="A2200" s="1" t="s">
        <v>108</v>
      </c>
      <c r="B2200" s="1">
        <v>1185732</v>
      </c>
      <c r="C2200" s="17">
        <v>44744</v>
      </c>
      <c r="D2200" s="17" t="str">
        <f t="shared" si="122"/>
        <v>julio</v>
      </c>
      <c r="E2200" s="17" t="str">
        <f t="shared" si="123"/>
        <v>T3</v>
      </c>
      <c r="F2200" s="17" t="str">
        <f t="shared" si="124"/>
        <v>S2</v>
      </c>
      <c r="G2200" s="1" t="s">
        <v>27</v>
      </c>
      <c r="H2200" s="1" t="s">
        <v>65</v>
      </c>
      <c r="I2200" s="1" t="s">
        <v>66</v>
      </c>
      <c r="J2200" s="1" t="s">
        <v>4</v>
      </c>
      <c r="K2200" s="1">
        <v>15</v>
      </c>
      <c r="L2200" s="1" t="s">
        <v>115</v>
      </c>
      <c r="M2200" s="14">
        <v>0.55000000000000004</v>
      </c>
      <c r="N2200" s="2">
        <v>7250</v>
      </c>
      <c r="O2200" s="14">
        <f t="shared" si="120"/>
        <v>3987.5000000000005</v>
      </c>
      <c r="P2200" s="14">
        <f t="shared" si="121"/>
        <v>1595.0000000000002</v>
      </c>
      <c r="Q2200" s="3">
        <v>0.4</v>
      </c>
    </row>
    <row r="2201" spans="1:17" ht="15.75" customHeight="1" x14ac:dyDescent="0.2">
      <c r="A2201" s="1" t="s">
        <v>108</v>
      </c>
      <c r="B2201" s="1">
        <v>1185732</v>
      </c>
      <c r="C2201" s="17">
        <v>44744</v>
      </c>
      <c r="D2201" s="17" t="str">
        <f t="shared" si="122"/>
        <v>julio</v>
      </c>
      <c r="E2201" s="17" t="str">
        <f t="shared" si="123"/>
        <v>T3</v>
      </c>
      <c r="F2201" s="17" t="str">
        <f t="shared" si="124"/>
        <v>S2</v>
      </c>
      <c r="G2201" s="1" t="s">
        <v>27</v>
      </c>
      <c r="H2201" s="1" t="s">
        <v>65</v>
      </c>
      <c r="I2201" s="1" t="s">
        <v>66</v>
      </c>
      <c r="J2201" s="1" t="s">
        <v>5</v>
      </c>
      <c r="K2201" s="1">
        <v>54</v>
      </c>
      <c r="L2201" s="1" t="s">
        <v>114</v>
      </c>
      <c r="M2201" s="14">
        <v>0.55000000000000004</v>
      </c>
      <c r="N2201" s="2">
        <v>6750</v>
      </c>
      <c r="O2201" s="14">
        <f t="shared" si="120"/>
        <v>3712.5000000000005</v>
      </c>
      <c r="P2201" s="14">
        <f t="shared" si="121"/>
        <v>1485.0000000000002</v>
      </c>
      <c r="Q2201" s="3">
        <v>0.4</v>
      </c>
    </row>
    <row r="2202" spans="1:17" ht="15.75" customHeight="1" x14ac:dyDescent="0.2">
      <c r="A2202" s="1" t="s">
        <v>108</v>
      </c>
      <c r="B2202" s="1">
        <v>1185732</v>
      </c>
      <c r="C2202" s="17">
        <v>44744</v>
      </c>
      <c r="D2202" s="17" t="str">
        <f t="shared" si="122"/>
        <v>julio</v>
      </c>
      <c r="E2202" s="17" t="str">
        <f t="shared" si="123"/>
        <v>T3</v>
      </c>
      <c r="F2202" s="17" t="str">
        <f t="shared" si="124"/>
        <v>S2</v>
      </c>
      <c r="G2202" s="1" t="s">
        <v>27</v>
      </c>
      <c r="H2202" s="1" t="s">
        <v>65</v>
      </c>
      <c r="I2202" s="1" t="s">
        <v>66</v>
      </c>
      <c r="J2202" s="1" t="s">
        <v>6</v>
      </c>
      <c r="K2202" s="1">
        <v>60</v>
      </c>
      <c r="L2202" s="1" t="s">
        <v>113</v>
      </c>
      <c r="M2202" s="14">
        <v>0.65</v>
      </c>
      <c r="N2202" s="2">
        <v>7000</v>
      </c>
      <c r="O2202" s="14">
        <f t="shared" si="120"/>
        <v>4550</v>
      </c>
      <c r="P2202" s="14">
        <f t="shared" si="121"/>
        <v>1592.5</v>
      </c>
      <c r="Q2202" s="3">
        <v>0.35</v>
      </c>
    </row>
    <row r="2203" spans="1:17" ht="15.75" customHeight="1" x14ac:dyDescent="0.2">
      <c r="A2203" s="1" t="s">
        <v>108</v>
      </c>
      <c r="B2203" s="1">
        <v>1185732</v>
      </c>
      <c r="C2203" s="17">
        <v>44744</v>
      </c>
      <c r="D2203" s="17" t="str">
        <f t="shared" si="122"/>
        <v>julio</v>
      </c>
      <c r="E2203" s="17" t="str">
        <f t="shared" si="123"/>
        <v>T3</v>
      </c>
      <c r="F2203" s="17" t="str">
        <f t="shared" si="124"/>
        <v>S2</v>
      </c>
      <c r="G2203" s="1" t="s">
        <v>27</v>
      </c>
      <c r="H2203" s="1" t="s">
        <v>65</v>
      </c>
      <c r="I2203" s="1" t="s">
        <v>66</v>
      </c>
      <c r="J2203" s="1" t="s">
        <v>7</v>
      </c>
      <c r="K2203" s="1">
        <v>34</v>
      </c>
      <c r="L2203" s="1" t="s">
        <v>114</v>
      </c>
      <c r="M2203" s="14">
        <v>0.70000000000000007</v>
      </c>
      <c r="N2203" s="2">
        <v>8750</v>
      </c>
      <c r="O2203" s="14">
        <f t="shared" si="120"/>
        <v>6125.0000000000009</v>
      </c>
      <c r="P2203" s="14">
        <f t="shared" si="121"/>
        <v>3062.5000000000005</v>
      </c>
      <c r="Q2203" s="3">
        <v>0.5</v>
      </c>
    </row>
    <row r="2204" spans="1:17" ht="15.75" customHeight="1" x14ac:dyDescent="0.2">
      <c r="A2204" s="1" t="s">
        <v>108</v>
      </c>
      <c r="B2204" s="1">
        <v>1185732</v>
      </c>
      <c r="C2204" s="17">
        <v>44776</v>
      </c>
      <c r="D2204" s="17" t="str">
        <f t="shared" si="122"/>
        <v>agosto</v>
      </c>
      <c r="E2204" s="17" t="str">
        <f t="shared" si="123"/>
        <v>T3</v>
      </c>
      <c r="F2204" s="17" t="str">
        <f t="shared" si="124"/>
        <v>S2</v>
      </c>
      <c r="G2204" s="1" t="s">
        <v>27</v>
      </c>
      <c r="H2204" s="1" t="s">
        <v>65</v>
      </c>
      <c r="I2204" s="1" t="s">
        <v>66</v>
      </c>
      <c r="J2204" s="1" t="s">
        <v>2</v>
      </c>
      <c r="K2204" s="1">
        <v>17</v>
      </c>
      <c r="L2204" s="1" t="s">
        <v>115</v>
      </c>
      <c r="M2204" s="14">
        <v>0.65</v>
      </c>
      <c r="N2204" s="2">
        <v>10250</v>
      </c>
      <c r="O2204" s="14">
        <f t="shared" si="120"/>
        <v>6662.5</v>
      </c>
      <c r="P2204" s="14">
        <f t="shared" si="121"/>
        <v>2665</v>
      </c>
      <c r="Q2204" s="3">
        <v>0.4</v>
      </c>
    </row>
    <row r="2205" spans="1:17" ht="15.75" customHeight="1" x14ac:dyDescent="0.2">
      <c r="A2205" s="1" t="s">
        <v>108</v>
      </c>
      <c r="B2205" s="1">
        <v>1185732</v>
      </c>
      <c r="C2205" s="17">
        <v>44776</v>
      </c>
      <c r="D2205" s="17" t="str">
        <f t="shared" si="122"/>
        <v>agosto</v>
      </c>
      <c r="E2205" s="17" t="str">
        <f t="shared" si="123"/>
        <v>T3</v>
      </c>
      <c r="F2205" s="17" t="str">
        <f t="shared" si="124"/>
        <v>S2</v>
      </c>
      <c r="G2205" s="1" t="s">
        <v>27</v>
      </c>
      <c r="H2205" s="1" t="s">
        <v>65</v>
      </c>
      <c r="I2205" s="1" t="s">
        <v>66</v>
      </c>
      <c r="J2205" s="1" t="s">
        <v>3</v>
      </c>
      <c r="K2205" s="1">
        <v>49</v>
      </c>
      <c r="L2205" s="1" t="s">
        <v>114</v>
      </c>
      <c r="M2205" s="14">
        <v>0.60000000000000009</v>
      </c>
      <c r="N2205" s="2">
        <v>8000</v>
      </c>
      <c r="O2205" s="14">
        <f t="shared" si="120"/>
        <v>4800.0000000000009</v>
      </c>
      <c r="P2205" s="14">
        <f t="shared" si="121"/>
        <v>1680.0000000000002</v>
      </c>
      <c r="Q2205" s="3">
        <v>0.35</v>
      </c>
    </row>
    <row r="2206" spans="1:17" ht="15.75" customHeight="1" x14ac:dyDescent="0.2">
      <c r="A2206" s="1" t="s">
        <v>108</v>
      </c>
      <c r="B2206" s="1">
        <v>1185732</v>
      </c>
      <c r="C2206" s="17">
        <v>44776</v>
      </c>
      <c r="D2206" s="17" t="str">
        <f t="shared" si="122"/>
        <v>agosto</v>
      </c>
      <c r="E2206" s="17" t="str">
        <f t="shared" si="123"/>
        <v>T3</v>
      </c>
      <c r="F2206" s="17" t="str">
        <f t="shared" si="124"/>
        <v>S2</v>
      </c>
      <c r="G2206" s="1" t="s">
        <v>27</v>
      </c>
      <c r="H2206" s="1" t="s">
        <v>65</v>
      </c>
      <c r="I2206" s="1" t="s">
        <v>66</v>
      </c>
      <c r="J2206" s="1" t="s">
        <v>4</v>
      </c>
      <c r="K2206" s="1">
        <v>37</v>
      </c>
      <c r="L2206" s="1" t="s">
        <v>113</v>
      </c>
      <c r="M2206" s="14">
        <v>0.55000000000000004</v>
      </c>
      <c r="N2206" s="2">
        <v>7250</v>
      </c>
      <c r="O2206" s="14">
        <f t="shared" si="120"/>
        <v>3987.5000000000005</v>
      </c>
      <c r="P2206" s="14">
        <f t="shared" si="121"/>
        <v>1595.0000000000002</v>
      </c>
      <c r="Q2206" s="3">
        <v>0.4</v>
      </c>
    </row>
    <row r="2207" spans="1:17" ht="15.75" customHeight="1" x14ac:dyDescent="0.2">
      <c r="A2207" s="1" t="s">
        <v>108</v>
      </c>
      <c r="B2207" s="1">
        <v>1185732</v>
      </c>
      <c r="C2207" s="17">
        <v>44776</v>
      </c>
      <c r="D2207" s="17" t="str">
        <f t="shared" si="122"/>
        <v>agosto</v>
      </c>
      <c r="E2207" s="17" t="str">
        <f t="shared" si="123"/>
        <v>T3</v>
      </c>
      <c r="F2207" s="17" t="str">
        <f t="shared" si="124"/>
        <v>S2</v>
      </c>
      <c r="G2207" s="1" t="s">
        <v>27</v>
      </c>
      <c r="H2207" s="1" t="s">
        <v>65</v>
      </c>
      <c r="I2207" s="1" t="s">
        <v>66</v>
      </c>
      <c r="J2207" s="1" t="s">
        <v>5</v>
      </c>
      <c r="K2207" s="1">
        <v>58</v>
      </c>
      <c r="L2207" s="1" t="s">
        <v>114</v>
      </c>
      <c r="M2207" s="14">
        <v>0.45</v>
      </c>
      <c r="N2207" s="2">
        <v>6750</v>
      </c>
      <c r="O2207" s="14">
        <f t="shared" si="120"/>
        <v>3037.5</v>
      </c>
      <c r="P2207" s="14">
        <f t="shared" si="121"/>
        <v>1215</v>
      </c>
      <c r="Q2207" s="3">
        <v>0.4</v>
      </c>
    </row>
    <row r="2208" spans="1:17" ht="15.75" customHeight="1" x14ac:dyDescent="0.2">
      <c r="A2208" s="1" t="s">
        <v>108</v>
      </c>
      <c r="B2208" s="1">
        <v>1185732</v>
      </c>
      <c r="C2208" s="17">
        <v>44776</v>
      </c>
      <c r="D2208" s="17" t="str">
        <f t="shared" si="122"/>
        <v>agosto</v>
      </c>
      <c r="E2208" s="17" t="str">
        <f t="shared" si="123"/>
        <v>T3</v>
      </c>
      <c r="F2208" s="17" t="str">
        <f t="shared" si="124"/>
        <v>S2</v>
      </c>
      <c r="G2208" s="1" t="s">
        <v>27</v>
      </c>
      <c r="H2208" s="1" t="s">
        <v>65</v>
      </c>
      <c r="I2208" s="1" t="s">
        <v>66</v>
      </c>
      <c r="J2208" s="1" t="s">
        <v>6</v>
      </c>
      <c r="K2208" s="1">
        <v>42</v>
      </c>
      <c r="L2208" s="1" t="s">
        <v>113</v>
      </c>
      <c r="M2208" s="14">
        <v>0.55000000000000004</v>
      </c>
      <c r="N2208" s="2">
        <v>6500</v>
      </c>
      <c r="O2208" s="14">
        <f t="shared" si="120"/>
        <v>3575.0000000000005</v>
      </c>
      <c r="P2208" s="14">
        <f t="shared" si="121"/>
        <v>1251.25</v>
      </c>
      <c r="Q2208" s="3">
        <v>0.35</v>
      </c>
    </row>
    <row r="2209" spans="1:17" ht="15.75" customHeight="1" x14ac:dyDescent="0.2">
      <c r="A2209" s="1" t="s">
        <v>108</v>
      </c>
      <c r="B2209" s="1">
        <v>1185732</v>
      </c>
      <c r="C2209" s="17">
        <v>44776</v>
      </c>
      <c r="D2209" s="17" t="str">
        <f t="shared" si="122"/>
        <v>agosto</v>
      </c>
      <c r="E2209" s="17" t="str">
        <f t="shared" si="123"/>
        <v>T3</v>
      </c>
      <c r="F2209" s="17" t="str">
        <f t="shared" si="124"/>
        <v>S2</v>
      </c>
      <c r="G2209" s="1" t="s">
        <v>27</v>
      </c>
      <c r="H2209" s="1" t="s">
        <v>65</v>
      </c>
      <c r="I2209" s="1" t="s">
        <v>66</v>
      </c>
      <c r="J2209" s="1" t="s">
        <v>7</v>
      </c>
      <c r="K2209" s="1">
        <v>38</v>
      </c>
      <c r="L2209" s="1" t="s">
        <v>115</v>
      </c>
      <c r="M2209" s="14">
        <v>0.60000000000000009</v>
      </c>
      <c r="N2209" s="2">
        <v>8250</v>
      </c>
      <c r="O2209" s="14">
        <f t="shared" si="120"/>
        <v>4950.0000000000009</v>
      </c>
      <c r="P2209" s="14">
        <f t="shared" si="121"/>
        <v>2475.0000000000005</v>
      </c>
      <c r="Q2209" s="3">
        <v>0.5</v>
      </c>
    </row>
    <row r="2210" spans="1:17" ht="15.75" customHeight="1" x14ac:dyDescent="0.2">
      <c r="A2210" s="1" t="s">
        <v>108</v>
      </c>
      <c r="B2210" s="1">
        <v>1185732</v>
      </c>
      <c r="C2210" s="17">
        <v>44806</v>
      </c>
      <c r="D2210" s="17" t="str">
        <f t="shared" si="122"/>
        <v>septiembre</v>
      </c>
      <c r="E2210" s="17" t="str">
        <f t="shared" si="123"/>
        <v>T3</v>
      </c>
      <c r="F2210" s="17" t="str">
        <f t="shared" si="124"/>
        <v>S2</v>
      </c>
      <c r="G2210" s="1" t="s">
        <v>27</v>
      </c>
      <c r="H2210" s="1" t="s">
        <v>65</v>
      </c>
      <c r="I2210" s="1" t="s">
        <v>66</v>
      </c>
      <c r="J2210" s="1" t="s">
        <v>2</v>
      </c>
      <c r="K2210" s="1">
        <v>52</v>
      </c>
      <c r="L2210" s="1" t="s">
        <v>113</v>
      </c>
      <c r="M2210" s="14">
        <v>0.55000000000000004</v>
      </c>
      <c r="N2210" s="2">
        <v>9250</v>
      </c>
      <c r="O2210" s="14">
        <f t="shared" si="120"/>
        <v>5087.5</v>
      </c>
      <c r="P2210" s="14">
        <f t="shared" si="121"/>
        <v>2035</v>
      </c>
      <c r="Q2210" s="3">
        <v>0.4</v>
      </c>
    </row>
    <row r="2211" spans="1:17" ht="15.75" customHeight="1" x14ac:dyDescent="0.2">
      <c r="A2211" s="1" t="s">
        <v>108</v>
      </c>
      <c r="B2211" s="1">
        <v>1185732</v>
      </c>
      <c r="C2211" s="17">
        <v>44806</v>
      </c>
      <c r="D2211" s="17" t="str">
        <f t="shared" si="122"/>
        <v>septiembre</v>
      </c>
      <c r="E2211" s="17" t="str">
        <f t="shared" si="123"/>
        <v>T3</v>
      </c>
      <c r="F2211" s="17" t="str">
        <f t="shared" si="124"/>
        <v>S2</v>
      </c>
      <c r="G2211" s="1" t="s">
        <v>27</v>
      </c>
      <c r="H2211" s="1" t="s">
        <v>65</v>
      </c>
      <c r="I2211" s="1" t="s">
        <v>66</v>
      </c>
      <c r="J2211" s="1" t="s">
        <v>3</v>
      </c>
      <c r="K2211" s="1">
        <v>24</v>
      </c>
      <c r="L2211" s="1" t="s">
        <v>114</v>
      </c>
      <c r="M2211" s="14">
        <v>0.50000000000000011</v>
      </c>
      <c r="N2211" s="2">
        <v>7250</v>
      </c>
      <c r="O2211" s="14">
        <f t="shared" si="120"/>
        <v>3625.0000000000009</v>
      </c>
      <c r="P2211" s="14">
        <f t="shared" si="121"/>
        <v>1268.7500000000002</v>
      </c>
      <c r="Q2211" s="3">
        <v>0.35</v>
      </c>
    </row>
    <row r="2212" spans="1:17" ht="15.75" customHeight="1" x14ac:dyDescent="0.2">
      <c r="A2212" s="1" t="s">
        <v>108</v>
      </c>
      <c r="B2212" s="1">
        <v>1185732</v>
      </c>
      <c r="C2212" s="17">
        <v>44806</v>
      </c>
      <c r="D2212" s="17" t="str">
        <f t="shared" si="122"/>
        <v>septiembre</v>
      </c>
      <c r="E2212" s="17" t="str">
        <f t="shared" si="123"/>
        <v>T3</v>
      </c>
      <c r="F2212" s="17" t="str">
        <f t="shared" si="124"/>
        <v>S2</v>
      </c>
      <c r="G2212" s="1" t="s">
        <v>27</v>
      </c>
      <c r="H2212" s="1" t="s">
        <v>65</v>
      </c>
      <c r="I2212" s="1" t="s">
        <v>66</v>
      </c>
      <c r="J2212" s="1" t="s">
        <v>4</v>
      </c>
      <c r="K2212" s="1">
        <v>17</v>
      </c>
      <c r="L2212" s="1" t="s">
        <v>114</v>
      </c>
      <c r="M2212" s="14">
        <v>0.30000000000000004</v>
      </c>
      <c r="N2212" s="2">
        <v>6250</v>
      </c>
      <c r="O2212" s="14">
        <f t="shared" si="120"/>
        <v>1875.0000000000002</v>
      </c>
      <c r="P2212" s="14">
        <f t="shared" si="121"/>
        <v>750.00000000000011</v>
      </c>
      <c r="Q2212" s="3">
        <v>0.4</v>
      </c>
    </row>
    <row r="2213" spans="1:17" ht="15.75" customHeight="1" x14ac:dyDescent="0.2">
      <c r="A2213" s="1" t="s">
        <v>108</v>
      </c>
      <c r="B2213" s="1">
        <v>1185732</v>
      </c>
      <c r="C2213" s="17">
        <v>44806</v>
      </c>
      <c r="D2213" s="17" t="str">
        <f t="shared" si="122"/>
        <v>septiembre</v>
      </c>
      <c r="E2213" s="17" t="str">
        <f t="shared" si="123"/>
        <v>T3</v>
      </c>
      <c r="F2213" s="17" t="str">
        <f t="shared" si="124"/>
        <v>S2</v>
      </c>
      <c r="G2213" s="1" t="s">
        <v>27</v>
      </c>
      <c r="H2213" s="1" t="s">
        <v>65</v>
      </c>
      <c r="I2213" s="1" t="s">
        <v>66</v>
      </c>
      <c r="J2213" s="1" t="s">
        <v>5</v>
      </c>
      <c r="K2213" s="1">
        <v>52</v>
      </c>
      <c r="L2213" s="1" t="s">
        <v>115</v>
      </c>
      <c r="M2213" s="14">
        <v>0.30000000000000004</v>
      </c>
      <c r="N2213" s="2">
        <v>6000</v>
      </c>
      <c r="O2213" s="14">
        <f t="shared" si="120"/>
        <v>1800.0000000000002</v>
      </c>
      <c r="P2213" s="14">
        <f t="shared" si="121"/>
        <v>720.00000000000011</v>
      </c>
      <c r="Q2213" s="3">
        <v>0.4</v>
      </c>
    </row>
    <row r="2214" spans="1:17" ht="15.75" customHeight="1" x14ac:dyDescent="0.2">
      <c r="A2214" s="1" t="s">
        <v>108</v>
      </c>
      <c r="B2214" s="1">
        <v>1185732</v>
      </c>
      <c r="C2214" s="17">
        <v>44806</v>
      </c>
      <c r="D2214" s="17" t="str">
        <f t="shared" si="122"/>
        <v>septiembre</v>
      </c>
      <c r="E2214" s="17" t="str">
        <f t="shared" si="123"/>
        <v>T3</v>
      </c>
      <c r="F2214" s="17" t="str">
        <f t="shared" si="124"/>
        <v>S2</v>
      </c>
      <c r="G2214" s="1" t="s">
        <v>27</v>
      </c>
      <c r="H2214" s="1" t="s">
        <v>65</v>
      </c>
      <c r="I2214" s="1" t="s">
        <v>66</v>
      </c>
      <c r="J2214" s="1" t="s">
        <v>6</v>
      </c>
      <c r="K2214" s="1">
        <v>30</v>
      </c>
      <c r="L2214" s="1" t="s">
        <v>115</v>
      </c>
      <c r="M2214" s="14">
        <v>0.4</v>
      </c>
      <c r="N2214" s="2">
        <v>6000</v>
      </c>
      <c r="O2214" s="14">
        <f t="shared" si="120"/>
        <v>2400</v>
      </c>
      <c r="P2214" s="14">
        <f t="shared" si="121"/>
        <v>840</v>
      </c>
      <c r="Q2214" s="3">
        <v>0.35</v>
      </c>
    </row>
    <row r="2215" spans="1:17" ht="15.75" customHeight="1" x14ac:dyDescent="0.2">
      <c r="A2215" s="1" t="s">
        <v>108</v>
      </c>
      <c r="B2215" s="1">
        <v>1185732</v>
      </c>
      <c r="C2215" s="17">
        <v>44806</v>
      </c>
      <c r="D2215" s="17" t="str">
        <f t="shared" si="122"/>
        <v>septiembre</v>
      </c>
      <c r="E2215" s="17" t="str">
        <f t="shared" si="123"/>
        <v>T3</v>
      </c>
      <c r="F2215" s="17" t="str">
        <f t="shared" si="124"/>
        <v>S2</v>
      </c>
      <c r="G2215" s="1" t="s">
        <v>27</v>
      </c>
      <c r="H2215" s="1" t="s">
        <v>65</v>
      </c>
      <c r="I2215" s="1" t="s">
        <v>66</v>
      </c>
      <c r="J2215" s="1" t="s">
        <v>7</v>
      </c>
      <c r="K2215" s="1">
        <v>17</v>
      </c>
      <c r="L2215" s="1" t="s">
        <v>112</v>
      </c>
      <c r="M2215" s="14">
        <v>0.45000000000000007</v>
      </c>
      <c r="N2215" s="2">
        <v>7000</v>
      </c>
      <c r="O2215" s="14">
        <f t="shared" si="120"/>
        <v>3150.0000000000005</v>
      </c>
      <c r="P2215" s="14">
        <f t="shared" si="121"/>
        <v>1575.0000000000002</v>
      </c>
      <c r="Q2215" s="3">
        <v>0.5</v>
      </c>
    </row>
    <row r="2216" spans="1:17" ht="15.75" customHeight="1" x14ac:dyDescent="0.2">
      <c r="A2216" s="1" t="s">
        <v>108</v>
      </c>
      <c r="B2216" s="1">
        <v>1185732</v>
      </c>
      <c r="C2216" s="17">
        <v>44838</v>
      </c>
      <c r="D2216" s="17" t="str">
        <f t="shared" si="122"/>
        <v>octubre</v>
      </c>
      <c r="E2216" s="17" t="str">
        <f t="shared" si="123"/>
        <v>T4</v>
      </c>
      <c r="F2216" s="17" t="str">
        <f t="shared" si="124"/>
        <v>S2</v>
      </c>
      <c r="G2216" s="1" t="s">
        <v>27</v>
      </c>
      <c r="H2216" s="1" t="s">
        <v>65</v>
      </c>
      <c r="I2216" s="1" t="s">
        <v>66</v>
      </c>
      <c r="J2216" s="1" t="s">
        <v>2</v>
      </c>
      <c r="K2216" s="1">
        <v>22</v>
      </c>
      <c r="L2216" s="1" t="s">
        <v>115</v>
      </c>
      <c r="M2216" s="14">
        <v>0.45000000000000007</v>
      </c>
      <c r="N2216" s="2">
        <v>8750</v>
      </c>
      <c r="O2216" s="14">
        <f t="shared" si="120"/>
        <v>3937.5000000000005</v>
      </c>
      <c r="P2216" s="14">
        <f t="shared" si="121"/>
        <v>1575.0000000000002</v>
      </c>
      <c r="Q2216" s="3">
        <v>0.4</v>
      </c>
    </row>
    <row r="2217" spans="1:17" ht="15.75" customHeight="1" x14ac:dyDescent="0.2">
      <c r="A2217" s="1" t="s">
        <v>108</v>
      </c>
      <c r="B2217" s="1">
        <v>1185732</v>
      </c>
      <c r="C2217" s="17">
        <v>44838</v>
      </c>
      <c r="D2217" s="17" t="str">
        <f t="shared" si="122"/>
        <v>octubre</v>
      </c>
      <c r="E2217" s="17" t="str">
        <f t="shared" si="123"/>
        <v>T4</v>
      </c>
      <c r="F2217" s="17" t="str">
        <f t="shared" si="124"/>
        <v>S2</v>
      </c>
      <c r="G2217" s="1" t="s">
        <v>27</v>
      </c>
      <c r="H2217" s="1" t="s">
        <v>65</v>
      </c>
      <c r="I2217" s="1" t="s">
        <v>66</v>
      </c>
      <c r="J2217" s="1" t="s">
        <v>3</v>
      </c>
      <c r="K2217" s="1">
        <v>18</v>
      </c>
      <c r="L2217" s="1" t="s">
        <v>112</v>
      </c>
      <c r="M2217" s="14">
        <v>0.35000000000000009</v>
      </c>
      <c r="N2217" s="2">
        <v>7000</v>
      </c>
      <c r="O2217" s="14">
        <f t="shared" si="120"/>
        <v>2450.0000000000005</v>
      </c>
      <c r="P2217" s="14">
        <f t="shared" si="121"/>
        <v>857.50000000000011</v>
      </c>
      <c r="Q2217" s="3">
        <v>0.35</v>
      </c>
    </row>
    <row r="2218" spans="1:17" ht="15.75" customHeight="1" x14ac:dyDescent="0.2">
      <c r="A2218" s="1" t="s">
        <v>108</v>
      </c>
      <c r="B2218" s="1">
        <v>1185732</v>
      </c>
      <c r="C2218" s="17">
        <v>44838</v>
      </c>
      <c r="D2218" s="17" t="str">
        <f t="shared" si="122"/>
        <v>octubre</v>
      </c>
      <c r="E2218" s="17" t="str">
        <f t="shared" si="123"/>
        <v>T4</v>
      </c>
      <c r="F2218" s="17" t="str">
        <f t="shared" si="124"/>
        <v>S2</v>
      </c>
      <c r="G2218" s="1" t="s">
        <v>27</v>
      </c>
      <c r="H2218" s="1" t="s">
        <v>65</v>
      </c>
      <c r="I2218" s="1" t="s">
        <v>66</v>
      </c>
      <c r="J2218" s="1" t="s">
        <v>4</v>
      </c>
      <c r="K2218" s="1">
        <v>44</v>
      </c>
      <c r="L2218" s="1" t="s">
        <v>115</v>
      </c>
      <c r="M2218" s="14">
        <v>0.35000000000000009</v>
      </c>
      <c r="N2218" s="2">
        <v>5750</v>
      </c>
      <c r="O2218" s="14">
        <f t="shared" si="120"/>
        <v>2012.5000000000005</v>
      </c>
      <c r="P2218" s="14">
        <f t="shared" si="121"/>
        <v>805.00000000000023</v>
      </c>
      <c r="Q2218" s="3">
        <v>0.4</v>
      </c>
    </row>
    <row r="2219" spans="1:17" ht="15.75" customHeight="1" x14ac:dyDescent="0.2">
      <c r="A2219" s="1" t="s">
        <v>108</v>
      </c>
      <c r="B2219" s="1">
        <v>1185732</v>
      </c>
      <c r="C2219" s="17">
        <v>44838</v>
      </c>
      <c r="D2219" s="17" t="str">
        <f t="shared" si="122"/>
        <v>octubre</v>
      </c>
      <c r="E2219" s="17" t="str">
        <f t="shared" si="123"/>
        <v>T4</v>
      </c>
      <c r="F2219" s="17" t="str">
        <f t="shared" si="124"/>
        <v>S2</v>
      </c>
      <c r="G2219" s="1" t="s">
        <v>27</v>
      </c>
      <c r="H2219" s="1" t="s">
        <v>65</v>
      </c>
      <c r="I2219" s="1" t="s">
        <v>66</v>
      </c>
      <c r="J2219" s="1" t="s">
        <v>5</v>
      </c>
      <c r="K2219" s="1">
        <v>51</v>
      </c>
      <c r="L2219" s="1" t="s">
        <v>114</v>
      </c>
      <c r="M2219" s="14">
        <v>0.35000000000000009</v>
      </c>
      <c r="N2219" s="2">
        <v>5500</v>
      </c>
      <c r="O2219" s="14">
        <f t="shared" si="120"/>
        <v>1925.0000000000005</v>
      </c>
      <c r="P2219" s="14">
        <f t="shared" si="121"/>
        <v>770.00000000000023</v>
      </c>
      <c r="Q2219" s="3">
        <v>0.4</v>
      </c>
    </row>
    <row r="2220" spans="1:17" ht="15.75" customHeight="1" x14ac:dyDescent="0.2">
      <c r="A2220" s="1" t="s">
        <v>108</v>
      </c>
      <c r="B2220" s="1">
        <v>1185732</v>
      </c>
      <c r="C2220" s="17">
        <v>44838</v>
      </c>
      <c r="D2220" s="17" t="str">
        <f t="shared" si="122"/>
        <v>octubre</v>
      </c>
      <c r="E2220" s="17" t="str">
        <f t="shared" si="123"/>
        <v>T4</v>
      </c>
      <c r="F2220" s="17" t="str">
        <f t="shared" si="124"/>
        <v>S2</v>
      </c>
      <c r="G2220" s="1" t="s">
        <v>27</v>
      </c>
      <c r="H2220" s="1" t="s">
        <v>65</v>
      </c>
      <c r="I2220" s="1" t="s">
        <v>66</v>
      </c>
      <c r="J2220" s="1" t="s">
        <v>6</v>
      </c>
      <c r="K2220" s="1">
        <v>34</v>
      </c>
      <c r="L2220" s="1" t="s">
        <v>113</v>
      </c>
      <c r="M2220" s="14">
        <v>0.45000000000000007</v>
      </c>
      <c r="N2220" s="2">
        <v>5500</v>
      </c>
      <c r="O2220" s="14">
        <f t="shared" si="120"/>
        <v>2475.0000000000005</v>
      </c>
      <c r="P2220" s="14">
        <f t="shared" si="121"/>
        <v>866.25000000000011</v>
      </c>
      <c r="Q2220" s="3">
        <v>0.35</v>
      </c>
    </row>
    <row r="2221" spans="1:17" ht="15.75" customHeight="1" x14ac:dyDescent="0.2">
      <c r="A2221" s="1" t="s">
        <v>108</v>
      </c>
      <c r="B2221" s="1">
        <v>1185732</v>
      </c>
      <c r="C2221" s="17">
        <v>44838</v>
      </c>
      <c r="D2221" s="17" t="str">
        <f t="shared" si="122"/>
        <v>octubre</v>
      </c>
      <c r="E2221" s="17" t="str">
        <f t="shared" si="123"/>
        <v>T4</v>
      </c>
      <c r="F2221" s="17" t="str">
        <f t="shared" si="124"/>
        <v>S2</v>
      </c>
      <c r="G2221" s="1" t="s">
        <v>27</v>
      </c>
      <c r="H2221" s="1" t="s">
        <v>65</v>
      </c>
      <c r="I2221" s="1" t="s">
        <v>66</v>
      </c>
      <c r="J2221" s="1" t="s">
        <v>7</v>
      </c>
      <c r="K2221" s="1">
        <v>44</v>
      </c>
      <c r="L2221" s="1" t="s">
        <v>113</v>
      </c>
      <c r="M2221" s="14">
        <v>0.5</v>
      </c>
      <c r="N2221" s="2">
        <v>6750</v>
      </c>
      <c r="O2221" s="14">
        <f t="shared" si="120"/>
        <v>3375</v>
      </c>
      <c r="P2221" s="14">
        <f t="shared" si="121"/>
        <v>1687.5</v>
      </c>
      <c r="Q2221" s="3">
        <v>0.5</v>
      </c>
    </row>
    <row r="2222" spans="1:17" ht="15.75" customHeight="1" x14ac:dyDescent="0.2">
      <c r="A2222" s="1" t="s">
        <v>108</v>
      </c>
      <c r="B2222" s="1">
        <v>1185732</v>
      </c>
      <c r="C2222" s="17">
        <v>44868</v>
      </c>
      <c r="D2222" s="17" t="str">
        <f t="shared" si="122"/>
        <v>noviembre</v>
      </c>
      <c r="E2222" s="17" t="str">
        <f t="shared" si="123"/>
        <v>T4</v>
      </c>
      <c r="F2222" s="17" t="str">
        <f t="shared" si="124"/>
        <v>S2</v>
      </c>
      <c r="G2222" s="1" t="s">
        <v>27</v>
      </c>
      <c r="H2222" s="1" t="s">
        <v>65</v>
      </c>
      <c r="I2222" s="1" t="s">
        <v>66</v>
      </c>
      <c r="J2222" s="1" t="s">
        <v>2</v>
      </c>
      <c r="K2222" s="1">
        <v>48</v>
      </c>
      <c r="L2222" s="1" t="s">
        <v>112</v>
      </c>
      <c r="M2222" s="14">
        <v>0.45000000000000007</v>
      </c>
      <c r="N2222" s="2">
        <v>8250</v>
      </c>
      <c r="O2222" s="14">
        <f t="shared" si="120"/>
        <v>3712.5000000000005</v>
      </c>
      <c r="P2222" s="14">
        <f t="shared" si="121"/>
        <v>1485.0000000000002</v>
      </c>
      <c r="Q2222" s="3">
        <v>0.4</v>
      </c>
    </row>
    <row r="2223" spans="1:17" ht="15.75" customHeight="1" x14ac:dyDescent="0.2">
      <c r="A2223" s="1" t="s">
        <v>108</v>
      </c>
      <c r="B2223" s="1">
        <v>1185732</v>
      </c>
      <c r="C2223" s="17">
        <v>44868</v>
      </c>
      <c r="D2223" s="17" t="str">
        <f t="shared" si="122"/>
        <v>noviembre</v>
      </c>
      <c r="E2223" s="17" t="str">
        <f t="shared" si="123"/>
        <v>T4</v>
      </c>
      <c r="F2223" s="17" t="str">
        <f t="shared" si="124"/>
        <v>S2</v>
      </c>
      <c r="G2223" s="1" t="s">
        <v>27</v>
      </c>
      <c r="H2223" s="1" t="s">
        <v>65</v>
      </c>
      <c r="I2223" s="1" t="s">
        <v>66</v>
      </c>
      <c r="J2223" s="1" t="s">
        <v>3</v>
      </c>
      <c r="K2223" s="1">
        <v>47</v>
      </c>
      <c r="L2223" s="1" t="s">
        <v>113</v>
      </c>
      <c r="M2223" s="14">
        <v>0.35000000000000009</v>
      </c>
      <c r="N2223" s="2">
        <v>6500</v>
      </c>
      <c r="O2223" s="14">
        <f t="shared" si="120"/>
        <v>2275.0000000000005</v>
      </c>
      <c r="P2223" s="14">
        <f t="shared" si="121"/>
        <v>796.25000000000011</v>
      </c>
      <c r="Q2223" s="3">
        <v>0.35</v>
      </c>
    </row>
    <row r="2224" spans="1:17" ht="15.75" customHeight="1" x14ac:dyDescent="0.2">
      <c r="A2224" s="1" t="s">
        <v>108</v>
      </c>
      <c r="B2224" s="1">
        <v>1185732</v>
      </c>
      <c r="C2224" s="17">
        <v>44868</v>
      </c>
      <c r="D2224" s="17" t="str">
        <f t="shared" si="122"/>
        <v>noviembre</v>
      </c>
      <c r="E2224" s="17" t="str">
        <f t="shared" si="123"/>
        <v>T4</v>
      </c>
      <c r="F2224" s="17" t="str">
        <f t="shared" si="124"/>
        <v>S2</v>
      </c>
      <c r="G2224" s="1" t="s">
        <v>27</v>
      </c>
      <c r="H2224" s="1" t="s">
        <v>65</v>
      </c>
      <c r="I2224" s="1" t="s">
        <v>66</v>
      </c>
      <c r="J2224" s="1" t="s">
        <v>4</v>
      </c>
      <c r="K2224" s="1">
        <v>59</v>
      </c>
      <c r="L2224" s="1" t="s">
        <v>112</v>
      </c>
      <c r="M2224" s="14">
        <v>0.40000000000000013</v>
      </c>
      <c r="N2224" s="2">
        <v>5950</v>
      </c>
      <c r="O2224" s="14">
        <f t="shared" si="120"/>
        <v>2380.0000000000009</v>
      </c>
      <c r="P2224" s="14">
        <f t="shared" si="121"/>
        <v>952.00000000000045</v>
      </c>
      <c r="Q2224" s="3">
        <v>0.4</v>
      </c>
    </row>
    <row r="2225" spans="1:17" ht="15.75" customHeight="1" x14ac:dyDescent="0.2">
      <c r="A2225" s="1" t="s">
        <v>108</v>
      </c>
      <c r="B2225" s="1">
        <v>1185732</v>
      </c>
      <c r="C2225" s="17">
        <v>44868</v>
      </c>
      <c r="D2225" s="17" t="str">
        <f t="shared" si="122"/>
        <v>noviembre</v>
      </c>
      <c r="E2225" s="17" t="str">
        <f t="shared" si="123"/>
        <v>T4</v>
      </c>
      <c r="F2225" s="17" t="str">
        <f t="shared" si="124"/>
        <v>S2</v>
      </c>
      <c r="G2225" s="1" t="s">
        <v>27</v>
      </c>
      <c r="H2225" s="1" t="s">
        <v>65</v>
      </c>
      <c r="I2225" s="1" t="s">
        <v>66</v>
      </c>
      <c r="J2225" s="1" t="s">
        <v>5</v>
      </c>
      <c r="K2225" s="1">
        <v>19</v>
      </c>
      <c r="L2225" s="1" t="s">
        <v>112</v>
      </c>
      <c r="M2225" s="14">
        <v>0.6000000000000002</v>
      </c>
      <c r="N2225" s="2">
        <v>6500</v>
      </c>
      <c r="O2225" s="14">
        <f t="shared" si="120"/>
        <v>3900.0000000000014</v>
      </c>
      <c r="P2225" s="14">
        <f t="shared" si="121"/>
        <v>1560.0000000000007</v>
      </c>
      <c r="Q2225" s="3">
        <v>0.4</v>
      </c>
    </row>
    <row r="2226" spans="1:17" ht="15.75" customHeight="1" x14ac:dyDescent="0.2">
      <c r="A2226" s="1" t="s">
        <v>108</v>
      </c>
      <c r="B2226" s="1">
        <v>1185732</v>
      </c>
      <c r="C2226" s="17">
        <v>44868</v>
      </c>
      <c r="D2226" s="17" t="str">
        <f t="shared" si="122"/>
        <v>noviembre</v>
      </c>
      <c r="E2226" s="17" t="str">
        <f t="shared" si="123"/>
        <v>T4</v>
      </c>
      <c r="F2226" s="17" t="str">
        <f t="shared" si="124"/>
        <v>S2</v>
      </c>
      <c r="G2226" s="1" t="s">
        <v>27</v>
      </c>
      <c r="H2226" s="1" t="s">
        <v>65</v>
      </c>
      <c r="I2226" s="1" t="s">
        <v>66</v>
      </c>
      <c r="J2226" s="1" t="s">
        <v>6</v>
      </c>
      <c r="K2226" s="1">
        <v>57</v>
      </c>
      <c r="L2226" s="1" t="s">
        <v>113</v>
      </c>
      <c r="M2226" s="14">
        <v>0.75000000000000011</v>
      </c>
      <c r="N2226" s="2">
        <v>6250</v>
      </c>
      <c r="O2226" s="14">
        <f t="shared" si="120"/>
        <v>4687.5000000000009</v>
      </c>
      <c r="P2226" s="14">
        <f t="shared" si="121"/>
        <v>1640.6250000000002</v>
      </c>
      <c r="Q2226" s="3">
        <v>0.35</v>
      </c>
    </row>
    <row r="2227" spans="1:17" ht="15.75" customHeight="1" x14ac:dyDescent="0.2">
      <c r="A2227" s="1" t="s">
        <v>108</v>
      </c>
      <c r="B2227" s="1">
        <v>1185732</v>
      </c>
      <c r="C2227" s="17">
        <v>44868</v>
      </c>
      <c r="D2227" s="17" t="str">
        <f t="shared" si="122"/>
        <v>noviembre</v>
      </c>
      <c r="E2227" s="17" t="str">
        <f t="shared" si="123"/>
        <v>T4</v>
      </c>
      <c r="F2227" s="17" t="str">
        <f t="shared" si="124"/>
        <v>S2</v>
      </c>
      <c r="G2227" s="1" t="s">
        <v>27</v>
      </c>
      <c r="H2227" s="1" t="s">
        <v>65</v>
      </c>
      <c r="I2227" s="1" t="s">
        <v>66</v>
      </c>
      <c r="J2227" s="1" t="s">
        <v>7</v>
      </c>
      <c r="K2227" s="1">
        <v>42</v>
      </c>
      <c r="L2227" s="1" t="s">
        <v>112</v>
      </c>
      <c r="M2227" s="14">
        <v>0.75</v>
      </c>
      <c r="N2227" s="2">
        <v>7250</v>
      </c>
      <c r="O2227" s="14">
        <f t="shared" si="120"/>
        <v>5437.5</v>
      </c>
      <c r="P2227" s="14">
        <f t="shared" si="121"/>
        <v>2718.75</v>
      </c>
      <c r="Q2227" s="3">
        <v>0.5</v>
      </c>
    </row>
    <row r="2228" spans="1:17" ht="15.75" customHeight="1" x14ac:dyDescent="0.2">
      <c r="A2228" s="1" t="s">
        <v>108</v>
      </c>
      <c r="B2228" s="1">
        <v>1185732</v>
      </c>
      <c r="C2228" s="17">
        <v>44897</v>
      </c>
      <c r="D2228" s="17" t="str">
        <f t="shared" si="122"/>
        <v>diciembre</v>
      </c>
      <c r="E2228" s="17" t="str">
        <f t="shared" si="123"/>
        <v>T4</v>
      </c>
      <c r="F2228" s="17" t="str">
        <f t="shared" si="124"/>
        <v>S2</v>
      </c>
      <c r="G2228" s="1" t="s">
        <v>27</v>
      </c>
      <c r="H2228" s="1" t="s">
        <v>65</v>
      </c>
      <c r="I2228" s="1" t="s">
        <v>66</v>
      </c>
      <c r="J2228" s="1" t="s">
        <v>2</v>
      </c>
      <c r="K2228" s="1">
        <v>40</v>
      </c>
      <c r="L2228" s="1" t="s">
        <v>112</v>
      </c>
      <c r="M2228" s="14">
        <v>0.70000000000000007</v>
      </c>
      <c r="N2228" s="2">
        <v>9750</v>
      </c>
      <c r="O2228" s="14">
        <f t="shared" si="120"/>
        <v>6825.0000000000009</v>
      </c>
      <c r="P2228" s="14">
        <f t="shared" si="121"/>
        <v>2730.0000000000005</v>
      </c>
      <c r="Q2228" s="3">
        <v>0.4</v>
      </c>
    </row>
    <row r="2229" spans="1:17" ht="15.75" customHeight="1" x14ac:dyDescent="0.2">
      <c r="A2229" s="1" t="s">
        <v>108</v>
      </c>
      <c r="B2229" s="1">
        <v>1185732</v>
      </c>
      <c r="C2229" s="17">
        <v>44897</v>
      </c>
      <c r="D2229" s="17" t="str">
        <f t="shared" si="122"/>
        <v>diciembre</v>
      </c>
      <c r="E2229" s="17" t="str">
        <f t="shared" si="123"/>
        <v>T4</v>
      </c>
      <c r="F2229" s="17" t="str">
        <f t="shared" si="124"/>
        <v>S2</v>
      </c>
      <c r="G2229" s="1" t="s">
        <v>27</v>
      </c>
      <c r="H2229" s="1" t="s">
        <v>65</v>
      </c>
      <c r="I2229" s="1" t="s">
        <v>66</v>
      </c>
      <c r="J2229" s="1" t="s">
        <v>3</v>
      </c>
      <c r="K2229" s="1">
        <v>15</v>
      </c>
      <c r="L2229" s="1" t="s">
        <v>115</v>
      </c>
      <c r="M2229" s="14">
        <v>0.60000000000000009</v>
      </c>
      <c r="N2229" s="2">
        <v>7750</v>
      </c>
      <c r="O2229" s="14">
        <f t="shared" si="120"/>
        <v>4650.0000000000009</v>
      </c>
      <c r="P2229" s="14">
        <f t="shared" si="121"/>
        <v>1627.5000000000002</v>
      </c>
      <c r="Q2229" s="3">
        <v>0.35</v>
      </c>
    </row>
    <row r="2230" spans="1:17" ht="15.75" customHeight="1" x14ac:dyDescent="0.2">
      <c r="A2230" s="1" t="s">
        <v>108</v>
      </c>
      <c r="B2230" s="1">
        <v>1185732</v>
      </c>
      <c r="C2230" s="17">
        <v>44897</v>
      </c>
      <c r="D2230" s="17" t="str">
        <f t="shared" si="122"/>
        <v>diciembre</v>
      </c>
      <c r="E2230" s="17" t="str">
        <f t="shared" si="123"/>
        <v>T4</v>
      </c>
      <c r="F2230" s="17" t="str">
        <f t="shared" si="124"/>
        <v>S2</v>
      </c>
      <c r="G2230" s="1" t="s">
        <v>27</v>
      </c>
      <c r="H2230" s="1" t="s">
        <v>65</v>
      </c>
      <c r="I2230" s="1" t="s">
        <v>66</v>
      </c>
      <c r="J2230" s="1" t="s">
        <v>4</v>
      </c>
      <c r="K2230" s="1">
        <v>23</v>
      </c>
      <c r="L2230" s="1" t="s">
        <v>113</v>
      </c>
      <c r="M2230" s="14">
        <v>0.60000000000000009</v>
      </c>
      <c r="N2230" s="2">
        <v>7250</v>
      </c>
      <c r="O2230" s="14">
        <f t="shared" si="120"/>
        <v>4350.0000000000009</v>
      </c>
      <c r="P2230" s="14">
        <f t="shared" si="121"/>
        <v>1740.0000000000005</v>
      </c>
      <c r="Q2230" s="3">
        <v>0.4</v>
      </c>
    </row>
    <row r="2231" spans="1:17" ht="15.75" customHeight="1" x14ac:dyDescent="0.2">
      <c r="A2231" s="1" t="s">
        <v>108</v>
      </c>
      <c r="B2231" s="1">
        <v>1185732</v>
      </c>
      <c r="C2231" s="17">
        <v>44897</v>
      </c>
      <c r="D2231" s="17" t="str">
        <f t="shared" si="122"/>
        <v>diciembre</v>
      </c>
      <c r="E2231" s="17" t="str">
        <f t="shared" si="123"/>
        <v>T4</v>
      </c>
      <c r="F2231" s="17" t="str">
        <f t="shared" si="124"/>
        <v>S2</v>
      </c>
      <c r="G2231" s="1" t="s">
        <v>27</v>
      </c>
      <c r="H2231" s="1" t="s">
        <v>65</v>
      </c>
      <c r="I2231" s="1" t="s">
        <v>66</v>
      </c>
      <c r="J2231" s="1" t="s">
        <v>5</v>
      </c>
      <c r="K2231" s="1">
        <v>34</v>
      </c>
      <c r="L2231" s="1" t="s">
        <v>114</v>
      </c>
      <c r="M2231" s="14">
        <v>0.60000000000000009</v>
      </c>
      <c r="N2231" s="2">
        <v>6750</v>
      </c>
      <c r="O2231" s="14">
        <f t="shared" si="120"/>
        <v>4050.0000000000005</v>
      </c>
      <c r="P2231" s="14">
        <f t="shared" si="121"/>
        <v>1620.0000000000002</v>
      </c>
      <c r="Q2231" s="3">
        <v>0.4</v>
      </c>
    </row>
    <row r="2232" spans="1:17" ht="15.75" customHeight="1" x14ac:dyDescent="0.2">
      <c r="A2232" s="1" t="s">
        <v>108</v>
      </c>
      <c r="B2232" s="1">
        <v>1185732</v>
      </c>
      <c r="C2232" s="17">
        <v>44897</v>
      </c>
      <c r="D2232" s="17" t="str">
        <f t="shared" si="122"/>
        <v>diciembre</v>
      </c>
      <c r="E2232" s="17" t="str">
        <f t="shared" si="123"/>
        <v>T4</v>
      </c>
      <c r="F2232" s="17" t="str">
        <f t="shared" si="124"/>
        <v>S2</v>
      </c>
      <c r="G2232" s="1" t="s">
        <v>27</v>
      </c>
      <c r="H2232" s="1" t="s">
        <v>65</v>
      </c>
      <c r="I2232" s="1" t="s">
        <v>66</v>
      </c>
      <c r="J2232" s="1" t="s">
        <v>6</v>
      </c>
      <c r="K2232" s="1">
        <v>30</v>
      </c>
      <c r="L2232" s="1" t="s">
        <v>114</v>
      </c>
      <c r="M2232" s="14">
        <v>0.70000000000000007</v>
      </c>
      <c r="N2232" s="2">
        <v>6750</v>
      </c>
      <c r="O2232" s="14">
        <f t="shared" si="120"/>
        <v>4725</v>
      </c>
      <c r="P2232" s="14">
        <f t="shared" si="121"/>
        <v>1653.75</v>
      </c>
      <c r="Q2232" s="3">
        <v>0.35</v>
      </c>
    </row>
    <row r="2233" spans="1:17" ht="15.75" customHeight="1" x14ac:dyDescent="0.2">
      <c r="A2233" s="1" t="s">
        <v>108</v>
      </c>
      <c r="B2233" s="1">
        <v>1185732</v>
      </c>
      <c r="C2233" s="17">
        <v>44897</v>
      </c>
      <c r="D2233" s="17" t="str">
        <f t="shared" si="122"/>
        <v>diciembre</v>
      </c>
      <c r="E2233" s="17" t="str">
        <f t="shared" si="123"/>
        <v>T4</v>
      </c>
      <c r="F2233" s="17" t="str">
        <f t="shared" si="124"/>
        <v>S2</v>
      </c>
      <c r="G2233" s="1" t="s">
        <v>27</v>
      </c>
      <c r="H2233" s="1" t="s">
        <v>65</v>
      </c>
      <c r="I2233" s="1" t="s">
        <v>66</v>
      </c>
      <c r="J2233" s="1" t="s">
        <v>7</v>
      </c>
      <c r="K2233" s="1">
        <v>29</v>
      </c>
      <c r="L2233" s="1" t="s">
        <v>112</v>
      </c>
      <c r="M2233" s="14">
        <v>0.75</v>
      </c>
      <c r="N2233" s="2">
        <v>7750</v>
      </c>
      <c r="O2233" s="14">
        <f t="shared" si="120"/>
        <v>5812.5</v>
      </c>
      <c r="P2233" s="14">
        <f t="shared" si="121"/>
        <v>2906.25</v>
      </c>
      <c r="Q2233" s="3">
        <v>0.5</v>
      </c>
    </row>
    <row r="2234" spans="1:17" ht="15.75" customHeight="1" x14ac:dyDescent="0.2">
      <c r="A2234" s="1" t="s">
        <v>108</v>
      </c>
      <c r="B2234" s="1">
        <v>1185732</v>
      </c>
      <c r="C2234" s="17">
        <v>44574</v>
      </c>
      <c r="D2234" s="17" t="str">
        <f t="shared" si="122"/>
        <v>enero</v>
      </c>
      <c r="E2234" s="17" t="str">
        <f t="shared" si="123"/>
        <v>T1</v>
      </c>
      <c r="F2234" s="17" t="str">
        <f t="shared" si="124"/>
        <v>S1</v>
      </c>
      <c r="G2234" s="1" t="s">
        <v>27</v>
      </c>
      <c r="H2234" s="1" t="s">
        <v>67</v>
      </c>
      <c r="I2234" s="1" t="s">
        <v>68</v>
      </c>
      <c r="J2234" s="1" t="s">
        <v>2</v>
      </c>
      <c r="K2234" s="1">
        <v>16</v>
      </c>
      <c r="L2234" s="1" t="s">
        <v>115</v>
      </c>
      <c r="M2234" s="14">
        <v>0.35000000000000003</v>
      </c>
      <c r="N2234" s="2">
        <v>7750</v>
      </c>
      <c r="O2234" s="14">
        <f t="shared" si="120"/>
        <v>2712.5000000000005</v>
      </c>
      <c r="P2234" s="14">
        <f t="shared" si="121"/>
        <v>1085.0000000000002</v>
      </c>
      <c r="Q2234" s="3">
        <v>0.4</v>
      </c>
    </row>
    <row r="2235" spans="1:17" ht="15.75" customHeight="1" x14ac:dyDescent="0.2">
      <c r="A2235" s="1" t="s">
        <v>108</v>
      </c>
      <c r="B2235" s="1">
        <v>1185732</v>
      </c>
      <c r="C2235" s="17">
        <v>44574</v>
      </c>
      <c r="D2235" s="17" t="str">
        <f t="shared" si="122"/>
        <v>enero</v>
      </c>
      <c r="E2235" s="17" t="str">
        <f t="shared" si="123"/>
        <v>T1</v>
      </c>
      <c r="F2235" s="17" t="str">
        <f t="shared" si="124"/>
        <v>S1</v>
      </c>
      <c r="G2235" s="1" t="s">
        <v>27</v>
      </c>
      <c r="H2235" s="1" t="s">
        <v>67</v>
      </c>
      <c r="I2235" s="1" t="s">
        <v>68</v>
      </c>
      <c r="J2235" s="1" t="s">
        <v>3</v>
      </c>
      <c r="K2235" s="1">
        <v>50</v>
      </c>
      <c r="L2235" s="1" t="s">
        <v>112</v>
      </c>
      <c r="M2235" s="14">
        <v>0.35000000000000003</v>
      </c>
      <c r="N2235" s="2">
        <v>5750</v>
      </c>
      <c r="O2235" s="14">
        <f t="shared" si="120"/>
        <v>2012.5000000000002</v>
      </c>
      <c r="P2235" s="14">
        <f t="shared" si="121"/>
        <v>704.375</v>
      </c>
      <c r="Q2235" s="3">
        <v>0.35</v>
      </c>
    </row>
    <row r="2236" spans="1:17" ht="15.75" customHeight="1" x14ac:dyDescent="0.2">
      <c r="A2236" s="1" t="s">
        <v>108</v>
      </c>
      <c r="B2236" s="1">
        <v>1185732</v>
      </c>
      <c r="C2236" s="17">
        <v>44574</v>
      </c>
      <c r="D2236" s="17" t="str">
        <f t="shared" si="122"/>
        <v>enero</v>
      </c>
      <c r="E2236" s="17" t="str">
        <f t="shared" si="123"/>
        <v>T1</v>
      </c>
      <c r="F2236" s="17" t="str">
        <f t="shared" si="124"/>
        <v>S1</v>
      </c>
      <c r="G2236" s="1" t="s">
        <v>27</v>
      </c>
      <c r="H2236" s="1" t="s">
        <v>67</v>
      </c>
      <c r="I2236" s="1" t="s">
        <v>68</v>
      </c>
      <c r="J2236" s="1" t="s">
        <v>4</v>
      </c>
      <c r="K2236" s="1">
        <v>28</v>
      </c>
      <c r="L2236" s="1" t="s">
        <v>114</v>
      </c>
      <c r="M2236" s="14">
        <v>0.25000000000000006</v>
      </c>
      <c r="N2236" s="2">
        <v>5750</v>
      </c>
      <c r="O2236" s="14">
        <f t="shared" si="120"/>
        <v>1437.5000000000002</v>
      </c>
      <c r="P2236" s="14">
        <f t="shared" si="121"/>
        <v>575.00000000000011</v>
      </c>
      <c r="Q2236" s="3">
        <v>0.4</v>
      </c>
    </row>
    <row r="2237" spans="1:17" ht="15.75" customHeight="1" x14ac:dyDescent="0.2">
      <c r="A2237" s="1" t="s">
        <v>108</v>
      </c>
      <c r="B2237" s="1">
        <v>1185732</v>
      </c>
      <c r="C2237" s="17">
        <v>44574</v>
      </c>
      <c r="D2237" s="17" t="str">
        <f t="shared" si="122"/>
        <v>enero</v>
      </c>
      <c r="E2237" s="17" t="str">
        <f t="shared" si="123"/>
        <v>T1</v>
      </c>
      <c r="F2237" s="17" t="str">
        <f t="shared" si="124"/>
        <v>S1</v>
      </c>
      <c r="G2237" s="1" t="s">
        <v>27</v>
      </c>
      <c r="H2237" s="1" t="s">
        <v>67</v>
      </c>
      <c r="I2237" s="1" t="s">
        <v>68</v>
      </c>
      <c r="J2237" s="1" t="s">
        <v>5</v>
      </c>
      <c r="K2237" s="1">
        <v>43</v>
      </c>
      <c r="L2237" s="1" t="s">
        <v>113</v>
      </c>
      <c r="M2237" s="14">
        <v>0.3</v>
      </c>
      <c r="N2237" s="2">
        <v>4250</v>
      </c>
      <c r="O2237" s="14">
        <f t="shared" si="120"/>
        <v>1275</v>
      </c>
      <c r="P2237" s="14">
        <f t="shared" si="121"/>
        <v>510</v>
      </c>
      <c r="Q2237" s="3">
        <v>0.4</v>
      </c>
    </row>
    <row r="2238" spans="1:17" ht="15.75" customHeight="1" x14ac:dyDescent="0.2">
      <c r="A2238" s="1" t="s">
        <v>108</v>
      </c>
      <c r="B2238" s="1">
        <v>1185732</v>
      </c>
      <c r="C2238" s="17">
        <v>44574</v>
      </c>
      <c r="D2238" s="17" t="str">
        <f t="shared" si="122"/>
        <v>enero</v>
      </c>
      <c r="E2238" s="17" t="str">
        <f t="shared" si="123"/>
        <v>T1</v>
      </c>
      <c r="F2238" s="17" t="str">
        <f t="shared" si="124"/>
        <v>S1</v>
      </c>
      <c r="G2238" s="1" t="s">
        <v>27</v>
      </c>
      <c r="H2238" s="1" t="s">
        <v>67</v>
      </c>
      <c r="I2238" s="1" t="s">
        <v>68</v>
      </c>
      <c r="J2238" s="1" t="s">
        <v>6</v>
      </c>
      <c r="K2238" s="1">
        <v>59</v>
      </c>
      <c r="L2238" s="1" t="s">
        <v>113</v>
      </c>
      <c r="M2238" s="14">
        <v>0.45</v>
      </c>
      <c r="N2238" s="2">
        <v>4750</v>
      </c>
      <c r="O2238" s="14">
        <f t="shared" si="120"/>
        <v>2137.5</v>
      </c>
      <c r="P2238" s="14">
        <f t="shared" si="121"/>
        <v>748.125</v>
      </c>
      <c r="Q2238" s="3">
        <v>0.35</v>
      </c>
    </row>
    <row r="2239" spans="1:17" ht="15.75" customHeight="1" x14ac:dyDescent="0.2">
      <c r="A2239" s="1" t="s">
        <v>108</v>
      </c>
      <c r="B2239" s="1">
        <v>1185732</v>
      </c>
      <c r="C2239" s="17">
        <v>44574</v>
      </c>
      <c r="D2239" s="17" t="str">
        <f t="shared" si="122"/>
        <v>enero</v>
      </c>
      <c r="E2239" s="17" t="str">
        <f t="shared" si="123"/>
        <v>T1</v>
      </c>
      <c r="F2239" s="17" t="str">
        <f t="shared" si="124"/>
        <v>S1</v>
      </c>
      <c r="G2239" s="1" t="s">
        <v>27</v>
      </c>
      <c r="H2239" s="1" t="s">
        <v>67</v>
      </c>
      <c r="I2239" s="1" t="s">
        <v>68</v>
      </c>
      <c r="J2239" s="1" t="s">
        <v>7</v>
      </c>
      <c r="K2239" s="1">
        <v>48</v>
      </c>
      <c r="L2239" s="1" t="s">
        <v>114</v>
      </c>
      <c r="M2239" s="14">
        <v>0.35000000000000003</v>
      </c>
      <c r="N2239" s="2">
        <v>5750</v>
      </c>
      <c r="O2239" s="14">
        <f t="shared" si="120"/>
        <v>2012.5000000000002</v>
      </c>
      <c r="P2239" s="14">
        <f t="shared" si="121"/>
        <v>1006.2500000000001</v>
      </c>
      <c r="Q2239" s="3">
        <v>0.5</v>
      </c>
    </row>
    <row r="2240" spans="1:17" ht="15.75" customHeight="1" x14ac:dyDescent="0.2">
      <c r="A2240" s="1" t="s">
        <v>108</v>
      </c>
      <c r="B2240" s="1">
        <v>1185732</v>
      </c>
      <c r="C2240" s="17">
        <v>44603</v>
      </c>
      <c r="D2240" s="17" t="str">
        <f t="shared" si="122"/>
        <v>febrero</v>
      </c>
      <c r="E2240" s="17" t="str">
        <f t="shared" si="123"/>
        <v>T1</v>
      </c>
      <c r="F2240" s="17" t="str">
        <f t="shared" si="124"/>
        <v>S1</v>
      </c>
      <c r="G2240" s="1" t="s">
        <v>27</v>
      </c>
      <c r="H2240" s="1" t="s">
        <v>67</v>
      </c>
      <c r="I2240" s="1" t="s">
        <v>68</v>
      </c>
      <c r="J2240" s="1" t="s">
        <v>2</v>
      </c>
      <c r="K2240" s="1">
        <v>28</v>
      </c>
      <c r="L2240" s="1" t="s">
        <v>115</v>
      </c>
      <c r="M2240" s="14">
        <v>0.35000000000000003</v>
      </c>
      <c r="N2240" s="2">
        <v>8250</v>
      </c>
      <c r="O2240" s="14">
        <f t="shared" si="120"/>
        <v>2887.5000000000005</v>
      </c>
      <c r="P2240" s="14">
        <f t="shared" si="121"/>
        <v>1155.0000000000002</v>
      </c>
      <c r="Q2240" s="3">
        <v>0.4</v>
      </c>
    </row>
    <row r="2241" spans="1:17" ht="15.75" customHeight="1" x14ac:dyDescent="0.2">
      <c r="A2241" s="1" t="s">
        <v>108</v>
      </c>
      <c r="B2241" s="1">
        <v>1185732</v>
      </c>
      <c r="C2241" s="17">
        <v>44603</v>
      </c>
      <c r="D2241" s="17" t="str">
        <f t="shared" si="122"/>
        <v>febrero</v>
      </c>
      <c r="E2241" s="17" t="str">
        <f t="shared" si="123"/>
        <v>T1</v>
      </c>
      <c r="F2241" s="17" t="str">
        <f t="shared" si="124"/>
        <v>S1</v>
      </c>
      <c r="G2241" s="1" t="s">
        <v>27</v>
      </c>
      <c r="H2241" s="1" t="s">
        <v>67</v>
      </c>
      <c r="I2241" s="1" t="s">
        <v>68</v>
      </c>
      <c r="J2241" s="1" t="s">
        <v>3</v>
      </c>
      <c r="K2241" s="1">
        <v>23</v>
      </c>
      <c r="L2241" s="1" t="s">
        <v>115</v>
      </c>
      <c r="M2241" s="14">
        <v>0.35000000000000003</v>
      </c>
      <c r="N2241" s="2">
        <v>4750</v>
      </c>
      <c r="O2241" s="14">
        <f t="shared" si="120"/>
        <v>1662.5000000000002</v>
      </c>
      <c r="P2241" s="14">
        <f t="shared" si="121"/>
        <v>581.875</v>
      </c>
      <c r="Q2241" s="3">
        <v>0.35</v>
      </c>
    </row>
    <row r="2242" spans="1:17" ht="15.75" customHeight="1" x14ac:dyDescent="0.2">
      <c r="A2242" s="1" t="s">
        <v>108</v>
      </c>
      <c r="B2242" s="1">
        <v>1185732</v>
      </c>
      <c r="C2242" s="17">
        <v>44603</v>
      </c>
      <c r="D2242" s="17" t="str">
        <f t="shared" ref="D2242:D2305" si="125">TEXT(C2242,"mmmm")</f>
        <v>febrero</v>
      </c>
      <c r="E2242" s="17" t="str">
        <f t="shared" ref="E2242:E2305" si="126">"T" &amp; TRUNC((MONTH(C2242)-1)/3)+1</f>
        <v>T1</v>
      </c>
      <c r="F2242" s="17" t="str">
        <f t="shared" ref="F2242:F2305" si="127">"S" &amp; IF(MONTH(C2242)&lt;=6,1,2)</f>
        <v>S1</v>
      </c>
      <c r="G2242" s="1" t="s">
        <v>27</v>
      </c>
      <c r="H2242" s="1" t="s">
        <v>67</v>
      </c>
      <c r="I2242" s="1" t="s">
        <v>68</v>
      </c>
      <c r="J2242" s="1" t="s">
        <v>4</v>
      </c>
      <c r="K2242" s="1">
        <v>21</v>
      </c>
      <c r="L2242" s="1" t="s">
        <v>114</v>
      </c>
      <c r="M2242" s="14">
        <v>0.25000000000000006</v>
      </c>
      <c r="N2242" s="2">
        <v>5250</v>
      </c>
      <c r="O2242" s="14">
        <f t="shared" si="120"/>
        <v>1312.5000000000002</v>
      </c>
      <c r="P2242" s="14">
        <f t="shared" si="121"/>
        <v>525.00000000000011</v>
      </c>
      <c r="Q2242" s="3">
        <v>0.4</v>
      </c>
    </row>
    <row r="2243" spans="1:17" ht="15.75" customHeight="1" x14ac:dyDescent="0.2">
      <c r="A2243" s="1" t="s">
        <v>108</v>
      </c>
      <c r="B2243" s="1">
        <v>1185732</v>
      </c>
      <c r="C2243" s="17">
        <v>44603</v>
      </c>
      <c r="D2243" s="17" t="str">
        <f t="shared" si="125"/>
        <v>febrero</v>
      </c>
      <c r="E2243" s="17" t="str">
        <f t="shared" si="126"/>
        <v>T1</v>
      </c>
      <c r="F2243" s="17" t="str">
        <f t="shared" si="127"/>
        <v>S1</v>
      </c>
      <c r="G2243" s="1" t="s">
        <v>27</v>
      </c>
      <c r="H2243" s="1" t="s">
        <v>67</v>
      </c>
      <c r="I2243" s="1" t="s">
        <v>68</v>
      </c>
      <c r="J2243" s="1" t="s">
        <v>5</v>
      </c>
      <c r="K2243" s="1">
        <v>44</v>
      </c>
      <c r="L2243" s="1" t="s">
        <v>115</v>
      </c>
      <c r="M2243" s="14">
        <v>0.3</v>
      </c>
      <c r="N2243" s="2">
        <v>3750</v>
      </c>
      <c r="O2243" s="14">
        <f t="shared" si="120"/>
        <v>1125</v>
      </c>
      <c r="P2243" s="14">
        <f t="shared" si="121"/>
        <v>450</v>
      </c>
      <c r="Q2243" s="3">
        <v>0.4</v>
      </c>
    </row>
    <row r="2244" spans="1:17" ht="15.75" customHeight="1" x14ac:dyDescent="0.2">
      <c r="A2244" s="1" t="s">
        <v>108</v>
      </c>
      <c r="B2244" s="1">
        <v>1185732</v>
      </c>
      <c r="C2244" s="17">
        <v>44603</v>
      </c>
      <c r="D2244" s="17" t="str">
        <f t="shared" si="125"/>
        <v>febrero</v>
      </c>
      <c r="E2244" s="17" t="str">
        <f t="shared" si="126"/>
        <v>T1</v>
      </c>
      <c r="F2244" s="17" t="str">
        <f t="shared" si="127"/>
        <v>S1</v>
      </c>
      <c r="G2244" s="1" t="s">
        <v>27</v>
      </c>
      <c r="H2244" s="1" t="s">
        <v>67</v>
      </c>
      <c r="I2244" s="1" t="s">
        <v>68</v>
      </c>
      <c r="J2244" s="1" t="s">
        <v>6</v>
      </c>
      <c r="K2244" s="1">
        <v>15</v>
      </c>
      <c r="L2244" s="1" t="s">
        <v>113</v>
      </c>
      <c r="M2244" s="14">
        <v>0.45</v>
      </c>
      <c r="N2244" s="2">
        <v>4500</v>
      </c>
      <c r="O2244" s="14">
        <f t="shared" si="120"/>
        <v>2025</v>
      </c>
      <c r="P2244" s="14">
        <f t="shared" si="121"/>
        <v>708.75</v>
      </c>
      <c r="Q2244" s="3">
        <v>0.35</v>
      </c>
    </row>
    <row r="2245" spans="1:17" ht="15.75" customHeight="1" x14ac:dyDescent="0.2">
      <c r="A2245" s="1" t="s">
        <v>108</v>
      </c>
      <c r="B2245" s="1">
        <v>1185732</v>
      </c>
      <c r="C2245" s="17">
        <v>44603</v>
      </c>
      <c r="D2245" s="17" t="str">
        <f t="shared" si="125"/>
        <v>febrero</v>
      </c>
      <c r="E2245" s="17" t="str">
        <f t="shared" si="126"/>
        <v>T1</v>
      </c>
      <c r="F2245" s="17" t="str">
        <f t="shared" si="127"/>
        <v>S1</v>
      </c>
      <c r="G2245" s="1" t="s">
        <v>27</v>
      </c>
      <c r="H2245" s="1" t="s">
        <v>67</v>
      </c>
      <c r="I2245" s="1" t="s">
        <v>68</v>
      </c>
      <c r="J2245" s="1" t="s">
        <v>7</v>
      </c>
      <c r="K2245" s="1">
        <v>41</v>
      </c>
      <c r="L2245" s="1" t="s">
        <v>113</v>
      </c>
      <c r="M2245" s="14">
        <v>0.3</v>
      </c>
      <c r="N2245" s="2">
        <v>5500</v>
      </c>
      <c r="O2245" s="14">
        <f t="shared" si="120"/>
        <v>1650</v>
      </c>
      <c r="P2245" s="14">
        <f t="shared" si="121"/>
        <v>825</v>
      </c>
      <c r="Q2245" s="3">
        <v>0.5</v>
      </c>
    </row>
    <row r="2246" spans="1:17" ht="15.75" customHeight="1" x14ac:dyDescent="0.2">
      <c r="A2246" s="1" t="s">
        <v>108</v>
      </c>
      <c r="B2246" s="1">
        <v>1185732</v>
      </c>
      <c r="C2246" s="17">
        <v>44629</v>
      </c>
      <c r="D2246" s="17" t="str">
        <f t="shared" si="125"/>
        <v>marzo</v>
      </c>
      <c r="E2246" s="17" t="str">
        <f t="shared" si="126"/>
        <v>T1</v>
      </c>
      <c r="F2246" s="17" t="str">
        <f t="shared" si="127"/>
        <v>S1</v>
      </c>
      <c r="G2246" s="1" t="s">
        <v>27</v>
      </c>
      <c r="H2246" s="1" t="s">
        <v>67</v>
      </c>
      <c r="I2246" s="1" t="s">
        <v>68</v>
      </c>
      <c r="J2246" s="1" t="s">
        <v>2</v>
      </c>
      <c r="K2246" s="1">
        <v>28</v>
      </c>
      <c r="L2246" s="1" t="s">
        <v>112</v>
      </c>
      <c r="M2246" s="14">
        <v>0.3</v>
      </c>
      <c r="N2246" s="2">
        <v>7700</v>
      </c>
      <c r="O2246" s="14">
        <f t="shared" si="120"/>
        <v>2310</v>
      </c>
      <c r="P2246" s="14">
        <f t="shared" si="121"/>
        <v>924</v>
      </c>
      <c r="Q2246" s="3">
        <v>0.4</v>
      </c>
    </row>
    <row r="2247" spans="1:17" ht="15.75" customHeight="1" x14ac:dyDescent="0.2">
      <c r="A2247" s="1" t="s">
        <v>108</v>
      </c>
      <c r="B2247" s="1">
        <v>1185732</v>
      </c>
      <c r="C2247" s="17">
        <v>44629</v>
      </c>
      <c r="D2247" s="17" t="str">
        <f t="shared" si="125"/>
        <v>marzo</v>
      </c>
      <c r="E2247" s="17" t="str">
        <f t="shared" si="126"/>
        <v>T1</v>
      </c>
      <c r="F2247" s="17" t="str">
        <f t="shared" si="127"/>
        <v>S1</v>
      </c>
      <c r="G2247" s="1" t="s">
        <v>27</v>
      </c>
      <c r="H2247" s="1" t="s">
        <v>67</v>
      </c>
      <c r="I2247" s="1" t="s">
        <v>68</v>
      </c>
      <c r="J2247" s="1" t="s">
        <v>3</v>
      </c>
      <c r="K2247" s="1">
        <v>45</v>
      </c>
      <c r="L2247" s="1" t="s">
        <v>115</v>
      </c>
      <c r="M2247" s="14">
        <v>0.3</v>
      </c>
      <c r="N2247" s="2">
        <v>4500</v>
      </c>
      <c r="O2247" s="14">
        <f t="shared" si="120"/>
        <v>1350</v>
      </c>
      <c r="P2247" s="14">
        <f t="shared" si="121"/>
        <v>472.49999999999994</v>
      </c>
      <c r="Q2247" s="3">
        <v>0.35</v>
      </c>
    </row>
    <row r="2248" spans="1:17" ht="15.75" customHeight="1" x14ac:dyDescent="0.2">
      <c r="A2248" s="1" t="s">
        <v>108</v>
      </c>
      <c r="B2248" s="1">
        <v>1185732</v>
      </c>
      <c r="C2248" s="17">
        <v>44629</v>
      </c>
      <c r="D2248" s="17" t="str">
        <f t="shared" si="125"/>
        <v>marzo</v>
      </c>
      <c r="E2248" s="17" t="str">
        <f t="shared" si="126"/>
        <v>T1</v>
      </c>
      <c r="F2248" s="17" t="str">
        <f t="shared" si="127"/>
        <v>S1</v>
      </c>
      <c r="G2248" s="1" t="s">
        <v>27</v>
      </c>
      <c r="H2248" s="1" t="s">
        <v>67</v>
      </c>
      <c r="I2248" s="1" t="s">
        <v>68</v>
      </c>
      <c r="J2248" s="1" t="s">
        <v>4</v>
      </c>
      <c r="K2248" s="1">
        <v>39</v>
      </c>
      <c r="L2248" s="1" t="s">
        <v>115</v>
      </c>
      <c r="M2248" s="14">
        <v>0.2</v>
      </c>
      <c r="N2248" s="2">
        <v>4750</v>
      </c>
      <c r="O2248" s="14">
        <f t="shared" si="120"/>
        <v>950</v>
      </c>
      <c r="P2248" s="14">
        <f t="shared" si="121"/>
        <v>380</v>
      </c>
      <c r="Q2248" s="3">
        <v>0.4</v>
      </c>
    </row>
    <row r="2249" spans="1:17" ht="15.75" customHeight="1" x14ac:dyDescent="0.2">
      <c r="A2249" s="1" t="s">
        <v>108</v>
      </c>
      <c r="B2249" s="1">
        <v>1185732</v>
      </c>
      <c r="C2249" s="17">
        <v>44629</v>
      </c>
      <c r="D2249" s="17" t="str">
        <f t="shared" si="125"/>
        <v>marzo</v>
      </c>
      <c r="E2249" s="17" t="str">
        <f t="shared" si="126"/>
        <v>T1</v>
      </c>
      <c r="F2249" s="17" t="str">
        <f t="shared" si="127"/>
        <v>S1</v>
      </c>
      <c r="G2249" s="1" t="s">
        <v>27</v>
      </c>
      <c r="H2249" s="1" t="s">
        <v>67</v>
      </c>
      <c r="I2249" s="1" t="s">
        <v>68</v>
      </c>
      <c r="J2249" s="1" t="s">
        <v>5</v>
      </c>
      <c r="K2249" s="1">
        <v>46</v>
      </c>
      <c r="L2249" s="1" t="s">
        <v>113</v>
      </c>
      <c r="M2249" s="14">
        <v>0.24999999999999994</v>
      </c>
      <c r="N2249" s="2">
        <v>3250</v>
      </c>
      <c r="O2249" s="14">
        <f t="shared" si="120"/>
        <v>812.49999999999977</v>
      </c>
      <c r="P2249" s="14">
        <f t="shared" si="121"/>
        <v>324.99999999999994</v>
      </c>
      <c r="Q2249" s="3">
        <v>0.4</v>
      </c>
    </row>
    <row r="2250" spans="1:17" ht="15.75" customHeight="1" x14ac:dyDescent="0.2">
      <c r="A2250" s="1" t="s">
        <v>108</v>
      </c>
      <c r="B2250" s="1">
        <v>1185732</v>
      </c>
      <c r="C2250" s="17">
        <v>44629</v>
      </c>
      <c r="D2250" s="17" t="str">
        <f t="shared" si="125"/>
        <v>marzo</v>
      </c>
      <c r="E2250" s="17" t="str">
        <f t="shared" si="126"/>
        <v>T1</v>
      </c>
      <c r="F2250" s="17" t="str">
        <f t="shared" si="127"/>
        <v>S1</v>
      </c>
      <c r="G2250" s="1" t="s">
        <v>27</v>
      </c>
      <c r="H2250" s="1" t="s">
        <v>67</v>
      </c>
      <c r="I2250" s="1" t="s">
        <v>68</v>
      </c>
      <c r="J2250" s="1" t="s">
        <v>6</v>
      </c>
      <c r="K2250" s="1">
        <v>50</v>
      </c>
      <c r="L2250" s="1" t="s">
        <v>113</v>
      </c>
      <c r="M2250" s="14">
        <v>0.40000000000000008</v>
      </c>
      <c r="N2250" s="2">
        <v>3750</v>
      </c>
      <c r="O2250" s="14">
        <f t="shared" si="120"/>
        <v>1500.0000000000002</v>
      </c>
      <c r="P2250" s="14">
        <f t="shared" si="121"/>
        <v>525</v>
      </c>
      <c r="Q2250" s="3">
        <v>0.35</v>
      </c>
    </row>
    <row r="2251" spans="1:17" ht="15.75" customHeight="1" x14ac:dyDescent="0.2">
      <c r="A2251" s="1" t="s">
        <v>108</v>
      </c>
      <c r="B2251" s="1">
        <v>1185732</v>
      </c>
      <c r="C2251" s="17">
        <v>44629</v>
      </c>
      <c r="D2251" s="17" t="str">
        <f t="shared" si="125"/>
        <v>marzo</v>
      </c>
      <c r="E2251" s="17" t="str">
        <f t="shared" si="126"/>
        <v>T1</v>
      </c>
      <c r="F2251" s="17" t="str">
        <f t="shared" si="127"/>
        <v>S1</v>
      </c>
      <c r="G2251" s="1" t="s">
        <v>27</v>
      </c>
      <c r="H2251" s="1" t="s">
        <v>67</v>
      </c>
      <c r="I2251" s="1" t="s">
        <v>68</v>
      </c>
      <c r="J2251" s="1" t="s">
        <v>7</v>
      </c>
      <c r="K2251" s="1">
        <v>17</v>
      </c>
      <c r="L2251" s="1" t="s">
        <v>112</v>
      </c>
      <c r="M2251" s="14">
        <v>0.3</v>
      </c>
      <c r="N2251" s="2">
        <v>4750</v>
      </c>
      <c r="O2251" s="14">
        <f t="shared" si="120"/>
        <v>1425</v>
      </c>
      <c r="P2251" s="14">
        <f t="shared" si="121"/>
        <v>712.5</v>
      </c>
      <c r="Q2251" s="3">
        <v>0.5</v>
      </c>
    </row>
    <row r="2252" spans="1:17" ht="15.75" customHeight="1" x14ac:dyDescent="0.2">
      <c r="A2252" s="1" t="s">
        <v>108</v>
      </c>
      <c r="B2252" s="1">
        <v>1185732</v>
      </c>
      <c r="C2252" s="17">
        <v>44661</v>
      </c>
      <c r="D2252" s="17" t="str">
        <f t="shared" si="125"/>
        <v>abril</v>
      </c>
      <c r="E2252" s="17" t="str">
        <f t="shared" si="126"/>
        <v>T2</v>
      </c>
      <c r="F2252" s="17" t="str">
        <f t="shared" si="127"/>
        <v>S1</v>
      </c>
      <c r="G2252" s="1" t="s">
        <v>27</v>
      </c>
      <c r="H2252" s="1" t="s">
        <v>67</v>
      </c>
      <c r="I2252" s="1" t="s">
        <v>68</v>
      </c>
      <c r="J2252" s="1" t="s">
        <v>2</v>
      </c>
      <c r="K2252" s="1">
        <v>43</v>
      </c>
      <c r="L2252" s="1" t="s">
        <v>114</v>
      </c>
      <c r="M2252" s="14">
        <v>0.3</v>
      </c>
      <c r="N2252" s="2">
        <v>7250</v>
      </c>
      <c r="O2252" s="14">
        <f t="shared" si="120"/>
        <v>2175</v>
      </c>
      <c r="P2252" s="14">
        <f t="shared" si="121"/>
        <v>870</v>
      </c>
      <c r="Q2252" s="3">
        <v>0.4</v>
      </c>
    </row>
    <row r="2253" spans="1:17" ht="15.75" customHeight="1" x14ac:dyDescent="0.2">
      <c r="A2253" s="1" t="s">
        <v>108</v>
      </c>
      <c r="B2253" s="1">
        <v>1185732</v>
      </c>
      <c r="C2253" s="17">
        <v>44661</v>
      </c>
      <c r="D2253" s="17" t="str">
        <f t="shared" si="125"/>
        <v>abril</v>
      </c>
      <c r="E2253" s="17" t="str">
        <f t="shared" si="126"/>
        <v>T2</v>
      </c>
      <c r="F2253" s="17" t="str">
        <f t="shared" si="127"/>
        <v>S1</v>
      </c>
      <c r="G2253" s="1" t="s">
        <v>27</v>
      </c>
      <c r="H2253" s="1" t="s">
        <v>67</v>
      </c>
      <c r="I2253" s="1" t="s">
        <v>68</v>
      </c>
      <c r="J2253" s="1" t="s">
        <v>3</v>
      </c>
      <c r="K2253" s="1">
        <v>40</v>
      </c>
      <c r="L2253" s="1" t="s">
        <v>113</v>
      </c>
      <c r="M2253" s="14">
        <v>0.3</v>
      </c>
      <c r="N2253" s="2">
        <v>4250</v>
      </c>
      <c r="O2253" s="14">
        <f t="shared" si="120"/>
        <v>1275</v>
      </c>
      <c r="P2253" s="14">
        <f t="shared" si="121"/>
        <v>446.25</v>
      </c>
      <c r="Q2253" s="3">
        <v>0.35</v>
      </c>
    </row>
    <row r="2254" spans="1:17" ht="15.75" customHeight="1" x14ac:dyDescent="0.2">
      <c r="A2254" s="1" t="s">
        <v>108</v>
      </c>
      <c r="B2254" s="1">
        <v>1185732</v>
      </c>
      <c r="C2254" s="17">
        <v>44661</v>
      </c>
      <c r="D2254" s="17" t="str">
        <f t="shared" si="125"/>
        <v>abril</v>
      </c>
      <c r="E2254" s="17" t="str">
        <f t="shared" si="126"/>
        <v>T2</v>
      </c>
      <c r="F2254" s="17" t="str">
        <f t="shared" si="127"/>
        <v>S1</v>
      </c>
      <c r="G2254" s="1" t="s">
        <v>27</v>
      </c>
      <c r="H2254" s="1" t="s">
        <v>67</v>
      </c>
      <c r="I2254" s="1" t="s">
        <v>68</v>
      </c>
      <c r="J2254" s="1" t="s">
        <v>4</v>
      </c>
      <c r="K2254" s="1">
        <v>29</v>
      </c>
      <c r="L2254" s="1" t="s">
        <v>114</v>
      </c>
      <c r="M2254" s="14">
        <v>0.2</v>
      </c>
      <c r="N2254" s="2">
        <v>4250</v>
      </c>
      <c r="O2254" s="14">
        <f t="shared" si="120"/>
        <v>850</v>
      </c>
      <c r="P2254" s="14">
        <f t="shared" si="121"/>
        <v>340</v>
      </c>
      <c r="Q2254" s="3">
        <v>0.4</v>
      </c>
    </row>
    <row r="2255" spans="1:17" ht="15.75" customHeight="1" x14ac:dyDescent="0.2">
      <c r="A2255" s="1" t="s">
        <v>108</v>
      </c>
      <c r="B2255" s="1">
        <v>1185732</v>
      </c>
      <c r="C2255" s="17">
        <v>44661</v>
      </c>
      <c r="D2255" s="17" t="str">
        <f t="shared" si="125"/>
        <v>abril</v>
      </c>
      <c r="E2255" s="17" t="str">
        <f t="shared" si="126"/>
        <v>T2</v>
      </c>
      <c r="F2255" s="17" t="str">
        <f t="shared" si="127"/>
        <v>S1</v>
      </c>
      <c r="G2255" s="1" t="s">
        <v>27</v>
      </c>
      <c r="H2255" s="1" t="s">
        <v>67</v>
      </c>
      <c r="I2255" s="1" t="s">
        <v>68</v>
      </c>
      <c r="J2255" s="1" t="s">
        <v>5</v>
      </c>
      <c r="K2255" s="1">
        <v>22</v>
      </c>
      <c r="L2255" s="1" t="s">
        <v>114</v>
      </c>
      <c r="M2255" s="14">
        <v>0.24999999999999994</v>
      </c>
      <c r="N2255" s="2">
        <v>3500</v>
      </c>
      <c r="O2255" s="14">
        <f t="shared" si="120"/>
        <v>874.99999999999977</v>
      </c>
      <c r="P2255" s="14">
        <f t="shared" si="121"/>
        <v>349.99999999999994</v>
      </c>
      <c r="Q2255" s="3">
        <v>0.4</v>
      </c>
    </row>
    <row r="2256" spans="1:17" ht="15.75" customHeight="1" x14ac:dyDescent="0.2">
      <c r="A2256" s="1" t="s">
        <v>108</v>
      </c>
      <c r="B2256" s="1">
        <v>1185732</v>
      </c>
      <c r="C2256" s="17">
        <v>44661</v>
      </c>
      <c r="D2256" s="17" t="str">
        <f t="shared" si="125"/>
        <v>abril</v>
      </c>
      <c r="E2256" s="17" t="str">
        <f t="shared" si="126"/>
        <v>T2</v>
      </c>
      <c r="F2256" s="17" t="str">
        <f t="shared" si="127"/>
        <v>S1</v>
      </c>
      <c r="G2256" s="1" t="s">
        <v>27</v>
      </c>
      <c r="H2256" s="1" t="s">
        <v>67</v>
      </c>
      <c r="I2256" s="1" t="s">
        <v>68</v>
      </c>
      <c r="J2256" s="1" t="s">
        <v>6</v>
      </c>
      <c r="K2256" s="1">
        <v>50</v>
      </c>
      <c r="L2256" s="1" t="s">
        <v>113</v>
      </c>
      <c r="M2256" s="14">
        <v>0.45</v>
      </c>
      <c r="N2256" s="2">
        <v>3750</v>
      </c>
      <c r="O2256" s="14">
        <f t="shared" si="120"/>
        <v>1687.5</v>
      </c>
      <c r="P2256" s="14">
        <f t="shared" si="121"/>
        <v>590.625</v>
      </c>
      <c r="Q2256" s="3">
        <v>0.35</v>
      </c>
    </row>
    <row r="2257" spans="1:17" ht="15.75" customHeight="1" x14ac:dyDescent="0.2">
      <c r="A2257" s="1" t="s">
        <v>108</v>
      </c>
      <c r="B2257" s="1">
        <v>1185732</v>
      </c>
      <c r="C2257" s="17">
        <v>44661</v>
      </c>
      <c r="D2257" s="17" t="str">
        <f t="shared" si="125"/>
        <v>abril</v>
      </c>
      <c r="E2257" s="17" t="str">
        <f t="shared" si="126"/>
        <v>T2</v>
      </c>
      <c r="F2257" s="17" t="str">
        <f t="shared" si="127"/>
        <v>S1</v>
      </c>
      <c r="G2257" s="1" t="s">
        <v>27</v>
      </c>
      <c r="H2257" s="1" t="s">
        <v>67</v>
      </c>
      <c r="I2257" s="1" t="s">
        <v>68</v>
      </c>
      <c r="J2257" s="1" t="s">
        <v>7</v>
      </c>
      <c r="K2257" s="1">
        <v>25</v>
      </c>
      <c r="L2257" s="1" t="s">
        <v>115</v>
      </c>
      <c r="M2257" s="14">
        <v>0.35000000000000003</v>
      </c>
      <c r="N2257" s="2">
        <v>5250</v>
      </c>
      <c r="O2257" s="14">
        <f t="shared" si="120"/>
        <v>1837.5000000000002</v>
      </c>
      <c r="P2257" s="14">
        <f t="shared" si="121"/>
        <v>918.75000000000011</v>
      </c>
      <c r="Q2257" s="3">
        <v>0.5</v>
      </c>
    </row>
    <row r="2258" spans="1:17" ht="15.75" customHeight="1" x14ac:dyDescent="0.2">
      <c r="A2258" s="1" t="s">
        <v>108</v>
      </c>
      <c r="B2258" s="1">
        <v>1185732</v>
      </c>
      <c r="C2258" s="17">
        <v>44690</v>
      </c>
      <c r="D2258" s="17" t="str">
        <f t="shared" si="125"/>
        <v>mayo</v>
      </c>
      <c r="E2258" s="17" t="str">
        <f t="shared" si="126"/>
        <v>T2</v>
      </c>
      <c r="F2258" s="17" t="str">
        <f t="shared" si="127"/>
        <v>S1</v>
      </c>
      <c r="G2258" s="1" t="s">
        <v>27</v>
      </c>
      <c r="H2258" s="1" t="s">
        <v>67</v>
      </c>
      <c r="I2258" s="1" t="s">
        <v>68</v>
      </c>
      <c r="J2258" s="1" t="s">
        <v>2</v>
      </c>
      <c r="K2258" s="1">
        <v>50</v>
      </c>
      <c r="L2258" s="1" t="s">
        <v>112</v>
      </c>
      <c r="M2258" s="14">
        <v>0.45</v>
      </c>
      <c r="N2258" s="2">
        <v>7950</v>
      </c>
      <c r="O2258" s="14">
        <f t="shared" si="120"/>
        <v>3577.5</v>
      </c>
      <c r="P2258" s="14">
        <f t="shared" si="121"/>
        <v>1431</v>
      </c>
      <c r="Q2258" s="3">
        <v>0.4</v>
      </c>
    </row>
    <row r="2259" spans="1:17" ht="15.75" customHeight="1" x14ac:dyDescent="0.2">
      <c r="A2259" s="1" t="s">
        <v>108</v>
      </c>
      <c r="B2259" s="1">
        <v>1185732</v>
      </c>
      <c r="C2259" s="17">
        <v>44690</v>
      </c>
      <c r="D2259" s="17" t="str">
        <f t="shared" si="125"/>
        <v>mayo</v>
      </c>
      <c r="E2259" s="17" t="str">
        <f t="shared" si="126"/>
        <v>T2</v>
      </c>
      <c r="F2259" s="17" t="str">
        <f t="shared" si="127"/>
        <v>S1</v>
      </c>
      <c r="G2259" s="1" t="s">
        <v>27</v>
      </c>
      <c r="H2259" s="1" t="s">
        <v>67</v>
      </c>
      <c r="I2259" s="1" t="s">
        <v>68</v>
      </c>
      <c r="J2259" s="1" t="s">
        <v>3</v>
      </c>
      <c r="K2259" s="1">
        <v>25</v>
      </c>
      <c r="L2259" s="1" t="s">
        <v>115</v>
      </c>
      <c r="M2259" s="14">
        <v>0.45</v>
      </c>
      <c r="N2259" s="2">
        <v>5000</v>
      </c>
      <c r="O2259" s="14">
        <f t="shared" si="120"/>
        <v>2250</v>
      </c>
      <c r="P2259" s="14">
        <f t="shared" si="121"/>
        <v>787.5</v>
      </c>
      <c r="Q2259" s="3">
        <v>0.35</v>
      </c>
    </row>
    <row r="2260" spans="1:17" ht="15.75" customHeight="1" x14ac:dyDescent="0.2">
      <c r="A2260" s="1" t="s">
        <v>108</v>
      </c>
      <c r="B2260" s="1">
        <v>1185732</v>
      </c>
      <c r="C2260" s="17">
        <v>44690</v>
      </c>
      <c r="D2260" s="17" t="str">
        <f t="shared" si="125"/>
        <v>mayo</v>
      </c>
      <c r="E2260" s="17" t="str">
        <f t="shared" si="126"/>
        <v>T2</v>
      </c>
      <c r="F2260" s="17" t="str">
        <f t="shared" si="127"/>
        <v>S1</v>
      </c>
      <c r="G2260" s="1" t="s">
        <v>27</v>
      </c>
      <c r="H2260" s="1" t="s">
        <v>67</v>
      </c>
      <c r="I2260" s="1" t="s">
        <v>68</v>
      </c>
      <c r="J2260" s="1" t="s">
        <v>4</v>
      </c>
      <c r="K2260" s="1">
        <v>59</v>
      </c>
      <c r="L2260" s="1" t="s">
        <v>113</v>
      </c>
      <c r="M2260" s="14">
        <v>0.4</v>
      </c>
      <c r="N2260" s="2">
        <v>4750</v>
      </c>
      <c r="O2260" s="14">
        <f t="shared" si="120"/>
        <v>1900</v>
      </c>
      <c r="P2260" s="14">
        <f t="shared" si="121"/>
        <v>760</v>
      </c>
      <c r="Q2260" s="3">
        <v>0.4</v>
      </c>
    </row>
    <row r="2261" spans="1:17" ht="15.75" customHeight="1" x14ac:dyDescent="0.2">
      <c r="A2261" s="1" t="s">
        <v>108</v>
      </c>
      <c r="B2261" s="1">
        <v>1185732</v>
      </c>
      <c r="C2261" s="17">
        <v>44690</v>
      </c>
      <c r="D2261" s="17" t="str">
        <f t="shared" si="125"/>
        <v>mayo</v>
      </c>
      <c r="E2261" s="17" t="str">
        <f t="shared" si="126"/>
        <v>T2</v>
      </c>
      <c r="F2261" s="17" t="str">
        <f t="shared" si="127"/>
        <v>S1</v>
      </c>
      <c r="G2261" s="1" t="s">
        <v>27</v>
      </c>
      <c r="H2261" s="1" t="s">
        <v>67</v>
      </c>
      <c r="I2261" s="1" t="s">
        <v>68</v>
      </c>
      <c r="J2261" s="1" t="s">
        <v>5</v>
      </c>
      <c r="K2261" s="1">
        <v>15</v>
      </c>
      <c r="L2261" s="1" t="s">
        <v>113</v>
      </c>
      <c r="M2261" s="14">
        <v>0.4</v>
      </c>
      <c r="N2261" s="2">
        <v>4250</v>
      </c>
      <c r="O2261" s="14">
        <f t="shared" si="120"/>
        <v>1700</v>
      </c>
      <c r="P2261" s="14">
        <f t="shared" si="121"/>
        <v>680</v>
      </c>
      <c r="Q2261" s="3">
        <v>0.4</v>
      </c>
    </row>
    <row r="2262" spans="1:17" ht="15.75" customHeight="1" x14ac:dyDescent="0.2">
      <c r="A2262" s="1" t="s">
        <v>108</v>
      </c>
      <c r="B2262" s="1">
        <v>1185732</v>
      </c>
      <c r="C2262" s="17">
        <v>44690</v>
      </c>
      <c r="D2262" s="17" t="str">
        <f t="shared" si="125"/>
        <v>mayo</v>
      </c>
      <c r="E2262" s="17" t="str">
        <f t="shared" si="126"/>
        <v>T2</v>
      </c>
      <c r="F2262" s="17" t="str">
        <f t="shared" si="127"/>
        <v>S1</v>
      </c>
      <c r="G2262" s="1" t="s">
        <v>27</v>
      </c>
      <c r="H2262" s="1" t="s">
        <v>67</v>
      </c>
      <c r="I2262" s="1" t="s">
        <v>68</v>
      </c>
      <c r="J2262" s="1" t="s">
        <v>6</v>
      </c>
      <c r="K2262" s="1">
        <v>45</v>
      </c>
      <c r="L2262" s="1" t="s">
        <v>113</v>
      </c>
      <c r="M2262" s="14">
        <v>0.49999999999999994</v>
      </c>
      <c r="N2262" s="2">
        <v>4500</v>
      </c>
      <c r="O2262" s="14">
        <f t="shared" si="120"/>
        <v>2249.9999999999995</v>
      </c>
      <c r="P2262" s="14">
        <f t="shared" si="121"/>
        <v>787.49999999999977</v>
      </c>
      <c r="Q2262" s="3">
        <v>0.35</v>
      </c>
    </row>
    <row r="2263" spans="1:17" ht="15.75" customHeight="1" x14ac:dyDescent="0.2">
      <c r="A2263" s="1" t="s">
        <v>108</v>
      </c>
      <c r="B2263" s="1">
        <v>1185732</v>
      </c>
      <c r="C2263" s="17">
        <v>44690</v>
      </c>
      <c r="D2263" s="17" t="str">
        <f t="shared" si="125"/>
        <v>mayo</v>
      </c>
      <c r="E2263" s="17" t="str">
        <f t="shared" si="126"/>
        <v>T2</v>
      </c>
      <c r="F2263" s="17" t="str">
        <f t="shared" si="127"/>
        <v>S1</v>
      </c>
      <c r="G2263" s="1" t="s">
        <v>27</v>
      </c>
      <c r="H2263" s="1" t="s">
        <v>67</v>
      </c>
      <c r="I2263" s="1" t="s">
        <v>68</v>
      </c>
      <c r="J2263" s="1" t="s">
        <v>7</v>
      </c>
      <c r="K2263" s="1">
        <v>40</v>
      </c>
      <c r="L2263" s="1" t="s">
        <v>114</v>
      </c>
      <c r="M2263" s="14">
        <v>0.54999999999999993</v>
      </c>
      <c r="N2263" s="2">
        <v>5500</v>
      </c>
      <c r="O2263" s="14">
        <f t="shared" si="120"/>
        <v>3024.9999999999995</v>
      </c>
      <c r="P2263" s="14">
        <f t="shared" si="121"/>
        <v>1512.4999999999998</v>
      </c>
      <c r="Q2263" s="3">
        <v>0.5</v>
      </c>
    </row>
    <row r="2264" spans="1:17" ht="15.75" customHeight="1" x14ac:dyDescent="0.2">
      <c r="A2264" s="1" t="s">
        <v>108</v>
      </c>
      <c r="B2264" s="1">
        <v>1185732</v>
      </c>
      <c r="C2264" s="17">
        <v>44723</v>
      </c>
      <c r="D2264" s="17" t="str">
        <f t="shared" si="125"/>
        <v>junio</v>
      </c>
      <c r="E2264" s="17" t="str">
        <f t="shared" si="126"/>
        <v>T2</v>
      </c>
      <c r="F2264" s="17" t="str">
        <f t="shared" si="127"/>
        <v>S1</v>
      </c>
      <c r="G2264" s="1" t="s">
        <v>27</v>
      </c>
      <c r="H2264" s="1" t="s">
        <v>67</v>
      </c>
      <c r="I2264" s="1" t="s">
        <v>68</v>
      </c>
      <c r="J2264" s="1" t="s">
        <v>2</v>
      </c>
      <c r="K2264" s="1">
        <v>19</v>
      </c>
      <c r="L2264" s="1" t="s">
        <v>113</v>
      </c>
      <c r="M2264" s="14">
        <v>0.49999999999999994</v>
      </c>
      <c r="N2264" s="2">
        <v>8000</v>
      </c>
      <c r="O2264" s="14">
        <f t="shared" si="120"/>
        <v>3999.9999999999995</v>
      </c>
      <c r="P2264" s="14">
        <f t="shared" si="121"/>
        <v>1600</v>
      </c>
      <c r="Q2264" s="3">
        <v>0.4</v>
      </c>
    </row>
    <row r="2265" spans="1:17" ht="15.75" customHeight="1" x14ac:dyDescent="0.2">
      <c r="A2265" s="1" t="s">
        <v>108</v>
      </c>
      <c r="B2265" s="1">
        <v>1185732</v>
      </c>
      <c r="C2265" s="17">
        <v>44723</v>
      </c>
      <c r="D2265" s="17" t="str">
        <f t="shared" si="125"/>
        <v>junio</v>
      </c>
      <c r="E2265" s="17" t="str">
        <f t="shared" si="126"/>
        <v>T2</v>
      </c>
      <c r="F2265" s="17" t="str">
        <f t="shared" si="127"/>
        <v>S1</v>
      </c>
      <c r="G2265" s="1" t="s">
        <v>27</v>
      </c>
      <c r="H2265" s="1" t="s">
        <v>67</v>
      </c>
      <c r="I2265" s="1" t="s">
        <v>68</v>
      </c>
      <c r="J2265" s="1" t="s">
        <v>3</v>
      </c>
      <c r="K2265" s="1">
        <v>19</v>
      </c>
      <c r="L2265" s="1" t="s">
        <v>112</v>
      </c>
      <c r="M2265" s="14">
        <v>0.45</v>
      </c>
      <c r="N2265" s="2">
        <v>5500</v>
      </c>
      <c r="O2265" s="14">
        <f t="shared" si="120"/>
        <v>2475</v>
      </c>
      <c r="P2265" s="14">
        <f t="shared" si="121"/>
        <v>866.25</v>
      </c>
      <c r="Q2265" s="3">
        <v>0.35</v>
      </c>
    </row>
    <row r="2266" spans="1:17" ht="15.75" customHeight="1" x14ac:dyDescent="0.2">
      <c r="A2266" s="1" t="s">
        <v>108</v>
      </c>
      <c r="B2266" s="1">
        <v>1185732</v>
      </c>
      <c r="C2266" s="17">
        <v>44723</v>
      </c>
      <c r="D2266" s="17" t="str">
        <f t="shared" si="125"/>
        <v>junio</v>
      </c>
      <c r="E2266" s="17" t="str">
        <f t="shared" si="126"/>
        <v>T2</v>
      </c>
      <c r="F2266" s="17" t="str">
        <f t="shared" si="127"/>
        <v>S1</v>
      </c>
      <c r="G2266" s="1" t="s">
        <v>27</v>
      </c>
      <c r="H2266" s="1" t="s">
        <v>67</v>
      </c>
      <c r="I2266" s="1" t="s">
        <v>68</v>
      </c>
      <c r="J2266" s="1" t="s">
        <v>4</v>
      </c>
      <c r="K2266" s="1">
        <v>56</v>
      </c>
      <c r="L2266" s="1" t="s">
        <v>112</v>
      </c>
      <c r="M2266" s="14">
        <v>0.5</v>
      </c>
      <c r="N2266" s="2">
        <v>5250</v>
      </c>
      <c r="O2266" s="14">
        <f t="shared" si="120"/>
        <v>2625</v>
      </c>
      <c r="P2266" s="14">
        <f t="shared" si="121"/>
        <v>1050</v>
      </c>
      <c r="Q2266" s="3">
        <v>0.4</v>
      </c>
    </row>
    <row r="2267" spans="1:17" ht="15.75" customHeight="1" x14ac:dyDescent="0.2">
      <c r="A2267" s="1" t="s">
        <v>108</v>
      </c>
      <c r="B2267" s="1">
        <v>1185732</v>
      </c>
      <c r="C2267" s="17">
        <v>44723</v>
      </c>
      <c r="D2267" s="17" t="str">
        <f t="shared" si="125"/>
        <v>junio</v>
      </c>
      <c r="E2267" s="17" t="str">
        <f t="shared" si="126"/>
        <v>T2</v>
      </c>
      <c r="F2267" s="17" t="str">
        <f t="shared" si="127"/>
        <v>S1</v>
      </c>
      <c r="G2267" s="1" t="s">
        <v>27</v>
      </c>
      <c r="H2267" s="1" t="s">
        <v>67</v>
      </c>
      <c r="I2267" s="1" t="s">
        <v>68</v>
      </c>
      <c r="J2267" s="1" t="s">
        <v>5</v>
      </c>
      <c r="K2267" s="1">
        <v>36</v>
      </c>
      <c r="L2267" s="1" t="s">
        <v>114</v>
      </c>
      <c r="M2267" s="14">
        <v>0.5</v>
      </c>
      <c r="N2267" s="2">
        <v>5000</v>
      </c>
      <c r="O2267" s="14">
        <f t="shared" si="120"/>
        <v>2500</v>
      </c>
      <c r="P2267" s="14">
        <f t="shared" si="121"/>
        <v>1000</v>
      </c>
      <c r="Q2267" s="3">
        <v>0.4</v>
      </c>
    </row>
    <row r="2268" spans="1:17" ht="15.75" customHeight="1" x14ac:dyDescent="0.2">
      <c r="A2268" s="1" t="s">
        <v>108</v>
      </c>
      <c r="B2268" s="1">
        <v>1185732</v>
      </c>
      <c r="C2268" s="17">
        <v>44723</v>
      </c>
      <c r="D2268" s="17" t="str">
        <f t="shared" si="125"/>
        <v>junio</v>
      </c>
      <c r="E2268" s="17" t="str">
        <f t="shared" si="126"/>
        <v>T2</v>
      </c>
      <c r="F2268" s="17" t="str">
        <f t="shared" si="127"/>
        <v>S1</v>
      </c>
      <c r="G2268" s="1" t="s">
        <v>27</v>
      </c>
      <c r="H2268" s="1" t="s">
        <v>67</v>
      </c>
      <c r="I2268" s="1" t="s">
        <v>68</v>
      </c>
      <c r="J2268" s="1" t="s">
        <v>6</v>
      </c>
      <c r="K2268" s="1">
        <v>34</v>
      </c>
      <c r="L2268" s="1" t="s">
        <v>112</v>
      </c>
      <c r="M2268" s="14">
        <v>0.65</v>
      </c>
      <c r="N2268" s="2">
        <v>5000</v>
      </c>
      <c r="O2268" s="14">
        <f t="shared" si="120"/>
        <v>3250</v>
      </c>
      <c r="P2268" s="14">
        <f t="shared" si="121"/>
        <v>1137.5</v>
      </c>
      <c r="Q2268" s="3">
        <v>0.35</v>
      </c>
    </row>
    <row r="2269" spans="1:17" ht="15.75" customHeight="1" x14ac:dyDescent="0.2">
      <c r="A2269" s="1" t="s">
        <v>108</v>
      </c>
      <c r="B2269" s="1">
        <v>1185732</v>
      </c>
      <c r="C2269" s="17">
        <v>44723</v>
      </c>
      <c r="D2269" s="17" t="str">
        <f t="shared" si="125"/>
        <v>junio</v>
      </c>
      <c r="E2269" s="17" t="str">
        <f t="shared" si="126"/>
        <v>T2</v>
      </c>
      <c r="F2269" s="17" t="str">
        <f t="shared" si="127"/>
        <v>S1</v>
      </c>
      <c r="G2269" s="1" t="s">
        <v>27</v>
      </c>
      <c r="H2269" s="1" t="s">
        <v>67</v>
      </c>
      <c r="I2269" s="1" t="s">
        <v>68</v>
      </c>
      <c r="J2269" s="1" t="s">
        <v>7</v>
      </c>
      <c r="K2269" s="1">
        <v>29</v>
      </c>
      <c r="L2269" s="1" t="s">
        <v>114</v>
      </c>
      <c r="M2269" s="14">
        <v>0.70000000000000007</v>
      </c>
      <c r="N2269" s="2">
        <v>6750</v>
      </c>
      <c r="O2269" s="14">
        <f t="shared" si="120"/>
        <v>4725</v>
      </c>
      <c r="P2269" s="14">
        <f t="shared" si="121"/>
        <v>2362.5</v>
      </c>
      <c r="Q2269" s="3">
        <v>0.5</v>
      </c>
    </row>
    <row r="2270" spans="1:17" ht="15.75" customHeight="1" x14ac:dyDescent="0.2">
      <c r="A2270" s="1" t="s">
        <v>108</v>
      </c>
      <c r="B2270" s="1">
        <v>1185732</v>
      </c>
      <c r="C2270" s="17">
        <v>44751</v>
      </c>
      <c r="D2270" s="17" t="str">
        <f t="shared" si="125"/>
        <v>julio</v>
      </c>
      <c r="E2270" s="17" t="str">
        <f t="shared" si="126"/>
        <v>T3</v>
      </c>
      <c r="F2270" s="17" t="str">
        <f t="shared" si="127"/>
        <v>S2</v>
      </c>
      <c r="G2270" s="1" t="s">
        <v>27</v>
      </c>
      <c r="H2270" s="1" t="s">
        <v>67</v>
      </c>
      <c r="I2270" s="1" t="s">
        <v>68</v>
      </c>
      <c r="J2270" s="1" t="s">
        <v>2</v>
      </c>
      <c r="K2270" s="1">
        <v>28</v>
      </c>
      <c r="L2270" s="1" t="s">
        <v>114</v>
      </c>
      <c r="M2270" s="14">
        <v>0.65</v>
      </c>
      <c r="N2270" s="2">
        <v>9000</v>
      </c>
      <c r="O2270" s="14">
        <f t="shared" si="120"/>
        <v>5850</v>
      </c>
      <c r="P2270" s="14">
        <f t="shared" si="121"/>
        <v>2340</v>
      </c>
      <c r="Q2270" s="3">
        <v>0.4</v>
      </c>
    </row>
    <row r="2271" spans="1:17" ht="15.75" customHeight="1" x14ac:dyDescent="0.2">
      <c r="A2271" s="1" t="s">
        <v>108</v>
      </c>
      <c r="B2271" s="1">
        <v>1185732</v>
      </c>
      <c r="C2271" s="17">
        <v>44751</v>
      </c>
      <c r="D2271" s="17" t="str">
        <f t="shared" si="125"/>
        <v>julio</v>
      </c>
      <c r="E2271" s="17" t="str">
        <f t="shared" si="126"/>
        <v>T3</v>
      </c>
      <c r="F2271" s="17" t="str">
        <f t="shared" si="127"/>
        <v>S2</v>
      </c>
      <c r="G2271" s="1" t="s">
        <v>27</v>
      </c>
      <c r="H2271" s="1" t="s">
        <v>67</v>
      </c>
      <c r="I2271" s="1" t="s">
        <v>68</v>
      </c>
      <c r="J2271" s="1" t="s">
        <v>3</v>
      </c>
      <c r="K2271" s="1">
        <v>42</v>
      </c>
      <c r="L2271" s="1" t="s">
        <v>113</v>
      </c>
      <c r="M2271" s="14">
        <v>0.60000000000000009</v>
      </c>
      <c r="N2271" s="2">
        <v>6500</v>
      </c>
      <c r="O2271" s="14">
        <f t="shared" si="120"/>
        <v>3900.0000000000005</v>
      </c>
      <c r="P2271" s="14">
        <f t="shared" si="121"/>
        <v>1365</v>
      </c>
      <c r="Q2271" s="3">
        <v>0.35</v>
      </c>
    </row>
    <row r="2272" spans="1:17" ht="15.75" customHeight="1" x14ac:dyDescent="0.2">
      <c r="A2272" s="1" t="s">
        <v>108</v>
      </c>
      <c r="B2272" s="1">
        <v>1185732</v>
      </c>
      <c r="C2272" s="17">
        <v>44751</v>
      </c>
      <c r="D2272" s="17" t="str">
        <f t="shared" si="125"/>
        <v>julio</v>
      </c>
      <c r="E2272" s="17" t="str">
        <f t="shared" si="126"/>
        <v>T3</v>
      </c>
      <c r="F2272" s="17" t="str">
        <f t="shared" si="127"/>
        <v>S2</v>
      </c>
      <c r="G2272" s="1" t="s">
        <v>27</v>
      </c>
      <c r="H2272" s="1" t="s">
        <v>67</v>
      </c>
      <c r="I2272" s="1" t="s">
        <v>68</v>
      </c>
      <c r="J2272" s="1" t="s">
        <v>4</v>
      </c>
      <c r="K2272" s="1">
        <v>29</v>
      </c>
      <c r="L2272" s="1" t="s">
        <v>115</v>
      </c>
      <c r="M2272" s="14">
        <v>0.55000000000000004</v>
      </c>
      <c r="N2272" s="2">
        <v>5750</v>
      </c>
      <c r="O2272" s="14">
        <f t="shared" si="120"/>
        <v>3162.5000000000005</v>
      </c>
      <c r="P2272" s="14">
        <f t="shared" si="121"/>
        <v>1265.0000000000002</v>
      </c>
      <c r="Q2272" s="3">
        <v>0.4</v>
      </c>
    </row>
    <row r="2273" spans="1:17" ht="15.75" customHeight="1" x14ac:dyDescent="0.2">
      <c r="A2273" s="1" t="s">
        <v>108</v>
      </c>
      <c r="B2273" s="1">
        <v>1185732</v>
      </c>
      <c r="C2273" s="17">
        <v>44751</v>
      </c>
      <c r="D2273" s="17" t="str">
        <f t="shared" si="125"/>
        <v>julio</v>
      </c>
      <c r="E2273" s="17" t="str">
        <f t="shared" si="126"/>
        <v>T3</v>
      </c>
      <c r="F2273" s="17" t="str">
        <f t="shared" si="127"/>
        <v>S2</v>
      </c>
      <c r="G2273" s="1" t="s">
        <v>27</v>
      </c>
      <c r="H2273" s="1" t="s">
        <v>67</v>
      </c>
      <c r="I2273" s="1" t="s">
        <v>68</v>
      </c>
      <c r="J2273" s="1" t="s">
        <v>5</v>
      </c>
      <c r="K2273" s="1">
        <v>44</v>
      </c>
      <c r="L2273" s="1" t="s">
        <v>113</v>
      </c>
      <c r="M2273" s="14">
        <v>0.55000000000000004</v>
      </c>
      <c r="N2273" s="2">
        <v>5250</v>
      </c>
      <c r="O2273" s="14">
        <f t="shared" si="120"/>
        <v>2887.5000000000005</v>
      </c>
      <c r="P2273" s="14">
        <f t="shared" si="121"/>
        <v>1155.0000000000002</v>
      </c>
      <c r="Q2273" s="3">
        <v>0.4</v>
      </c>
    </row>
    <row r="2274" spans="1:17" ht="15.75" customHeight="1" x14ac:dyDescent="0.2">
      <c r="A2274" s="1" t="s">
        <v>108</v>
      </c>
      <c r="B2274" s="1">
        <v>1185732</v>
      </c>
      <c r="C2274" s="17">
        <v>44751</v>
      </c>
      <c r="D2274" s="17" t="str">
        <f t="shared" si="125"/>
        <v>julio</v>
      </c>
      <c r="E2274" s="17" t="str">
        <f t="shared" si="126"/>
        <v>T3</v>
      </c>
      <c r="F2274" s="17" t="str">
        <f t="shared" si="127"/>
        <v>S2</v>
      </c>
      <c r="G2274" s="1" t="s">
        <v>27</v>
      </c>
      <c r="H2274" s="1" t="s">
        <v>67</v>
      </c>
      <c r="I2274" s="1" t="s">
        <v>68</v>
      </c>
      <c r="J2274" s="1" t="s">
        <v>6</v>
      </c>
      <c r="K2274" s="1">
        <v>17</v>
      </c>
      <c r="L2274" s="1" t="s">
        <v>115</v>
      </c>
      <c r="M2274" s="14">
        <v>0.65</v>
      </c>
      <c r="N2274" s="2">
        <v>5500</v>
      </c>
      <c r="O2274" s="14">
        <f t="shared" si="120"/>
        <v>3575</v>
      </c>
      <c r="P2274" s="14">
        <f t="shared" si="121"/>
        <v>1251.25</v>
      </c>
      <c r="Q2274" s="3">
        <v>0.35</v>
      </c>
    </row>
    <row r="2275" spans="1:17" ht="15.75" customHeight="1" x14ac:dyDescent="0.2">
      <c r="A2275" s="1" t="s">
        <v>108</v>
      </c>
      <c r="B2275" s="1">
        <v>1185732</v>
      </c>
      <c r="C2275" s="17">
        <v>44751</v>
      </c>
      <c r="D2275" s="17" t="str">
        <f t="shared" si="125"/>
        <v>julio</v>
      </c>
      <c r="E2275" s="17" t="str">
        <f t="shared" si="126"/>
        <v>T3</v>
      </c>
      <c r="F2275" s="17" t="str">
        <f t="shared" si="127"/>
        <v>S2</v>
      </c>
      <c r="G2275" s="1" t="s">
        <v>27</v>
      </c>
      <c r="H2275" s="1" t="s">
        <v>67</v>
      </c>
      <c r="I2275" s="1" t="s">
        <v>68</v>
      </c>
      <c r="J2275" s="1" t="s">
        <v>7</v>
      </c>
      <c r="K2275" s="1">
        <v>56</v>
      </c>
      <c r="L2275" s="1" t="s">
        <v>115</v>
      </c>
      <c r="M2275" s="14">
        <v>0.70000000000000007</v>
      </c>
      <c r="N2275" s="2">
        <v>7250</v>
      </c>
      <c r="O2275" s="14">
        <f t="shared" si="120"/>
        <v>5075.0000000000009</v>
      </c>
      <c r="P2275" s="14">
        <f t="shared" si="121"/>
        <v>2537.5000000000005</v>
      </c>
      <c r="Q2275" s="3">
        <v>0.5</v>
      </c>
    </row>
    <row r="2276" spans="1:17" ht="15.75" customHeight="1" x14ac:dyDescent="0.2">
      <c r="A2276" s="1" t="s">
        <v>108</v>
      </c>
      <c r="B2276" s="1">
        <v>1185732</v>
      </c>
      <c r="C2276" s="17">
        <v>44783</v>
      </c>
      <c r="D2276" s="17" t="str">
        <f t="shared" si="125"/>
        <v>agosto</v>
      </c>
      <c r="E2276" s="17" t="str">
        <f t="shared" si="126"/>
        <v>T3</v>
      </c>
      <c r="F2276" s="17" t="str">
        <f t="shared" si="127"/>
        <v>S2</v>
      </c>
      <c r="G2276" s="1" t="s">
        <v>27</v>
      </c>
      <c r="H2276" s="1" t="s">
        <v>67</v>
      </c>
      <c r="I2276" s="1" t="s">
        <v>68</v>
      </c>
      <c r="J2276" s="1" t="s">
        <v>2</v>
      </c>
      <c r="K2276" s="1">
        <v>55</v>
      </c>
      <c r="L2276" s="1" t="s">
        <v>113</v>
      </c>
      <c r="M2276" s="14">
        <v>0.65</v>
      </c>
      <c r="N2276" s="2">
        <v>8750</v>
      </c>
      <c r="O2276" s="14">
        <f t="shared" si="120"/>
        <v>5687.5</v>
      </c>
      <c r="P2276" s="14">
        <f t="shared" si="121"/>
        <v>2275</v>
      </c>
      <c r="Q2276" s="3">
        <v>0.4</v>
      </c>
    </row>
    <row r="2277" spans="1:17" ht="15.75" customHeight="1" x14ac:dyDescent="0.2">
      <c r="A2277" s="1" t="s">
        <v>108</v>
      </c>
      <c r="B2277" s="1">
        <v>1185732</v>
      </c>
      <c r="C2277" s="17">
        <v>44783</v>
      </c>
      <c r="D2277" s="17" t="str">
        <f t="shared" si="125"/>
        <v>agosto</v>
      </c>
      <c r="E2277" s="17" t="str">
        <f t="shared" si="126"/>
        <v>T3</v>
      </c>
      <c r="F2277" s="17" t="str">
        <f t="shared" si="127"/>
        <v>S2</v>
      </c>
      <c r="G2277" s="1" t="s">
        <v>27</v>
      </c>
      <c r="H2277" s="1" t="s">
        <v>67</v>
      </c>
      <c r="I2277" s="1" t="s">
        <v>68</v>
      </c>
      <c r="J2277" s="1" t="s">
        <v>3</v>
      </c>
      <c r="K2277" s="1">
        <v>17</v>
      </c>
      <c r="L2277" s="1" t="s">
        <v>114</v>
      </c>
      <c r="M2277" s="14">
        <v>0.60000000000000009</v>
      </c>
      <c r="N2277" s="2">
        <v>6500</v>
      </c>
      <c r="O2277" s="14">
        <f t="shared" si="120"/>
        <v>3900.0000000000005</v>
      </c>
      <c r="P2277" s="14">
        <f t="shared" si="121"/>
        <v>1365</v>
      </c>
      <c r="Q2277" s="3">
        <v>0.35</v>
      </c>
    </row>
    <row r="2278" spans="1:17" ht="15.75" customHeight="1" x14ac:dyDescent="0.2">
      <c r="A2278" s="1" t="s">
        <v>108</v>
      </c>
      <c r="B2278" s="1">
        <v>1185732</v>
      </c>
      <c r="C2278" s="17">
        <v>44783</v>
      </c>
      <c r="D2278" s="17" t="str">
        <f t="shared" si="125"/>
        <v>agosto</v>
      </c>
      <c r="E2278" s="17" t="str">
        <f t="shared" si="126"/>
        <v>T3</v>
      </c>
      <c r="F2278" s="17" t="str">
        <f t="shared" si="127"/>
        <v>S2</v>
      </c>
      <c r="G2278" s="1" t="s">
        <v>27</v>
      </c>
      <c r="H2278" s="1" t="s">
        <v>67</v>
      </c>
      <c r="I2278" s="1" t="s">
        <v>68</v>
      </c>
      <c r="J2278" s="1" t="s">
        <v>4</v>
      </c>
      <c r="K2278" s="1">
        <v>27</v>
      </c>
      <c r="L2278" s="1" t="s">
        <v>115</v>
      </c>
      <c r="M2278" s="14">
        <v>0.55000000000000004</v>
      </c>
      <c r="N2278" s="2">
        <v>5750</v>
      </c>
      <c r="O2278" s="14">
        <f t="shared" si="120"/>
        <v>3162.5000000000005</v>
      </c>
      <c r="P2278" s="14">
        <f t="shared" si="121"/>
        <v>1265.0000000000002</v>
      </c>
      <c r="Q2278" s="3">
        <v>0.4</v>
      </c>
    </row>
    <row r="2279" spans="1:17" ht="15.75" customHeight="1" x14ac:dyDescent="0.2">
      <c r="A2279" s="1" t="s">
        <v>108</v>
      </c>
      <c r="B2279" s="1">
        <v>1185732</v>
      </c>
      <c r="C2279" s="17">
        <v>44783</v>
      </c>
      <c r="D2279" s="17" t="str">
        <f t="shared" si="125"/>
        <v>agosto</v>
      </c>
      <c r="E2279" s="17" t="str">
        <f t="shared" si="126"/>
        <v>T3</v>
      </c>
      <c r="F2279" s="17" t="str">
        <f t="shared" si="127"/>
        <v>S2</v>
      </c>
      <c r="G2279" s="1" t="s">
        <v>27</v>
      </c>
      <c r="H2279" s="1" t="s">
        <v>67</v>
      </c>
      <c r="I2279" s="1" t="s">
        <v>68</v>
      </c>
      <c r="J2279" s="1" t="s">
        <v>5</v>
      </c>
      <c r="K2279" s="1">
        <v>34</v>
      </c>
      <c r="L2279" s="1" t="s">
        <v>113</v>
      </c>
      <c r="M2279" s="14">
        <v>0.45</v>
      </c>
      <c r="N2279" s="2">
        <v>5250</v>
      </c>
      <c r="O2279" s="14">
        <f t="shared" si="120"/>
        <v>2362.5</v>
      </c>
      <c r="P2279" s="14">
        <f t="shared" si="121"/>
        <v>945</v>
      </c>
      <c r="Q2279" s="3">
        <v>0.4</v>
      </c>
    </row>
    <row r="2280" spans="1:17" ht="15.75" customHeight="1" x14ac:dyDescent="0.2">
      <c r="A2280" s="1" t="s">
        <v>108</v>
      </c>
      <c r="B2280" s="1">
        <v>1185732</v>
      </c>
      <c r="C2280" s="17">
        <v>44783</v>
      </c>
      <c r="D2280" s="17" t="str">
        <f t="shared" si="125"/>
        <v>agosto</v>
      </c>
      <c r="E2280" s="17" t="str">
        <f t="shared" si="126"/>
        <v>T3</v>
      </c>
      <c r="F2280" s="17" t="str">
        <f t="shared" si="127"/>
        <v>S2</v>
      </c>
      <c r="G2280" s="1" t="s">
        <v>27</v>
      </c>
      <c r="H2280" s="1" t="s">
        <v>67</v>
      </c>
      <c r="I2280" s="1" t="s">
        <v>68</v>
      </c>
      <c r="J2280" s="1" t="s">
        <v>6</v>
      </c>
      <c r="K2280" s="1">
        <v>24</v>
      </c>
      <c r="L2280" s="1" t="s">
        <v>113</v>
      </c>
      <c r="M2280" s="14">
        <v>0.55000000000000004</v>
      </c>
      <c r="N2280" s="2">
        <v>5000</v>
      </c>
      <c r="O2280" s="14">
        <f t="shared" si="120"/>
        <v>2750</v>
      </c>
      <c r="P2280" s="14">
        <f t="shared" si="121"/>
        <v>962.49999999999989</v>
      </c>
      <c r="Q2280" s="3">
        <v>0.35</v>
      </c>
    </row>
    <row r="2281" spans="1:17" ht="15.75" customHeight="1" x14ac:dyDescent="0.2">
      <c r="A2281" s="1" t="s">
        <v>108</v>
      </c>
      <c r="B2281" s="1">
        <v>1185732</v>
      </c>
      <c r="C2281" s="17">
        <v>44783</v>
      </c>
      <c r="D2281" s="17" t="str">
        <f t="shared" si="125"/>
        <v>agosto</v>
      </c>
      <c r="E2281" s="17" t="str">
        <f t="shared" si="126"/>
        <v>T3</v>
      </c>
      <c r="F2281" s="17" t="str">
        <f t="shared" si="127"/>
        <v>S2</v>
      </c>
      <c r="G2281" s="1" t="s">
        <v>27</v>
      </c>
      <c r="H2281" s="1" t="s">
        <v>67</v>
      </c>
      <c r="I2281" s="1" t="s">
        <v>68</v>
      </c>
      <c r="J2281" s="1" t="s">
        <v>7</v>
      </c>
      <c r="K2281" s="1">
        <v>21</v>
      </c>
      <c r="L2281" s="1" t="s">
        <v>113</v>
      </c>
      <c r="M2281" s="14">
        <v>0.60000000000000009</v>
      </c>
      <c r="N2281" s="2">
        <v>6750</v>
      </c>
      <c r="O2281" s="14">
        <f t="shared" si="120"/>
        <v>4050.0000000000005</v>
      </c>
      <c r="P2281" s="14">
        <f t="shared" si="121"/>
        <v>2025.0000000000002</v>
      </c>
      <c r="Q2281" s="3">
        <v>0.5</v>
      </c>
    </row>
    <row r="2282" spans="1:17" ht="15.75" customHeight="1" x14ac:dyDescent="0.2">
      <c r="A2282" s="1" t="s">
        <v>108</v>
      </c>
      <c r="B2282" s="1">
        <v>1185732</v>
      </c>
      <c r="C2282" s="17">
        <v>44813</v>
      </c>
      <c r="D2282" s="17" t="str">
        <f t="shared" si="125"/>
        <v>septiembre</v>
      </c>
      <c r="E2282" s="17" t="str">
        <f t="shared" si="126"/>
        <v>T3</v>
      </c>
      <c r="F2282" s="17" t="str">
        <f t="shared" si="127"/>
        <v>S2</v>
      </c>
      <c r="G2282" s="1" t="s">
        <v>27</v>
      </c>
      <c r="H2282" s="1" t="s">
        <v>67</v>
      </c>
      <c r="I2282" s="1" t="s">
        <v>68</v>
      </c>
      <c r="J2282" s="1" t="s">
        <v>2</v>
      </c>
      <c r="K2282" s="1">
        <v>60</v>
      </c>
      <c r="L2282" s="1" t="s">
        <v>114</v>
      </c>
      <c r="M2282" s="14">
        <v>0.55000000000000004</v>
      </c>
      <c r="N2282" s="2">
        <v>7750</v>
      </c>
      <c r="O2282" s="14">
        <f t="shared" si="120"/>
        <v>4262.5</v>
      </c>
      <c r="P2282" s="14">
        <f t="shared" si="121"/>
        <v>1705</v>
      </c>
      <c r="Q2282" s="3">
        <v>0.4</v>
      </c>
    </row>
    <row r="2283" spans="1:17" ht="15.75" customHeight="1" x14ac:dyDescent="0.2">
      <c r="A2283" s="1" t="s">
        <v>108</v>
      </c>
      <c r="B2283" s="1">
        <v>1185732</v>
      </c>
      <c r="C2283" s="17">
        <v>44813</v>
      </c>
      <c r="D2283" s="17" t="str">
        <f t="shared" si="125"/>
        <v>septiembre</v>
      </c>
      <c r="E2283" s="17" t="str">
        <f t="shared" si="126"/>
        <v>T3</v>
      </c>
      <c r="F2283" s="17" t="str">
        <f t="shared" si="127"/>
        <v>S2</v>
      </c>
      <c r="G2283" s="1" t="s">
        <v>27</v>
      </c>
      <c r="H2283" s="1" t="s">
        <v>67</v>
      </c>
      <c r="I2283" s="1" t="s">
        <v>68</v>
      </c>
      <c r="J2283" s="1" t="s">
        <v>3</v>
      </c>
      <c r="K2283" s="1">
        <v>37</v>
      </c>
      <c r="L2283" s="1" t="s">
        <v>115</v>
      </c>
      <c r="M2283" s="14">
        <v>0.50000000000000011</v>
      </c>
      <c r="N2283" s="2">
        <v>5750</v>
      </c>
      <c r="O2283" s="14">
        <f t="shared" si="120"/>
        <v>2875.0000000000005</v>
      </c>
      <c r="P2283" s="14">
        <f t="shared" si="121"/>
        <v>1006.2500000000001</v>
      </c>
      <c r="Q2283" s="3">
        <v>0.35</v>
      </c>
    </row>
    <row r="2284" spans="1:17" ht="15.75" customHeight="1" x14ac:dyDescent="0.2">
      <c r="A2284" s="1" t="s">
        <v>108</v>
      </c>
      <c r="B2284" s="1">
        <v>1185732</v>
      </c>
      <c r="C2284" s="17">
        <v>44813</v>
      </c>
      <c r="D2284" s="17" t="str">
        <f t="shared" si="125"/>
        <v>septiembre</v>
      </c>
      <c r="E2284" s="17" t="str">
        <f t="shared" si="126"/>
        <v>T3</v>
      </c>
      <c r="F2284" s="17" t="str">
        <f t="shared" si="127"/>
        <v>S2</v>
      </c>
      <c r="G2284" s="1" t="s">
        <v>27</v>
      </c>
      <c r="H2284" s="1" t="s">
        <v>67</v>
      </c>
      <c r="I2284" s="1" t="s">
        <v>68</v>
      </c>
      <c r="J2284" s="1" t="s">
        <v>4</v>
      </c>
      <c r="K2284" s="1">
        <v>28</v>
      </c>
      <c r="L2284" s="1" t="s">
        <v>114</v>
      </c>
      <c r="M2284" s="14">
        <v>0.25000000000000006</v>
      </c>
      <c r="N2284" s="2">
        <v>4750</v>
      </c>
      <c r="O2284" s="14">
        <f t="shared" si="120"/>
        <v>1187.5000000000002</v>
      </c>
      <c r="P2284" s="14">
        <f t="shared" si="121"/>
        <v>475.00000000000011</v>
      </c>
      <c r="Q2284" s="3">
        <v>0.4</v>
      </c>
    </row>
    <row r="2285" spans="1:17" ht="15.75" customHeight="1" x14ac:dyDescent="0.2">
      <c r="A2285" s="1" t="s">
        <v>108</v>
      </c>
      <c r="B2285" s="1">
        <v>1185732</v>
      </c>
      <c r="C2285" s="17">
        <v>44813</v>
      </c>
      <c r="D2285" s="17" t="str">
        <f t="shared" si="125"/>
        <v>septiembre</v>
      </c>
      <c r="E2285" s="17" t="str">
        <f t="shared" si="126"/>
        <v>T3</v>
      </c>
      <c r="F2285" s="17" t="str">
        <f t="shared" si="127"/>
        <v>S2</v>
      </c>
      <c r="G2285" s="1" t="s">
        <v>27</v>
      </c>
      <c r="H2285" s="1" t="s">
        <v>67</v>
      </c>
      <c r="I2285" s="1" t="s">
        <v>68</v>
      </c>
      <c r="J2285" s="1" t="s">
        <v>5</v>
      </c>
      <c r="K2285" s="1">
        <v>48</v>
      </c>
      <c r="L2285" s="1" t="s">
        <v>112</v>
      </c>
      <c r="M2285" s="14">
        <v>0.25000000000000006</v>
      </c>
      <c r="N2285" s="2">
        <v>4500</v>
      </c>
      <c r="O2285" s="14">
        <f t="shared" si="120"/>
        <v>1125.0000000000002</v>
      </c>
      <c r="P2285" s="14">
        <f t="shared" si="121"/>
        <v>450.00000000000011</v>
      </c>
      <c r="Q2285" s="3">
        <v>0.4</v>
      </c>
    </row>
    <row r="2286" spans="1:17" ht="15.75" customHeight="1" x14ac:dyDescent="0.2">
      <c r="A2286" s="1" t="s">
        <v>108</v>
      </c>
      <c r="B2286" s="1">
        <v>1185732</v>
      </c>
      <c r="C2286" s="17">
        <v>44813</v>
      </c>
      <c r="D2286" s="17" t="str">
        <f t="shared" si="125"/>
        <v>septiembre</v>
      </c>
      <c r="E2286" s="17" t="str">
        <f t="shared" si="126"/>
        <v>T3</v>
      </c>
      <c r="F2286" s="17" t="str">
        <f t="shared" si="127"/>
        <v>S2</v>
      </c>
      <c r="G2286" s="1" t="s">
        <v>27</v>
      </c>
      <c r="H2286" s="1" t="s">
        <v>67</v>
      </c>
      <c r="I2286" s="1" t="s">
        <v>68</v>
      </c>
      <c r="J2286" s="1" t="s">
        <v>6</v>
      </c>
      <c r="K2286" s="1">
        <v>47</v>
      </c>
      <c r="L2286" s="1" t="s">
        <v>113</v>
      </c>
      <c r="M2286" s="14">
        <v>0.35000000000000003</v>
      </c>
      <c r="N2286" s="2">
        <v>4500</v>
      </c>
      <c r="O2286" s="14">
        <f t="shared" si="120"/>
        <v>1575.0000000000002</v>
      </c>
      <c r="P2286" s="14">
        <f t="shared" si="121"/>
        <v>551.25</v>
      </c>
      <c r="Q2286" s="3">
        <v>0.35</v>
      </c>
    </row>
    <row r="2287" spans="1:17" ht="15.75" customHeight="1" x14ac:dyDescent="0.2">
      <c r="A2287" s="1" t="s">
        <v>108</v>
      </c>
      <c r="B2287" s="1">
        <v>1185732</v>
      </c>
      <c r="C2287" s="17">
        <v>44813</v>
      </c>
      <c r="D2287" s="17" t="str">
        <f t="shared" si="125"/>
        <v>septiembre</v>
      </c>
      <c r="E2287" s="17" t="str">
        <f t="shared" si="126"/>
        <v>T3</v>
      </c>
      <c r="F2287" s="17" t="str">
        <f t="shared" si="127"/>
        <v>S2</v>
      </c>
      <c r="G2287" s="1" t="s">
        <v>27</v>
      </c>
      <c r="H2287" s="1" t="s">
        <v>67</v>
      </c>
      <c r="I2287" s="1" t="s">
        <v>68</v>
      </c>
      <c r="J2287" s="1" t="s">
        <v>7</v>
      </c>
      <c r="K2287" s="1">
        <v>46</v>
      </c>
      <c r="L2287" s="1" t="s">
        <v>115</v>
      </c>
      <c r="M2287" s="14">
        <v>0.40000000000000008</v>
      </c>
      <c r="N2287" s="2">
        <v>5500</v>
      </c>
      <c r="O2287" s="14">
        <f t="shared" si="120"/>
        <v>2200.0000000000005</v>
      </c>
      <c r="P2287" s="14">
        <f t="shared" si="121"/>
        <v>1100.0000000000002</v>
      </c>
      <c r="Q2287" s="3">
        <v>0.5</v>
      </c>
    </row>
    <row r="2288" spans="1:17" ht="15.75" customHeight="1" x14ac:dyDescent="0.2">
      <c r="A2288" s="1" t="s">
        <v>108</v>
      </c>
      <c r="B2288" s="1">
        <v>1185732</v>
      </c>
      <c r="C2288" s="17">
        <v>44845</v>
      </c>
      <c r="D2288" s="17" t="str">
        <f t="shared" si="125"/>
        <v>octubre</v>
      </c>
      <c r="E2288" s="17" t="str">
        <f t="shared" si="126"/>
        <v>T4</v>
      </c>
      <c r="F2288" s="17" t="str">
        <f t="shared" si="127"/>
        <v>S2</v>
      </c>
      <c r="G2288" s="1" t="s">
        <v>27</v>
      </c>
      <c r="H2288" s="1" t="s">
        <v>67</v>
      </c>
      <c r="I2288" s="1" t="s">
        <v>68</v>
      </c>
      <c r="J2288" s="1" t="s">
        <v>2</v>
      </c>
      <c r="K2288" s="1">
        <v>51</v>
      </c>
      <c r="L2288" s="1" t="s">
        <v>112</v>
      </c>
      <c r="M2288" s="14">
        <v>0.40000000000000008</v>
      </c>
      <c r="N2288" s="2">
        <v>7250</v>
      </c>
      <c r="O2288" s="14">
        <f t="shared" si="120"/>
        <v>2900.0000000000005</v>
      </c>
      <c r="P2288" s="14">
        <f t="shared" si="121"/>
        <v>1160.0000000000002</v>
      </c>
      <c r="Q2288" s="3">
        <v>0.4</v>
      </c>
    </row>
    <row r="2289" spans="1:17" ht="15.75" customHeight="1" x14ac:dyDescent="0.2">
      <c r="A2289" s="1" t="s">
        <v>108</v>
      </c>
      <c r="B2289" s="1">
        <v>1185732</v>
      </c>
      <c r="C2289" s="17">
        <v>44845</v>
      </c>
      <c r="D2289" s="17" t="str">
        <f t="shared" si="125"/>
        <v>octubre</v>
      </c>
      <c r="E2289" s="17" t="str">
        <f t="shared" si="126"/>
        <v>T4</v>
      </c>
      <c r="F2289" s="17" t="str">
        <f t="shared" si="127"/>
        <v>S2</v>
      </c>
      <c r="G2289" s="1" t="s">
        <v>27</v>
      </c>
      <c r="H2289" s="1" t="s">
        <v>67</v>
      </c>
      <c r="I2289" s="1" t="s">
        <v>68</v>
      </c>
      <c r="J2289" s="1" t="s">
        <v>3</v>
      </c>
      <c r="K2289" s="1">
        <v>45</v>
      </c>
      <c r="L2289" s="1" t="s">
        <v>113</v>
      </c>
      <c r="M2289" s="14">
        <v>0.3000000000000001</v>
      </c>
      <c r="N2289" s="2">
        <v>5500</v>
      </c>
      <c r="O2289" s="14">
        <f t="shared" si="120"/>
        <v>1650.0000000000005</v>
      </c>
      <c r="P2289" s="14">
        <f t="shared" si="121"/>
        <v>577.50000000000011</v>
      </c>
      <c r="Q2289" s="3">
        <v>0.35</v>
      </c>
    </row>
    <row r="2290" spans="1:17" ht="15.75" customHeight="1" x14ac:dyDescent="0.2">
      <c r="A2290" s="1" t="s">
        <v>108</v>
      </c>
      <c r="B2290" s="1">
        <v>1185732</v>
      </c>
      <c r="C2290" s="17">
        <v>44845</v>
      </c>
      <c r="D2290" s="17" t="str">
        <f t="shared" si="125"/>
        <v>octubre</v>
      </c>
      <c r="E2290" s="17" t="str">
        <f t="shared" si="126"/>
        <v>T4</v>
      </c>
      <c r="F2290" s="17" t="str">
        <f t="shared" si="127"/>
        <v>S2</v>
      </c>
      <c r="G2290" s="1" t="s">
        <v>27</v>
      </c>
      <c r="H2290" s="1" t="s">
        <v>67</v>
      </c>
      <c r="I2290" s="1" t="s">
        <v>68</v>
      </c>
      <c r="J2290" s="1" t="s">
        <v>4</v>
      </c>
      <c r="K2290" s="1">
        <v>55</v>
      </c>
      <c r="L2290" s="1" t="s">
        <v>115</v>
      </c>
      <c r="M2290" s="14">
        <v>0.3000000000000001</v>
      </c>
      <c r="N2290" s="2">
        <v>4250</v>
      </c>
      <c r="O2290" s="14">
        <f t="shared" si="120"/>
        <v>1275.0000000000005</v>
      </c>
      <c r="P2290" s="14">
        <f t="shared" si="121"/>
        <v>510.00000000000023</v>
      </c>
      <c r="Q2290" s="3">
        <v>0.4</v>
      </c>
    </row>
    <row r="2291" spans="1:17" ht="15.75" customHeight="1" x14ac:dyDescent="0.2">
      <c r="A2291" s="1" t="s">
        <v>108</v>
      </c>
      <c r="B2291" s="1">
        <v>1185732</v>
      </c>
      <c r="C2291" s="17">
        <v>44845</v>
      </c>
      <c r="D2291" s="17" t="str">
        <f t="shared" si="125"/>
        <v>octubre</v>
      </c>
      <c r="E2291" s="17" t="str">
        <f t="shared" si="126"/>
        <v>T4</v>
      </c>
      <c r="F2291" s="17" t="str">
        <f t="shared" si="127"/>
        <v>S2</v>
      </c>
      <c r="G2291" s="1" t="s">
        <v>27</v>
      </c>
      <c r="H2291" s="1" t="s">
        <v>67</v>
      </c>
      <c r="I2291" s="1" t="s">
        <v>68</v>
      </c>
      <c r="J2291" s="1" t="s">
        <v>5</v>
      </c>
      <c r="K2291" s="1">
        <v>51</v>
      </c>
      <c r="L2291" s="1" t="s">
        <v>113</v>
      </c>
      <c r="M2291" s="14">
        <v>0.3000000000000001</v>
      </c>
      <c r="N2291" s="2">
        <v>4000</v>
      </c>
      <c r="O2291" s="14">
        <f t="shared" si="120"/>
        <v>1200.0000000000005</v>
      </c>
      <c r="P2291" s="14">
        <f t="shared" si="121"/>
        <v>480.00000000000023</v>
      </c>
      <c r="Q2291" s="3">
        <v>0.4</v>
      </c>
    </row>
    <row r="2292" spans="1:17" ht="15.75" customHeight="1" x14ac:dyDescent="0.2">
      <c r="A2292" s="1" t="s">
        <v>108</v>
      </c>
      <c r="B2292" s="1">
        <v>1185732</v>
      </c>
      <c r="C2292" s="17">
        <v>44845</v>
      </c>
      <c r="D2292" s="17" t="str">
        <f t="shared" si="125"/>
        <v>octubre</v>
      </c>
      <c r="E2292" s="17" t="str">
        <f t="shared" si="126"/>
        <v>T4</v>
      </c>
      <c r="F2292" s="17" t="str">
        <f t="shared" si="127"/>
        <v>S2</v>
      </c>
      <c r="G2292" s="1" t="s">
        <v>27</v>
      </c>
      <c r="H2292" s="1" t="s">
        <v>67</v>
      </c>
      <c r="I2292" s="1" t="s">
        <v>68</v>
      </c>
      <c r="J2292" s="1" t="s">
        <v>6</v>
      </c>
      <c r="K2292" s="1">
        <v>57</v>
      </c>
      <c r="L2292" s="1" t="s">
        <v>114</v>
      </c>
      <c r="M2292" s="14">
        <v>0.40000000000000008</v>
      </c>
      <c r="N2292" s="2">
        <v>4000</v>
      </c>
      <c r="O2292" s="14">
        <f t="shared" si="120"/>
        <v>1600.0000000000002</v>
      </c>
      <c r="P2292" s="14">
        <f t="shared" si="121"/>
        <v>560</v>
      </c>
      <c r="Q2292" s="3">
        <v>0.35</v>
      </c>
    </row>
    <row r="2293" spans="1:17" ht="15.75" customHeight="1" x14ac:dyDescent="0.2">
      <c r="A2293" s="1" t="s">
        <v>108</v>
      </c>
      <c r="B2293" s="1">
        <v>1185732</v>
      </c>
      <c r="C2293" s="17">
        <v>44845</v>
      </c>
      <c r="D2293" s="17" t="str">
        <f t="shared" si="125"/>
        <v>octubre</v>
      </c>
      <c r="E2293" s="17" t="str">
        <f t="shared" si="126"/>
        <v>T4</v>
      </c>
      <c r="F2293" s="17" t="str">
        <f t="shared" si="127"/>
        <v>S2</v>
      </c>
      <c r="G2293" s="1" t="s">
        <v>27</v>
      </c>
      <c r="H2293" s="1" t="s">
        <v>67</v>
      </c>
      <c r="I2293" s="1" t="s">
        <v>68</v>
      </c>
      <c r="J2293" s="1" t="s">
        <v>7</v>
      </c>
      <c r="K2293" s="1">
        <v>44</v>
      </c>
      <c r="L2293" s="1" t="s">
        <v>112</v>
      </c>
      <c r="M2293" s="14">
        <v>0.4</v>
      </c>
      <c r="N2293" s="2">
        <v>5250</v>
      </c>
      <c r="O2293" s="14">
        <f t="shared" si="120"/>
        <v>2100</v>
      </c>
      <c r="P2293" s="14">
        <f t="shared" si="121"/>
        <v>1050</v>
      </c>
      <c r="Q2293" s="3">
        <v>0.5</v>
      </c>
    </row>
    <row r="2294" spans="1:17" ht="15.75" customHeight="1" x14ac:dyDescent="0.2">
      <c r="A2294" s="1" t="s">
        <v>108</v>
      </c>
      <c r="B2294" s="1">
        <v>1185732</v>
      </c>
      <c r="C2294" s="17">
        <v>44875</v>
      </c>
      <c r="D2294" s="17" t="str">
        <f t="shared" si="125"/>
        <v>noviembre</v>
      </c>
      <c r="E2294" s="17" t="str">
        <f t="shared" si="126"/>
        <v>T4</v>
      </c>
      <c r="F2294" s="17" t="str">
        <f t="shared" si="127"/>
        <v>S2</v>
      </c>
      <c r="G2294" s="1" t="s">
        <v>27</v>
      </c>
      <c r="H2294" s="1" t="s">
        <v>67</v>
      </c>
      <c r="I2294" s="1" t="s">
        <v>68</v>
      </c>
      <c r="J2294" s="1" t="s">
        <v>2</v>
      </c>
      <c r="K2294" s="1">
        <v>58</v>
      </c>
      <c r="L2294" s="1" t="s">
        <v>113</v>
      </c>
      <c r="M2294" s="14">
        <v>0.35000000000000009</v>
      </c>
      <c r="N2294" s="2">
        <v>6750</v>
      </c>
      <c r="O2294" s="14">
        <f t="shared" si="120"/>
        <v>2362.5000000000005</v>
      </c>
      <c r="P2294" s="14">
        <f t="shared" si="121"/>
        <v>945.00000000000023</v>
      </c>
      <c r="Q2294" s="3">
        <v>0.4</v>
      </c>
    </row>
    <row r="2295" spans="1:17" ht="15.75" customHeight="1" x14ac:dyDescent="0.2">
      <c r="A2295" s="1" t="s">
        <v>108</v>
      </c>
      <c r="B2295" s="1">
        <v>1185732</v>
      </c>
      <c r="C2295" s="17">
        <v>44875</v>
      </c>
      <c r="D2295" s="17" t="str">
        <f t="shared" si="125"/>
        <v>noviembre</v>
      </c>
      <c r="E2295" s="17" t="str">
        <f t="shared" si="126"/>
        <v>T4</v>
      </c>
      <c r="F2295" s="17" t="str">
        <f t="shared" si="127"/>
        <v>S2</v>
      </c>
      <c r="G2295" s="1" t="s">
        <v>27</v>
      </c>
      <c r="H2295" s="1" t="s">
        <v>67</v>
      </c>
      <c r="I2295" s="1" t="s">
        <v>68</v>
      </c>
      <c r="J2295" s="1" t="s">
        <v>3</v>
      </c>
      <c r="K2295" s="1">
        <v>22</v>
      </c>
      <c r="L2295" s="1" t="s">
        <v>113</v>
      </c>
      <c r="M2295" s="14">
        <v>0.25000000000000011</v>
      </c>
      <c r="N2295" s="2">
        <v>5000</v>
      </c>
      <c r="O2295" s="14">
        <f t="shared" si="120"/>
        <v>1250.0000000000005</v>
      </c>
      <c r="P2295" s="14">
        <f t="shared" si="121"/>
        <v>437.50000000000011</v>
      </c>
      <c r="Q2295" s="3">
        <v>0.35</v>
      </c>
    </row>
    <row r="2296" spans="1:17" ht="15.75" customHeight="1" x14ac:dyDescent="0.2">
      <c r="A2296" s="1" t="s">
        <v>108</v>
      </c>
      <c r="B2296" s="1">
        <v>1185732</v>
      </c>
      <c r="C2296" s="17">
        <v>44875</v>
      </c>
      <c r="D2296" s="17" t="str">
        <f t="shared" si="125"/>
        <v>noviembre</v>
      </c>
      <c r="E2296" s="17" t="str">
        <f t="shared" si="126"/>
        <v>T4</v>
      </c>
      <c r="F2296" s="17" t="str">
        <f t="shared" si="127"/>
        <v>S2</v>
      </c>
      <c r="G2296" s="1" t="s">
        <v>27</v>
      </c>
      <c r="H2296" s="1" t="s">
        <v>67</v>
      </c>
      <c r="I2296" s="1" t="s">
        <v>68</v>
      </c>
      <c r="J2296" s="1" t="s">
        <v>4</v>
      </c>
      <c r="K2296" s="1">
        <v>49</v>
      </c>
      <c r="L2296" s="1" t="s">
        <v>113</v>
      </c>
      <c r="M2296" s="14">
        <v>0.35000000000000014</v>
      </c>
      <c r="N2296" s="2">
        <v>4450</v>
      </c>
      <c r="O2296" s="14">
        <f t="shared" si="120"/>
        <v>1557.5000000000007</v>
      </c>
      <c r="P2296" s="14">
        <f t="shared" si="121"/>
        <v>623.00000000000034</v>
      </c>
      <c r="Q2296" s="3">
        <v>0.4</v>
      </c>
    </row>
    <row r="2297" spans="1:17" ht="15.75" customHeight="1" x14ac:dyDescent="0.2">
      <c r="A2297" s="1" t="s">
        <v>108</v>
      </c>
      <c r="B2297" s="1">
        <v>1185732</v>
      </c>
      <c r="C2297" s="17">
        <v>44875</v>
      </c>
      <c r="D2297" s="17" t="str">
        <f t="shared" si="125"/>
        <v>noviembre</v>
      </c>
      <c r="E2297" s="17" t="str">
        <f t="shared" si="126"/>
        <v>T4</v>
      </c>
      <c r="F2297" s="17" t="str">
        <f t="shared" si="127"/>
        <v>S2</v>
      </c>
      <c r="G2297" s="1" t="s">
        <v>27</v>
      </c>
      <c r="H2297" s="1" t="s">
        <v>67</v>
      </c>
      <c r="I2297" s="1" t="s">
        <v>68</v>
      </c>
      <c r="J2297" s="1" t="s">
        <v>5</v>
      </c>
      <c r="K2297" s="1">
        <v>50</v>
      </c>
      <c r="L2297" s="1" t="s">
        <v>114</v>
      </c>
      <c r="M2297" s="14">
        <v>0.65000000000000024</v>
      </c>
      <c r="N2297" s="2">
        <v>5000</v>
      </c>
      <c r="O2297" s="14">
        <f t="shared" si="120"/>
        <v>3250.0000000000014</v>
      </c>
      <c r="P2297" s="14">
        <f t="shared" si="121"/>
        <v>1300.0000000000007</v>
      </c>
      <c r="Q2297" s="3">
        <v>0.4</v>
      </c>
    </row>
    <row r="2298" spans="1:17" ht="15.75" customHeight="1" x14ac:dyDescent="0.2">
      <c r="A2298" s="1" t="s">
        <v>108</v>
      </c>
      <c r="B2298" s="1">
        <v>1185732</v>
      </c>
      <c r="C2298" s="17">
        <v>44875</v>
      </c>
      <c r="D2298" s="17" t="str">
        <f t="shared" si="125"/>
        <v>noviembre</v>
      </c>
      <c r="E2298" s="17" t="str">
        <f t="shared" si="126"/>
        <v>T4</v>
      </c>
      <c r="F2298" s="17" t="str">
        <f t="shared" si="127"/>
        <v>S2</v>
      </c>
      <c r="G2298" s="1" t="s">
        <v>27</v>
      </c>
      <c r="H2298" s="1" t="s">
        <v>67</v>
      </c>
      <c r="I2298" s="1" t="s">
        <v>68</v>
      </c>
      <c r="J2298" s="1" t="s">
        <v>6</v>
      </c>
      <c r="K2298" s="1">
        <v>34</v>
      </c>
      <c r="L2298" s="1" t="s">
        <v>113</v>
      </c>
      <c r="M2298" s="14">
        <v>0.80000000000000016</v>
      </c>
      <c r="N2298" s="2">
        <v>4750</v>
      </c>
      <c r="O2298" s="14">
        <f t="shared" si="120"/>
        <v>3800.0000000000009</v>
      </c>
      <c r="P2298" s="14">
        <f t="shared" si="121"/>
        <v>1330.0000000000002</v>
      </c>
      <c r="Q2298" s="3">
        <v>0.35</v>
      </c>
    </row>
    <row r="2299" spans="1:17" ht="15.75" customHeight="1" x14ac:dyDescent="0.2">
      <c r="A2299" s="1" t="s">
        <v>108</v>
      </c>
      <c r="B2299" s="1">
        <v>1185732</v>
      </c>
      <c r="C2299" s="17">
        <v>44875</v>
      </c>
      <c r="D2299" s="17" t="str">
        <f t="shared" si="125"/>
        <v>noviembre</v>
      </c>
      <c r="E2299" s="17" t="str">
        <f t="shared" si="126"/>
        <v>T4</v>
      </c>
      <c r="F2299" s="17" t="str">
        <f t="shared" si="127"/>
        <v>S2</v>
      </c>
      <c r="G2299" s="1" t="s">
        <v>27</v>
      </c>
      <c r="H2299" s="1" t="s">
        <v>67</v>
      </c>
      <c r="I2299" s="1" t="s">
        <v>68</v>
      </c>
      <c r="J2299" s="1" t="s">
        <v>7</v>
      </c>
      <c r="K2299" s="1">
        <v>50</v>
      </c>
      <c r="L2299" s="1" t="s">
        <v>112</v>
      </c>
      <c r="M2299" s="14">
        <v>0.8</v>
      </c>
      <c r="N2299" s="2">
        <v>5750</v>
      </c>
      <c r="O2299" s="14">
        <f t="shared" si="120"/>
        <v>4600</v>
      </c>
      <c r="P2299" s="14">
        <f t="shared" si="121"/>
        <v>2300</v>
      </c>
      <c r="Q2299" s="3">
        <v>0.5</v>
      </c>
    </row>
    <row r="2300" spans="1:17" ht="15.75" customHeight="1" x14ac:dyDescent="0.2">
      <c r="A2300" s="1" t="s">
        <v>108</v>
      </c>
      <c r="B2300" s="1">
        <v>1185732</v>
      </c>
      <c r="C2300" s="17">
        <v>44904</v>
      </c>
      <c r="D2300" s="17" t="str">
        <f t="shared" si="125"/>
        <v>diciembre</v>
      </c>
      <c r="E2300" s="17" t="str">
        <f t="shared" si="126"/>
        <v>T4</v>
      </c>
      <c r="F2300" s="17" t="str">
        <f t="shared" si="127"/>
        <v>S2</v>
      </c>
      <c r="G2300" s="1" t="s">
        <v>27</v>
      </c>
      <c r="H2300" s="1" t="s">
        <v>67</v>
      </c>
      <c r="I2300" s="1" t="s">
        <v>68</v>
      </c>
      <c r="J2300" s="1" t="s">
        <v>2</v>
      </c>
      <c r="K2300" s="1">
        <v>27</v>
      </c>
      <c r="L2300" s="1" t="s">
        <v>112</v>
      </c>
      <c r="M2300" s="14">
        <v>0.75000000000000011</v>
      </c>
      <c r="N2300" s="2">
        <v>8250</v>
      </c>
      <c r="O2300" s="14">
        <f t="shared" si="120"/>
        <v>6187.5000000000009</v>
      </c>
      <c r="P2300" s="14">
        <f t="shared" si="121"/>
        <v>2475.0000000000005</v>
      </c>
      <c r="Q2300" s="3">
        <v>0.4</v>
      </c>
    </row>
    <row r="2301" spans="1:17" ht="15.75" customHeight="1" x14ac:dyDescent="0.2">
      <c r="A2301" s="1" t="s">
        <v>108</v>
      </c>
      <c r="B2301" s="1">
        <v>1185732</v>
      </c>
      <c r="C2301" s="17">
        <v>44904</v>
      </c>
      <c r="D2301" s="17" t="str">
        <f t="shared" si="125"/>
        <v>diciembre</v>
      </c>
      <c r="E2301" s="17" t="str">
        <f t="shared" si="126"/>
        <v>T4</v>
      </c>
      <c r="F2301" s="17" t="str">
        <f t="shared" si="127"/>
        <v>S2</v>
      </c>
      <c r="G2301" s="1" t="s">
        <v>27</v>
      </c>
      <c r="H2301" s="1" t="s">
        <v>67</v>
      </c>
      <c r="I2301" s="1" t="s">
        <v>68</v>
      </c>
      <c r="J2301" s="1" t="s">
        <v>3</v>
      </c>
      <c r="K2301" s="1">
        <v>29</v>
      </c>
      <c r="L2301" s="1" t="s">
        <v>115</v>
      </c>
      <c r="M2301" s="14">
        <v>0.65000000000000013</v>
      </c>
      <c r="N2301" s="2">
        <v>6250</v>
      </c>
      <c r="O2301" s="14">
        <f t="shared" si="120"/>
        <v>4062.5000000000009</v>
      </c>
      <c r="P2301" s="14">
        <f t="shared" si="121"/>
        <v>1421.8750000000002</v>
      </c>
      <c r="Q2301" s="3">
        <v>0.35</v>
      </c>
    </row>
    <row r="2302" spans="1:17" ht="15.75" customHeight="1" x14ac:dyDescent="0.2">
      <c r="A2302" s="1" t="s">
        <v>108</v>
      </c>
      <c r="B2302" s="1">
        <v>1185732</v>
      </c>
      <c r="C2302" s="17">
        <v>44904</v>
      </c>
      <c r="D2302" s="17" t="str">
        <f t="shared" si="125"/>
        <v>diciembre</v>
      </c>
      <c r="E2302" s="17" t="str">
        <f t="shared" si="126"/>
        <v>T4</v>
      </c>
      <c r="F2302" s="17" t="str">
        <f t="shared" si="127"/>
        <v>S2</v>
      </c>
      <c r="G2302" s="1" t="s">
        <v>27</v>
      </c>
      <c r="H2302" s="1" t="s">
        <v>67</v>
      </c>
      <c r="I2302" s="1" t="s">
        <v>68</v>
      </c>
      <c r="J2302" s="1" t="s">
        <v>4</v>
      </c>
      <c r="K2302" s="1">
        <v>34</v>
      </c>
      <c r="L2302" s="1" t="s">
        <v>112</v>
      </c>
      <c r="M2302" s="14">
        <v>0.65000000000000013</v>
      </c>
      <c r="N2302" s="2">
        <v>5750</v>
      </c>
      <c r="O2302" s="14">
        <f t="shared" si="120"/>
        <v>3737.5000000000009</v>
      </c>
      <c r="P2302" s="14">
        <f t="shared" si="121"/>
        <v>1495.0000000000005</v>
      </c>
      <c r="Q2302" s="3">
        <v>0.4</v>
      </c>
    </row>
    <row r="2303" spans="1:17" ht="15.75" customHeight="1" x14ac:dyDescent="0.2">
      <c r="A2303" s="1" t="s">
        <v>108</v>
      </c>
      <c r="B2303" s="1">
        <v>1185732</v>
      </c>
      <c r="C2303" s="17">
        <v>44904</v>
      </c>
      <c r="D2303" s="17" t="str">
        <f t="shared" si="125"/>
        <v>diciembre</v>
      </c>
      <c r="E2303" s="17" t="str">
        <f t="shared" si="126"/>
        <v>T4</v>
      </c>
      <c r="F2303" s="17" t="str">
        <f t="shared" si="127"/>
        <v>S2</v>
      </c>
      <c r="G2303" s="1" t="s">
        <v>27</v>
      </c>
      <c r="H2303" s="1" t="s">
        <v>67</v>
      </c>
      <c r="I2303" s="1" t="s">
        <v>68</v>
      </c>
      <c r="J2303" s="1" t="s">
        <v>5</v>
      </c>
      <c r="K2303" s="1">
        <v>36</v>
      </c>
      <c r="L2303" s="1" t="s">
        <v>112</v>
      </c>
      <c r="M2303" s="14">
        <v>0.65000000000000013</v>
      </c>
      <c r="N2303" s="2">
        <v>5250</v>
      </c>
      <c r="O2303" s="14">
        <f t="shared" si="120"/>
        <v>3412.5000000000009</v>
      </c>
      <c r="P2303" s="14">
        <f t="shared" si="121"/>
        <v>1365.0000000000005</v>
      </c>
      <c r="Q2303" s="3">
        <v>0.4</v>
      </c>
    </row>
    <row r="2304" spans="1:17" ht="15.75" customHeight="1" x14ac:dyDescent="0.2">
      <c r="A2304" s="1" t="s">
        <v>108</v>
      </c>
      <c r="B2304" s="1">
        <v>1185732</v>
      </c>
      <c r="C2304" s="17">
        <v>44904</v>
      </c>
      <c r="D2304" s="17" t="str">
        <f t="shared" si="125"/>
        <v>diciembre</v>
      </c>
      <c r="E2304" s="17" t="str">
        <f t="shared" si="126"/>
        <v>T4</v>
      </c>
      <c r="F2304" s="17" t="str">
        <f t="shared" si="127"/>
        <v>S2</v>
      </c>
      <c r="G2304" s="1" t="s">
        <v>27</v>
      </c>
      <c r="H2304" s="1" t="s">
        <v>67</v>
      </c>
      <c r="I2304" s="1" t="s">
        <v>68</v>
      </c>
      <c r="J2304" s="1" t="s">
        <v>6</v>
      </c>
      <c r="K2304" s="1">
        <v>26</v>
      </c>
      <c r="L2304" s="1" t="s">
        <v>114</v>
      </c>
      <c r="M2304" s="14">
        <v>0.75000000000000011</v>
      </c>
      <c r="N2304" s="2">
        <v>5250</v>
      </c>
      <c r="O2304" s="14">
        <f t="shared" si="120"/>
        <v>3937.5000000000005</v>
      </c>
      <c r="P2304" s="14">
        <f t="shared" si="121"/>
        <v>1378.125</v>
      </c>
      <c r="Q2304" s="3">
        <v>0.35</v>
      </c>
    </row>
    <row r="2305" spans="1:17" ht="15.75" customHeight="1" x14ac:dyDescent="0.2">
      <c r="A2305" s="1" t="s">
        <v>108</v>
      </c>
      <c r="B2305" s="1">
        <v>1185732</v>
      </c>
      <c r="C2305" s="17">
        <v>44904</v>
      </c>
      <c r="D2305" s="17" t="str">
        <f t="shared" si="125"/>
        <v>diciembre</v>
      </c>
      <c r="E2305" s="17" t="str">
        <f t="shared" si="126"/>
        <v>T4</v>
      </c>
      <c r="F2305" s="17" t="str">
        <f t="shared" si="127"/>
        <v>S2</v>
      </c>
      <c r="G2305" s="1" t="s">
        <v>27</v>
      </c>
      <c r="H2305" s="1" t="s">
        <v>67</v>
      </c>
      <c r="I2305" s="1" t="s">
        <v>68</v>
      </c>
      <c r="J2305" s="1" t="s">
        <v>7</v>
      </c>
      <c r="K2305" s="1">
        <v>48</v>
      </c>
      <c r="L2305" s="1" t="s">
        <v>114</v>
      </c>
      <c r="M2305" s="14">
        <v>0.8</v>
      </c>
      <c r="N2305" s="2">
        <v>6250</v>
      </c>
      <c r="O2305" s="14">
        <f t="shared" si="120"/>
        <v>5000</v>
      </c>
      <c r="P2305" s="14">
        <f t="shared" si="121"/>
        <v>2500</v>
      </c>
      <c r="Q2305" s="3">
        <v>0.5</v>
      </c>
    </row>
    <row r="2306" spans="1:17" ht="15.75" customHeight="1" x14ac:dyDescent="0.2">
      <c r="A2306" s="1" t="s">
        <v>108</v>
      </c>
      <c r="B2306" s="1">
        <v>1185732</v>
      </c>
      <c r="C2306" s="17">
        <v>44583</v>
      </c>
      <c r="D2306" s="17" t="str">
        <f t="shared" ref="D2306:D2369" si="128">TEXT(C2306,"mmmm")</f>
        <v>enero</v>
      </c>
      <c r="E2306" s="17" t="str">
        <f t="shared" ref="E2306:E2369" si="129">"T" &amp; TRUNC((MONTH(C2306)-1)/3)+1</f>
        <v>T1</v>
      </c>
      <c r="F2306" s="17" t="str">
        <f t="shared" ref="F2306:F2369" si="130">"S" &amp; IF(MONTH(C2306)&lt;=6,1,2)</f>
        <v>S1</v>
      </c>
      <c r="G2306" s="1" t="s">
        <v>15</v>
      </c>
      <c r="H2306" s="1" t="s">
        <v>69</v>
      </c>
      <c r="I2306" s="1" t="s">
        <v>70</v>
      </c>
      <c r="J2306" s="1" t="s">
        <v>2</v>
      </c>
      <c r="K2306" s="1">
        <v>58</v>
      </c>
      <c r="L2306" s="1" t="s">
        <v>114</v>
      </c>
      <c r="M2306" s="14">
        <v>0.4</v>
      </c>
      <c r="N2306" s="2">
        <v>5000</v>
      </c>
      <c r="O2306" s="14">
        <f t="shared" si="120"/>
        <v>2000</v>
      </c>
      <c r="P2306" s="14">
        <f t="shared" si="121"/>
        <v>800</v>
      </c>
      <c r="Q2306" s="3">
        <v>0.4</v>
      </c>
    </row>
    <row r="2307" spans="1:17" ht="15.75" customHeight="1" x14ac:dyDescent="0.2">
      <c r="A2307" s="1" t="s">
        <v>108</v>
      </c>
      <c r="B2307" s="1">
        <v>1185732</v>
      </c>
      <c r="C2307" s="17">
        <v>44583</v>
      </c>
      <c r="D2307" s="17" t="str">
        <f t="shared" si="128"/>
        <v>enero</v>
      </c>
      <c r="E2307" s="17" t="str">
        <f t="shared" si="129"/>
        <v>T1</v>
      </c>
      <c r="F2307" s="17" t="str">
        <f t="shared" si="130"/>
        <v>S1</v>
      </c>
      <c r="G2307" s="1" t="s">
        <v>15</v>
      </c>
      <c r="H2307" s="1" t="s">
        <v>69</v>
      </c>
      <c r="I2307" s="1" t="s">
        <v>70</v>
      </c>
      <c r="J2307" s="1" t="s">
        <v>3</v>
      </c>
      <c r="K2307" s="1">
        <v>32</v>
      </c>
      <c r="L2307" s="1" t="s">
        <v>113</v>
      </c>
      <c r="M2307" s="14">
        <v>0.4</v>
      </c>
      <c r="N2307" s="2">
        <v>3000</v>
      </c>
      <c r="O2307" s="14">
        <f t="shared" si="120"/>
        <v>1200</v>
      </c>
      <c r="P2307" s="14">
        <f t="shared" si="121"/>
        <v>420</v>
      </c>
      <c r="Q2307" s="3">
        <v>0.35</v>
      </c>
    </row>
    <row r="2308" spans="1:17" ht="15.75" customHeight="1" x14ac:dyDescent="0.2">
      <c r="A2308" s="1" t="s">
        <v>108</v>
      </c>
      <c r="B2308" s="1">
        <v>1185732</v>
      </c>
      <c r="C2308" s="17">
        <v>44583</v>
      </c>
      <c r="D2308" s="17" t="str">
        <f t="shared" si="128"/>
        <v>enero</v>
      </c>
      <c r="E2308" s="17" t="str">
        <f t="shared" si="129"/>
        <v>T1</v>
      </c>
      <c r="F2308" s="17" t="str">
        <f t="shared" si="130"/>
        <v>S1</v>
      </c>
      <c r="G2308" s="1" t="s">
        <v>15</v>
      </c>
      <c r="H2308" s="1" t="s">
        <v>69</v>
      </c>
      <c r="I2308" s="1" t="s">
        <v>70</v>
      </c>
      <c r="J2308" s="1" t="s">
        <v>4</v>
      </c>
      <c r="K2308" s="1">
        <v>21</v>
      </c>
      <c r="L2308" s="1" t="s">
        <v>112</v>
      </c>
      <c r="M2308" s="14">
        <v>0.30000000000000004</v>
      </c>
      <c r="N2308" s="2">
        <v>3000</v>
      </c>
      <c r="O2308" s="14">
        <f t="shared" si="120"/>
        <v>900.00000000000011</v>
      </c>
      <c r="P2308" s="14">
        <f t="shared" si="121"/>
        <v>360.00000000000006</v>
      </c>
      <c r="Q2308" s="3">
        <v>0.4</v>
      </c>
    </row>
    <row r="2309" spans="1:17" ht="15.75" customHeight="1" x14ac:dyDescent="0.2">
      <c r="A2309" s="1" t="s">
        <v>108</v>
      </c>
      <c r="B2309" s="1">
        <v>1185732</v>
      </c>
      <c r="C2309" s="17">
        <v>44583</v>
      </c>
      <c r="D2309" s="17" t="str">
        <f t="shared" si="128"/>
        <v>enero</v>
      </c>
      <c r="E2309" s="17" t="str">
        <f t="shared" si="129"/>
        <v>T1</v>
      </c>
      <c r="F2309" s="17" t="str">
        <f t="shared" si="130"/>
        <v>S1</v>
      </c>
      <c r="G2309" s="1" t="s">
        <v>15</v>
      </c>
      <c r="H2309" s="1" t="s">
        <v>69</v>
      </c>
      <c r="I2309" s="1" t="s">
        <v>70</v>
      </c>
      <c r="J2309" s="1" t="s">
        <v>5</v>
      </c>
      <c r="K2309" s="1">
        <v>17</v>
      </c>
      <c r="L2309" s="1" t="s">
        <v>112</v>
      </c>
      <c r="M2309" s="14">
        <v>0.35000000000000003</v>
      </c>
      <c r="N2309" s="2">
        <v>1500</v>
      </c>
      <c r="O2309" s="14">
        <f t="shared" si="120"/>
        <v>525</v>
      </c>
      <c r="P2309" s="14">
        <f t="shared" si="121"/>
        <v>210</v>
      </c>
      <c r="Q2309" s="3">
        <v>0.4</v>
      </c>
    </row>
    <row r="2310" spans="1:17" ht="15.75" customHeight="1" x14ac:dyDescent="0.2">
      <c r="A2310" s="1" t="s">
        <v>108</v>
      </c>
      <c r="B2310" s="1">
        <v>1185732</v>
      </c>
      <c r="C2310" s="17">
        <v>44583</v>
      </c>
      <c r="D2310" s="17" t="str">
        <f t="shared" si="128"/>
        <v>enero</v>
      </c>
      <c r="E2310" s="17" t="str">
        <f t="shared" si="129"/>
        <v>T1</v>
      </c>
      <c r="F2310" s="17" t="str">
        <f t="shared" si="130"/>
        <v>S1</v>
      </c>
      <c r="G2310" s="1" t="s">
        <v>15</v>
      </c>
      <c r="H2310" s="1" t="s">
        <v>69</v>
      </c>
      <c r="I2310" s="1" t="s">
        <v>70</v>
      </c>
      <c r="J2310" s="1" t="s">
        <v>6</v>
      </c>
      <c r="K2310" s="1">
        <v>50</v>
      </c>
      <c r="L2310" s="1" t="s">
        <v>112</v>
      </c>
      <c r="M2310" s="14">
        <v>0.49999999999999994</v>
      </c>
      <c r="N2310" s="2">
        <v>2000</v>
      </c>
      <c r="O2310" s="14">
        <f t="shared" si="120"/>
        <v>999.99999999999989</v>
      </c>
      <c r="P2310" s="14">
        <f t="shared" si="121"/>
        <v>349.99999999999994</v>
      </c>
      <c r="Q2310" s="3">
        <v>0.35</v>
      </c>
    </row>
    <row r="2311" spans="1:17" ht="15.75" customHeight="1" x14ac:dyDescent="0.2">
      <c r="A2311" s="1" t="s">
        <v>108</v>
      </c>
      <c r="B2311" s="1">
        <v>1185732</v>
      </c>
      <c r="C2311" s="17">
        <v>44583</v>
      </c>
      <c r="D2311" s="17" t="str">
        <f t="shared" si="128"/>
        <v>enero</v>
      </c>
      <c r="E2311" s="17" t="str">
        <f t="shared" si="129"/>
        <v>T1</v>
      </c>
      <c r="F2311" s="17" t="str">
        <f t="shared" si="130"/>
        <v>S1</v>
      </c>
      <c r="G2311" s="1" t="s">
        <v>15</v>
      </c>
      <c r="H2311" s="1" t="s">
        <v>69</v>
      </c>
      <c r="I2311" s="1" t="s">
        <v>70</v>
      </c>
      <c r="J2311" s="1" t="s">
        <v>7</v>
      </c>
      <c r="K2311" s="1">
        <v>18</v>
      </c>
      <c r="L2311" s="1" t="s">
        <v>112</v>
      </c>
      <c r="M2311" s="14">
        <v>0.4</v>
      </c>
      <c r="N2311" s="2">
        <v>3000</v>
      </c>
      <c r="O2311" s="14">
        <f t="shared" si="120"/>
        <v>1200</v>
      </c>
      <c r="P2311" s="14">
        <f t="shared" si="121"/>
        <v>480</v>
      </c>
      <c r="Q2311" s="3">
        <v>0.4</v>
      </c>
    </row>
    <row r="2312" spans="1:17" ht="15.75" customHeight="1" x14ac:dyDescent="0.2">
      <c r="A2312" s="1" t="s">
        <v>108</v>
      </c>
      <c r="B2312" s="1">
        <v>1185732</v>
      </c>
      <c r="C2312" s="17">
        <v>44614</v>
      </c>
      <c r="D2312" s="17" t="str">
        <f t="shared" si="128"/>
        <v>febrero</v>
      </c>
      <c r="E2312" s="17" t="str">
        <f t="shared" si="129"/>
        <v>T1</v>
      </c>
      <c r="F2312" s="17" t="str">
        <f t="shared" si="130"/>
        <v>S1</v>
      </c>
      <c r="G2312" s="1" t="s">
        <v>15</v>
      </c>
      <c r="H2312" s="1" t="s">
        <v>69</v>
      </c>
      <c r="I2312" s="1" t="s">
        <v>70</v>
      </c>
      <c r="J2312" s="1" t="s">
        <v>2</v>
      </c>
      <c r="K2312" s="1">
        <v>46</v>
      </c>
      <c r="L2312" s="1" t="s">
        <v>112</v>
      </c>
      <c r="M2312" s="14">
        <v>0.4</v>
      </c>
      <c r="N2312" s="2">
        <v>5500</v>
      </c>
      <c r="O2312" s="14">
        <f t="shared" si="120"/>
        <v>2200</v>
      </c>
      <c r="P2312" s="14">
        <f t="shared" si="121"/>
        <v>880</v>
      </c>
      <c r="Q2312" s="3">
        <v>0.4</v>
      </c>
    </row>
    <row r="2313" spans="1:17" ht="15.75" customHeight="1" x14ac:dyDescent="0.2">
      <c r="A2313" s="1" t="s">
        <v>108</v>
      </c>
      <c r="B2313" s="1">
        <v>1185732</v>
      </c>
      <c r="C2313" s="17">
        <v>44614</v>
      </c>
      <c r="D2313" s="17" t="str">
        <f t="shared" si="128"/>
        <v>febrero</v>
      </c>
      <c r="E2313" s="17" t="str">
        <f t="shared" si="129"/>
        <v>T1</v>
      </c>
      <c r="F2313" s="17" t="str">
        <f t="shared" si="130"/>
        <v>S1</v>
      </c>
      <c r="G2313" s="1" t="s">
        <v>15</v>
      </c>
      <c r="H2313" s="1" t="s">
        <v>69</v>
      </c>
      <c r="I2313" s="1" t="s">
        <v>70</v>
      </c>
      <c r="J2313" s="1" t="s">
        <v>3</v>
      </c>
      <c r="K2313" s="1">
        <v>37</v>
      </c>
      <c r="L2313" s="1" t="s">
        <v>115</v>
      </c>
      <c r="M2313" s="14">
        <v>0.4</v>
      </c>
      <c r="N2313" s="2">
        <v>2000</v>
      </c>
      <c r="O2313" s="14">
        <f t="shared" si="120"/>
        <v>800</v>
      </c>
      <c r="P2313" s="14">
        <f t="shared" si="121"/>
        <v>280</v>
      </c>
      <c r="Q2313" s="3">
        <v>0.35</v>
      </c>
    </row>
    <row r="2314" spans="1:17" ht="15.75" customHeight="1" x14ac:dyDescent="0.2">
      <c r="A2314" s="1" t="s">
        <v>108</v>
      </c>
      <c r="B2314" s="1">
        <v>1185732</v>
      </c>
      <c r="C2314" s="17">
        <v>44614</v>
      </c>
      <c r="D2314" s="17" t="str">
        <f t="shared" si="128"/>
        <v>febrero</v>
      </c>
      <c r="E2314" s="17" t="str">
        <f t="shared" si="129"/>
        <v>T1</v>
      </c>
      <c r="F2314" s="17" t="str">
        <f t="shared" si="130"/>
        <v>S1</v>
      </c>
      <c r="G2314" s="1" t="s">
        <v>15</v>
      </c>
      <c r="H2314" s="1" t="s">
        <v>69</v>
      </c>
      <c r="I2314" s="1" t="s">
        <v>70</v>
      </c>
      <c r="J2314" s="1" t="s">
        <v>4</v>
      </c>
      <c r="K2314" s="1">
        <v>28</v>
      </c>
      <c r="L2314" s="1" t="s">
        <v>113</v>
      </c>
      <c r="M2314" s="14">
        <v>0.30000000000000004</v>
      </c>
      <c r="N2314" s="2">
        <v>2500</v>
      </c>
      <c r="O2314" s="14">
        <f t="shared" si="120"/>
        <v>750.00000000000011</v>
      </c>
      <c r="P2314" s="14">
        <f t="shared" si="121"/>
        <v>300.00000000000006</v>
      </c>
      <c r="Q2314" s="3">
        <v>0.4</v>
      </c>
    </row>
    <row r="2315" spans="1:17" ht="15.75" customHeight="1" x14ac:dyDescent="0.2">
      <c r="A2315" s="1" t="s">
        <v>108</v>
      </c>
      <c r="B2315" s="1">
        <v>1185732</v>
      </c>
      <c r="C2315" s="17">
        <v>44614</v>
      </c>
      <c r="D2315" s="17" t="str">
        <f t="shared" si="128"/>
        <v>febrero</v>
      </c>
      <c r="E2315" s="17" t="str">
        <f t="shared" si="129"/>
        <v>T1</v>
      </c>
      <c r="F2315" s="17" t="str">
        <f t="shared" si="130"/>
        <v>S1</v>
      </c>
      <c r="G2315" s="1" t="s">
        <v>15</v>
      </c>
      <c r="H2315" s="1" t="s">
        <v>69</v>
      </c>
      <c r="I2315" s="1" t="s">
        <v>70</v>
      </c>
      <c r="J2315" s="1" t="s">
        <v>5</v>
      </c>
      <c r="K2315" s="1">
        <v>35</v>
      </c>
      <c r="L2315" s="1" t="s">
        <v>114</v>
      </c>
      <c r="M2315" s="14">
        <v>0.35000000000000003</v>
      </c>
      <c r="N2315" s="2">
        <v>1250</v>
      </c>
      <c r="O2315" s="14">
        <f t="shared" si="120"/>
        <v>437.50000000000006</v>
      </c>
      <c r="P2315" s="14">
        <f t="shared" si="121"/>
        <v>175.00000000000003</v>
      </c>
      <c r="Q2315" s="3">
        <v>0.4</v>
      </c>
    </row>
    <row r="2316" spans="1:17" ht="15.75" customHeight="1" x14ac:dyDescent="0.2">
      <c r="A2316" s="1" t="s">
        <v>108</v>
      </c>
      <c r="B2316" s="1">
        <v>1185732</v>
      </c>
      <c r="C2316" s="17">
        <v>44614</v>
      </c>
      <c r="D2316" s="17" t="str">
        <f t="shared" si="128"/>
        <v>febrero</v>
      </c>
      <c r="E2316" s="17" t="str">
        <f t="shared" si="129"/>
        <v>T1</v>
      </c>
      <c r="F2316" s="17" t="str">
        <f t="shared" si="130"/>
        <v>S1</v>
      </c>
      <c r="G2316" s="1" t="s">
        <v>15</v>
      </c>
      <c r="H2316" s="1" t="s">
        <v>69</v>
      </c>
      <c r="I2316" s="1" t="s">
        <v>70</v>
      </c>
      <c r="J2316" s="1" t="s">
        <v>6</v>
      </c>
      <c r="K2316" s="1">
        <v>33</v>
      </c>
      <c r="L2316" s="1" t="s">
        <v>115</v>
      </c>
      <c r="M2316" s="14">
        <v>0.49999999999999994</v>
      </c>
      <c r="N2316" s="2">
        <v>2000</v>
      </c>
      <c r="O2316" s="14">
        <f t="shared" si="120"/>
        <v>999.99999999999989</v>
      </c>
      <c r="P2316" s="14">
        <f t="shared" si="121"/>
        <v>349.99999999999994</v>
      </c>
      <c r="Q2316" s="3">
        <v>0.35</v>
      </c>
    </row>
    <row r="2317" spans="1:17" ht="15.75" customHeight="1" x14ac:dyDescent="0.2">
      <c r="A2317" s="1" t="s">
        <v>108</v>
      </c>
      <c r="B2317" s="1">
        <v>1185732</v>
      </c>
      <c r="C2317" s="17">
        <v>44614</v>
      </c>
      <c r="D2317" s="17" t="str">
        <f t="shared" si="128"/>
        <v>febrero</v>
      </c>
      <c r="E2317" s="17" t="str">
        <f t="shared" si="129"/>
        <v>T1</v>
      </c>
      <c r="F2317" s="17" t="str">
        <f t="shared" si="130"/>
        <v>S1</v>
      </c>
      <c r="G2317" s="1" t="s">
        <v>15</v>
      </c>
      <c r="H2317" s="1" t="s">
        <v>69</v>
      </c>
      <c r="I2317" s="1" t="s">
        <v>70</v>
      </c>
      <c r="J2317" s="1" t="s">
        <v>7</v>
      </c>
      <c r="K2317" s="1">
        <v>48</v>
      </c>
      <c r="L2317" s="1" t="s">
        <v>112</v>
      </c>
      <c r="M2317" s="14">
        <v>0.4</v>
      </c>
      <c r="N2317" s="2">
        <v>3000</v>
      </c>
      <c r="O2317" s="14">
        <f t="shared" si="120"/>
        <v>1200</v>
      </c>
      <c r="P2317" s="14">
        <f t="shared" si="121"/>
        <v>480</v>
      </c>
      <c r="Q2317" s="3">
        <v>0.4</v>
      </c>
    </row>
    <row r="2318" spans="1:17" ht="15.75" customHeight="1" x14ac:dyDescent="0.2">
      <c r="A2318" s="1" t="s">
        <v>108</v>
      </c>
      <c r="B2318" s="1">
        <v>1185732</v>
      </c>
      <c r="C2318" s="17">
        <v>44641</v>
      </c>
      <c r="D2318" s="17" t="str">
        <f t="shared" si="128"/>
        <v>marzo</v>
      </c>
      <c r="E2318" s="17" t="str">
        <f t="shared" si="129"/>
        <v>T1</v>
      </c>
      <c r="F2318" s="17" t="str">
        <f t="shared" si="130"/>
        <v>S1</v>
      </c>
      <c r="G2318" s="1" t="s">
        <v>15</v>
      </c>
      <c r="H2318" s="1" t="s">
        <v>69</v>
      </c>
      <c r="I2318" s="1" t="s">
        <v>70</v>
      </c>
      <c r="J2318" s="1" t="s">
        <v>2</v>
      </c>
      <c r="K2318" s="1">
        <v>34</v>
      </c>
      <c r="L2318" s="1" t="s">
        <v>112</v>
      </c>
      <c r="M2318" s="14">
        <v>0.45</v>
      </c>
      <c r="N2318" s="2">
        <v>5200</v>
      </c>
      <c r="O2318" s="14">
        <f t="shared" si="120"/>
        <v>2340</v>
      </c>
      <c r="P2318" s="14">
        <f t="shared" si="121"/>
        <v>936</v>
      </c>
      <c r="Q2318" s="3">
        <v>0.4</v>
      </c>
    </row>
    <row r="2319" spans="1:17" ht="15.75" customHeight="1" x14ac:dyDescent="0.2">
      <c r="A2319" s="1" t="s">
        <v>108</v>
      </c>
      <c r="B2319" s="1">
        <v>1185732</v>
      </c>
      <c r="C2319" s="17">
        <v>44641</v>
      </c>
      <c r="D2319" s="17" t="str">
        <f t="shared" si="128"/>
        <v>marzo</v>
      </c>
      <c r="E2319" s="17" t="str">
        <f t="shared" si="129"/>
        <v>T1</v>
      </c>
      <c r="F2319" s="17" t="str">
        <f t="shared" si="130"/>
        <v>S1</v>
      </c>
      <c r="G2319" s="1" t="s">
        <v>15</v>
      </c>
      <c r="H2319" s="1" t="s">
        <v>69</v>
      </c>
      <c r="I2319" s="1" t="s">
        <v>70</v>
      </c>
      <c r="J2319" s="1" t="s">
        <v>3</v>
      </c>
      <c r="K2319" s="1">
        <v>33</v>
      </c>
      <c r="L2319" s="1" t="s">
        <v>114</v>
      </c>
      <c r="M2319" s="14">
        <v>0.45</v>
      </c>
      <c r="N2319" s="2">
        <v>2250</v>
      </c>
      <c r="O2319" s="14">
        <f t="shared" si="120"/>
        <v>1012.5</v>
      </c>
      <c r="P2319" s="14">
        <f t="shared" si="121"/>
        <v>354.375</v>
      </c>
      <c r="Q2319" s="3">
        <v>0.35</v>
      </c>
    </row>
    <row r="2320" spans="1:17" ht="15.75" customHeight="1" x14ac:dyDescent="0.2">
      <c r="A2320" s="1" t="s">
        <v>108</v>
      </c>
      <c r="B2320" s="1">
        <v>1185732</v>
      </c>
      <c r="C2320" s="17">
        <v>44641</v>
      </c>
      <c r="D2320" s="17" t="str">
        <f t="shared" si="128"/>
        <v>marzo</v>
      </c>
      <c r="E2320" s="17" t="str">
        <f t="shared" si="129"/>
        <v>T1</v>
      </c>
      <c r="F2320" s="17" t="str">
        <f t="shared" si="130"/>
        <v>S1</v>
      </c>
      <c r="G2320" s="1" t="s">
        <v>15</v>
      </c>
      <c r="H2320" s="1" t="s">
        <v>69</v>
      </c>
      <c r="I2320" s="1" t="s">
        <v>70</v>
      </c>
      <c r="J2320" s="1" t="s">
        <v>4</v>
      </c>
      <c r="K2320" s="1">
        <v>54</v>
      </c>
      <c r="L2320" s="1" t="s">
        <v>112</v>
      </c>
      <c r="M2320" s="14">
        <v>0.35000000000000003</v>
      </c>
      <c r="N2320" s="2">
        <v>2500</v>
      </c>
      <c r="O2320" s="14">
        <f t="shared" si="120"/>
        <v>875.00000000000011</v>
      </c>
      <c r="P2320" s="14">
        <f t="shared" si="121"/>
        <v>350.00000000000006</v>
      </c>
      <c r="Q2320" s="3">
        <v>0.4</v>
      </c>
    </row>
    <row r="2321" spans="1:17" ht="15.75" customHeight="1" x14ac:dyDescent="0.2">
      <c r="A2321" s="1" t="s">
        <v>108</v>
      </c>
      <c r="B2321" s="1">
        <v>1185732</v>
      </c>
      <c r="C2321" s="17">
        <v>44641</v>
      </c>
      <c r="D2321" s="17" t="str">
        <f t="shared" si="128"/>
        <v>marzo</v>
      </c>
      <c r="E2321" s="17" t="str">
        <f t="shared" si="129"/>
        <v>T1</v>
      </c>
      <c r="F2321" s="17" t="str">
        <f t="shared" si="130"/>
        <v>S1</v>
      </c>
      <c r="G2321" s="1" t="s">
        <v>15</v>
      </c>
      <c r="H2321" s="1" t="s">
        <v>69</v>
      </c>
      <c r="I2321" s="1" t="s">
        <v>70</v>
      </c>
      <c r="J2321" s="1" t="s">
        <v>5</v>
      </c>
      <c r="K2321" s="1">
        <v>15</v>
      </c>
      <c r="L2321" s="1" t="s">
        <v>113</v>
      </c>
      <c r="M2321" s="14">
        <v>0.4</v>
      </c>
      <c r="N2321" s="2">
        <v>1000</v>
      </c>
      <c r="O2321" s="14">
        <f t="shared" si="120"/>
        <v>400</v>
      </c>
      <c r="P2321" s="14">
        <f t="shared" si="121"/>
        <v>160</v>
      </c>
      <c r="Q2321" s="3">
        <v>0.4</v>
      </c>
    </row>
    <row r="2322" spans="1:17" ht="15.75" customHeight="1" x14ac:dyDescent="0.2">
      <c r="A2322" s="1" t="s">
        <v>108</v>
      </c>
      <c r="B2322" s="1">
        <v>1185732</v>
      </c>
      <c r="C2322" s="17">
        <v>44641</v>
      </c>
      <c r="D2322" s="17" t="str">
        <f t="shared" si="128"/>
        <v>marzo</v>
      </c>
      <c r="E2322" s="17" t="str">
        <f t="shared" si="129"/>
        <v>T1</v>
      </c>
      <c r="F2322" s="17" t="str">
        <f t="shared" si="130"/>
        <v>S1</v>
      </c>
      <c r="G2322" s="1" t="s">
        <v>15</v>
      </c>
      <c r="H2322" s="1" t="s">
        <v>69</v>
      </c>
      <c r="I2322" s="1" t="s">
        <v>70</v>
      </c>
      <c r="J2322" s="1" t="s">
        <v>6</v>
      </c>
      <c r="K2322" s="1">
        <v>36</v>
      </c>
      <c r="L2322" s="1" t="s">
        <v>113</v>
      </c>
      <c r="M2322" s="14">
        <v>0.54999999999999993</v>
      </c>
      <c r="N2322" s="2">
        <v>1500</v>
      </c>
      <c r="O2322" s="14">
        <f t="shared" si="120"/>
        <v>824.99999999999989</v>
      </c>
      <c r="P2322" s="14">
        <f t="shared" si="121"/>
        <v>288.74999999999994</v>
      </c>
      <c r="Q2322" s="3">
        <v>0.35</v>
      </c>
    </row>
    <row r="2323" spans="1:17" ht="15.75" customHeight="1" x14ac:dyDescent="0.2">
      <c r="A2323" s="1" t="s">
        <v>108</v>
      </c>
      <c r="B2323" s="1">
        <v>1185732</v>
      </c>
      <c r="C2323" s="17">
        <v>44641</v>
      </c>
      <c r="D2323" s="17" t="str">
        <f t="shared" si="128"/>
        <v>marzo</v>
      </c>
      <c r="E2323" s="17" t="str">
        <f t="shared" si="129"/>
        <v>T1</v>
      </c>
      <c r="F2323" s="17" t="str">
        <f t="shared" si="130"/>
        <v>S1</v>
      </c>
      <c r="G2323" s="1" t="s">
        <v>15</v>
      </c>
      <c r="H2323" s="1" t="s">
        <v>69</v>
      </c>
      <c r="I2323" s="1" t="s">
        <v>70</v>
      </c>
      <c r="J2323" s="1" t="s">
        <v>7</v>
      </c>
      <c r="K2323" s="1">
        <v>15</v>
      </c>
      <c r="L2323" s="1" t="s">
        <v>112</v>
      </c>
      <c r="M2323" s="14">
        <v>0.45</v>
      </c>
      <c r="N2323" s="2">
        <v>2500</v>
      </c>
      <c r="O2323" s="14">
        <f t="shared" si="120"/>
        <v>1125</v>
      </c>
      <c r="P2323" s="14">
        <f t="shared" si="121"/>
        <v>450</v>
      </c>
      <c r="Q2323" s="3">
        <v>0.4</v>
      </c>
    </row>
    <row r="2324" spans="1:17" ht="15.75" customHeight="1" x14ac:dyDescent="0.2">
      <c r="A2324" s="1" t="s">
        <v>108</v>
      </c>
      <c r="B2324" s="1">
        <v>1185732</v>
      </c>
      <c r="C2324" s="17">
        <v>44673</v>
      </c>
      <c r="D2324" s="17" t="str">
        <f t="shared" si="128"/>
        <v>abril</v>
      </c>
      <c r="E2324" s="17" t="str">
        <f t="shared" si="129"/>
        <v>T2</v>
      </c>
      <c r="F2324" s="17" t="str">
        <f t="shared" si="130"/>
        <v>S1</v>
      </c>
      <c r="G2324" s="1" t="s">
        <v>15</v>
      </c>
      <c r="H2324" s="1" t="s">
        <v>69</v>
      </c>
      <c r="I2324" s="1" t="s">
        <v>70</v>
      </c>
      <c r="J2324" s="1" t="s">
        <v>2</v>
      </c>
      <c r="K2324" s="1">
        <v>42</v>
      </c>
      <c r="L2324" s="1" t="s">
        <v>113</v>
      </c>
      <c r="M2324" s="14">
        <v>0.45</v>
      </c>
      <c r="N2324" s="2">
        <v>4750</v>
      </c>
      <c r="O2324" s="14">
        <f t="shared" si="120"/>
        <v>2137.5</v>
      </c>
      <c r="P2324" s="14">
        <f t="shared" si="121"/>
        <v>855</v>
      </c>
      <c r="Q2324" s="3">
        <v>0.4</v>
      </c>
    </row>
    <row r="2325" spans="1:17" ht="15.75" customHeight="1" x14ac:dyDescent="0.2">
      <c r="A2325" s="1" t="s">
        <v>108</v>
      </c>
      <c r="B2325" s="1">
        <v>1185732</v>
      </c>
      <c r="C2325" s="17">
        <v>44673</v>
      </c>
      <c r="D2325" s="17" t="str">
        <f t="shared" si="128"/>
        <v>abril</v>
      </c>
      <c r="E2325" s="17" t="str">
        <f t="shared" si="129"/>
        <v>T2</v>
      </c>
      <c r="F2325" s="17" t="str">
        <f t="shared" si="130"/>
        <v>S1</v>
      </c>
      <c r="G2325" s="1" t="s">
        <v>15</v>
      </c>
      <c r="H2325" s="1" t="s">
        <v>69</v>
      </c>
      <c r="I2325" s="1" t="s">
        <v>70</v>
      </c>
      <c r="J2325" s="1" t="s">
        <v>3</v>
      </c>
      <c r="K2325" s="1">
        <v>58</v>
      </c>
      <c r="L2325" s="1" t="s">
        <v>115</v>
      </c>
      <c r="M2325" s="14">
        <v>0.45</v>
      </c>
      <c r="N2325" s="2">
        <v>1750</v>
      </c>
      <c r="O2325" s="14">
        <f t="shared" si="120"/>
        <v>787.5</v>
      </c>
      <c r="P2325" s="14">
        <f t="shared" si="121"/>
        <v>275.625</v>
      </c>
      <c r="Q2325" s="3">
        <v>0.35</v>
      </c>
    </row>
    <row r="2326" spans="1:17" ht="15.75" customHeight="1" x14ac:dyDescent="0.2">
      <c r="A2326" s="1" t="s">
        <v>108</v>
      </c>
      <c r="B2326" s="1">
        <v>1185732</v>
      </c>
      <c r="C2326" s="17">
        <v>44673</v>
      </c>
      <c r="D2326" s="17" t="str">
        <f t="shared" si="128"/>
        <v>abril</v>
      </c>
      <c r="E2326" s="17" t="str">
        <f t="shared" si="129"/>
        <v>T2</v>
      </c>
      <c r="F2326" s="17" t="str">
        <f t="shared" si="130"/>
        <v>S1</v>
      </c>
      <c r="G2326" s="1" t="s">
        <v>15</v>
      </c>
      <c r="H2326" s="1" t="s">
        <v>69</v>
      </c>
      <c r="I2326" s="1" t="s">
        <v>70</v>
      </c>
      <c r="J2326" s="1" t="s">
        <v>4</v>
      </c>
      <c r="K2326" s="1">
        <v>30</v>
      </c>
      <c r="L2326" s="1" t="s">
        <v>113</v>
      </c>
      <c r="M2326" s="14">
        <v>0.4</v>
      </c>
      <c r="N2326" s="2">
        <v>1750</v>
      </c>
      <c r="O2326" s="14">
        <f t="shared" si="120"/>
        <v>700</v>
      </c>
      <c r="P2326" s="14">
        <f t="shared" si="121"/>
        <v>280</v>
      </c>
      <c r="Q2326" s="3">
        <v>0.4</v>
      </c>
    </row>
    <row r="2327" spans="1:17" ht="15.75" customHeight="1" x14ac:dyDescent="0.2">
      <c r="A2327" s="1" t="s">
        <v>108</v>
      </c>
      <c r="B2327" s="1">
        <v>1185732</v>
      </c>
      <c r="C2327" s="17">
        <v>44673</v>
      </c>
      <c r="D2327" s="17" t="str">
        <f t="shared" si="128"/>
        <v>abril</v>
      </c>
      <c r="E2327" s="17" t="str">
        <f t="shared" si="129"/>
        <v>T2</v>
      </c>
      <c r="F2327" s="17" t="str">
        <f t="shared" si="130"/>
        <v>S1</v>
      </c>
      <c r="G2327" s="1" t="s">
        <v>15</v>
      </c>
      <c r="H2327" s="1" t="s">
        <v>69</v>
      </c>
      <c r="I2327" s="1" t="s">
        <v>70</v>
      </c>
      <c r="J2327" s="1" t="s">
        <v>5</v>
      </c>
      <c r="K2327" s="1">
        <v>55</v>
      </c>
      <c r="L2327" s="1" t="s">
        <v>115</v>
      </c>
      <c r="M2327" s="14">
        <v>0.45</v>
      </c>
      <c r="N2327" s="2">
        <v>1000</v>
      </c>
      <c r="O2327" s="14">
        <f t="shared" si="120"/>
        <v>450</v>
      </c>
      <c r="P2327" s="14">
        <f t="shared" si="121"/>
        <v>180</v>
      </c>
      <c r="Q2327" s="3">
        <v>0.4</v>
      </c>
    </row>
    <row r="2328" spans="1:17" ht="15.75" customHeight="1" x14ac:dyDescent="0.2">
      <c r="A2328" s="1" t="s">
        <v>108</v>
      </c>
      <c r="B2328" s="1">
        <v>1185732</v>
      </c>
      <c r="C2328" s="17">
        <v>44673</v>
      </c>
      <c r="D2328" s="17" t="str">
        <f t="shared" si="128"/>
        <v>abril</v>
      </c>
      <c r="E2328" s="17" t="str">
        <f t="shared" si="129"/>
        <v>T2</v>
      </c>
      <c r="F2328" s="17" t="str">
        <f t="shared" si="130"/>
        <v>S1</v>
      </c>
      <c r="G2328" s="1" t="s">
        <v>15</v>
      </c>
      <c r="H2328" s="1" t="s">
        <v>69</v>
      </c>
      <c r="I2328" s="1" t="s">
        <v>70</v>
      </c>
      <c r="J2328" s="1" t="s">
        <v>6</v>
      </c>
      <c r="K2328" s="1">
        <v>32</v>
      </c>
      <c r="L2328" s="1" t="s">
        <v>112</v>
      </c>
      <c r="M2328" s="14">
        <v>0.5</v>
      </c>
      <c r="N2328" s="2">
        <v>1250</v>
      </c>
      <c r="O2328" s="14">
        <f t="shared" si="120"/>
        <v>625</v>
      </c>
      <c r="P2328" s="14">
        <f t="shared" si="121"/>
        <v>218.75</v>
      </c>
      <c r="Q2328" s="3">
        <v>0.35</v>
      </c>
    </row>
    <row r="2329" spans="1:17" ht="15.75" customHeight="1" x14ac:dyDescent="0.2">
      <c r="A2329" s="1" t="s">
        <v>108</v>
      </c>
      <c r="B2329" s="1">
        <v>1185732</v>
      </c>
      <c r="C2329" s="17">
        <v>44673</v>
      </c>
      <c r="D2329" s="17" t="str">
        <f t="shared" si="128"/>
        <v>abril</v>
      </c>
      <c r="E2329" s="17" t="str">
        <f t="shared" si="129"/>
        <v>T2</v>
      </c>
      <c r="F2329" s="17" t="str">
        <f t="shared" si="130"/>
        <v>S1</v>
      </c>
      <c r="G2329" s="1" t="s">
        <v>15</v>
      </c>
      <c r="H2329" s="1" t="s">
        <v>69</v>
      </c>
      <c r="I2329" s="1" t="s">
        <v>70</v>
      </c>
      <c r="J2329" s="1" t="s">
        <v>7</v>
      </c>
      <c r="K2329" s="1">
        <v>39</v>
      </c>
      <c r="L2329" s="1" t="s">
        <v>114</v>
      </c>
      <c r="M2329" s="14">
        <v>0.4</v>
      </c>
      <c r="N2329" s="2">
        <v>2500</v>
      </c>
      <c r="O2329" s="14">
        <f t="shared" si="120"/>
        <v>1000</v>
      </c>
      <c r="P2329" s="14">
        <f t="shared" si="121"/>
        <v>400</v>
      </c>
      <c r="Q2329" s="3">
        <v>0.4</v>
      </c>
    </row>
    <row r="2330" spans="1:17" ht="15.75" customHeight="1" x14ac:dyDescent="0.2">
      <c r="A2330" s="1" t="s">
        <v>108</v>
      </c>
      <c r="B2330" s="1">
        <v>1185732</v>
      </c>
      <c r="C2330" s="17">
        <v>44704</v>
      </c>
      <c r="D2330" s="17" t="str">
        <f t="shared" si="128"/>
        <v>mayo</v>
      </c>
      <c r="E2330" s="17" t="str">
        <f t="shared" si="129"/>
        <v>T2</v>
      </c>
      <c r="F2330" s="17" t="str">
        <f t="shared" si="130"/>
        <v>S1</v>
      </c>
      <c r="G2330" s="1" t="s">
        <v>15</v>
      </c>
      <c r="H2330" s="1" t="s">
        <v>69</v>
      </c>
      <c r="I2330" s="1" t="s">
        <v>70</v>
      </c>
      <c r="J2330" s="1" t="s">
        <v>2</v>
      </c>
      <c r="K2330" s="1">
        <v>18</v>
      </c>
      <c r="L2330" s="1" t="s">
        <v>113</v>
      </c>
      <c r="M2330" s="14">
        <v>0.5</v>
      </c>
      <c r="N2330" s="2">
        <v>5200</v>
      </c>
      <c r="O2330" s="14">
        <f t="shared" si="120"/>
        <v>2600</v>
      </c>
      <c r="P2330" s="14">
        <f t="shared" si="121"/>
        <v>1040</v>
      </c>
      <c r="Q2330" s="3">
        <v>0.4</v>
      </c>
    </row>
    <row r="2331" spans="1:17" ht="15.75" customHeight="1" x14ac:dyDescent="0.2">
      <c r="A2331" s="1" t="s">
        <v>108</v>
      </c>
      <c r="B2331" s="1">
        <v>1185732</v>
      </c>
      <c r="C2331" s="17">
        <v>44704</v>
      </c>
      <c r="D2331" s="17" t="str">
        <f t="shared" si="128"/>
        <v>mayo</v>
      </c>
      <c r="E2331" s="17" t="str">
        <f t="shared" si="129"/>
        <v>T2</v>
      </c>
      <c r="F2331" s="17" t="str">
        <f t="shared" si="130"/>
        <v>S1</v>
      </c>
      <c r="G2331" s="1" t="s">
        <v>15</v>
      </c>
      <c r="H2331" s="1" t="s">
        <v>69</v>
      </c>
      <c r="I2331" s="1" t="s">
        <v>70</v>
      </c>
      <c r="J2331" s="1" t="s">
        <v>3</v>
      </c>
      <c r="K2331" s="1">
        <v>17</v>
      </c>
      <c r="L2331" s="1" t="s">
        <v>115</v>
      </c>
      <c r="M2331" s="14">
        <v>0.45000000000000007</v>
      </c>
      <c r="N2331" s="2">
        <v>2250</v>
      </c>
      <c r="O2331" s="14">
        <f t="shared" si="120"/>
        <v>1012.5000000000001</v>
      </c>
      <c r="P2331" s="14">
        <f t="shared" si="121"/>
        <v>354.375</v>
      </c>
      <c r="Q2331" s="3">
        <v>0.35</v>
      </c>
    </row>
    <row r="2332" spans="1:17" ht="15.75" customHeight="1" x14ac:dyDescent="0.2">
      <c r="A2332" s="1" t="s">
        <v>108</v>
      </c>
      <c r="B2332" s="1">
        <v>1185732</v>
      </c>
      <c r="C2332" s="17">
        <v>44704</v>
      </c>
      <c r="D2332" s="17" t="str">
        <f t="shared" si="128"/>
        <v>mayo</v>
      </c>
      <c r="E2332" s="17" t="str">
        <f t="shared" si="129"/>
        <v>T2</v>
      </c>
      <c r="F2332" s="17" t="str">
        <f t="shared" si="130"/>
        <v>S1</v>
      </c>
      <c r="G2332" s="1" t="s">
        <v>15</v>
      </c>
      <c r="H2332" s="1" t="s">
        <v>69</v>
      </c>
      <c r="I2332" s="1" t="s">
        <v>70</v>
      </c>
      <c r="J2332" s="1" t="s">
        <v>4</v>
      </c>
      <c r="K2332" s="1">
        <v>40</v>
      </c>
      <c r="L2332" s="1" t="s">
        <v>113</v>
      </c>
      <c r="M2332" s="14">
        <v>0.4</v>
      </c>
      <c r="N2332" s="2">
        <v>2000</v>
      </c>
      <c r="O2332" s="14">
        <f t="shared" si="120"/>
        <v>800</v>
      </c>
      <c r="P2332" s="14">
        <f t="shared" si="121"/>
        <v>320</v>
      </c>
      <c r="Q2332" s="3">
        <v>0.4</v>
      </c>
    </row>
    <row r="2333" spans="1:17" ht="15.75" customHeight="1" x14ac:dyDescent="0.2">
      <c r="A2333" s="1" t="s">
        <v>108</v>
      </c>
      <c r="B2333" s="1">
        <v>1185732</v>
      </c>
      <c r="C2333" s="17">
        <v>44704</v>
      </c>
      <c r="D2333" s="17" t="str">
        <f t="shared" si="128"/>
        <v>mayo</v>
      </c>
      <c r="E2333" s="17" t="str">
        <f t="shared" si="129"/>
        <v>T2</v>
      </c>
      <c r="F2333" s="17" t="str">
        <f t="shared" si="130"/>
        <v>S1</v>
      </c>
      <c r="G2333" s="1" t="s">
        <v>15</v>
      </c>
      <c r="H2333" s="1" t="s">
        <v>69</v>
      </c>
      <c r="I2333" s="1" t="s">
        <v>70</v>
      </c>
      <c r="J2333" s="1" t="s">
        <v>5</v>
      </c>
      <c r="K2333" s="1">
        <v>58</v>
      </c>
      <c r="L2333" s="1" t="s">
        <v>114</v>
      </c>
      <c r="M2333" s="14">
        <v>0.4</v>
      </c>
      <c r="N2333" s="2">
        <v>1250</v>
      </c>
      <c r="O2333" s="14">
        <f t="shared" si="120"/>
        <v>500</v>
      </c>
      <c r="P2333" s="14">
        <f t="shared" si="121"/>
        <v>200</v>
      </c>
      <c r="Q2333" s="3">
        <v>0.4</v>
      </c>
    </row>
    <row r="2334" spans="1:17" ht="15.75" customHeight="1" x14ac:dyDescent="0.2">
      <c r="A2334" s="1" t="s">
        <v>108</v>
      </c>
      <c r="B2334" s="1">
        <v>1185732</v>
      </c>
      <c r="C2334" s="17">
        <v>44704</v>
      </c>
      <c r="D2334" s="17" t="str">
        <f t="shared" si="128"/>
        <v>mayo</v>
      </c>
      <c r="E2334" s="17" t="str">
        <f t="shared" si="129"/>
        <v>T2</v>
      </c>
      <c r="F2334" s="17" t="str">
        <f t="shared" si="130"/>
        <v>S1</v>
      </c>
      <c r="G2334" s="1" t="s">
        <v>15</v>
      </c>
      <c r="H2334" s="1" t="s">
        <v>69</v>
      </c>
      <c r="I2334" s="1" t="s">
        <v>70</v>
      </c>
      <c r="J2334" s="1" t="s">
        <v>6</v>
      </c>
      <c r="K2334" s="1">
        <v>55</v>
      </c>
      <c r="L2334" s="1" t="s">
        <v>115</v>
      </c>
      <c r="M2334" s="14">
        <v>0.5</v>
      </c>
      <c r="N2334" s="2">
        <v>1500</v>
      </c>
      <c r="O2334" s="14">
        <f t="shared" si="120"/>
        <v>750</v>
      </c>
      <c r="P2334" s="14">
        <f t="shared" si="121"/>
        <v>262.5</v>
      </c>
      <c r="Q2334" s="3">
        <v>0.35</v>
      </c>
    </row>
    <row r="2335" spans="1:17" ht="15.75" customHeight="1" x14ac:dyDescent="0.2">
      <c r="A2335" s="1" t="s">
        <v>108</v>
      </c>
      <c r="B2335" s="1">
        <v>1185732</v>
      </c>
      <c r="C2335" s="17">
        <v>44704</v>
      </c>
      <c r="D2335" s="17" t="str">
        <f t="shared" si="128"/>
        <v>mayo</v>
      </c>
      <c r="E2335" s="17" t="str">
        <f t="shared" si="129"/>
        <v>T2</v>
      </c>
      <c r="F2335" s="17" t="str">
        <f t="shared" si="130"/>
        <v>S1</v>
      </c>
      <c r="G2335" s="1" t="s">
        <v>15</v>
      </c>
      <c r="H2335" s="1" t="s">
        <v>69</v>
      </c>
      <c r="I2335" s="1" t="s">
        <v>70</v>
      </c>
      <c r="J2335" s="1" t="s">
        <v>7</v>
      </c>
      <c r="K2335" s="1">
        <v>17</v>
      </c>
      <c r="L2335" s="1" t="s">
        <v>112</v>
      </c>
      <c r="M2335" s="14">
        <v>0.55000000000000004</v>
      </c>
      <c r="N2335" s="2">
        <v>2750</v>
      </c>
      <c r="O2335" s="14">
        <f t="shared" si="120"/>
        <v>1512.5000000000002</v>
      </c>
      <c r="P2335" s="14">
        <f t="shared" si="121"/>
        <v>605.00000000000011</v>
      </c>
      <c r="Q2335" s="3">
        <v>0.4</v>
      </c>
    </row>
    <row r="2336" spans="1:17" ht="15.75" customHeight="1" x14ac:dyDescent="0.2">
      <c r="A2336" s="1" t="s">
        <v>108</v>
      </c>
      <c r="B2336" s="1">
        <v>1185732</v>
      </c>
      <c r="C2336" s="17">
        <v>44734</v>
      </c>
      <c r="D2336" s="17" t="str">
        <f t="shared" si="128"/>
        <v>junio</v>
      </c>
      <c r="E2336" s="17" t="str">
        <f t="shared" si="129"/>
        <v>T2</v>
      </c>
      <c r="F2336" s="17" t="str">
        <f t="shared" si="130"/>
        <v>S1</v>
      </c>
      <c r="G2336" s="1" t="s">
        <v>15</v>
      </c>
      <c r="H2336" s="1" t="s">
        <v>69</v>
      </c>
      <c r="I2336" s="1" t="s">
        <v>70</v>
      </c>
      <c r="J2336" s="1" t="s">
        <v>2</v>
      </c>
      <c r="K2336" s="1">
        <v>46</v>
      </c>
      <c r="L2336" s="1" t="s">
        <v>115</v>
      </c>
      <c r="M2336" s="14">
        <v>0.4</v>
      </c>
      <c r="N2336" s="2">
        <v>5250</v>
      </c>
      <c r="O2336" s="14">
        <f t="shared" si="120"/>
        <v>2100</v>
      </c>
      <c r="P2336" s="14">
        <f t="shared" si="121"/>
        <v>840</v>
      </c>
      <c r="Q2336" s="3">
        <v>0.4</v>
      </c>
    </row>
    <row r="2337" spans="1:17" ht="15.75" customHeight="1" x14ac:dyDescent="0.2">
      <c r="A2337" s="1" t="s">
        <v>108</v>
      </c>
      <c r="B2337" s="1">
        <v>1185732</v>
      </c>
      <c r="C2337" s="17">
        <v>44734</v>
      </c>
      <c r="D2337" s="17" t="str">
        <f t="shared" si="128"/>
        <v>junio</v>
      </c>
      <c r="E2337" s="17" t="str">
        <f t="shared" si="129"/>
        <v>T2</v>
      </c>
      <c r="F2337" s="17" t="str">
        <f t="shared" si="130"/>
        <v>S1</v>
      </c>
      <c r="G2337" s="1" t="s">
        <v>15</v>
      </c>
      <c r="H2337" s="1" t="s">
        <v>69</v>
      </c>
      <c r="I2337" s="1" t="s">
        <v>70</v>
      </c>
      <c r="J2337" s="1" t="s">
        <v>3</v>
      </c>
      <c r="K2337" s="1">
        <v>29</v>
      </c>
      <c r="L2337" s="1" t="s">
        <v>115</v>
      </c>
      <c r="M2337" s="14">
        <v>0.35000000000000009</v>
      </c>
      <c r="N2337" s="2">
        <v>2750</v>
      </c>
      <c r="O2337" s="14">
        <f t="shared" si="120"/>
        <v>962.50000000000023</v>
      </c>
      <c r="P2337" s="14">
        <f t="shared" si="121"/>
        <v>336.87500000000006</v>
      </c>
      <c r="Q2337" s="3">
        <v>0.35</v>
      </c>
    </row>
    <row r="2338" spans="1:17" ht="15.75" customHeight="1" x14ac:dyDescent="0.2">
      <c r="A2338" s="1" t="s">
        <v>108</v>
      </c>
      <c r="B2338" s="1">
        <v>1185732</v>
      </c>
      <c r="C2338" s="17">
        <v>44734</v>
      </c>
      <c r="D2338" s="17" t="str">
        <f t="shared" si="128"/>
        <v>junio</v>
      </c>
      <c r="E2338" s="17" t="str">
        <f t="shared" si="129"/>
        <v>T2</v>
      </c>
      <c r="F2338" s="17" t="str">
        <f t="shared" si="130"/>
        <v>S1</v>
      </c>
      <c r="G2338" s="1" t="s">
        <v>15</v>
      </c>
      <c r="H2338" s="1" t="s">
        <v>69</v>
      </c>
      <c r="I2338" s="1" t="s">
        <v>70</v>
      </c>
      <c r="J2338" s="1" t="s">
        <v>4</v>
      </c>
      <c r="K2338" s="1">
        <v>47</v>
      </c>
      <c r="L2338" s="1" t="s">
        <v>113</v>
      </c>
      <c r="M2338" s="14">
        <v>0.30000000000000004</v>
      </c>
      <c r="N2338" s="2">
        <v>2250</v>
      </c>
      <c r="O2338" s="14">
        <f t="shared" si="120"/>
        <v>675.00000000000011</v>
      </c>
      <c r="P2338" s="14">
        <f t="shared" si="121"/>
        <v>270.00000000000006</v>
      </c>
      <c r="Q2338" s="3">
        <v>0.4</v>
      </c>
    </row>
    <row r="2339" spans="1:17" ht="15.75" customHeight="1" x14ac:dyDescent="0.2">
      <c r="A2339" s="1" t="s">
        <v>108</v>
      </c>
      <c r="B2339" s="1">
        <v>1185732</v>
      </c>
      <c r="C2339" s="17">
        <v>44734</v>
      </c>
      <c r="D2339" s="17" t="str">
        <f t="shared" si="128"/>
        <v>junio</v>
      </c>
      <c r="E2339" s="17" t="str">
        <f t="shared" si="129"/>
        <v>T2</v>
      </c>
      <c r="F2339" s="17" t="str">
        <f t="shared" si="130"/>
        <v>S1</v>
      </c>
      <c r="G2339" s="1" t="s">
        <v>15</v>
      </c>
      <c r="H2339" s="1" t="s">
        <v>69</v>
      </c>
      <c r="I2339" s="1" t="s">
        <v>70</v>
      </c>
      <c r="J2339" s="1" t="s">
        <v>5</v>
      </c>
      <c r="K2339" s="1">
        <v>60</v>
      </c>
      <c r="L2339" s="1" t="s">
        <v>114</v>
      </c>
      <c r="M2339" s="14">
        <v>0.30000000000000004</v>
      </c>
      <c r="N2339" s="2">
        <v>2000</v>
      </c>
      <c r="O2339" s="14">
        <f t="shared" si="120"/>
        <v>600.00000000000011</v>
      </c>
      <c r="P2339" s="14">
        <f t="shared" si="121"/>
        <v>240.00000000000006</v>
      </c>
      <c r="Q2339" s="3">
        <v>0.4</v>
      </c>
    </row>
    <row r="2340" spans="1:17" ht="15.75" customHeight="1" x14ac:dyDescent="0.2">
      <c r="A2340" s="1" t="s">
        <v>108</v>
      </c>
      <c r="B2340" s="1">
        <v>1185732</v>
      </c>
      <c r="C2340" s="17">
        <v>44734</v>
      </c>
      <c r="D2340" s="17" t="str">
        <f t="shared" si="128"/>
        <v>junio</v>
      </c>
      <c r="E2340" s="17" t="str">
        <f t="shared" si="129"/>
        <v>T2</v>
      </c>
      <c r="F2340" s="17" t="str">
        <f t="shared" si="130"/>
        <v>S1</v>
      </c>
      <c r="G2340" s="1" t="s">
        <v>15</v>
      </c>
      <c r="H2340" s="1" t="s">
        <v>69</v>
      </c>
      <c r="I2340" s="1" t="s">
        <v>70</v>
      </c>
      <c r="J2340" s="1" t="s">
        <v>6</v>
      </c>
      <c r="K2340" s="1">
        <v>45</v>
      </c>
      <c r="L2340" s="1" t="s">
        <v>115</v>
      </c>
      <c r="M2340" s="14">
        <v>0.5</v>
      </c>
      <c r="N2340" s="2">
        <v>2000</v>
      </c>
      <c r="O2340" s="14">
        <f t="shared" si="120"/>
        <v>1000</v>
      </c>
      <c r="P2340" s="14">
        <f t="shared" si="121"/>
        <v>350</v>
      </c>
      <c r="Q2340" s="3">
        <v>0.35</v>
      </c>
    </row>
    <row r="2341" spans="1:17" ht="15.75" customHeight="1" x14ac:dyDescent="0.2">
      <c r="A2341" s="1" t="s">
        <v>108</v>
      </c>
      <c r="B2341" s="1">
        <v>1185732</v>
      </c>
      <c r="C2341" s="17">
        <v>44734</v>
      </c>
      <c r="D2341" s="17" t="str">
        <f t="shared" si="128"/>
        <v>junio</v>
      </c>
      <c r="E2341" s="17" t="str">
        <f t="shared" si="129"/>
        <v>T2</v>
      </c>
      <c r="F2341" s="17" t="str">
        <f t="shared" si="130"/>
        <v>S1</v>
      </c>
      <c r="G2341" s="1" t="s">
        <v>15</v>
      </c>
      <c r="H2341" s="1" t="s">
        <v>69</v>
      </c>
      <c r="I2341" s="1" t="s">
        <v>70</v>
      </c>
      <c r="J2341" s="1" t="s">
        <v>7</v>
      </c>
      <c r="K2341" s="1">
        <v>19</v>
      </c>
      <c r="L2341" s="1" t="s">
        <v>115</v>
      </c>
      <c r="M2341" s="14">
        <v>0.55000000000000004</v>
      </c>
      <c r="N2341" s="2">
        <v>3750</v>
      </c>
      <c r="O2341" s="14">
        <f t="shared" si="120"/>
        <v>2062.5</v>
      </c>
      <c r="P2341" s="14">
        <f t="shared" si="121"/>
        <v>825</v>
      </c>
      <c r="Q2341" s="3">
        <v>0.4</v>
      </c>
    </row>
    <row r="2342" spans="1:17" ht="15.75" customHeight="1" x14ac:dyDescent="0.2">
      <c r="A2342" s="1" t="s">
        <v>108</v>
      </c>
      <c r="B2342" s="1">
        <v>1185732</v>
      </c>
      <c r="C2342" s="17">
        <v>44763</v>
      </c>
      <c r="D2342" s="17" t="str">
        <f t="shared" si="128"/>
        <v>julio</v>
      </c>
      <c r="E2342" s="17" t="str">
        <f t="shared" si="129"/>
        <v>T3</v>
      </c>
      <c r="F2342" s="17" t="str">
        <f t="shared" si="130"/>
        <v>S2</v>
      </c>
      <c r="G2342" s="1" t="s">
        <v>15</v>
      </c>
      <c r="H2342" s="1" t="s">
        <v>69</v>
      </c>
      <c r="I2342" s="1" t="s">
        <v>70</v>
      </c>
      <c r="J2342" s="1" t="s">
        <v>2</v>
      </c>
      <c r="K2342" s="1">
        <v>55</v>
      </c>
      <c r="L2342" s="1" t="s">
        <v>113</v>
      </c>
      <c r="M2342" s="14">
        <v>0.5</v>
      </c>
      <c r="N2342" s="2">
        <v>6000</v>
      </c>
      <c r="O2342" s="14">
        <f t="shared" si="120"/>
        <v>3000</v>
      </c>
      <c r="P2342" s="14">
        <f t="shared" si="121"/>
        <v>1200</v>
      </c>
      <c r="Q2342" s="3">
        <v>0.4</v>
      </c>
    </row>
    <row r="2343" spans="1:17" ht="15.75" customHeight="1" x14ac:dyDescent="0.2">
      <c r="A2343" s="1" t="s">
        <v>108</v>
      </c>
      <c r="B2343" s="1">
        <v>1185732</v>
      </c>
      <c r="C2343" s="17">
        <v>44763</v>
      </c>
      <c r="D2343" s="17" t="str">
        <f t="shared" si="128"/>
        <v>julio</v>
      </c>
      <c r="E2343" s="17" t="str">
        <f t="shared" si="129"/>
        <v>T3</v>
      </c>
      <c r="F2343" s="17" t="str">
        <f t="shared" si="130"/>
        <v>S2</v>
      </c>
      <c r="G2343" s="1" t="s">
        <v>15</v>
      </c>
      <c r="H2343" s="1" t="s">
        <v>69</v>
      </c>
      <c r="I2343" s="1" t="s">
        <v>70</v>
      </c>
      <c r="J2343" s="1" t="s">
        <v>3</v>
      </c>
      <c r="K2343" s="1">
        <v>43</v>
      </c>
      <c r="L2343" s="1" t="s">
        <v>115</v>
      </c>
      <c r="M2343" s="14">
        <v>0.45000000000000007</v>
      </c>
      <c r="N2343" s="2">
        <v>3500</v>
      </c>
      <c r="O2343" s="14">
        <f t="shared" si="120"/>
        <v>1575.0000000000002</v>
      </c>
      <c r="P2343" s="14">
        <f t="shared" si="121"/>
        <v>551.25</v>
      </c>
      <c r="Q2343" s="3">
        <v>0.35</v>
      </c>
    </row>
    <row r="2344" spans="1:17" ht="15.75" customHeight="1" x14ac:dyDescent="0.2">
      <c r="A2344" s="1" t="s">
        <v>108</v>
      </c>
      <c r="B2344" s="1">
        <v>1185732</v>
      </c>
      <c r="C2344" s="17">
        <v>44763</v>
      </c>
      <c r="D2344" s="17" t="str">
        <f t="shared" si="128"/>
        <v>julio</v>
      </c>
      <c r="E2344" s="17" t="str">
        <f t="shared" si="129"/>
        <v>T3</v>
      </c>
      <c r="F2344" s="17" t="str">
        <f t="shared" si="130"/>
        <v>S2</v>
      </c>
      <c r="G2344" s="1" t="s">
        <v>15</v>
      </c>
      <c r="H2344" s="1" t="s">
        <v>69</v>
      </c>
      <c r="I2344" s="1" t="s">
        <v>70</v>
      </c>
      <c r="J2344" s="1" t="s">
        <v>4</v>
      </c>
      <c r="K2344" s="1">
        <v>38</v>
      </c>
      <c r="L2344" s="1" t="s">
        <v>112</v>
      </c>
      <c r="M2344" s="14">
        <v>0.4</v>
      </c>
      <c r="N2344" s="2">
        <v>2750</v>
      </c>
      <c r="O2344" s="14">
        <f t="shared" si="120"/>
        <v>1100</v>
      </c>
      <c r="P2344" s="14">
        <f t="shared" si="121"/>
        <v>440</v>
      </c>
      <c r="Q2344" s="3">
        <v>0.4</v>
      </c>
    </row>
    <row r="2345" spans="1:17" ht="15.75" customHeight="1" x14ac:dyDescent="0.2">
      <c r="A2345" s="1" t="s">
        <v>108</v>
      </c>
      <c r="B2345" s="1">
        <v>1185732</v>
      </c>
      <c r="C2345" s="17">
        <v>44763</v>
      </c>
      <c r="D2345" s="17" t="str">
        <f t="shared" si="128"/>
        <v>julio</v>
      </c>
      <c r="E2345" s="17" t="str">
        <f t="shared" si="129"/>
        <v>T3</v>
      </c>
      <c r="F2345" s="17" t="str">
        <f t="shared" si="130"/>
        <v>S2</v>
      </c>
      <c r="G2345" s="1" t="s">
        <v>15</v>
      </c>
      <c r="H2345" s="1" t="s">
        <v>69</v>
      </c>
      <c r="I2345" s="1" t="s">
        <v>70</v>
      </c>
      <c r="J2345" s="1" t="s">
        <v>5</v>
      </c>
      <c r="K2345" s="1">
        <v>19</v>
      </c>
      <c r="L2345" s="1" t="s">
        <v>114</v>
      </c>
      <c r="M2345" s="14">
        <v>0.4</v>
      </c>
      <c r="N2345" s="2">
        <v>2250</v>
      </c>
      <c r="O2345" s="14">
        <f t="shared" si="120"/>
        <v>900</v>
      </c>
      <c r="P2345" s="14">
        <f t="shared" si="121"/>
        <v>360</v>
      </c>
      <c r="Q2345" s="3">
        <v>0.4</v>
      </c>
    </row>
    <row r="2346" spans="1:17" ht="15.75" customHeight="1" x14ac:dyDescent="0.2">
      <c r="A2346" s="1" t="s">
        <v>108</v>
      </c>
      <c r="B2346" s="1">
        <v>1185732</v>
      </c>
      <c r="C2346" s="17">
        <v>44763</v>
      </c>
      <c r="D2346" s="17" t="str">
        <f t="shared" si="128"/>
        <v>julio</v>
      </c>
      <c r="E2346" s="17" t="str">
        <f t="shared" si="129"/>
        <v>T3</v>
      </c>
      <c r="F2346" s="17" t="str">
        <f t="shared" si="130"/>
        <v>S2</v>
      </c>
      <c r="G2346" s="1" t="s">
        <v>15</v>
      </c>
      <c r="H2346" s="1" t="s">
        <v>69</v>
      </c>
      <c r="I2346" s="1" t="s">
        <v>70</v>
      </c>
      <c r="J2346" s="1" t="s">
        <v>6</v>
      </c>
      <c r="K2346" s="1">
        <v>41</v>
      </c>
      <c r="L2346" s="1" t="s">
        <v>112</v>
      </c>
      <c r="M2346" s="14">
        <v>0.5</v>
      </c>
      <c r="N2346" s="2">
        <v>2500</v>
      </c>
      <c r="O2346" s="14">
        <f t="shared" si="120"/>
        <v>1250</v>
      </c>
      <c r="P2346" s="14">
        <f t="shared" si="121"/>
        <v>437.5</v>
      </c>
      <c r="Q2346" s="3">
        <v>0.35</v>
      </c>
    </row>
    <row r="2347" spans="1:17" ht="15.75" customHeight="1" x14ac:dyDescent="0.2">
      <c r="A2347" s="1" t="s">
        <v>108</v>
      </c>
      <c r="B2347" s="1">
        <v>1185732</v>
      </c>
      <c r="C2347" s="17">
        <v>44763</v>
      </c>
      <c r="D2347" s="17" t="str">
        <f t="shared" si="128"/>
        <v>julio</v>
      </c>
      <c r="E2347" s="17" t="str">
        <f t="shared" si="129"/>
        <v>T3</v>
      </c>
      <c r="F2347" s="17" t="str">
        <f t="shared" si="130"/>
        <v>S2</v>
      </c>
      <c r="G2347" s="1" t="s">
        <v>15</v>
      </c>
      <c r="H2347" s="1" t="s">
        <v>69</v>
      </c>
      <c r="I2347" s="1" t="s">
        <v>70</v>
      </c>
      <c r="J2347" s="1" t="s">
        <v>7</v>
      </c>
      <c r="K2347" s="1">
        <v>19</v>
      </c>
      <c r="L2347" s="1" t="s">
        <v>114</v>
      </c>
      <c r="M2347" s="14">
        <v>0.55000000000000004</v>
      </c>
      <c r="N2347" s="2">
        <v>4250</v>
      </c>
      <c r="O2347" s="14">
        <f t="shared" si="120"/>
        <v>2337.5</v>
      </c>
      <c r="P2347" s="14">
        <f t="shared" si="121"/>
        <v>935</v>
      </c>
      <c r="Q2347" s="3">
        <v>0.4</v>
      </c>
    </row>
    <row r="2348" spans="1:17" ht="15.75" customHeight="1" x14ac:dyDescent="0.2">
      <c r="A2348" s="1" t="s">
        <v>108</v>
      </c>
      <c r="B2348" s="1">
        <v>1185732</v>
      </c>
      <c r="C2348" s="17">
        <v>44795</v>
      </c>
      <c r="D2348" s="17" t="str">
        <f t="shared" si="128"/>
        <v>agosto</v>
      </c>
      <c r="E2348" s="17" t="str">
        <f t="shared" si="129"/>
        <v>T3</v>
      </c>
      <c r="F2348" s="17" t="str">
        <f t="shared" si="130"/>
        <v>S2</v>
      </c>
      <c r="G2348" s="1" t="s">
        <v>15</v>
      </c>
      <c r="H2348" s="1" t="s">
        <v>69</v>
      </c>
      <c r="I2348" s="1" t="s">
        <v>70</v>
      </c>
      <c r="J2348" s="1" t="s">
        <v>2</v>
      </c>
      <c r="K2348" s="1">
        <v>57</v>
      </c>
      <c r="L2348" s="1" t="s">
        <v>114</v>
      </c>
      <c r="M2348" s="14">
        <v>0.5</v>
      </c>
      <c r="N2348" s="2">
        <v>5750</v>
      </c>
      <c r="O2348" s="14">
        <f t="shared" si="120"/>
        <v>2875</v>
      </c>
      <c r="P2348" s="14">
        <f t="shared" si="121"/>
        <v>1150</v>
      </c>
      <c r="Q2348" s="3">
        <v>0.4</v>
      </c>
    </row>
    <row r="2349" spans="1:17" ht="15.75" customHeight="1" x14ac:dyDescent="0.2">
      <c r="A2349" s="1" t="s">
        <v>108</v>
      </c>
      <c r="B2349" s="1">
        <v>1185732</v>
      </c>
      <c r="C2349" s="17">
        <v>44795</v>
      </c>
      <c r="D2349" s="17" t="str">
        <f t="shared" si="128"/>
        <v>agosto</v>
      </c>
      <c r="E2349" s="17" t="str">
        <f t="shared" si="129"/>
        <v>T3</v>
      </c>
      <c r="F2349" s="17" t="str">
        <f t="shared" si="130"/>
        <v>S2</v>
      </c>
      <c r="G2349" s="1" t="s">
        <v>15</v>
      </c>
      <c r="H2349" s="1" t="s">
        <v>69</v>
      </c>
      <c r="I2349" s="1" t="s">
        <v>70</v>
      </c>
      <c r="J2349" s="1" t="s">
        <v>3</v>
      </c>
      <c r="K2349" s="1">
        <v>24</v>
      </c>
      <c r="L2349" s="1" t="s">
        <v>114</v>
      </c>
      <c r="M2349" s="14">
        <v>0.45000000000000007</v>
      </c>
      <c r="N2349" s="2">
        <v>3500</v>
      </c>
      <c r="O2349" s="14">
        <f t="shared" si="120"/>
        <v>1575.0000000000002</v>
      </c>
      <c r="P2349" s="14">
        <f t="shared" si="121"/>
        <v>551.25</v>
      </c>
      <c r="Q2349" s="3">
        <v>0.35</v>
      </c>
    </row>
    <row r="2350" spans="1:17" ht="15.75" customHeight="1" x14ac:dyDescent="0.2">
      <c r="A2350" s="1" t="s">
        <v>108</v>
      </c>
      <c r="B2350" s="1">
        <v>1185732</v>
      </c>
      <c r="C2350" s="17">
        <v>44795</v>
      </c>
      <c r="D2350" s="17" t="str">
        <f t="shared" si="128"/>
        <v>agosto</v>
      </c>
      <c r="E2350" s="17" t="str">
        <f t="shared" si="129"/>
        <v>T3</v>
      </c>
      <c r="F2350" s="17" t="str">
        <f t="shared" si="130"/>
        <v>S2</v>
      </c>
      <c r="G2350" s="1" t="s">
        <v>15</v>
      </c>
      <c r="H2350" s="1" t="s">
        <v>69</v>
      </c>
      <c r="I2350" s="1" t="s">
        <v>70</v>
      </c>
      <c r="J2350" s="1" t="s">
        <v>4</v>
      </c>
      <c r="K2350" s="1">
        <v>33</v>
      </c>
      <c r="L2350" s="1" t="s">
        <v>113</v>
      </c>
      <c r="M2350" s="14">
        <v>0.4</v>
      </c>
      <c r="N2350" s="2">
        <v>2750</v>
      </c>
      <c r="O2350" s="14">
        <f t="shared" si="120"/>
        <v>1100</v>
      </c>
      <c r="P2350" s="14">
        <f t="shared" si="121"/>
        <v>440</v>
      </c>
      <c r="Q2350" s="3">
        <v>0.4</v>
      </c>
    </row>
    <row r="2351" spans="1:17" ht="15.75" customHeight="1" x14ac:dyDescent="0.2">
      <c r="A2351" s="1" t="s">
        <v>108</v>
      </c>
      <c r="B2351" s="1">
        <v>1185732</v>
      </c>
      <c r="C2351" s="17">
        <v>44795</v>
      </c>
      <c r="D2351" s="17" t="str">
        <f t="shared" si="128"/>
        <v>agosto</v>
      </c>
      <c r="E2351" s="17" t="str">
        <f t="shared" si="129"/>
        <v>T3</v>
      </c>
      <c r="F2351" s="17" t="str">
        <f t="shared" si="130"/>
        <v>S2</v>
      </c>
      <c r="G2351" s="1" t="s">
        <v>15</v>
      </c>
      <c r="H2351" s="1" t="s">
        <v>69</v>
      </c>
      <c r="I2351" s="1" t="s">
        <v>70</v>
      </c>
      <c r="J2351" s="1" t="s">
        <v>5</v>
      </c>
      <c r="K2351" s="1">
        <v>29</v>
      </c>
      <c r="L2351" s="1" t="s">
        <v>113</v>
      </c>
      <c r="M2351" s="14">
        <v>0.4</v>
      </c>
      <c r="N2351" s="2">
        <v>2500</v>
      </c>
      <c r="O2351" s="14">
        <f t="shared" si="120"/>
        <v>1000</v>
      </c>
      <c r="P2351" s="14">
        <f t="shared" si="121"/>
        <v>400</v>
      </c>
      <c r="Q2351" s="3">
        <v>0.4</v>
      </c>
    </row>
    <row r="2352" spans="1:17" ht="15.75" customHeight="1" x14ac:dyDescent="0.2">
      <c r="A2352" s="1" t="s">
        <v>108</v>
      </c>
      <c r="B2352" s="1">
        <v>1185732</v>
      </c>
      <c r="C2352" s="17">
        <v>44795</v>
      </c>
      <c r="D2352" s="17" t="str">
        <f t="shared" si="128"/>
        <v>agosto</v>
      </c>
      <c r="E2352" s="17" t="str">
        <f t="shared" si="129"/>
        <v>T3</v>
      </c>
      <c r="F2352" s="17" t="str">
        <f t="shared" si="130"/>
        <v>S2</v>
      </c>
      <c r="G2352" s="1" t="s">
        <v>15</v>
      </c>
      <c r="H2352" s="1" t="s">
        <v>69</v>
      </c>
      <c r="I2352" s="1" t="s">
        <v>70</v>
      </c>
      <c r="J2352" s="1" t="s">
        <v>6</v>
      </c>
      <c r="K2352" s="1">
        <v>36</v>
      </c>
      <c r="L2352" s="1" t="s">
        <v>112</v>
      </c>
      <c r="M2352" s="14">
        <v>0.5</v>
      </c>
      <c r="N2352" s="2">
        <v>2250</v>
      </c>
      <c r="O2352" s="14">
        <f t="shared" si="120"/>
        <v>1125</v>
      </c>
      <c r="P2352" s="14">
        <f t="shared" si="121"/>
        <v>393.75</v>
      </c>
      <c r="Q2352" s="3">
        <v>0.35</v>
      </c>
    </row>
    <row r="2353" spans="1:17" ht="15.75" customHeight="1" x14ac:dyDescent="0.2">
      <c r="A2353" s="1" t="s">
        <v>108</v>
      </c>
      <c r="B2353" s="1">
        <v>1185732</v>
      </c>
      <c r="C2353" s="17">
        <v>44795</v>
      </c>
      <c r="D2353" s="17" t="str">
        <f t="shared" si="128"/>
        <v>agosto</v>
      </c>
      <c r="E2353" s="17" t="str">
        <f t="shared" si="129"/>
        <v>T3</v>
      </c>
      <c r="F2353" s="17" t="str">
        <f t="shared" si="130"/>
        <v>S2</v>
      </c>
      <c r="G2353" s="1" t="s">
        <v>15</v>
      </c>
      <c r="H2353" s="1" t="s">
        <v>69</v>
      </c>
      <c r="I2353" s="1" t="s">
        <v>70</v>
      </c>
      <c r="J2353" s="1" t="s">
        <v>7</v>
      </c>
      <c r="K2353" s="1">
        <v>22</v>
      </c>
      <c r="L2353" s="1" t="s">
        <v>114</v>
      </c>
      <c r="M2353" s="14">
        <v>0.55000000000000004</v>
      </c>
      <c r="N2353" s="2">
        <v>4000</v>
      </c>
      <c r="O2353" s="14">
        <f t="shared" si="120"/>
        <v>2200</v>
      </c>
      <c r="P2353" s="14">
        <f t="shared" si="121"/>
        <v>880</v>
      </c>
      <c r="Q2353" s="3">
        <v>0.4</v>
      </c>
    </row>
    <row r="2354" spans="1:17" ht="15.75" customHeight="1" x14ac:dyDescent="0.2">
      <c r="A2354" s="1" t="s">
        <v>108</v>
      </c>
      <c r="B2354" s="1">
        <v>1185732</v>
      </c>
      <c r="C2354" s="17">
        <v>44827</v>
      </c>
      <c r="D2354" s="17" t="str">
        <f t="shared" si="128"/>
        <v>septiembre</v>
      </c>
      <c r="E2354" s="17" t="str">
        <f t="shared" si="129"/>
        <v>T3</v>
      </c>
      <c r="F2354" s="17" t="str">
        <f t="shared" si="130"/>
        <v>S2</v>
      </c>
      <c r="G2354" s="1" t="s">
        <v>15</v>
      </c>
      <c r="H2354" s="1" t="s">
        <v>69</v>
      </c>
      <c r="I2354" s="1" t="s">
        <v>70</v>
      </c>
      <c r="J2354" s="1" t="s">
        <v>2</v>
      </c>
      <c r="K2354" s="1">
        <v>21</v>
      </c>
      <c r="L2354" s="1" t="s">
        <v>113</v>
      </c>
      <c r="M2354" s="14">
        <v>0.5</v>
      </c>
      <c r="N2354" s="2">
        <v>5250</v>
      </c>
      <c r="O2354" s="14">
        <f t="shared" si="120"/>
        <v>2625</v>
      </c>
      <c r="P2354" s="14">
        <f t="shared" si="121"/>
        <v>1050</v>
      </c>
      <c r="Q2354" s="3">
        <v>0.4</v>
      </c>
    </row>
    <row r="2355" spans="1:17" ht="15.75" customHeight="1" x14ac:dyDescent="0.2">
      <c r="A2355" s="1" t="s">
        <v>108</v>
      </c>
      <c r="B2355" s="1">
        <v>1185732</v>
      </c>
      <c r="C2355" s="17">
        <v>44827</v>
      </c>
      <c r="D2355" s="17" t="str">
        <f t="shared" si="128"/>
        <v>septiembre</v>
      </c>
      <c r="E2355" s="17" t="str">
        <f t="shared" si="129"/>
        <v>T3</v>
      </c>
      <c r="F2355" s="17" t="str">
        <f t="shared" si="130"/>
        <v>S2</v>
      </c>
      <c r="G2355" s="1" t="s">
        <v>15</v>
      </c>
      <c r="H2355" s="1" t="s">
        <v>69</v>
      </c>
      <c r="I2355" s="1" t="s">
        <v>70</v>
      </c>
      <c r="J2355" s="1" t="s">
        <v>3</v>
      </c>
      <c r="K2355" s="1">
        <v>43</v>
      </c>
      <c r="L2355" s="1" t="s">
        <v>113</v>
      </c>
      <c r="M2355" s="14">
        <v>0.45000000000000007</v>
      </c>
      <c r="N2355" s="2">
        <v>3250</v>
      </c>
      <c r="O2355" s="14">
        <f t="shared" si="120"/>
        <v>1462.5000000000002</v>
      </c>
      <c r="P2355" s="14">
        <f t="shared" si="121"/>
        <v>511.87500000000006</v>
      </c>
      <c r="Q2355" s="3">
        <v>0.35</v>
      </c>
    </row>
    <row r="2356" spans="1:17" ht="15.75" customHeight="1" x14ac:dyDescent="0.2">
      <c r="A2356" s="1" t="s">
        <v>108</v>
      </c>
      <c r="B2356" s="1">
        <v>1185732</v>
      </c>
      <c r="C2356" s="17">
        <v>44827</v>
      </c>
      <c r="D2356" s="17" t="str">
        <f t="shared" si="128"/>
        <v>septiembre</v>
      </c>
      <c r="E2356" s="17" t="str">
        <f t="shared" si="129"/>
        <v>T3</v>
      </c>
      <c r="F2356" s="17" t="str">
        <f t="shared" si="130"/>
        <v>S2</v>
      </c>
      <c r="G2356" s="1" t="s">
        <v>15</v>
      </c>
      <c r="H2356" s="1" t="s">
        <v>69</v>
      </c>
      <c r="I2356" s="1" t="s">
        <v>70</v>
      </c>
      <c r="J2356" s="1" t="s">
        <v>4</v>
      </c>
      <c r="K2356" s="1">
        <v>35</v>
      </c>
      <c r="L2356" s="1" t="s">
        <v>115</v>
      </c>
      <c r="M2356" s="14">
        <v>0.35000000000000003</v>
      </c>
      <c r="N2356" s="2">
        <v>2250</v>
      </c>
      <c r="O2356" s="14">
        <f t="shared" si="120"/>
        <v>787.50000000000011</v>
      </c>
      <c r="P2356" s="14">
        <f t="shared" si="121"/>
        <v>315.00000000000006</v>
      </c>
      <c r="Q2356" s="3">
        <v>0.4</v>
      </c>
    </row>
    <row r="2357" spans="1:17" ht="15.75" customHeight="1" x14ac:dyDescent="0.2">
      <c r="A2357" s="1" t="s">
        <v>108</v>
      </c>
      <c r="B2357" s="1">
        <v>1185732</v>
      </c>
      <c r="C2357" s="17">
        <v>44827</v>
      </c>
      <c r="D2357" s="17" t="str">
        <f t="shared" si="128"/>
        <v>septiembre</v>
      </c>
      <c r="E2357" s="17" t="str">
        <f t="shared" si="129"/>
        <v>T3</v>
      </c>
      <c r="F2357" s="17" t="str">
        <f t="shared" si="130"/>
        <v>S2</v>
      </c>
      <c r="G2357" s="1" t="s">
        <v>15</v>
      </c>
      <c r="H2357" s="1" t="s">
        <v>69</v>
      </c>
      <c r="I2357" s="1" t="s">
        <v>70</v>
      </c>
      <c r="J2357" s="1" t="s">
        <v>5</v>
      </c>
      <c r="K2357" s="1">
        <v>25</v>
      </c>
      <c r="L2357" s="1" t="s">
        <v>114</v>
      </c>
      <c r="M2357" s="14">
        <v>0.35000000000000003</v>
      </c>
      <c r="N2357" s="2">
        <v>2000</v>
      </c>
      <c r="O2357" s="14">
        <f t="shared" si="120"/>
        <v>700.00000000000011</v>
      </c>
      <c r="P2357" s="14">
        <f t="shared" si="121"/>
        <v>280.00000000000006</v>
      </c>
      <c r="Q2357" s="3">
        <v>0.4</v>
      </c>
    </row>
    <row r="2358" spans="1:17" ht="15.75" customHeight="1" x14ac:dyDescent="0.2">
      <c r="A2358" s="1" t="s">
        <v>108</v>
      </c>
      <c r="B2358" s="1">
        <v>1185732</v>
      </c>
      <c r="C2358" s="17">
        <v>44827</v>
      </c>
      <c r="D2358" s="17" t="str">
        <f t="shared" si="128"/>
        <v>septiembre</v>
      </c>
      <c r="E2358" s="17" t="str">
        <f t="shared" si="129"/>
        <v>T3</v>
      </c>
      <c r="F2358" s="17" t="str">
        <f t="shared" si="130"/>
        <v>S2</v>
      </c>
      <c r="G2358" s="1" t="s">
        <v>15</v>
      </c>
      <c r="H2358" s="1" t="s">
        <v>69</v>
      </c>
      <c r="I2358" s="1" t="s">
        <v>70</v>
      </c>
      <c r="J2358" s="1" t="s">
        <v>6</v>
      </c>
      <c r="K2358" s="1">
        <v>16</v>
      </c>
      <c r="L2358" s="1" t="s">
        <v>112</v>
      </c>
      <c r="M2358" s="14">
        <v>0.45</v>
      </c>
      <c r="N2358" s="2">
        <v>2000</v>
      </c>
      <c r="O2358" s="14">
        <f t="shared" si="120"/>
        <v>900</v>
      </c>
      <c r="P2358" s="14">
        <f t="shared" si="121"/>
        <v>315</v>
      </c>
      <c r="Q2358" s="3">
        <v>0.35</v>
      </c>
    </row>
    <row r="2359" spans="1:17" ht="15.75" customHeight="1" x14ac:dyDescent="0.2">
      <c r="A2359" s="1" t="s">
        <v>108</v>
      </c>
      <c r="B2359" s="1">
        <v>1185732</v>
      </c>
      <c r="C2359" s="17">
        <v>44827</v>
      </c>
      <c r="D2359" s="17" t="str">
        <f t="shared" si="128"/>
        <v>septiembre</v>
      </c>
      <c r="E2359" s="17" t="str">
        <f t="shared" si="129"/>
        <v>T3</v>
      </c>
      <c r="F2359" s="17" t="str">
        <f t="shared" si="130"/>
        <v>S2</v>
      </c>
      <c r="G2359" s="1" t="s">
        <v>15</v>
      </c>
      <c r="H2359" s="1" t="s">
        <v>69</v>
      </c>
      <c r="I2359" s="1" t="s">
        <v>70</v>
      </c>
      <c r="J2359" s="1" t="s">
        <v>7</v>
      </c>
      <c r="K2359" s="1">
        <v>50</v>
      </c>
      <c r="L2359" s="1" t="s">
        <v>113</v>
      </c>
      <c r="M2359" s="14">
        <v>0.5</v>
      </c>
      <c r="N2359" s="2">
        <v>2750</v>
      </c>
      <c r="O2359" s="14">
        <f t="shared" si="120"/>
        <v>1375</v>
      </c>
      <c r="P2359" s="14">
        <f t="shared" si="121"/>
        <v>550</v>
      </c>
      <c r="Q2359" s="3">
        <v>0.4</v>
      </c>
    </row>
    <row r="2360" spans="1:17" ht="15.75" customHeight="1" x14ac:dyDescent="0.2">
      <c r="A2360" s="1" t="s">
        <v>108</v>
      </c>
      <c r="B2360" s="1">
        <v>1185732</v>
      </c>
      <c r="C2360" s="17">
        <v>44856</v>
      </c>
      <c r="D2360" s="17" t="str">
        <f t="shared" si="128"/>
        <v>octubre</v>
      </c>
      <c r="E2360" s="17" t="str">
        <f t="shared" si="129"/>
        <v>T4</v>
      </c>
      <c r="F2360" s="17" t="str">
        <f t="shared" si="130"/>
        <v>S2</v>
      </c>
      <c r="G2360" s="1" t="s">
        <v>15</v>
      </c>
      <c r="H2360" s="1" t="s">
        <v>69</v>
      </c>
      <c r="I2360" s="1" t="s">
        <v>70</v>
      </c>
      <c r="J2360" s="1" t="s">
        <v>2</v>
      </c>
      <c r="K2360" s="1">
        <v>43</v>
      </c>
      <c r="L2360" s="1" t="s">
        <v>112</v>
      </c>
      <c r="M2360" s="14">
        <v>0.54999999999999993</v>
      </c>
      <c r="N2360" s="2">
        <v>4500</v>
      </c>
      <c r="O2360" s="14">
        <f t="shared" si="120"/>
        <v>2474.9999999999995</v>
      </c>
      <c r="P2360" s="14">
        <f t="shared" si="121"/>
        <v>989.99999999999989</v>
      </c>
      <c r="Q2360" s="3">
        <v>0.4</v>
      </c>
    </row>
    <row r="2361" spans="1:17" ht="15.75" customHeight="1" x14ac:dyDescent="0.2">
      <c r="A2361" s="1" t="s">
        <v>108</v>
      </c>
      <c r="B2361" s="1">
        <v>1185732</v>
      </c>
      <c r="C2361" s="17">
        <v>44856</v>
      </c>
      <c r="D2361" s="17" t="str">
        <f t="shared" si="128"/>
        <v>octubre</v>
      </c>
      <c r="E2361" s="17" t="str">
        <f t="shared" si="129"/>
        <v>T4</v>
      </c>
      <c r="F2361" s="17" t="str">
        <f t="shared" si="130"/>
        <v>S2</v>
      </c>
      <c r="G2361" s="1" t="s">
        <v>15</v>
      </c>
      <c r="H2361" s="1" t="s">
        <v>69</v>
      </c>
      <c r="I2361" s="1" t="s">
        <v>70</v>
      </c>
      <c r="J2361" s="1" t="s">
        <v>3</v>
      </c>
      <c r="K2361" s="1">
        <v>26</v>
      </c>
      <c r="L2361" s="1" t="s">
        <v>115</v>
      </c>
      <c r="M2361" s="14">
        <v>0.45</v>
      </c>
      <c r="N2361" s="2">
        <v>2750</v>
      </c>
      <c r="O2361" s="14">
        <f t="shared" si="120"/>
        <v>1237.5</v>
      </c>
      <c r="P2361" s="14">
        <f t="shared" si="121"/>
        <v>433.125</v>
      </c>
      <c r="Q2361" s="3">
        <v>0.35</v>
      </c>
    </row>
    <row r="2362" spans="1:17" ht="15.75" customHeight="1" x14ac:dyDescent="0.2">
      <c r="A2362" s="1" t="s">
        <v>108</v>
      </c>
      <c r="B2362" s="1">
        <v>1185732</v>
      </c>
      <c r="C2362" s="17">
        <v>44856</v>
      </c>
      <c r="D2362" s="17" t="str">
        <f t="shared" si="128"/>
        <v>octubre</v>
      </c>
      <c r="E2362" s="17" t="str">
        <f t="shared" si="129"/>
        <v>T4</v>
      </c>
      <c r="F2362" s="17" t="str">
        <f t="shared" si="130"/>
        <v>S2</v>
      </c>
      <c r="G2362" s="1" t="s">
        <v>15</v>
      </c>
      <c r="H2362" s="1" t="s">
        <v>69</v>
      </c>
      <c r="I2362" s="1" t="s">
        <v>70</v>
      </c>
      <c r="J2362" s="1" t="s">
        <v>4</v>
      </c>
      <c r="K2362" s="1">
        <v>57</v>
      </c>
      <c r="L2362" s="1" t="s">
        <v>114</v>
      </c>
      <c r="M2362" s="14">
        <v>0.45</v>
      </c>
      <c r="N2362" s="2">
        <v>1750</v>
      </c>
      <c r="O2362" s="14">
        <f t="shared" si="120"/>
        <v>787.5</v>
      </c>
      <c r="P2362" s="14">
        <f t="shared" si="121"/>
        <v>315</v>
      </c>
      <c r="Q2362" s="3">
        <v>0.4</v>
      </c>
    </row>
    <row r="2363" spans="1:17" ht="15.75" customHeight="1" x14ac:dyDescent="0.2">
      <c r="A2363" s="1" t="s">
        <v>108</v>
      </c>
      <c r="B2363" s="1">
        <v>1185732</v>
      </c>
      <c r="C2363" s="17">
        <v>44856</v>
      </c>
      <c r="D2363" s="17" t="str">
        <f t="shared" si="128"/>
        <v>octubre</v>
      </c>
      <c r="E2363" s="17" t="str">
        <f t="shared" si="129"/>
        <v>T4</v>
      </c>
      <c r="F2363" s="17" t="str">
        <f t="shared" si="130"/>
        <v>S2</v>
      </c>
      <c r="G2363" s="1" t="s">
        <v>15</v>
      </c>
      <c r="H2363" s="1" t="s">
        <v>69</v>
      </c>
      <c r="I2363" s="1" t="s">
        <v>70</v>
      </c>
      <c r="J2363" s="1" t="s">
        <v>5</v>
      </c>
      <c r="K2363" s="1">
        <v>27</v>
      </c>
      <c r="L2363" s="1" t="s">
        <v>115</v>
      </c>
      <c r="M2363" s="14">
        <v>0.45</v>
      </c>
      <c r="N2363" s="2">
        <v>1500</v>
      </c>
      <c r="O2363" s="14">
        <f t="shared" si="120"/>
        <v>675</v>
      </c>
      <c r="P2363" s="14">
        <f t="shared" si="121"/>
        <v>270</v>
      </c>
      <c r="Q2363" s="3">
        <v>0.4</v>
      </c>
    </row>
    <row r="2364" spans="1:17" ht="15.75" customHeight="1" x14ac:dyDescent="0.2">
      <c r="A2364" s="1" t="s">
        <v>108</v>
      </c>
      <c r="B2364" s="1">
        <v>1185732</v>
      </c>
      <c r="C2364" s="17">
        <v>44856</v>
      </c>
      <c r="D2364" s="17" t="str">
        <f t="shared" si="128"/>
        <v>octubre</v>
      </c>
      <c r="E2364" s="17" t="str">
        <f t="shared" si="129"/>
        <v>T4</v>
      </c>
      <c r="F2364" s="17" t="str">
        <f t="shared" si="130"/>
        <v>S2</v>
      </c>
      <c r="G2364" s="1" t="s">
        <v>15</v>
      </c>
      <c r="H2364" s="1" t="s">
        <v>69</v>
      </c>
      <c r="I2364" s="1" t="s">
        <v>70</v>
      </c>
      <c r="J2364" s="1" t="s">
        <v>6</v>
      </c>
      <c r="K2364" s="1">
        <v>44</v>
      </c>
      <c r="L2364" s="1" t="s">
        <v>112</v>
      </c>
      <c r="M2364" s="14">
        <v>0.54999999999999993</v>
      </c>
      <c r="N2364" s="2">
        <v>1500</v>
      </c>
      <c r="O2364" s="14">
        <f t="shared" si="120"/>
        <v>824.99999999999989</v>
      </c>
      <c r="P2364" s="14">
        <f t="shared" si="121"/>
        <v>288.74999999999994</v>
      </c>
      <c r="Q2364" s="3">
        <v>0.35</v>
      </c>
    </row>
    <row r="2365" spans="1:17" ht="15.75" customHeight="1" x14ac:dyDescent="0.2">
      <c r="A2365" s="1" t="s">
        <v>108</v>
      </c>
      <c r="B2365" s="1">
        <v>1185732</v>
      </c>
      <c r="C2365" s="17">
        <v>44856</v>
      </c>
      <c r="D2365" s="17" t="str">
        <f t="shared" si="128"/>
        <v>octubre</v>
      </c>
      <c r="E2365" s="17" t="str">
        <f t="shared" si="129"/>
        <v>T4</v>
      </c>
      <c r="F2365" s="17" t="str">
        <f t="shared" si="130"/>
        <v>S2</v>
      </c>
      <c r="G2365" s="1" t="s">
        <v>15</v>
      </c>
      <c r="H2365" s="1" t="s">
        <v>69</v>
      </c>
      <c r="I2365" s="1" t="s">
        <v>70</v>
      </c>
      <c r="J2365" s="1" t="s">
        <v>7</v>
      </c>
      <c r="K2365" s="1">
        <v>57</v>
      </c>
      <c r="L2365" s="1" t="s">
        <v>113</v>
      </c>
      <c r="M2365" s="14">
        <v>0.54999999999999993</v>
      </c>
      <c r="N2365" s="2">
        <v>2750</v>
      </c>
      <c r="O2365" s="14">
        <f t="shared" si="120"/>
        <v>1512.4999999999998</v>
      </c>
      <c r="P2365" s="14">
        <f t="shared" si="121"/>
        <v>604.99999999999989</v>
      </c>
      <c r="Q2365" s="3">
        <v>0.4</v>
      </c>
    </row>
    <row r="2366" spans="1:17" ht="15.75" customHeight="1" x14ac:dyDescent="0.2">
      <c r="A2366" s="1" t="s">
        <v>108</v>
      </c>
      <c r="B2366" s="1">
        <v>1185732</v>
      </c>
      <c r="C2366" s="17">
        <v>44887</v>
      </c>
      <c r="D2366" s="17" t="str">
        <f t="shared" si="128"/>
        <v>noviembre</v>
      </c>
      <c r="E2366" s="17" t="str">
        <f t="shared" si="129"/>
        <v>T4</v>
      </c>
      <c r="F2366" s="17" t="str">
        <f t="shared" si="130"/>
        <v>S2</v>
      </c>
      <c r="G2366" s="1" t="s">
        <v>15</v>
      </c>
      <c r="H2366" s="1" t="s">
        <v>69</v>
      </c>
      <c r="I2366" s="1" t="s">
        <v>70</v>
      </c>
      <c r="J2366" s="1" t="s">
        <v>2</v>
      </c>
      <c r="K2366" s="1">
        <v>38</v>
      </c>
      <c r="L2366" s="1" t="s">
        <v>114</v>
      </c>
      <c r="M2366" s="14">
        <v>0.5</v>
      </c>
      <c r="N2366" s="2">
        <v>4250</v>
      </c>
      <c r="O2366" s="14">
        <f t="shared" si="120"/>
        <v>2125</v>
      </c>
      <c r="P2366" s="14">
        <f t="shared" si="121"/>
        <v>850</v>
      </c>
      <c r="Q2366" s="3">
        <v>0.4</v>
      </c>
    </row>
    <row r="2367" spans="1:17" ht="15.75" customHeight="1" x14ac:dyDescent="0.2">
      <c r="A2367" s="1" t="s">
        <v>108</v>
      </c>
      <c r="B2367" s="1">
        <v>1185732</v>
      </c>
      <c r="C2367" s="17">
        <v>44887</v>
      </c>
      <c r="D2367" s="17" t="str">
        <f t="shared" si="128"/>
        <v>noviembre</v>
      </c>
      <c r="E2367" s="17" t="str">
        <f t="shared" si="129"/>
        <v>T4</v>
      </c>
      <c r="F2367" s="17" t="str">
        <f t="shared" si="130"/>
        <v>S2</v>
      </c>
      <c r="G2367" s="1" t="s">
        <v>15</v>
      </c>
      <c r="H2367" s="1" t="s">
        <v>69</v>
      </c>
      <c r="I2367" s="1" t="s">
        <v>70</v>
      </c>
      <c r="J2367" s="1" t="s">
        <v>3</v>
      </c>
      <c r="K2367" s="1">
        <v>25</v>
      </c>
      <c r="L2367" s="1" t="s">
        <v>114</v>
      </c>
      <c r="M2367" s="14">
        <v>0.4</v>
      </c>
      <c r="N2367" s="2">
        <v>2750</v>
      </c>
      <c r="O2367" s="14">
        <f t="shared" si="120"/>
        <v>1100</v>
      </c>
      <c r="P2367" s="14">
        <f t="shared" si="121"/>
        <v>385</v>
      </c>
      <c r="Q2367" s="3">
        <v>0.35</v>
      </c>
    </row>
    <row r="2368" spans="1:17" ht="15.75" customHeight="1" x14ac:dyDescent="0.2">
      <c r="A2368" s="1" t="s">
        <v>108</v>
      </c>
      <c r="B2368" s="1">
        <v>1185732</v>
      </c>
      <c r="C2368" s="17">
        <v>44887</v>
      </c>
      <c r="D2368" s="17" t="str">
        <f t="shared" si="128"/>
        <v>noviembre</v>
      </c>
      <c r="E2368" s="17" t="str">
        <f t="shared" si="129"/>
        <v>T4</v>
      </c>
      <c r="F2368" s="17" t="str">
        <f t="shared" si="130"/>
        <v>S2</v>
      </c>
      <c r="G2368" s="1" t="s">
        <v>15</v>
      </c>
      <c r="H2368" s="1" t="s">
        <v>69</v>
      </c>
      <c r="I2368" s="1" t="s">
        <v>70</v>
      </c>
      <c r="J2368" s="1" t="s">
        <v>4</v>
      </c>
      <c r="K2368" s="1">
        <v>28</v>
      </c>
      <c r="L2368" s="1" t="s">
        <v>114</v>
      </c>
      <c r="M2368" s="14">
        <v>0.45</v>
      </c>
      <c r="N2368" s="2">
        <v>2200</v>
      </c>
      <c r="O2368" s="14">
        <f t="shared" si="120"/>
        <v>990</v>
      </c>
      <c r="P2368" s="14">
        <f t="shared" si="121"/>
        <v>396</v>
      </c>
      <c r="Q2368" s="3">
        <v>0.4</v>
      </c>
    </row>
    <row r="2369" spans="1:17" ht="15.75" customHeight="1" x14ac:dyDescent="0.2">
      <c r="A2369" s="1" t="s">
        <v>108</v>
      </c>
      <c r="B2369" s="1">
        <v>1185732</v>
      </c>
      <c r="C2369" s="17">
        <v>44887</v>
      </c>
      <c r="D2369" s="17" t="str">
        <f t="shared" si="128"/>
        <v>noviembre</v>
      </c>
      <c r="E2369" s="17" t="str">
        <f t="shared" si="129"/>
        <v>T4</v>
      </c>
      <c r="F2369" s="17" t="str">
        <f t="shared" si="130"/>
        <v>S2</v>
      </c>
      <c r="G2369" s="1" t="s">
        <v>15</v>
      </c>
      <c r="H2369" s="1" t="s">
        <v>69</v>
      </c>
      <c r="I2369" s="1" t="s">
        <v>70</v>
      </c>
      <c r="J2369" s="1" t="s">
        <v>5</v>
      </c>
      <c r="K2369" s="1">
        <v>42</v>
      </c>
      <c r="L2369" s="1" t="s">
        <v>114</v>
      </c>
      <c r="M2369" s="14">
        <v>0.55000000000000004</v>
      </c>
      <c r="N2369" s="2">
        <v>2000</v>
      </c>
      <c r="O2369" s="14">
        <f t="shared" si="120"/>
        <v>1100</v>
      </c>
      <c r="P2369" s="14">
        <f t="shared" si="121"/>
        <v>440</v>
      </c>
      <c r="Q2369" s="3">
        <v>0.4</v>
      </c>
    </row>
    <row r="2370" spans="1:17" ht="15.75" customHeight="1" x14ac:dyDescent="0.2">
      <c r="A2370" s="1" t="s">
        <v>108</v>
      </c>
      <c r="B2370" s="1">
        <v>1185732</v>
      </c>
      <c r="C2370" s="17">
        <v>44887</v>
      </c>
      <c r="D2370" s="17" t="str">
        <f t="shared" ref="D2370:D2433" si="131">TEXT(C2370,"mmmm")</f>
        <v>noviembre</v>
      </c>
      <c r="E2370" s="17" t="str">
        <f t="shared" ref="E2370:E2433" si="132">"T" &amp; TRUNC((MONTH(C2370)-1)/3)+1</f>
        <v>T4</v>
      </c>
      <c r="F2370" s="17" t="str">
        <f t="shared" ref="F2370:F2433" si="133">"S" &amp; IF(MONTH(C2370)&lt;=6,1,2)</f>
        <v>S2</v>
      </c>
      <c r="G2370" s="1" t="s">
        <v>15</v>
      </c>
      <c r="H2370" s="1" t="s">
        <v>69</v>
      </c>
      <c r="I2370" s="1" t="s">
        <v>70</v>
      </c>
      <c r="J2370" s="1" t="s">
        <v>6</v>
      </c>
      <c r="K2370" s="1">
        <v>59</v>
      </c>
      <c r="L2370" s="1" t="s">
        <v>114</v>
      </c>
      <c r="M2370" s="14">
        <v>0.65</v>
      </c>
      <c r="N2370" s="2">
        <v>1750</v>
      </c>
      <c r="O2370" s="14">
        <f t="shared" si="120"/>
        <v>1137.5</v>
      </c>
      <c r="P2370" s="14">
        <f t="shared" si="121"/>
        <v>398.125</v>
      </c>
      <c r="Q2370" s="3">
        <v>0.35</v>
      </c>
    </row>
    <row r="2371" spans="1:17" ht="15.75" customHeight="1" x14ac:dyDescent="0.2">
      <c r="A2371" s="1" t="s">
        <v>108</v>
      </c>
      <c r="B2371" s="1">
        <v>1185732</v>
      </c>
      <c r="C2371" s="17">
        <v>44887</v>
      </c>
      <c r="D2371" s="17" t="str">
        <f t="shared" si="131"/>
        <v>noviembre</v>
      </c>
      <c r="E2371" s="17" t="str">
        <f t="shared" si="132"/>
        <v>T4</v>
      </c>
      <c r="F2371" s="17" t="str">
        <f t="shared" si="133"/>
        <v>S2</v>
      </c>
      <c r="G2371" s="1" t="s">
        <v>15</v>
      </c>
      <c r="H2371" s="1" t="s">
        <v>69</v>
      </c>
      <c r="I2371" s="1" t="s">
        <v>70</v>
      </c>
      <c r="J2371" s="1" t="s">
        <v>7</v>
      </c>
      <c r="K2371" s="1">
        <v>54</v>
      </c>
      <c r="L2371" s="1" t="s">
        <v>114</v>
      </c>
      <c r="M2371" s="14">
        <v>0.7</v>
      </c>
      <c r="N2371" s="2">
        <v>2750</v>
      </c>
      <c r="O2371" s="14">
        <f t="shared" si="120"/>
        <v>1924.9999999999998</v>
      </c>
      <c r="P2371" s="14">
        <f t="shared" si="121"/>
        <v>770</v>
      </c>
      <c r="Q2371" s="3">
        <v>0.4</v>
      </c>
    </row>
    <row r="2372" spans="1:17" ht="15.75" customHeight="1" x14ac:dyDescent="0.2">
      <c r="A2372" s="1" t="s">
        <v>108</v>
      </c>
      <c r="B2372" s="1">
        <v>1185732</v>
      </c>
      <c r="C2372" s="17">
        <v>44916</v>
      </c>
      <c r="D2372" s="17" t="str">
        <f t="shared" si="131"/>
        <v>diciembre</v>
      </c>
      <c r="E2372" s="17" t="str">
        <f t="shared" si="132"/>
        <v>T4</v>
      </c>
      <c r="F2372" s="17" t="str">
        <f t="shared" si="133"/>
        <v>S2</v>
      </c>
      <c r="G2372" s="1" t="s">
        <v>15</v>
      </c>
      <c r="H2372" s="1" t="s">
        <v>69</v>
      </c>
      <c r="I2372" s="1" t="s">
        <v>70</v>
      </c>
      <c r="J2372" s="1" t="s">
        <v>2</v>
      </c>
      <c r="K2372" s="1">
        <v>16</v>
      </c>
      <c r="L2372" s="1" t="s">
        <v>112</v>
      </c>
      <c r="M2372" s="14">
        <v>0.65</v>
      </c>
      <c r="N2372" s="2">
        <v>5250</v>
      </c>
      <c r="O2372" s="14">
        <f t="shared" si="120"/>
        <v>3412.5</v>
      </c>
      <c r="P2372" s="14">
        <f t="shared" si="121"/>
        <v>1365</v>
      </c>
      <c r="Q2372" s="3">
        <v>0.4</v>
      </c>
    </row>
    <row r="2373" spans="1:17" ht="15.75" customHeight="1" x14ac:dyDescent="0.2">
      <c r="A2373" s="1" t="s">
        <v>108</v>
      </c>
      <c r="B2373" s="1">
        <v>1185732</v>
      </c>
      <c r="C2373" s="17">
        <v>44916</v>
      </c>
      <c r="D2373" s="17" t="str">
        <f t="shared" si="131"/>
        <v>diciembre</v>
      </c>
      <c r="E2373" s="17" t="str">
        <f t="shared" si="132"/>
        <v>T4</v>
      </c>
      <c r="F2373" s="17" t="str">
        <f t="shared" si="133"/>
        <v>S2</v>
      </c>
      <c r="G2373" s="1" t="s">
        <v>15</v>
      </c>
      <c r="H2373" s="1" t="s">
        <v>69</v>
      </c>
      <c r="I2373" s="1" t="s">
        <v>70</v>
      </c>
      <c r="J2373" s="1" t="s">
        <v>3</v>
      </c>
      <c r="K2373" s="1">
        <v>16</v>
      </c>
      <c r="L2373" s="1" t="s">
        <v>115</v>
      </c>
      <c r="M2373" s="14">
        <v>0.55000000000000004</v>
      </c>
      <c r="N2373" s="2">
        <v>3250</v>
      </c>
      <c r="O2373" s="14">
        <f t="shared" si="120"/>
        <v>1787.5000000000002</v>
      </c>
      <c r="P2373" s="14">
        <f t="shared" si="121"/>
        <v>625.625</v>
      </c>
      <c r="Q2373" s="3">
        <v>0.35</v>
      </c>
    </row>
    <row r="2374" spans="1:17" ht="15.75" customHeight="1" x14ac:dyDescent="0.2">
      <c r="A2374" s="1" t="s">
        <v>108</v>
      </c>
      <c r="B2374" s="1">
        <v>1185732</v>
      </c>
      <c r="C2374" s="17">
        <v>44916</v>
      </c>
      <c r="D2374" s="17" t="str">
        <f t="shared" si="131"/>
        <v>diciembre</v>
      </c>
      <c r="E2374" s="17" t="str">
        <f t="shared" si="132"/>
        <v>T4</v>
      </c>
      <c r="F2374" s="17" t="str">
        <f t="shared" si="133"/>
        <v>S2</v>
      </c>
      <c r="G2374" s="1" t="s">
        <v>15</v>
      </c>
      <c r="H2374" s="1" t="s">
        <v>69</v>
      </c>
      <c r="I2374" s="1" t="s">
        <v>70</v>
      </c>
      <c r="J2374" s="1" t="s">
        <v>4</v>
      </c>
      <c r="K2374" s="1">
        <v>44</v>
      </c>
      <c r="L2374" s="1" t="s">
        <v>113</v>
      </c>
      <c r="M2374" s="14">
        <v>0.55000000000000004</v>
      </c>
      <c r="N2374" s="2">
        <v>2750</v>
      </c>
      <c r="O2374" s="14">
        <f t="shared" si="120"/>
        <v>1512.5000000000002</v>
      </c>
      <c r="P2374" s="14">
        <f t="shared" si="121"/>
        <v>605.00000000000011</v>
      </c>
      <c r="Q2374" s="3">
        <v>0.4</v>
      </c>
    </row>
    <row r="2375" spans="1:17" ht="15.75" customHeight="1" x14ac:dyDescent="0.2">
      <c r="A2375" s="1" t="s">
        <v>108</v>
      </c>
      <c r="B2375" s="1">
        <v>1185732</v>
      </c>
      <c r="C2375" s="17">
        <v>44916</v>
      </c>
      <c r="D2375" s="17" t="str">
        <f t="shared" si="131"/>
        <v>diciembre</v>
      </c>
      <c r="E2375" s="17" t="str">
        <f t="shared" si="132"/>
        <v>T4</v>
      </c>
      <c r="F2375" s="17" t="str">
        <f t="shared" si="133"/>
        <v>S2</v>
      </c>
      <c r="G2375" s="1" t="s">
        <v>15</v>
      </c>
      <c r="H2375" s="1" t="s">
        <v>69</v>
      </c>
      <c r="I2375" s="1" t="s">
        <v>70</v>
      </c>
      <c r="J2375" s="1" t="s">
        <v>5</v>
      </c>
      <c r="K2375" s="1">
        <v>44</v>
      </c>
      <c r="L2375" s="1" t="s">
        <v>115</v>
      </c>
      <c r="M2375" s="14">
        <v>0.5</v>
      </c>
      <c r="N2375" s="2">
        <v>2250</v>
      </c>
      <c r="O2375" s="14">
        <f t="shared" si="120"/>
        <v>1125</v>
      </c>
      <c r="P2375" s="14">
        <f t="shared" si="121"/>
        <v>450</v>
      </c>
      <c r="Q2375" s="3">
        <v>0.4</v>
      </c>
    </row>
    <row r="2376" spans="1:17" ht="15.75" customHeight="1" x14ac:dyDescent="0.2">
      <c r="A2376" s="1" t="s">
        <v>108</v>
      </c>
      <c r="B2376" s="1">
        <v>1185732</v>
      </c>
      <c r="C2376" s="17">
        <v>44916</v>
      </c>
      <c r="D2376" s="17" t="str">
        <f t="shared" si="131"/>
        <v>diciembre</v>
      </c>
      <c r="E2376" s="17" t="str">
        <f t="shared" si="132"/>
        <v>T4</v>
      </c>
      <c r="F2376" s="17" t="str">
        <f t="shared" si="133"/>
        <v>S2</v>
      </c>
      <c r="G2376" s="1" t="s">
        <v>15</v>
      </c>
      <c r="H2376" s="1" t="s">
        <v>69</v>
      </c>
      <c r="I2376" s="1" t="s">
        <v>70</v>
      </c>
      <c r="J2376" s="1" t="s">
        <v>6</v>
      </c>
      <c r="K2376" s="1">
        <v>29</v>
      </c>
      <c r="L2376" s="1" t="s">
        <v>113</v>
      </c>
      <c r="M2376" s="14">
        <v>0.6</v>
      </c>
      <c r="N2376" s="2">
        <v>2250</v>
      </c>
      <c r="O2376" s="14">
        <f t="shared" si="120"/>
        <v>1350</v>
      </c>
      <c r="P2376" s="14">
        <f t="shared" si="121"/>
        <v>472.49999999999994</v>
      </c>
      <c r="Q2376" s="3">
        <v>0.35</v>
      </c>
    </row>
    <row r="2377" spans="1:17" ht="15.75" customHeight="1" x14ac:dyDescent="0.2">
      <c r="A2377" s="1" t="s">
        <v>108</v>
      </c>
      <c r="B2377" s="1">
        <v>1185732</v>
      </c>
      <c r="C2377" s="17">
        <v>44916</v>
      </c>
      <c r="D2377" s="17" t="str">
        <f t="shared" si="131"/>
        <v>diciembre</v>
      </c>
      <c r="E2377" s="17" t="str">
        <f t="shared" si="132"/>
        <v>T4</v>
      </c>
      <c r="F2377" s="17" t="str">
        <f t="shared" si="133"/>
        <v>S2</v>
      </c>
      <c r="G2377" s="1" t="s">
        <v>15</v>
      </c>
      <c r="H2377" s="1" t="s">
        <v>69</v>
      </c>
      <c r="I2377" s="1" t="s">
        <v>70</v>
      </c>
      <c r="J2377" s="1" t="s">
        <v>7</v>
      </c>
      <c r="K2377" s="1">
        <v>55</v>
      </c>
      <c r="L2377" s="1" t="s">
        <v>113</v>
      </c>
      <c r="M2377" s="14">
        <v>0.64999999999999991</v>
      </c>
      <c r="N2377" s="2">
        <v>3250</v>
      </c>
      <c r="O2377" s="14">
        <f t="shared" si="120"/>
        <v>2112.4999999999995</v>
      </c>
      <c r="P2377" s="14">
        <f t="shared" si="121"/>
        <v>844.99999999999989</v>
      </c>
      <c r="Q2377" s="3">
        <v>0.4</v>
      </c>
    </row>
    <row r="2378" spans="1:17" ht="15.75" customHeight="1" x14ac:dyDescent="0.2">
      <c r="A2378" s="1" t="s">
        <v>108</v>
      </c>
      <c r="B2378" s="1">
        <v>1185732</v>
      </c>
      <c r="C2378" s="17">
        <v>44581</v>
      </c>
      <c r="D2378" s="17" t="str">
        <f t="shared" si="131"/>
        <v>enero</v>
      </c>
      <c r="E2378" s="17" t="str">
        <f t="shared" si="132"/>
        <v>T1</v>
      </c>
      <c r="F2378" s="17" t="str">
        <f t="shared" si="133"/>
        <v>S1</v>
      </c>
      <c r="G2378" s="1" t="s">
        <v>27</v>
      </c>
      <c r="H2378" s="1" t="s">
        <v>71</v>
      </c>
      <c r="I2378" s="1" t="s">
        <v>72</v>
      </c>
      <c r="J2378" s="1" t="s">
        <v>2</v>
      </c>
      <c r="K2378" s="1">
        <v>38</v>
      </c>
      <c r="L2378" s="1" t="s">
        <v>113</v>
      </c>
      <c r="M2378" s="14">
        <v>0.30000000000000004</v>
      </c>
      <c r="N2378" s="2">
        <v>7250</v>
      </c>
      <c r="O2378" s="14">
        <f t="shared" si="120"/>
        <v>2175.0000000000005</v>
      </c>
      <c r="P2378" s="14">
        <f t="shared" si="121"/>
        <v>870.00000000000023</v>
      </c>
      <c r="Q2378" s="3">
        <v>0.4</v>
      </c>
    </row>
    <row r="2379" spans="1:17" ht="15.75" customHeight="1" x14ac:dyDescent="0.2">
      <c r="A2379" s="1" t="s">
        <v>108</v>
      </c>
      <c r="B2379" s="1">
        <v>1185732</v>
      </c>
      <c r="C2379" s="17">
        <v>44581</v>
      </c>
      <c r="D2379" s="17" t="str">
        <f t="shared" si="131"/>
        <v>enero</v>
      </c>
      <c r="E2379" s="17" t="str">
        <f t="shared" si="132"/>
        <v>T1</v>
      </c>
      <c r="F2379" s="17" t="str">
        <f t="shared" si="133"/>
        <v>S1</v>
      </c>
      <c r="G2379" s="1" t="s">
        <v>27</v>
      </c>
      <c r="H2379" s="1" t="s">
        <v>71</v>
      </c>
      <c r="I2379" s="1" t="s">
        <v>72</v>
      </c>
      <c r="J2379" s="1" t="s">
        <v>3</v>
      </c>
      <c r="K2379" s="1">
        <v>34</v>
      </c>
      <c r="L2379" s="1" t="s">
        <v>112</v>
      </c>
      <c r="M2379" s="14">
        <v>0.30000000000000004</v>
      </c>
      <c r="N2379" s="2">
        <v>5250</v>
      </c>
      <c r="O2379" s="14">
        <f t="shared" si="120"/>
        <v>1575.0000000000002</v>
      </c>
      <c r="P2379" s="14">
        <f t="shared" si="121"/>
        <v>551.25</v>
      </c>
      <c r="Q2379" s="3">
        <v>0.35</v>
      </c>
    </row>
    <row r="2380" spans="1:17" ht="15.75" customHeight="1" x14ac:dyDescent="0.2">
      <c r="A2380" s="1" t="s">
        <v>108</v>
      </c>
      <c r="B2380" s="1">
        <v>1185732</v>
      </c>
      <c r="C2380" s="17">
        <v>44581</v>
      </c>
      <c r="D2380" s="17" t="str">
        <f t="shared" si="131"/>
        <v>enero</v>
      </c>
      <c r="E2380" s="17" t="str">
        <f t="shared" si="132"/>
        <v>T1</v>
      </c>
      <c r="F2380" s="17" t="str">
        <f t="shared" si="133"/>
        <v>S1</v>
      </c>
      <c r="G2380" s="1" t="s">
        <v>27</v>
      </c>
      <c r="H2380" s="1" t="s">
        <v>71</v>
      </c>
      <c r="I2380" s="1" t="s">
        <v>72</v>
      </c>
      <c r="J2380" s="1" t="s">
        <v>4</v>
      </c>
      <c r="K2380" s="1">
        <v>18</v>
      </c>
      <c r="L2380" s="1" t="s">
        <v>115</v>
      </c>
      <c r="M2380" s="14">
        <v>0.20000000000000007</v>
      </c>
      <c r="N2380" s="2">
        <v>5250</v>
      </c>
      <c r="O2380" s="14">
        <f t="shared" si="120"/>
        <v>1050.0000000000005</v>
      </c>
      <c r="P2380" s="14">
        <f t="shared" si="121"/>
        <v>420.00000000000023</v>
      </c>
      <c r="Q2380" s="3">
        <v>0.4</v>
      </c>
    </row>
    <row r="2381" spans="1:17" ht="15.75" customHeight="1" x14ac:dyDescent="0.2">
      <c r="A2381" s="1" t="s">
        <v>108</v>
      </c>
      <c r="B2381" s="1">
        <v>1185732</v>
      </c>
      <c r="C2381" s="17">
        <v>44581</v>
      </c>
      <c r="D2381" s="17" t="str">
        <f t="shared" si="131"/>
        <v>enero</v>
      </c>
      <c r="E2381" s="17" t="str">
        <f t="shared" si="132"/>
        <v>T1</v>
      </c>
      <c r="F2381" s="17" t="str">
        <f t="shared" si="133"/>
        <v>S1</v>
      </c>
      <c r="G2381" s="1" t="s">
        <v>27</v>
      </c>
      <c r="H2381" s="1" t="s">
        <v>71</v>
      </c>
      <c r="I2381" s="1" t="s">
        <v>72</v>
      </c>
      <c r="J2381" s="1" t="s">
        <v>5</v>
      </c>
      <c r="K2381" s="1">
        <v>60</v>
      </c>
      <c r="L2381" s="1" t="s">
        <v>112</v>
      </c>
      <c r="M2381" s="14">
        <v>0.25</v>
      </c>
      <c r="N2381" s="2">
        <v>3750</v>
      </c>
      <c r="O2381" s="14">
        <f t="shared" si="120"/>
        <v>937.5</v>
      </c>
      <c r="P2381" s="14">
        <f t="shared" si="121"/>
        <v>375</v>
      </c>
      <c r="Q2381" s="3">
        <v>0.4</v>
      </c>
    </row>
    <row r="2382" spans="1:17" ht="15.75" customHeight="1" x14ac:dyDescent="0.2">
      <c r="A2382" s="1" t="s">
        <v>108</v>
      </c>
      <c r="B2382" s="1">
        <v>1185732</v>
      </c>
      <c r="C2382" s="17">
        <v>44581</v>
      </c>
      <c r="D2382" s="17" t="str">
        <f t="shared" si="131"/>
        <v>enero</v>
      </c>
      <c r="E2382" s="17" t="str">
        <f t="shared" si="132"/>
        <v>T1</v>
      </c>
      <c r="F2382" s="17" t="str">
        <f t="shared" si="133"/>
        <v>S1</v>
      </c>
      <c r="G2382" s="1" t="s">
        <v>27</v>
      </c>
      <c r="H2382" s="1" t="s">
        <v>71</v>
      </c>
      <c r="I2382" s="1" t="s">
        <v>72</v>
      </c>
      <c r="J2382" s="1" t="s">
        <v>6</v>
      </c>
      <c r="K2382" s="1">
        <v>54</v>
      </c>
      <c r="L2382" s="1" t="s">
        <v>113</v>
      </c>
      <c r="M2382" s="14">
        <v>0.4</v>
      </c>
      <c r="N2382" s="2">
        <v>4250</v>
      </c>
      <c r="O2382" s="14">
        <f t="shared" si="120"/>
        <v>1700</v>
      </c>
      <c r="P2382" s="14">
        <f t="shared" si="121"/>
        <v>595</v>
      </c>
      <c r="Q2382" s="3">
        <v>0.35</v>
      </c>
    </row>
    <row r="2383" spans="1:17" ht="15.75" customHeight="1" x14ac:dyDescent="0.2">
      <c r="A2383" s="1" t="s">
        <v>108</v>
      </c>
      <c r="B2383" s="1">
        <v>1185732</v>
      </c>
      <c r="C2383" s="17">
        <v>44581</v>
      </c>
      <c r="D2383" s="17" t="str">
        <f t="shared" si="131"/>
        <v>enero</v>
      </c>
      <c r="E2383" s="17" t="str">
        <f t="shared" si="132"/>
        <v>T1</v>
      </c>
      <c r="F2383" s="17" t="str">
        <f t="shared" si="133"/>
        <v>S1</v>
      </c>
      <c r="G2383" s="1" t="s">
        <v>27</v>
      </c>
      <c r="H2383" s="1" t="s">
        <v>71</v>
      </c>
      <c r="I2383" s="1" t="s">
        <v>72</v>
      </c>
      <c r="J2383" s="1" t="s">
        <v>7</v>
      </c>
      <c r="K2383" s="1">
        <v>22</v>
      </c>
      <c r="L2383" s="1" t="s">
        <v>115</v>
      </c>
      <c r="M2383" s="14">
        <v>0.30000000000000004</v>
      </c>
      <c r="N2383" s="2">
        <v>5250</v>
      </c>
      <c r="O2383" s="14">
        <f t="shared" si="120"/>
        <v>1575.0000000000002</v>
      </c>
      <c r="P2383" s="14">
        <f t="shared" si="121"/>
        <v>787.50000000000011</v>
      </c>
      <c r="Q2383" s="3">
        <v>0.5</v>
      </c>
    </row>
    <row r="2384" spans="1:17" ht="15.75" customHeight="1" x14ac:dyDescent="0.2">
      <c r="A2384" s="1" t="s">
        <v>108</v>
      </c>
      <c r="B2384" s="1">
        <v>1185732</v>
      </c>
      <c r="C2384" s="17">
        <v>44610</v>
      </c>
      <c r="D2384" s="17" t="str">
        <f t="shared" si="131"/>
        <v>febrero</v>
      </c>
      <c r="E2384" s="17" t="str">
        <f t="shared" si="132"/>
        <v>T1</v>
      </c>
      <c r="F2384" s="17" t="str">
        <f t="shared" si="133"/>
        <v>S1</v>
      </c>
      <c r="G2384" s="1" t="s">
        <v>27</v>
      </c>
      <c r="H2384" s="1" t="s">
        <v>71</v>
      </c>
      <c r="I2384" s="1" t="s">
        <v>72</v>
      </c>
      <c r="J2384" s="1" t="s">
        <v>2</v>
      </c>
      <c r="K2384" s="1">
        <v>32</v>
      </c>
      <c r="L2384" s="1" t="s">
        <v>112</v>
      </c>
      <c r="M2384" s="14">
        <v>0.30000000000000004</v>
      </c>
      <c r="N2384" s="2">
        <v>7750</v>
      </c>
      <c r="O2384" s="14">
        <f t="shared" si="120"/>
        <v>2325.0000000000005</v>
      </c>
      <c r="P2384" s="14">
        <f t="shared" si="121"/>
        <v>930.00000000000023</v>
      </c>
      <c r="Q2384" s="3">
        <v>0.4</v>
      </c>
    </row>
    <row r="2385" spans="1:17" ht="15.75" customHeight="1" x14ac:dyDescent="0.2">
      <c r="A2385" s="1" t="s">
        <v>108</v>
      </c>
      <c r="B2385" s="1">
        <v>1185732</v>
      </c>
      <c r="C2385" s="17">
        <v>44610</v>
      </c>
      <c r="D2385" s="17" t="str">
        <f t="shared" si="131"/>
        <v>febrero</v>
      </c>
      <c r="E2385" s="17" t="str">
        <f t="shared" si="132"/>
        <v>T1</v>
      </c>
      <c r="F2385" s="17" t="str">
        <f t="shared" si="133"/>
        <v>S1</v>
      </c>
      <c r="G2385" s="1" t="s">
        <v>27</v>
      </c>
      <c r="H2385" s="1" t="s">
        <v>71</v>
      </c>
      <c r="I2385" s="1" t="s">
        <v>72</v>
      </c>
      <c r="J2385" s="1" t="s">
        <v>3</v>
      </c>
      <c r="K2385" s="1">
        <v>60</v>
      </c>
      <c r="L2385" s="1" t="s">
        <v>114</v>
      </c>
      <c r="M2385" s="14">
        <v>0.30000000000000004</v>
      </c>
      <c r="N2385" s="2">
        <v>4250</v>
      </c>
      <c r="O2385" s="14">
        <f t="shared" si="120"/>
        <v>1275.0000000000002</v>
      </c>
      <c r="P2385" s="14">
        <f t="shared" si="121"/>
        <v>446.25000000000006</v>
      </c>
      <c r="Q2385" s="3">
        <v>0.35</v>
      </c>
    </row>
    <row r="2386" spans="1:17" ht="15.75" customHeight="1" x14ac:dyDescent="0.2">
      <c r="A2386" s="1" t="s">
        <v>108</v>
      </c>
      <c r="B2386" s="1">
        <v>1185732</v>
      </c>
      <c r="C2386" s="17">
        <v>44610</v>
      </c>
      <c r="D2386" s="17" t="str">
        <f t="shared" si="131"/>
        <v>febrero</v>
      </c>
      <c r="E2386" s="17" t="str">
        <f t="shared" si="132"/>
        <v>T1</v>
      </c>
      <c r="F2386" s="17" t="str">
        <f t="shared" si="133"/>
        <v>S1</v>
      </c>
      <c r="G2386" s="1" t="s">
        <v>27</v>
      </c>
      <c r="H2386" s="1" t="s">
        <v>71</v>
      </c>
      <c r="I2386" s="1" t="s">
        <v>72</v>
      </c>
      <c r="J2386" s="1" t="s">
        <v>4</v>
      </c>
      <c r="K2386" s="1">
        <v>34</v>
      </c>
      <c r="L2386" s="1" t="s">
        <v>114</v>
      </c>
      <c r="M2386" s="14">
        <v>0.20000000000000007</v>
      </c>
      <c r="N2386" s="2">
        <v>4750</v>
      </c>
      <c r="O2386" s="14">
        <f t="shared" si="120"/>
        <v>950.00000000000034</v>
      </c>
      <c r="P2386" s="14">
        <f t="shared" si="121"/>
        <v>380.00000000000017</v>
      </c>
      <c r="Q2386" s="3">
        <v>0.4</v>
      </c>
    </row>
    <row r="2387" spans="1:17" ht="15.75" customHeight="1" x14ac:dyDescent="0.2">
      <c r="A2387" s="1" t="s">
        <v>108</v>
      </c>
      <c r="B2387" s="1">
        <v>1185732</v>
      </c>
      <c r="C2387" s="17">
        <v>44610</v>
      </c>
      <c r="D2387" s="17" t="str">
        <f t="shared" si="131"/>
        <v>febrero</v>
      </c>
      <c r="E2387" s="17" t="str">
        <f t="shared" si="132"/>
        <v>T1</v>
      </c>
      <c r="F2387" s="17" t="str">
        <f t="shared" si="133"/>
        <v>S1</v>
      </c>
      <c r="G2387" s="1" t="s">
        <v>27</v>
      </c>
      <c r="H2387" s="1" t="s">
        <v>71</v>
      </c>
      <c r="I2387" s="1" t="s">
        <v>72</v>
      </c>
      <c r="J2387" s="1" t="s">
        <v>5</v>
      </c>
      <c r="K2387" s="1">
        <v>58</v>
      </c>
      <c r="L2387" s="1" t="s">
        <v>113</v>
      </c>
      <c r="M2387" s="14">
        <v>0.25</v>
      </c>
      <c r="N2387" s="2">
        <v>3250</v>
      </c>
      <c r="O2387" s="14">
        <f t="shared" si="120"/>
        <v>812.5</v>
      </c>
      <c r="P2387" s="14">
        <f t="shared" si="121"/>
        <v>325</v>
      </c>
      <c r="Q2387" s="3">
        <v>0.4</v>
      </c>
    </row>
    <row r="2388" spans="1:17" ht="15.75" customHeight="1" x14ac:dyDescent="0.2">
      <c r="A2388" s="1" t="s">
        <v>108</v>
      </c>
      <c r="B2388" s="1">
        <v>1185732</v>
      </c>
      <c r="C2388" s="17">
        <v>44610</v>
      </c>
      <c r="D2388" s="17" t="str">
        <f t="shared" si="131"/>
        <v>febrero</v>
      </c>
      <c r="E2388" s="17" t="str">
        <f t="shared" si="132"/>
        <v>T1</v>
      </c>
      <c r="F2388" s="17" t="str">
        <f t="shared" si="133"/>
        <v>S1</v>
      </c>
      <c r="G2388" s="1" t="s">
        <v>27</v>
      </c>
      <c r="H2388" s="1" t="s">
        <v>71</v>
      </c>
      <c r="I2388" s="1" t="s">
        <v>72</v>
      </c>
      <c r="J2388" s="1" t="s">
        <v>6</v>
      </c>
      <c r="K2388" s="1">
        <v>48</v>
      </c>
      <c r="L2388" s="1" t="s">
        <v>114</v>
      </c>
      <c r="M2388" s="14">
        <v>0.4</v>
      </c>
      <c r="N2388" s="2">
        <v>4000</v>
      </c>
      <c r="O2388" s="14">
        <f t="shared" si="120"/>
        <v>1600</v>
      </c>
      <c r="P2388" s="14">
        <f t="shared" si="121"/>
        <v>560</v>
      </c>
      <c r="Q2388" s="3">
        <v>0.35</v>
      </c>
    </row>
    <row r="2389" spans="1:17" ht="15.75" customHeight="1" x14ac:dyDescent="0.2">
      <c r="A2389" s="1" t="s">
        <v>108</v>
      </c>
      <c r="B2389" s="1">
        <v>1185732</v>
      </c>
      <c r="C2389" s="17">
        <v>44610</v>
      </c>
      <c r="D2389" s="17" t="str">
        <f t="shared" si="131"/>
        <v>febrero</v>
      </c>
      <c r="E2389" s="17" t="str">
        <f t="shared" si="132"/>
        <v>T1</v>
      </c>
      <c r="F2389" s="17" t="str">
        <f t="shared" si="133"/>
        <v>S1</v>
      </c>
      <c r="G2389" s="1" t="s">
        <v>27</v>
      </c>
      <c r="H2389" s="1" t="s">
        <v>71</v>
      </c>
      <c r="I2389" s="1" t="s">
        <v>72</v>
      </c>
      <c r="J2389" s="1" t="s">
        <v>7</v>
      </c>
      <c r="K2389" s="1">
        <v>33</v>
      </c>
      <c r="L2389" s="1" t="s">
        <v>113</v>
      </c>
      <c r="M2389" s="14">
        <v>0.25</v>
      </c>
      <c r="N2389" s="2">
        <v>5000</v>
      </c>
      <c r="O2389" s="14">
        <f t="shared" si="120"/>
        <v>1250</v>
      </c>
      <c r="P2389" s="14">
        <f t="shared" si="121"/>
        <v>625</v>
      </c>
      <c r="Q2389" s="3">
        <v>0.5</v>
      </c>
    </row>
    <row r="2390" spans="1:17" ht="15.75" customHeight="1" x14ac:dyDescent="0.2">
      <c r="A2390" s="1" t="s">
        <v>108</v>
      </c>
      <c r="B2390" s="1">
        <v>1185732</v>
      </c>
      <c r="C2390" s="17">
        <v>44636</v>
      </c>
      <c r="D2390" s="17" t="str">
        <f t="shared" si="131"/>
        <v>marzo</v>
      </c>
      <c r="E2390" s="17" t="str">
        <f t="shared" si="132"/>
        <v>T1</v>
      </c>
      <c r="F2390" s="17" t="str">
        <f t="shared" si="133"/>
        <v>S1</v>
      </c>
      <c r="G2390" s="1" t="s">
        <v>27</v>
      </c>
      <c r="H2390" s="1" t="s">
        <v>71</v>
      </c>
      <c r="I2390" s="1" t="s">
        <v>72</v>
      </c>
      <c r="J2390" s="1" t="s">
        <v>2</v>
      </c>
      <c r="K2390" s="1">
        <v>16</v>
      </c>
      <c r="L2390" s="1" t="s">
        <v>112</v>
      </c>
      <c r="M2390" s="14">
        <v>0.25</v>
      </c>
      <c r="N2390" s="2">
        <v>7200</v>
      </c>
      <c r="O2390" s="14">
        <f t="shared" si="120"/>
        <v>1800</v>
      </c>
      <c r="P2390" s="14">
        <f t="shared" si="121"/>
        <v>720</v>
      </c>
      <c r="Q2390" s="3">
        <v>0.4</v>
      </c>
    </row>
    <row r="2391" spans="1:17" ht="15.75" customHeight="1" x14ac:dyDescent="0.2">
      <c r="A2391" s="1" t="s">
        <v>108</v>
      </c>
      <c r="B2391" s="1">
        <v>1185732</v>
      </c>
      <c r="C2391" s="17">
        <v>44636</v>
      </c>
      <c r="D2391" s="17" t="str">
        <f t="shared" si="131"/>
        <v>marzo</v>
      </c>
      <c r="E2391" s="17" t="str">
        <f t="shared" si="132"/>
        <v>T1</v>
      </c>
      <c r="F2391" s="17" t="str">
        <f t="shared" si="133"/>
        <v>S1</v>
      </c>
      <c r="G2391" s="1" t="s">
        <v>27</v>
      </c>
      <c r="H2391" s="1" t="s">
        <v>71</v>
      </c>
      <c r="I2391" s="1" t="s">
        <v>72</v>
      </c>
      <c r="J2391" s="1" t="s">
        <v>3</v>
      </c>
      <c r="K2391" s="1">
        <v>48</v>
      </c>
      <c r="L2391" s="1" t="s">
        <v>115</v>
      </c>
      <c r="M2391" s="14">
        <v>0.25</v>
      </c>
      <c r="N2391" s="2">
        <v>4000</v>
      </c>
      <c r="O2391" s="14">
        <f t="shared" si="120"/>
        <v>1000</v>
      </c>
      <c r="P2391" s="14">
        <f t="shared" si="121"/>
        <v>350</v>
      </c>
      <c r="Q2391" s="3">
        <v>0.35</v>
      </c>
    </row>
    <row r="2392" spans="1:17" ht="15.75" customHeight="1" x14ac:dyDescent="0.2">
      <c r="A2392" s="1" t="s">
        <v>108</v>
      </c>
      <c r="B2392" s="1">
        <v>1185732</v>
      </c>
      <c r="C2392" s="17">
        <v>44636</v>
      </c>
      <c r="D2392" s="17" t="str">
        <f t="shared" si="131"/>
        <v>marzo</v>
      </c>
      <c r="E2392" s="17" t="str">
        <f t="shared" si="132"/>
        <v>T1</v>
      </c>
      <c r="F2392" s="17" t="str">
        <f t="shared" si="133"/>
        <v>S1</v>
      </c>
      <c r="G2392" s="1" t="s">
        <v>27</v>
      </c>
      <c r="H2392" s="1" t="s">
        <v>71</v>
      </c>
      <c r="I2392" s="1" t="s">
        <v>72</v>
      </c>
      <c r="J2392" s="1" t="s">
        <v>4</v>
      </c>
      <c r="K2392" s="1">
        <v>23</v>
      </c>
      <c r="L2392" s="1" t="s">
        <v>115</v>
      </c>
      <c r="M2392" s="14">
        <v>0.15000000000000002</v>
      </c>
      <c r="N2392" s="2">
        <v>4250</v>
      </c>
      <c r="O2392" s="14">
        <f t="shared" si="120"/>
        <v>637.50000000000011</v>
      </c>
      <c r="P2392" s="14">
        <f t="shared" si="121"/>
        <v>255.00000000000006</v>
      </c>
      <c r="Q2392" s="3">
        <v>0.4</v>
      </c>
    </row>
    <row r="2393" spans="1:17" ht="15.75" customHeight="1" x14ac:dyDescent="0.2">
      <c r="A2393" s="1" t="s">
        <v>108</v>
      </c>
      <c r="B2393" s="1">
        <v>1185732</v>
      </c>
      <c r="C2393" s="17">
        <v>44636</v>
      </c>
      <c r="D2393" s="17" t="str">
        <f t="shared" si="131"/>
        <v>marzo</v>
      </c>
      <c r="E2393" s="17" t="str">
        <f t="shared" si="132"/>
        <v>T1</v>
      </c>
      <c r="F2393" s="17" t="str">
        <f t="shared" si="133"/>
        <v>S1</v>
      </c>
      <c r="G2393" s="1" t="s">
        <v>27</v>
      </c>
      <c r="H2393" s="1" t="s">
        <v>71</v>
      </c>
      <c r="I2393" s="1" t="s">
        <v>72</v>
      </c>
      <c r="J2393" s="1" t="s">
        <v>5</v>
      </c>
      <c r="K2393" s="1">
        <v>57</v>
      </c>
      <c r="L2393" s="1" t="s">
        <v>113</v>
      </c>
      <c r="M2393" s="14">
        <v>0.19999999999999996</v>
      </c>
      <c r="N2393" s="2">
        <v>2750</v>
      </c>
      <c r="O2393" s="14">
        <f t="shared" si="120"/>
        <v>549.99999999999989</v>
      </c>
      <c r="P2393" s="14">
        <f t="shared" si="121"/>
        <v>219.99999999999997</v>
      </c>
      <c r="Q2393" s="3">
        <v>0.4</v>
      </c>
    </row>
    <row r="2394" spans="1:17" ht="15.75" customHeight="1" x14ac:dyDescent="0.2">
      <c r="A2394" s="1" t="s">
        <v>108</v>
      </c>
      <c r="B2394" s="1">
        <v>1185732</v>
      </c>
      <c r="C2394" s="17">
        <v>44636</v>
      </c>
      <c r="D2394" s="17" t="str">
        <f t="shared" si="131"/>
        <v>marzo</v>
      </c>
      <c r="E2394" s="17" t="str">
        <f t="shared" si="132"/>
        <v>T1</v>
      </c>
      <c r="F2394" s="17" t="str">
        <f t="shared" si="133"/>
        <v>S1</v>
      </c>
      <c r="G2394" s="1" t="s">
        <v>27</v>
      </c>
      <c r="H2394" s="1" t="s">
        <v>71</v>
      </c>
      <c r="I2394" s="1" t="s">
        <v>72</v>
      </c>
      <c r="J2394" s="1" t="s">
        <v>6</v>
      </c>
      <c r="K2394" s="1">
        <v>39</v>
      </c>
      <c r="L2394" s="1" t="s">
        <v>114</v>
      </c>
      <c r="M2394" s="14">
        <v>0.35000000000000009</v>
      </c>
      <c r="N2394" s="2">
        <v>3250</v>
      </c>
      <c r="O2394" s="14">
        <f t="shared" si="120"/>
        <v>1137.5000000000002</v>
      </c>
      <c r="P2394" s="14">
        <f t="shared" si="121"/>
        <v>398.12500000000006</v>
      </c>
      <c r="Q2394" s="3">
        <v>0.35</v>
      </c>
    </row>
    <row r="2395" spans="1:17" ht="15.75" customHeight="1" x14ac:dyDescent="0.2">
      <c r="A2395" s="1" t="s">
        <v>108</v>
      </c>
      <c r="B2395" s="1">
        <v>1185732</v>
      </c>
      <c r="C2395" s="17">
        <v>44636</v>
      </c>
      <c r="D2395" s="17" t="str">
        <f t="shared" si="131"/>
        <v>marzo</v>
      </c>
      <c r="E2395" s="17" t="str">
        <f t="shared" si="132"/>
        <v>T1</v>
      </c>
      <c r="F2395" s="17" t="str">
        <f t="shared" si="133"/>
        <v>S1</v>
      </c>
      <c r="G2395" s="1" t="s">
        <v>27</v>
      </c>
      <c r="H2395" s="1" t="s">
        <v>71</v>
      </c>
      <c r="I2395" s="1" t="s">
        <v>72</v>
      </c>
      <c r="J2395" s="1" t="s">
        <v>7</v>
      </c>
      <c r="K2395" s="1">
        <v>38</v>
      </c>
      <c r="L2395" s="1" t="s">
        <v>115</v>
      </c>
      <c r="M2395" s="14">
        <v>0.25</v>
      </c>
      <c r="N2395" s="2">
        <v>4250</v>
      </c>
      <c r="O2395" s="14">
        <f t="shared" si="120"/>
        <v>1062.5</v>
      </c>
      <c r="P2395" s="14">
        <f t="shared" si="121"/>
        <v>531.25</v>
      </c>
      <c r="Q2395" s="3">
        <v>0.5</v>
      </c>
    </row>
    <row r="2396" spans="1:17" ht="15.75" customHeight="1" x14ac:dyDescent="0.2">
      <c r="A2396" s="1" t="s">
        <v>108</v>
      </c>
      <c r="B2396" s="1">
        <v>1185732</v>
      </c>
      <c r="C2396" s="17">
        <v>44668</v>
      </c>
      <c r="D2396" s="17" t="str">
        <f t="shared" si="131"/>
        <v>abril</v>
      </c>
      <c r="E2396" s="17" t="str">
        <f t="shared" si="132"/>
        <v>T2</v>
      </c>
      <c r="F2396" s="17" t="str">
        <f t="shared" si="133"/>
        <v>S1</v>
      </c>
      <c r="G2396" s="1" t="s">
        <v>27</v>
      </c>
      <c r="H2396" s="1" t="s">
        <v>71</v>
      </c>
      <c r="I2396" s="1" t="s">
        <v>72</v>
      </c>
      <c r="J2396" s="1" t="s">
        <v>2</v>
      </c>
      <c r="K2396" s="1">
        <v>27</v>
      </c>
      <c r="L2396" s="1" t="s">
        <v>114</v>
      </c>
      <c r="M2396" s="14">
        <v>0.25</v>
      </c>
      <c r="N2396" s="2">
        <v>6750</v>
      </c>
      <c r="O2396" s="14">
        <f t="shared" si="120"/>
        <v>1687.5</v>
      </c>
      <c r="P2396" s="14">
        <f t="shared" si="121"/>
        <v>675</v>
      </c>
      <c r="Q2396" s="3">
        <v>0.4</v>
      </c>
    </row>
    <row r="2397" spans="1:17" ht="15.75" customHeight="1" x14ac:dyDescent="0.2">
      <c r="A2397" s="1" t="s">
        <v>108</v>
      </c>
      <c r="B2397" s="1">
        <v>1185732</v>
      </c>
      <c r="C2397" s="17">
        <v>44668</v>
      </c>
      <c r="D2397" s="17" t="str">
        <f t="shared" si="131"/>
        <v>abril</v>
      </c>
      <c r="E2397" s="17" t="str">
        <f t="shared" si="132"/>
        <v>T2</v>
      </c>
      <c r="F2397" s="17" t="str">
        <f t="shared" si="133"/>
        <v>S1</v>
      </c>
      <c r="G2397" s="1" t="s">
        <v>27</v>
      </c>
      <c r="H2397" s="1" t="s">
        <v>71</v>
      </c>
      <c r="I2397" s="1" t="s">
        <v>72</v>
      </c>
      <c r="J2397" s="1" t="s">
        <v>3</v>
      </c>
      <c r="K2397" s="1">
        <v>40</v>
      </c>
      <c r="L2397" s="1" t="s">
        <v>115</v>
      </c>
      <c r="M2397" s="14">
        <v>0.25</v>
      </c>
      <c r="N2397" s="2">
        <v>3750</v>
      </c>
      <c r="O2397" s="14">
        <f t="shared" si="120"/>
        <v>937.5</v>
      </c>
      <c r="P2397" s="14">
        <f t="shared" si="121"/>
        <v>328.125</v>
      </c>
      <c r="Q2397" s="3">
        <v>0.35</v>
      </c>
    </row>
    <row r="2398" spans="1:17" ht="15.75" customHeight="1" x14ac:dyDescent="0.2">
      <c r="A2398" s="1" t="s">
        <v>108</v>
      </c>
      <c r="B2398" s="1">
        <v>1185732</v>
      </c>
      <c r="C2398" s="17">
        <v>44668</v>
      </c>
      <c r="D2398" s="17" t="str">
        <f t="shared" si="131"/>
        <v>abril</v>
      </c>
      <c r="E2398" s="17" t="str">
        <f t="shared" si="132"/>
        <v>T2</v>
      </c>
      <c r="F2398" s="17" t="str">
        <f t="shared" si="133"/>
        <v>S1</v>
      </c>
      <c r="G2398" s="1" t="s">
        <v>27</v>
      </c>
      <c r="H2398" s="1" t="s">
        <v>71</v>
      </c>
      <c r="I2398" s="1" t="s">
        <v>72</v>
      </c>
      <c r="J2398" s="1" t="s">
        <v>4</v>
      </c>
      <c r="K2398" s="1">
        <v>32</v>
      </c>
      <c r="L2398" s="1" t="s">
        <v>113</v>
      </c>
      <c r="M2398" s="14">
        <v>0.15000000000000002</v>
      </c>
      <c r="N2398" s="2">
        <v>3750</v>
      </c>
      <c r="O2398" s="14">
        <f t="shared" si="120"/>
        <v>562.50000000000011</v>
      </c>
      <c r="P2398" s="14">
        <f t="shared" si="121"/>
        <v>225.00000000000006</v>
      </c>
      <c r="Q2398" s="3">
        <v>0.4</v>
      </c>
    </row>
    <row r="2399" spans="1:17" ht="15.75" customHeight="1" x14ac:dyDescent="0.2">
      <c r="A2399" s="1" t="s">
        <v>108</v>
      </c>
      <c r="B2399" s="1">
        <v>1185732</v>
      </c>
      <c r="C2399" s="17">
        <v>44668</v>
      </c>
      <c r="D2399" s="17" t="str">
        <f t="shared" si="131"/>
        <v>abril</v>
      </c>
      <c r="E2399" s="17" t="str">
        <f t="shared" si="132"/>
        <v>T2</v>
      </c>
      <c r="F2399" s="17" t="str">
        <f t="shared" si="133"/>
        <v>S1</v>
      </c>
      <c r="G2399" s="1" t="s">
        <v>27</v>
      </c>
      <c r="H2399" s="1" t="s">
        <v>71</v>
      </c>
      <c r="I2399" s="1" t="s">
        <v>72</v>
      </c>
      <c r="J2399" s="1" t="s">
        <v>5</v>
      </c>
      <c r="K2399" s="1">
        <v>42</v>
      </c>
      <c r="L2399" s="1" t="s">
        <v>114</v>
      </c>
      <c r="M2399" s="14">
        <v>0.19999999999999996</v>
      </c>
      <c r="N2399" s="2">
        <v>3000</v>
      </c>
      <c r="O2399" s="14">
        <f t="shared" si="120"/>
        <v>599.99999999999989</v>
      </c>
      <c r="P2399" s="14">
        <f t="shared" si="121"/>
        <v>239.99999999999997</v>
      </c>
      <c r="Q2399" s="3">
        <v>0.4</v>
      </c>
    </row>
    <row r="2400" spans="1:17" ht="15.75" customHeight="1" x14ac:dyDescent="0.2">
      <c r="A2400" s="1" t="s">
        <v>108</v>
      </c>
      <c r="B2400" s="1">
        <v>1185732</v>
      </c>
      <c r="C2400" s="17">
        <v>44668</v>
      </c>
      <c r="D2400" s="17" t="str">
        <f t="shared" si="131"/>
        <v>abril</v>
      </c>
      <c r="E2400" s="17" t="str">
        <f t="shared" si="132"/>
        <v>T2</v>
      </c>
      <c r="F2400" s="17" t="str">
        <f t="shared" si="133"/>
        <v>S1</v>
      </c>
      <c r="G2400" s="1" t="s">
        <v>27</v>
      </c>
      <c r="H2400" s="1" t="s">
        <v>71</v>
      </c>
      <c r="I2400" s="1" t="s">
        <v>72</v>
      </c>
      <c r="J2400" s="1" t="s">
        <v>6</v>
      </c>
      <c r="K2400" s="1">
        <v>27</v>
      </c>
      <c r="L2400" s="1" t="s">
        <v>115</v>
      </c>
      <c r="M2400" s="14">
        <v>0.4</v>
      </c>
      <c r="N2400" s="2">
        <v>3250</v>
      </c>
      <c r="O2400" s="14">
        <f t="shared" si="120"/>
        <v>1300</v>
      </c>
      <c r="P2400" s="14">
        <f t="shared" si="121"/>
        <v>454.99999999999994</v>
      </c>
      <c r="Q2400" s="3">
        <v>0.35</v>
      </c>
    </row>
    <row r="2401" spans="1:17" ht="15.75" customHeight="1" x14ac:dyDescent="0.2">
      <c r="A2401" s="1" t="s">
        <v>108</v>
      </c>
      <c r="B2401" s="1">
        <v>1185732</v>
      </c>
      <c r="C2401" s="17">
        <v>44668</v>
      </c>
      <c r="D2401" s="17" t="str">
        <f t="shared" si="131"/>
        <v>abril</v>
      </c>
      <c r="E2401" s="17" t="str">
        <f t="shared" si="132"/>
        <v>T2</v>
      </c>
      <c r="F2401" s="17" t="str">
        <f t="shared" si="133"/>
        <v>S1</v>
      </c>
      <c r="G2401" s="1" t="s">
        <v>27</v>
      </c>
      <c r="H2401" s="1" t="s">
        <v>71</v>
      </c>
      <c r="I2401" s="1" t="s">
        <v>72</v>
      </c>
      <c r="J2401" s="1" t="s">
        <v>7</v>
      </c>
      <c r="K2401" s="1">
        <v>49</v>
      </c>
      <c r="L2401" s="1" t="s">
        <v>113</v>
      </c>
      <c r="M2401" s="14">
        <v>0.30000000000000004</v>
      </c>
      <c r="N2401" s="2">
        <v>4750</v>
      </c>
      <c r="O2401" s="14">
        <f t="shared" si="120"/>
        <v>1425.0000000000002</v>
      </c>
      <c r="P2401" s="14">
        <f t="shared" si="121"/>
        <v>712.50000000000011</v>
      </c>
      <c r="Q2401" s="3">
        <v>0.5</v>
      </c>
    </row>
    <row r="2402" spans="1:17" ht="15.75" customHeight="1" x14ac:dyDescent="0.2">
      <c r="A2402" s="1" t="s">
        <v>108</v>
      </c>
      <c r="B2402" s="1">
        <v>1185732</v>
      </c>
      <c r="C2402" s="17">
        <v>44697</v>
      </c>
      <c r="D2402" s="17" t="str">
        <f t="shared" si="131"/>
        <v>mayo</v>
      </c>
      <c r="E2402" s="17" t="str">
        <f t="shared" si="132"/>
        <v>T2</v>
      </c>
      <c r="F2402" s="17" t="str">
        <f t="shared" si="133"/>
        <v>S1</v>
      </c>
      <c r="G2402" s="1" t="s">
        <v>27</v>
      </c>
      <c r="H2402" s="1" t="s">
        <v>71</v>
      </c>
      <c r="I2402" s="1" t="s">
        <v>72</v>
      </c>
      <c r="J2402" s="1" t="s">
        <v>2</v>
      </c>
      <c r="K2402" s="1">
        <v>52</v>
      </c>
      <c r="L2402" s="1" t="s">
        <v>114</v>
      </c>
      <c r="M2402" s="14">
        <v>0.4</v>
      </c>
      <c r="N2402" s="2">
        <v>7450</v>
      </c>
      <c r="O2402" s="14">
        <f t="shared" si="120"/>
        <v>2980</v>
      </c>
      <c r="P2402" s="14">
        <f t="shared" si="121"/>
        <v>1192</v>
      </c>
      <c r="Q2402" s="3">
        <v>0.4</v>
      </c>
    </row>
    <row r="2403" spans="1:17" ht="15.75" customHeight="1" x14ac:dyDescent="0.2">
      <c r="A2403" s="1" t="s">
        <v>108</v>
      </c>
      <c r="B2403" s="1">
        <v>1185732</v>
      </c>
      <c r="C2403" s="17">
        <v>44697</v>
      </c>
      <c r="D2403" s="17" t="str">
        <f t="shared" si="131"/>
        <v>mayo</v>
      </c>
      <c r="E2403" s="17" t="str">
        <f t="shared" si="132"/>
        <v>T2</v>
      </c>
      <c r="F2403" s="17" t="str">
        <f t="shared" si="133"/>
        <v>S1</v>
      </c>
      <c r="G2403" s="1" t="s">
        <v>27</v>
      </c>
      <c r="H2403" s="1" t="s">
        <v>71</v>
      </c>
      <c r="I2403" s="1" t="s">
        <v>72</v>
      </c>
      <c r="J2403" s="1" t="s">
        <v>3</v>
      </c>
      <c r="K2403" s="1">
        <v>56</v>
      </c>
      <c r="L2403" s="1" t="s">
        <v>112</v>
      </c>
      <c r="M2403" s="14">
        <v>0.4</v>
      </c>
      <c r="N2403" s="2">
        <v>4500</v>
      </c>
      <c r="O2403" s="14">
        <f t="shared" si="120"/>
        <v>1800</v>
      </c>
      <c r="P2403" s="14">
        <f t="shared" si="121"/>
        <v>630</v>
      </c>
      <c r="Q2403" s="3">
        <v>0.35</v>
      </c>
    </row>
    <row r="2404" spans="1:17" ht="15.75" customHeight="1" x14ac:dyDescent="0.2">
      <c r="A2404" s="1" t="s">
        <v>108</v>
      </c>
      <c r="B2404" s="1">
        <v>1185732</v>
      </c>
      <c r="C2404" s="17">
        <v>44697</v>
      </c>
      <c r="D2404" s="17" t="str">
        <f t="shared" si="131"/>
        <v>mayo</v>
      </c>
      <c r="E2404" s="17" t="str">
        <f t="shared" si="132"/>
        <v>T2</v>
      </c>
      <c r="F2404" s="17" t="str">
        <f t="shared" si="133"/>
        <v>S1</v>
      </c>
      <c r="G2404" s="1" t="s">
        <v>27</v>
      </c>
      <c r="H2404" s="1" t="s">
        <v>71</v>
      </c>
      <c r="I2404" s="1" t="s">
        <v>72</v>
      </c>
      <c r="J2404" s="1" t="s">
        <v>4</v>
      </c>
      <c r="K2404" s="1">
        <v>20</v>
      </c>
      <c r="L2404" s="1" t="s">
        <v>114</v>
      </c>
      <c r="M2404" s="14">
        <v>0.35000000000000003</v>
      </c>
      <c r="N2404" s="2">
        <v>4250</v>
      </c>
      <c r="O2404" s="14">
        <f t="shared" si="120"/>
        <v>1487.5000000000002</v>
      </c>
      <c r="P2404" s="14">
        <f t="shared" si="121"/>
        <v>595.00000000000011</v>
      </c>
      <c r="Q2404" s="3">
        <v>0.4</v>
      </c>
    </row>
    <row r="2405" spans="1:17" ht="15.75" customHeight="1" x14ac:dyDescent="0.2">
      <c r="A2405" s="1" t="s">
        <v>108</v>
      </c>
      <c r="B2405" s="1">
        <v>1185732</v>
      </c>
      <c r="C2405" s="17">
        <v>44697</v>
      </c>
      <c r="D2405" s="17" t="str">
        <f t="shared" si="131"/>
        <v>mayo</v>
      </c>
      <c r="E2405" s="17" t="str">
        <f t="shared" si="132"/>
        <v>T2</v>
      </c>
      <c r="F2405" s="17" t="str">
        <f t="shared" si="133"/>
        <v>S1</v>
      </c>
      <c r="G2405" s="1" t="s">
        <v>27</v>
      </c>
      <c r="H2405" s="1" t="s">
        <v>71</v>
      </c>
      <c r="I2405" s="1" t="s">
        <v>72</v>
      </c>
      <c r="J2405" s="1" t="s">
        <v>5</v>
      </c>
      <c r="K2405" s="1">
        <v>28</v>
      </c>
      <c r="L2405" s="1" t="s">
        <v>113</v>
      </c>
      <c r="M2405" s="14">
        <v>0.35000000000000003</v>
      </c>
      <c r="N2405" s="2">
        <v>3750</v>
      </c>
      <c r="O2405" s="14">
        <f t="shared" si="120"/>
        <v>1312.5000000000002</v>
      </c>
      <c r="P2405" s="14">
        <f t="shared" si="121"/>
        <v>525.00000000000011</v>
      </c>
      <c r="Q2405" s="3">
        <v>0.4</v>
      </c>
    </row>
    <row r="2406" spans="1:17" ht="15.75" customHeight="1" x14ac:dyDescent="0.2">
      <c r="A2406" s="1" t="s">
        <v>108</v>
      </c>
      <c r="B2406" s="1">
        <v>1185732</v>
      </c>
      <c r="C2406" s="17">
        <v>44697</v>
      </c>
      <c r="D2406" s="17" t="str">
        <f t="shared" si="131"/>
        <v>mayo</v>
      </c>
      <c r="E2406" s="17" t="str">
        <f t="shared" si="132"/>
        <v>T2</v>
      </c>
      <c r="F2406" s="17" t="str">
        <f t="shared" si="133"/>
        <v>S1</v>
      </c>
      <c r="G2406" s="1" t="s">
        <v>27</v>
      </c>
      <c r="H2406" s="1" t="s">
        <v>71</v>
      </c>
      <c r="I2406" s="1" t="s">
        <v>72</v>
      </c>
      <c r="J2406" s="1" t="s">
        <v>6</v>
      </c>
      <c r="K2406" s="1">
        <v>27</v>
      </c>
      <c r="L2406" s="1" t="s">
        <v>113</v>
      </c>
      <c r="M2406" s="14">
        <v>0.44999999999999996</v>
      </c>
      <c r="N2406" s="2">
        <v>4000</v>
      </c>
      <c r="O2406" s="14">
        <f t="shared" si="120"/>
        <v>1799.9999999999998</v>
      </c>
      <c r="P2406" s="14">
        <f t="shared" si="121"/>
        <v>629.99999999999989</v>
      </c>
      <c r="Q2406" s="3">
        <v>0.35</v>
      </c>
    </row>
    <row r="2407" spans="1:17" ht="15.75" customHeight="1" x14ac:dyDescent="0.2">
      <c r="A2407" s="1" t="s">
        <v>108</v>
      </c>
      <c r="B2407" s="1">
        <v>1185732</v>
      </c>
      <c r="C2407" s="17">
        <v>44697</v>
      </c>
      <c r="D2407" s="17" t="str">
        <f t="shared" si="131"/>
        <v>mayo</v>
      </c>
      <c r="E2407" s="17" t="str">
        <f t="shared" si="132"/>
        <v>T2</v>
      </c>
      <c r="F2407" s="17" t="str">
        <f t="shared" si="133"/>
        <v>S1</v>
      </c>
      <c r="G2407" s="1" t="s">
        <v>27</v>
      </c>
      <c r="H2407" s="1" t="s">
        <v>71</v>
      </c>
      <c r="I2407" s="1" t="s">
        <v>72</v>
      </c>
      <c r="J2407" s="1" t="s">
        <v>7</v>
      </c>
      <c r="K2407" s="1">
        <v>37</v>
      </c>
      <c r="L2407" s="1" t="s">
        <v>113</v>
      </c>
      <c r="M2407" s="14">
        <v>0.49999999999999994</v>
      </c>
      <c r="N2407" s="2">
        <v>5000</v>
      </c>
      <c r="O2407" s="14">
        <f t="shared" si="120"/>
        <v>2499.9999999999995</v>
      </c>
      <c r="P2407" s="14">
        <f t="shared" si="121"/>
        <v>1249.9999999999998</v>
      </c>
      <c r="Q2407" s="3">
        <v>0.5</v>
      </c>
    </row>
    <row r="2408" spans="1:17" ht="15.75" customHeight="1" x14ac:dyDescent="0.2">
      <c r="A2408" s="1" t="s">
        <v>108</v>
      </c>
      <c r="B2408" s="1">
        <v>1185732</v>
      </c>
      <c r="C2408" s="17">
        <v>44730</v>
      </c>
      <c r="D2408" s="17" t="str">
        <f t="shared" si="131"/>
        <v>junio</v>
      </c>
      <c r="E2408" s="17" t="str">
        <f t="shared" si="132"/>
        <v>T2</v>
      </c>
      <c r="F2408" s="17" t="str">
        <f t="shared" si="133"/>
        <v>S1</v>
      </c>
      <c r="G2408" s="1" t="s">
        <v>27</v>
      </c>
      <c r="H2408" s="1" t="s">
        <v>71</v>
      </c>
      <c r="I2408" s="1" t="s">
        <v>72</v>
      </c>
      <c r="J2408" s="1" t="s">
        <v>2</v>
      </c>
      <c r="K2408" s="1">
        <v>56</v>
      </c>
      <c r="L2408" s="1" t="s">
        <v>114</v>
      </c>
      <c r="M2408" s="14">
        <v>0.44999999999999996</v>
      </c>
      <c r="N2408" s="2">
        <v>7500</v>
      </c>
      <c r="O2408" s="14">
        <f t="shared" ref="O2408:O2662" si="134">M2408*N2408</f>
        <v>3374.9999999999995</v>
      </c>
      <c r="P2408" s="14">
        <f t="shared" ref="P2408:P2662" si="135">O2408*Q2408</f>
        <v>1350</v>
      </c>
      <c r="Q2408" s="3">
        <v>0.4</v>
      </c>
    </row>
    <row r="2409" spans="1:17" ht="15.75" customHeight="1" x14ac:dyDescent="0.2">
      <c r="A2409" s="1" t="s">
        <v>108</v>
      </c>
      <c r="B2409" s="1">
        <v>1185732</v>
      </c>
      <c r="C2409" s="17">
        <v>44730</v>
      </c>
      <c r="D2409" s="17" t="str">
        <f t="shared" si="131"/>
        <v>junio</v>
      </c>
      <c r="E2409" s="17" t="str">
        <f t="shared" si="132"/>
        <v>T2</v>
      </c>
      <c r="F2409" s="17" t="str">
        <f t="shared" si="133"/>
        <v>S1</v>
      </c>
      <c r="G2409" s="1" t="s">
        <v>27</v>
      </c>
      <c r="H2409" s="1" t="s">
        <v>71</v>
      </c>
      <c r="I2409" s="1" t="s">
        <v>72</v>
      </c>
      <c r="J2409" s="1" t="s">
        <v>3</v>
      </c>
      <c r="K2409" s="1">
        <v>58</v>
      </c>
      <c r="L2409" s="1" t="s">
        <v>113</v>
      </c>
      <c r="M2409" s="14">
        <v>0.4</v>
      </c>
      <c r="N2409" s="2">
        <v>5000</v>
      </c>
      <c r="O2409" s="14">
        <f t="shared" si="134"/>
        <v>2000</v>
      </c>
      <c r="P2409" s="14">
        <f t="shared" si="135"/>
        <v>700</v>
      </c>
      <c r="Q2409" s="3">
        <v>0.35</v>
      </c>
    </row>
    <row r="2410" spans="1:17" ht="15.75" customHeight="1" x14ac:dyDescent="0.2">
      <c r="A2410" s="1" t="s">
        <v>108</v>
      </c>
      <c r="B2410" s="1">
        <v>1185732</v>
      </c>
      <c r="C2410" s="17">
        <v>44730</v>
      </c>
      <c r="D2410" s="17" t="str">
        <f t="shared" si="131"/>
        <v>junio</v>
      </c>
      <c r="E2410" s="17" t="str">
        <f t="shared" si="132"/>
        <v>T2</v>
      </c>
      <c r="F2410" s="17" t="str">
        <f t="shared" si="133"/>
        <v>S1</v>
      </c>
      <c r="G2410" s="1" t="s">
        <v>27</v>
      </c>
      <c r="H2410" s="1" t="s">
        <v>71</v>
      </c>
      <c r="I2410" s="1" t="s">
        <v>72</v>
      </c>
      <c r="J2410" s="1" t="s">
        <v>4</v>
      </c>
      <c r="K2410" s="1">
        <v>17</v>
      </c>
      <c r="L2410" s="1" t="s">
        <v>112</v>
      </c>
      <c r="M2410" s="14">
        <v>0.45</v>
      </c>
      <c r="N2410" s="2">
        <v>4750</v>
      </c>
      <c r="O2410" s="14">
        <f t="shared" si="134"/>
        <v>2137.5</v>
      </c>
      <c r="P2410" s="14">
        <f t="shared" si="135"/>
        <v>855</v>
      </c>
      <c r="Q2410" s="3">
        <v>0.4</v>
      </c>
    </row>
    <row r="2411" spans="1:17" ht="15.75" customHeight="1" x14ac:dyDescent="0.2">
      <c r="A2411" s="1" t="s">
        <v>108</v>
      </c>
      <c r="B2411" s="1">
        <v>1185732</v>
      </c>
      <c r="C2411" s="17">
        <v>44730</v>
      </c>
      <c r="D2411" s="17" t="str">
        <f t="shared" si="131"/>
        <v>junio</v>
      </c>
      <c r="E2411" s="17" t="str">
        <f t="shared" si="132"/>
        <v>T2</v>
      </c>
      <c r="F2411" s="17" t="str">
        <f t="shared" si="133"/>
        <v>S1</v>
      </c>
      <c r="G2411" s="1" t="s">
        <v>27</v>
      </c>
      <c r="H2411" s="1" t="s">
        <v>71</v>
      </c>
      <c r="I2411" s="1" t="s">
        <v>72</v>
      </c>
      <c r="J2411" s="1" t="s">
        <v>5</v>
      </c>
      <c r="K2411" s="1">
        <v>54</v>
      </c>
      <c r="L2411" s="1" t="s">
        <v>112</v>
      </c>
      <c r="M2411" s="14">
        <v>0.45</v>
      </c>
      <c r="N2411" s="2">
        <v>4500</v>
      </c>
      <c r="O2411" s="14">
        <f t="shared" si="134"/>
        <v>2025</v>
      </c>
      <c r="P2411" s="14">
        <f t="shared" si="135"/>
        <v>810</v>
      </c>
      <c r="Q2411" s="3">
        <v>0.4</v>
      </c>
    </row>
    <row r="2412" spans="1:17" ht="15.75" customHeight="1" x14ac:dyDescent="0.2">
      <c r="A2412" s="1" t="s">
        <v>108</v>
      </c>
      <c r="B2412" s="1">
        <v>1185732</v>
      </c>
      <c r="C2412" s="17">
        <v>44730</v>
      </c>
      <c r="D2412" s="17" t="str">
        <f t="shared" si="131"/>
        <v>junio</v>
      </c>
      <c r="E2412" s="17" t="str">
        <f t="shared" si="132"/>
        <v>T2</v>
      </c>
      <c r="F2412" s="17" t="str">
        <f t="shared" si="133"/>
        <v>S1</v>
      </c>
      <c r="G2412" s="1" t="s">
        <v>27</v>
      </c>
      <c r="H2412" s="1" t="s">
        <v>71</v>
      </c>
      <c r="I2412" s="1" t="s">
        <v>72</v>
      </c>
      <c r="J2412" s="1" t="s">
        <v>6</v>
      </c>
      <c r="K2412" s="1">
        <v>25</v>
      </c>
      <c r="L2412" s="1" t="s">
        <v>114</v>
      </c>
      <c r="M2412" s="14">
        <v>0.6</v>
      </c>
      <c r="N2412" s="2">
        <v>4500</v>
      </c>
      <c r="O2412" s="14">
        <f t="shared" si="134"/>
        <v>2700</v>
      </c>
      <c r="P2412" s="14">
        <f t="shared" si="135"/>
        <v>944.99999999999989</v>
      </c>
      <c r="Q2412" s="3">
        <v>0.35</v>
      </c>
    </row>
    <row r="2413" spans="1:17" ht="15.75" customHeight="1" x14ac:dyDescent="0.2">
      <c r="A2413" s="1" t="s">
        <v>108</v>
      </c>
      <c r="B2413" s="1">
        <v>1185732</v>
      </c>
      <c r="C2413" s="17">
        <v>44730</v>
      </c>
      <c r="D2413" s="17" t="str">
        <f t="shared" si="131"/>
        <v>junio</v>
      </c>
      <c r="E2413" s="17" t="str">
        <f t="shared" si="132"/>
        <v>T2</v>
      </c>
      <c r="F2413" s="17" t="str">
        <f t="shared" si="133"/>
        <v>S1</v>
      </c>
      <c r="G2413" s="1" t="s">
        <v>27</v>
      </c>
      <c r="H2413" s="1" t="s">
        <v>71</v>
      </c>
      <c r="I2413" s="1" t="s">
        <v>72</v>
      </c>
      <c r="J2413" s="1" t="s">
        <v>7</v>
      </c>
      <c r="K2413" s="1">
        <v>15</v>
      </c>
      <c r="L2413" s="1" t="s">
        <v>112</v>
      </c>
      <c r="M2413" s="14">
        <v>0.65</v>
      </c>
      <c r="N2413" s="2">
        <v>6250</v>
      </c>
      <c r="O2413" s="14">
        <f t="shared" si="134"/>
        <v>4062.5</v>
      </c>
      <c r="P2413" s="14">
        <f t="shared" si="135"/>
        <v>2031.25</v>
      </c>
      <c r="Q2413" s="3">
        <v>0.5</v>
      </c>
    </row>
    <row r="2414" spans="1:17" ht="15.75" customHeight="1" x14ac:dyDescent="0.2">
      <c r="A2414" s="1" t="s">
        <v>108</v>
      </c>
      <c r="B2414" s="1">
        <v>1185732</v>
      </c>
      <c r="C2414" s="17">
        <v>44758</v>
      </c>
      <c r="D2414" s="17" t="str">
        <f t="shared" si="131"/>
        <v>julio</v>
      </c>
      <c r="E2414" s="17" t="str">
        <f t="shared" si="132"/>
        <v>T3</v>
      </c>
      <c r="F2414" s="17" t="str">
        <f t="shared" si="133"/>
        <v>S2</v>
      </c>
      <c r="G2414" s="1" t="s">
        <v>27</v>
      </c>
      <c r="H2414" s="1" t="s">
        <v>71</v>
      </c>
      <c r="I2414" s="1" t="s">
        <v>72</v>
      </c>
      <c r="J2414" s="1" t="s">
        <v>2</v>
      </c>
      <c r="K2414" s="1">
        <v>37</v>
      </c>
      <c r="L2414" s="1" t="s">
        <v>112</v>
      </c>
      <c r="M2414" s="14">
        <v>0.6</v>
      </c>
      <c r="N2414" s="2">
        <v>8500</v>
      </c>
      <c r="O2414" s="14">
        <f t="shared" si="134"/>
        <v>5100</v>
      </c>
      <c r="P2414" s="14">
        <f t="shared" si="135"/>
        <v>2040</v>
      </c>
      <c r="Q2414" s="3">
        <v>0.4</v>
      </c>
    </row>
    <row r="2415" spans="1:17" ht="15.75" customHeight="1" x14ac:dyDescent="0.2">
      <c r="A2415" s="1" t="s">
        <v>108</v>
      </c>
      <c r="B2415" s="1">
        <v>1185732</v>
      </c>
      <c r="C2415" s="17">
        <v>44758</v>
      </c>
      <c r="D2415" s="17" t="str">
        <f t="shared" si="131"/>
        <v>julio</v>
      </c>
      <c r="E2415" s="17" t="str">
        <f t="shared" si="132"/>
        <v>T3</v>
      </c>
      <c r="F2415" s="17" t="str">
        <f t="shared" si="133"/>
        <v>S2</v>
      </c>
      <c r="G2415" s="1" t="s">
        <v>27</v>
      </c>
      <c r="H2415" s="1" t="s">
        <v>71</v>
      </c>
      <c r="I2415" s="1" t="s">
        <v>72</v>
      </c>
      <c r="J2415" s="1" t="s">
        <v>3</v>
      </c>
      <c r="K2415" s="1">
        <v>36</v>
      </c>
      <c r="L2415" s="1" t="s">
        <v>112</v>
      </c>
      <c r="M2415" s="14">
        <v>0.55000000000000004</v>
      </c>
      <c r="N2415" s="2">
        <v>6000</v>
      </c>
      <c r="O2415" s="14">
        <f t="shared" si="134"/>
        <v>3300.0000000000005</v>
      </c>
      <c r="P2415" s="14">
        <f t="shared" si="135"/>
        <v>1155</v>
      </c>
      <c r="Q2415" s="3">
        <v>0.35</v>
      </c>
    </row>
    <row r="2416" spans="1:17" ht="15.75" customHeight="1" x14ac:dyDescent="0.2">
      <c r="A2416" s="1" t="s">
        <v>108</v>
      </c>
      <c r="B2416" s="1">
        <v>1185732</v>
      </c>
      <c r="C2416" s="17">
        <v>44758</v>
      </c>
      <c r="D2416" s="17" t="str">
        <f t="shared" si="131"/>
        <v>julio</v>
      </c>
      <c r="E2416" s="17" t="str">
        <f t="shared" si="132"/>
        <v>T3</v>
      </c>
      <c r="F2416" s="17" t="str">
        <f t="shared" si="133"/>
        <v>S2</v>
      </c>
      <c r="G2416" s="1" t="s">
        <v>27</v>
      </c>
      <c r="H2416" s="1" t="s">
        <v>71</v>
      </c>
      <c r="I2416" s="1" t="s">
        <v>72</v>
      </c>
      <c r="J2416" s="1" t="s">
        <v>4</v>
      </c>
      <c r="K2416" s="1">
        <v>31</v>
      </c>
      <c r="L2416" s="1" t="s">
        <v>114</v>
      </c>
      <c r="M2416" s="14">
        <v>0.5</v>
      </c>
      <c r="N2416" s="2">
        <v>5250</v>
      </c>
      <c r="O2416" s="14">
        <f t="shared" si="134"/>
        <v>2625</v>
      </c>
      <c r="P2416" s="14">
        <f t="shared" si="135"/>
        <v>1050</v>
      </c>
      <c r="Q2416" s="3">
        <v>0.4</v>
      </c>
    </row>
    <row r="2417" spans="1:17" ht="15.75" customHeight="1" x14ac:dyDescent="0.2">
      <c r="A2417" s="1" t="s">
        <v>108</v>
      </c>
      <c r="B2417" s="1">
        <v>1185732</v>
      </c>
      <c r="C2417" s="17">
        <v>44758</v>
      </c>
      <c r="D2417" s="17" t="str">
        <f t="shared" si="131"/>
        <v>julio</v>
      </c>
      <c r="E2417" s="17" t="str">
        <f t="shared" si="132"/>
        <v>T3</v>
      </c>
      <c r="F2417" s="17" t="str">
        <f t="shared" si="133"/>
        <v>S2</v>
      </c>
      <c r="G2417" s="1" t="s">
        <v>27</v>
      </c>
      <c r="H2417" s="1" t="s">
        <v>71</v>
      </c>
      <c r="I2417" s="1" t="s">
        <v>72</v>
      </c>
      <c r="J2417" s="1" t="s">
        <v>5</v>
      </c>
      <c r="K2417" s="1">
        <v>34</v>
      </c>
      <c r="L2417" s="1" t="s">
        <v>114</v>
      </c>
      <c r="M2417" s="14">
        <v>0.5</v>
      </c>
      <c r="N2417" s="2">
        <v>4750</v>
      </c>
      <c r="O2417" s="14">
        <f t="shared" si="134"/>
        <v>2375</v>
      </c>
      <c r="P2417" s="14">
        <f t="shared" si="135"/>
        <v>950</v>
      </c>
      <c r="Q2417" s="3">
        <v>0.4</v>
      </c>
    </row>
    <row r="2418" spans="1:17" ht="15.75" customHeight="1" x14ac:dyDescent="0.2">
      <c r="A2418" s="1" t="s">
        <v>108</v>
      </c>
      <c r="B2418" s="1">
        <v>1185732</v>
      </c>
      <c r="C2418" s="17">
        <v>44758</v>
      </c>
      <c r="D2418" s="17" t="str">
        <f t="shared" si="131"/>
        <v>julio</v>
      </c>
      <c r="E2418" s="17" t="str">
        <f t="shared" si="132"/>
        <v>T3</v>
      </c>
      <c r="F2418" s="17" t="str">
        <f t="shared" si="133"/>
        <v>S2</v>
      </c>
      <c r="G2418" s="1" t="s">
        <v>27</v>
      </c>
      <c r="H2418" s="1" t="s">
        <v>71</v>
      </c>
      <c r="I2418" s="1" t="s">
        <v>72</v>
      </c>
      <c r="J2418" s="1" t="s">
        <v>6</v>
      </c>
      <c r="K2418" s="1">
        <v>50</v>
      </c>
      <c r="L2418" s="1" t="s">
        <v>114</v>
      </c>
      <c r="M2418" s="14">
        <v>0.6</v>
      </c>
      <c r="N2418" s="2">
        <v>5000</v>
      </c>
      <c r="O2418" s="14">
        <f t="shared" si="134"/>
        <v>3000</v>
      </c>
      <c r="P2418" s="14">
        <f t="shared" si="135"/>
        <v>1050</v>
      </c>
      <c r="Q2418" s="3">
        <v>0.35</v>
      </c>
    </row>
    <row r="2419" spans="1:17" ht="15.75" customHeight="1" x14ac:dyDescent="0.2">
      <c r="A2419" s="1" t="s">
        <v>108</v>
      </c>
      <c r="B2419" s="1">
        <v>1185732</v>
      </c>
      <c r="C2419" s="17">
        <v>44758</v>
      </c>
      <c r="D2419" s="17" t="str">
        <f t="shared" si="131"/>
        <v>julio</v>
      </c>
      <c r="E2419" s="17" t="str">
        <f t="shared" si="132"/>
        <v>T3</v>
      </c>
      <c r="F2419" s="17" t="str">
        <f t="shared" si="133"/>
        <v>S2</v>
      </c>
      <c r="G2419" s="1" t="s">
        <v>27</v>
      </c>
      <c r="H2419" s="1" t="s">
        <v>71</v>
      </c>
      <c r="I2419" s="1" t="s">
        <v>72</v>
      </c>
      <c r="J2419" s="1" t="s">
        <v>7</v>
      </c>
      <c r="K2419" s="1">
        <v>39</v>
      </c>
      <c r="L2419" s="1" t="s">
        <v>114</v>
      </c>
      <c r="M2419" s="14">
        <v>0.65</v>
      </c>
      <c r="N2419" s="2">
        <v>6750</v>
      </c>
      <c r="O2419" s="14">
        <f t="shared" si="134"/>
        <v>4387.5</v>
      </c>
      <c r="P2419" s="14">
        <f t="shared" si="135"/>
        <v>2193.75</v>
      </c>
      <c r="Q2419" s="3">
        <v>0.5</v>
      </c>
    </row>
    <row r="2420" spans="1:17" ht="15.75" customHeight="1" x14ac:dyDescent="0.2">
      <c r="A2420" s="1" t="s">
        <v>108</v>
      </c>
      <c r="B2420" s="1">
        <v>1185732</v>
      </c>
      <c r="C2420" s="17">
        <v>44790</v>
      </c>
      <c r="D2420" s="17" t="str">
        <f t="shared" si="131"/>
        <v>agosto</v>
      </c>
      <c r="E2420" s="17" t="str">
        <f t="shared" si="132"/>
        <v>T3</v>
      </c>
      <c r="F2420" s="17" t="str">
        <f t="shared" si="133"/>
        <v>S2</v>
      </c>
      <c r="G2420" s="1" t="s">
        <v>27</v>
      </c>
      <c r="H2420" s="1" t="s">
        <v>71</v>
      </c>
      <c r="I2420" s="1" t="s">
        <v>72</v>
      </c>
      <c r="J2420" s="1" t="s">
        <v>2</v>
      </c>
      <c r="K2420" s="1">
        <v>60</v>
      </c>
      <c r="L2420" s="1" t="s">
        <v>115</v>
      </c>
      <c r="M2420" s="14">
        <v>0.6</v>
      </c>
      <c r="N2420" s="2">
        <v>8250</v>
      </c>
      <c r="O2420" s="14">
        <f t="shared" si="134"/>
        <v>4950</v>
      </c>
      <c r="P2420" s="14">
        <f t="shared" si="135"/>
        <v>1980</v>
      </c>
      <c r="Q2420" s="3">
        <v>0.4</v>
      </c>
    </row>
    <row r="2421" spans="1:17" ht="15.75" customHeight="1" x14ac:dyDescent="0.2">
      <c r="A2421" s="1" t="s">
        <v>108</v>
      </c>
      <c r="B2421" s="1">
        <v>1185732</v>
      </c>
      <c r="C2421" s="17">
        <v>44790</v>
      </c>
      <c r="D2421" s="17" t="str">
        <f t="shared" si="131"/>
        <v>agosto</v>
      </c>
      <c r="E2421" s="17" t="str">
        <f t="shared" si="132"/>
        <v>T3</v>
      </c>
      <c r="F2421" s="17" t="str">
        <f t="shared" si="133"/>
        <v>S2</v>
      </c>
      <c r="G2421" s="1" t="s">
        <v>27</v>
      </c>
      <c r="H2421" s="1" t="s">
        <v>71</v>
      </c>
      <c r="I2421" s="1" t="s">
        <v>72</v>
      </c>
      <c r="J2421" s="1" t="s">
        <v>3</v>
      </c>
      <c r="K2421" s="1">
        <v>53</v>
      </c>
      <c r="L2421" s="1" t="s">
        <v>114</v>
      </c>
      <c r="M2421" s="14">
        <v>0.55000000000000004</v>
      </c>
      <c r="N2421" s="2">
        <v>6000</v>
      </c>
      <c r="O2421" s="14">
        <f t="shared" si="134"/>
        <v>3300.0000000000005</v>
      </c>
      <c r="P2421" s="14">
        <f t="shared" si="135"/>
        <v>1155</v>
      </c>
      <c r="Q2421" s="3">
        <v>0.35</v>
      </c>
    </row>
    <row r="2422" spans="1:17" ht="15.75" customHeight="1" x14ac:dyDescent="0.2">
      <c r="A2422" s="1" t="s">
        <v>108</v>
      </c>
      <c r="B2422" s="1">
        <v>1185732</v>
      </c>
      <c r="C2422" s="17">
        <v>44790</v>
      </c>
      <c r="D2422" s="17" t="str">
        <f t="shared" si="131"/>
        <v>agosto</v>
      </c>
      <c r="E2422" s="17" t="str">
        <f t="shared" si="132"/>
        <v>T3</v>
      </c>
      <c r="F2422" s="17" t="str">
        <f t="shared" si="133"/>
        <v>S2</v>
      </c>
      <c r="G2422" s="1" t="s">
        <v>27</v>
      </c>
      <c r="H2422" s="1" t="s">
        <v>71</v>
      </c>
      <c r="I2422" s="1" t="s">
        <v>72</v>
      </c>
      <c r="J2422" s="1" t="s">
        <v>4</v>
      </c>
      <c r="K2422" s="1">
        <v>28</v>
      </c>
      <c r="L2422" s="1" t="s">
        <v>115</v>
      </c>
      <c r="M2422" s="14">
        <v>0.5</v>
      </c>
      <c r="N2422" s="2">
        <v>5250</v>
      </c>
      <c r="O2422" s="14">
        <f t="shared" si="134"/>
        <v>2625</v>
      </c>
      <c r="P2422" s="14">
        <f t="shared" si="135"/>
        <v>1050</v>
      </c>
      <c r="Q2422" s="3">
        <v>0.4</v>
      </c>
    </row>
    <row r="2423" spans="1:17" ht="15.75" customHeight="1" x14ac:dyDescent="0.2">
      <c r="A2423" s="1" t="s">
        <v>108</v>
      </c>
      <c r="B2423" s="1">
        <v>1185732</v>
      </c>
      <c r="C2423" s="17">
        <v>44790</v>
      </c>
      <c r="D2423" s="17" t="str">
        <f t="shared" si="131"/>
        <v>agosto</v>
      </c>
      <c r="E2423" s="17" t="str">
        <f t="shared" si="132"/>
        <v>T3</v>
      </c>
      <c r="F2423" s="17" t="str">
        <f t="shared" si="133"/>
        <v>S2</v>
      </c>
      <c r="G2423" s="1" t="s">
        <v>27</v>
      </c>
      <c r="H2423" s="1" t="s">
        <v>71</v>
      </c>
      <c r="I2423" s="1" t="s">
        <v>72</v>
      </c>
      <c r="J2423" s="1" t="s">
        <v>5</v>
      </c>
      <c r="K2423" s="1">
        <v>22</v>
      </c>
      <c r="L2423" s="1" t="s">
        <v>112</v>
      </c>
      <c r="M2423" s="14">
        <v>0.4</v>
      </c>
      <c r="N2423" s="2">
        <v>4750</v>
      </c>
      <c r="O2423" s="14">
        <f t="shared" si="134"/>
        <v>1900</v>
      </c>
      <c r="P2423" s="14">
        <f t="shared" si="135"/>
        <v>760</v>
      </c>
      <c r="Q2423" s="3">
        <v>0.4</v>
      </c>
    </row>
    <row r="2424" spans="1:17" ht="15.75" customHeight="1" x14ac:dyDescent="0.2">
      <c r="A2424" s="1" t="s">
        <v>108</v>
      </c>
      <c r="B2424" s="1">
        <v>1185732</v>
      </c>
      <c r="C2424" s="17">
        <v>44790</v>
      </c>
      <c r="D2424" s="17" t="str">
        <f t="shared" si="131"/>
        <v>agosto</v>
      </c>
      <c r="E2424" s="17" t="str">
        <f t="shared" si="132"/>
        <v>T3</v>
      </c>
      <c r="F2424" s="17" t="str">
        <f t="shared" si="133"/>
        <v>S2</v>
      </c>
      <c r="G2424" s="1" t="s">
        <v>27</v>
      </c>
      <c r="H2424" s="1" t="s">
        <v>71</v>
      </c>
      <c r="I2424" s="1" t="s">
        <v>72</v>
      </c>
      <c r="J2424" s="1" t="s">
        <v>6</v>
      </c>
      <c r="K2424" s="1">
        <v>59</v>
      </c>
      <c r="L2424" s="1" t="s">
        <v>113</v>
      </c>
      <c r="M2424" s="14">
        <v>0.5</v>
      </c>
      <c r="N2424" s="2">
        <v>4500</v>
      </c>
      <c r="O2424" s="14">
        <f t="shared" si="134"/>
        <v>2250</v>
      </c>
      <c r="P2424" s="14">
        <f t="shared" si="135"/>
        <v>787.5</v>
      </c>
      <c r="Q2424" s="3">
        <v>0.35</v>
      </c>
    </row>
    <row r="2425" spans="1:17" ht="15.75" customHeight="1" x14ac:dyDescent="0.2">
      <c r="A2425" s="1" t="s">
        <v>108</v>
      </c>
      <c r="B2425" s="1">
        <v>1185732</v>
      </c>
      <c r="C2425" s="17">
        <v>44790</v>
      </c>
      <c r="D2425" s="17" t="str">
        <f t="shared" si="131"/>
        <v>agosto</v>
      </c>
      <c r="E2425" s="17" t="str">
        <f t="shared" si="132"/>
        <v>T3</v>
      </c>
      <c r="F2425" s="17" t="str">
        <f t="shared" si="133"/>
        <v>S2</v>
      </c>
      <c r="G2425" s="1" t="s">
        <v>27</v>
      </c>
      <c r="H2425" s="1" t="s">
        <v>71</v>
      </c>
      <c r="I2425" s="1" t="s">
        <v>72</v>
      </c>
      <c r="J2425" s="1" t="s">
        <v>7</v>
      </c>
      <c r="K2425" s="1">
        <v>52</v>
      </c>
      <c r="L2425" s="1" t="s">
        <v>114</v>
      </c>
      <c r="M2425" s="14">
        <v>0.55000000000000004</v>
      </c>
      <c r="N2425" s="2">
        <v>6250</v>
      </c>
      <c r="O2425" s="14">
        <f t="shared" si="134"/>
        <v>3437.5000000000005</v>
      </c>
      <c r="P2425" s="14">
        <f t="shared" si="135"/>
        <v>1718.7500000000002</v>
      </c>
      <c r="Q2425" s="3">
        <v>0.5</v>
      </c>
    </row>
    <row r="2426" spans="1:17" ht="15.75" customHeight="1" x14ac:dyDescent="0.2">
      <c r="A2426" s="1" t="s">
        <v>108</v>
      </c>
      <c r="B2426" s="1">
        <v>1185732</v>
      </c>
      <c r="C2426" s="17">
        <v>44820</v>
      </c>
      <c r="D2426" s="17" t="str">
        <f t="shared" si="131"/>
        <v>septiembre</v>
      </c>
      <c r="E2426" s="17" t="str">
        <f t="shared" si="132"/>
        <v>T3</v>
      </c>
      <c r="F2426" s="17" t="str">
        <f t="shared" si="133"/>
        <v>S2</v>
      </c>
      <c r="G2426" s="1" t="s">
        <v>27</v>
      </c>
      <c r="H2426" s="1" t="s">
        <v>71</v>
      </c>
      <c r="I2426" s="1" t="s">
        <v>72</v>
      </c>
      <c r="J2426" s="1" t="s">
        <v>2</v>
      </c>
      <c r="K2426" s="1">
        <v>18</v>
      </c>
      <c r="L2426" s="1" t="s">
        <v>112</v>
      </c>
      <c r="M2426" s="14">
        <v>0.5</v>
      </c>
      <c r="N2426" s="2">
        <v>7250</v>
      </c>
      <c r="O2426" s="14">
        <f t="shared" si="134"/>
        <v>3625</v>
      </c>
      <c r="P2426" s="14">
        <f t="shared" si="135"/>
        <v>1450</v>
      </c>
      <c r="Q2426" s="3">
        <v>0.4</v>
      </c>
    </row>
    <row r="2427" spans="1:17" ht="15.75" customHeight="1" x14ac:dyDescent="0.2">
      <c r="A2427" s="1" t="s">
        <v>108</v>
      </c>
      <c r="B2427" s="1">
        <v>1185732</v>
      </c>
      <c r="C2427" s="17">
        <v>44820</v>
      </c>
      <c r="D2427" s="17" t="str">
        <f t="shared" si="131"/>
        <v>septiembre</v>
      </c>
      <c r="E2427" s="17" t="str">
        <f t="shared" si="132"/>
        <v>T3</v>
      </c>
      <c r="F2427" s="17" t="str">
        <f t="shared" si="133"/>
        <v>S2</v>
      </c>
      <c r="G2427" s="1" t="s">
        <v>27</v>
      </c>
      <c r="H2427" s="1" t="s">
        <v>71</v>
      </c>
      <c r="I2427" s="1" t="s">
        <v>72</v>
      </c>
      <c r="J2427" s="1" t="s">
        <v>3</v>
      </c>
      <c r="K2427" s="1">
        <v>25</v>
      </c>
      <c r="L2427" s="1" t="s">
        <v>114</v>
      </c>
      <c r="M2427" s="14">
        <v>0.45000000000000012</v>
      </c>
      <c r="N2427" s="2">
        <v>5250</v>
      </c>
      <c r="O2427" s="14">
        <f t="shared" si="134"/>
        <v>2362.5000000000005</v>
      </c>
      <c r="P2427" s="14">
        <f t="shared" si="135"/>
        <v>826.87500000000011</v>
      </c>
      <c r="Q2427" s="3">
        <v>0.35</v>
      </c>
    </row>
    <row r="2428" spans="1:17" ht="15.75" customHeight="1" x14ac:dyDescent="0.2">
      <c r="A2428" s="1" t="s">
        <v>108</v>
      </c>
      <c r="B2428" s="1">
        <v>1185732</v>
      </c>
      <c r="C2428" s="17">
        <v>44820</v>
      </c>
      <c r="D2428" s="17" t="str">
        <f t="shared" si="131"/>
        <v>septiembre</v>
      </c>
      <c r="E2428" s="17" t="str">
        <f t="shared" si="132"/>
        <v>T3</v>
      </c>
      <c r="F2428" s="17" t="str">
        <f t="shared" si="133"/>
        <v>S2</v>
      </c>
      <c r="G2428" s="1" t="s">
        <v>27</v>
      </c>
      <c r="H2428" s="1" t="s">
        <v>71</v>
      </c>
      <c r="I2428" s="1" t="s">
        <v>72</v>
      </c>
      <c r="J2428" s="1" t="s">
        <v>4</v>
      </c>
      <c r="K2428" s="1">
        <v>45</v>
      </c>
      <c r="L2428" s="1" t="s">
        <v>115</v>
      </c>
      <c r="M2428" s="14">
        <v>0.20000000000000007</v>
      </c>
      <c r="N2428" s="2">
        <v>4250</v>
      </c>
      <c r="O2428" s="14">
        <f t="shared" si="134"/>
        <v>850.00000000000023</v>
      </c>
      <c r="P2428" s="14">
        <f t="shared" si="135"/>
        <v>340.00000000000011</v>
      </c>
      <c r="Q2428" s="3">
        <v>0.4</v>
      </c>
    </row>
    <row r="2429" spans="1:17" ht="15.75" customHeight="1" x14ac:dyDescent="0.2">
      <c r="A2429" s="1" t="s">
        <v>108</v>
      </c>
      <c r="B2429" s="1">
        <v>1185732</v>
      </c>
      <c r="C2429" s="17">
        <v>44820</v>
      </c>
      <c r="D2429" s="17" t="str">
        <f t="shared" si="131"/>
        <v>septiembre</v>
      </c>
      <c r="E2429" s="17" t="str">
        <f t="shared" si="132"/>
        <v>T3</v>
      </c>
      <c r="F2429" s="17" t="str">
        <f t="shared" si="133"/>
        <v>S2</v>
      </c>
      <c r="G2429" s="1" t="s">
        <v>27</v>
      </c>
      <c r="H2429" s="1" t="s">
        <v>71</v>
      </c>
      <c r="I2429" s="1" t="s">
        <v>72</v>
      </c>
      <c r="J2429" s="1" t="s">
        <v>5</v>
      </c>
      <c r="K2429" s="1">
        <v>24</v>
      </c>
      <c r="L2429" s="1" t="s">
        <v>112</v>
      </c>
      <c r="M2429" s="14">
        <v>0.20000000000000007</v>
      </c>
      <c r="N2429" s="2">
        <v>4000</v>
      </c>
      <c r="O2429" s="14">
        <f t="shared" si="134"/>
        <v>800.00000000000023</v>
      </c>
      <c r="P2429" s="14">
        <f t="shared" si="135"/>
        <v>320.00000000000011</v>
      </c>
      <c r="Q2429" s="3">
        <v>0.4</v>
      </c>
    </row>
    <row r="2430" spans="1:17" ht="15.75" customHeight="1" x14ac:dyDescent="0.2">
      <c r="A2430" s="1" t="s">
        <v>108</v>
      </c>
      <c r="B2430" s="1">
        <v>1185732</v>
      </c>
      <c r="C2430" s="17">
        <v>44820</v>
      </c>
      <c r="D2430" s="17" t="str">
        <f t="shared" si="131"/>
        <v>septiembre</v>
      </c>
      <c r="E2430" s="17" t="str">
        <f t="shared" si="132"/>
        <v>T3</v>
      </c>
      <c r="F2430" s="17" t="str">
        <f t="shared" si="133"/>
        <v>S2</v>
      </c>
      <c r="G2430" s="1" t="s">
        <v>27</v>
      </c>
      <c r="H2430" s="1" t="s">
        <v>71</v>
      </c>
      <c r="I2430" s="1" t="s">
        <v>72</v>
      </c>
      <c r="J2430" s="1" t="s">
        <v>6</v>
      </c>
      <c r="K2430" s="1">
        <v>38</v>
      </c>
      <c r="L2430" s="1" t="s">
        <v>112</v>
      </c>
      <c r="M2430" s="14">
        <v>0.30000000000000004</v>
      </c>
      <c r="N2430" s="2">
        <v>4000</v>
      </c>
      <c r="O2430" s="14">
        <f t="shared" si="134"/>
        <v>1200.0000000000002</v>
      </c>
      <c r="P2430" s="14">
        <f t="shared" si="135"/>
        <v>420.00000000000006</v>
      </c>
      <c r="Q2430" s="3">
        <v>0.35</v>
      </c>
    </row>
    <row r="2431" spans="1:17" ht="15.75" customHeight="1" x14ac:dyDescent="0.2">
      <c r="A2431" s="1" t="s">
        <v>108</v>
      </c>
      <c r="B2431" s="1">
        <v>1185732</v>
      </c>
      <c r="C2431" s="17">
        <v>44820</v>
      </c>
      <c r="D2431" s="17" t="str">
        <f t="shared" si="131"/>
        <v>septiembre</v>
      </c>
      <c r="E2431" s="17" t="str">
        <f t="shared" si="132"/>
        <v>T3</v>
      </c>
      <c r="F2431" s="17" t="str">
        <f t="shared" si="133"/>
        <v>S2</v>
      </c>
      <c r="G2431" s="1" t="s">
        <v>27</v>
      </c>
      <c r="H2431" s="1" t="s">
        <v>71</v>
      </c>
      <c r="I2431" s="1" t="s">
        <v>72</v>
      </c>
      <c r="J2431" s="1" t="s">
        <v>7</v>
      </c>
      <c r="K2431" s="1">
        <v>20</v>
      </c>
      <c r="L2431" s="1" t="s">
        <v>113</v>
      </c>
      <c r="M2431" s="14">
        <v>0.35000000000000009</v>
      </c>
      <c r="N2431" s="2">
        <v>5000</v>
      </c>
      <c r="O2431" s="14">
        <f t="shared" si="134"/>
        <v>1750.0000000000005</v>
      </c>
      <c r="P2431" s="14">
        <f t="shared" si="135"/>
        <v>875.00000000000023</v>
      </c>
      <c r="Q2431" s="3">
        <v>0.5</v>
      </c>
    </row>
    <row r="2432" spans="1:17" ht="15.75" customHeight="1" x14ac:dyDescent="0.2">
      <c r="A2432" s="1" t="s">
        <v>108</v>
      </c>
      <c r="B2432" s="1">
        <v>1185732</v>
      </c>
      <c r="C2432" s="17">
        <v>44852</v>
      </c>
      <c r="D2432" s="17" t="str">
        <f t="shared" si="131"/>
        <v>octubre</v>
      </c>
      <c r="E2432" s="17" t="str">
        <f t="shared" si="132"/>
        <v>T4</v>
      </c>
      <c r="F2432" s="17" t="str">
        <f t="shared" si="133"/>
        <v>S2</v>
      </c>
      <c r="G2432" s="1" t="s">
        <v>27</v>
      </c>
      <c r="H2432" s="1" t="s">
        <v>71</v>
      </c>
      <c r="I2432" s="1" t="s">
        <v>72</v>
      </c>
      <c r="J2432" s="1" t="s">
        <v>2</v>
      </c>
      <c r="K2432" s="1">
        <v>54</v>
      </c>
      <c r="L2432" s="1" t="s">
        <v>112</v>
      </c>
      <c r="M2432" s="14">
        <v>0.35000000000000009</v>
      </c>
      <c r="N2432" s="2">
        <v>6750</v>
      </c>
      <c r="O2432" s="14">
        <f t="shared" si="134"/>
        <v>2362.5000000000005</v>
      </c>
      <c r="P2432" s="14">
        <f t="shared" si="135"/>
        <v>945.00000000000023</v>
      </c>
      <c r="Q2432" s="3">
        <v>0.4</v>
      </c>
    </row>
    <row r="2433" spans="1:17" ht="15.75" customHeight="1" x14ac:dyDescent="0.2">
      <c r="A2433" s="1" t="s">
        <v>108</v>
      </c>
      <c r="B2433" s="1">
        <v>1185732</v>
      </c>
      <c r="C2433" s="17">
        <v>44852</v>
      </c>
      <c r="D2433" s="17" t="str">
        <f t="shared" si="131"/>
        <v>octubre</v>
      </c>
      <c r="E2433" s="17" t="str">
        <f t="shared" si="132"/>
        <v>T4</v>
      </c>
      <c r="F2433" s="17" t="str">
        <f t="shared" si="133"/>
        <v>S2</v>
      </c>
      <c r="G2433" s="1" t="s">
        <v>27</v>
      </c>
      <c r="H2433" s="1" t="s">
        <v>71</v>
      </c>
      <c r="I2433" s="1" t="s">
        <v>72</v>
      </c>
      <c r="J2433" s="1" t="s">
        <v>3</v>
      </c>
      <c r="K2433" s="1">
        <v>28</v>
      </c>
      <c r="L2433" s="1" t="s">
        <v>113</v>
      </c>
      <c r="M2433" s="14">
        <v>0.25000000000000011</v>
      </c>
      <c r="N2433" s="2">
        <v>5000</v>
      </c>
      <c r="O2433" s="14">
        <f t="shared" si="134"/>
        <v>1250.0000000000005</v>
      </c>
      <c r="P2433" s="14">
        <f t="shared" si="135"/>
        <v>437.50000000000011</v>
      </c>
      <c r="Q2433" s="3">
        <v>0.35</v>
      </c>
    </row>
    <row r="2434" spans="1:17" ht="15.75" customHeight="1" x14ac:dyDescent="0.2">
      <c r="A2434" s="1" t="s">
        <v>108</v>
      </c>
      <c r="B2434" s="1">
        <v>1185732</v>
      </c>
      <c r="C2434" s="17">
        <v>44852</v>
      </c>
      <c r="D2434" s="17" t="str">
        <f t="shared" ref="D2434:D2497" si="136">TEXT(C2434,"mmmm")</f>
        <v>octubre</v>
      </c>
      <c r="E2434" s="17" t="str">
        <f t="shared" ref="E2434:E2497" si="137">"T" &amp; TRUNC((MONTH(C2434)-1)/3)+1</f>
        <v>T4</v>
      </c>
      <c r="F2434" s="17" t="str">
        <f t="shared" ref="F2434:F2497" si="138">"S" &amp; IF(MONTH(C2434)&lt;=6,1,2)</f>
        <v>S2</v>
      </c>
      <c r="G2434" s="1" t="s">
        <v>27</v>
      </c>
      <c r="H2434" s="1" t="s">
        <v>71</v>
      </c>
      <c r="I2434" s="1" t="s">
        <v>72</v>
      </c>
      <c r="J2434" s="1" t="s">
        <v>4</v>
      </c>
      <c r="K2434" s="1">
        <v>27</v>
      </c>
      <c r="L2434" s="1" t="s">
        <v>114</v>
      </c>
      <c r="M2434" s="14">
        <v>0.25000000000000011</v>
      </c>
      <c r="N2434" s="2">
        <v>3750</v>
      </c>
      <c r="O2434" s="14">
        <f t="shared" si="134"/>
        <v>937.50000000000045</v>
      </c>
      <c r="P2434" s="14">
        <f t="shared" si="135"/>
        <v>375.00000000000023</v>
      </c>
      <c r="Q2434" s="3">
        <v>0.4</v>
      </c>
    </row>
    <row r="2435" spans="1:17" ht="15.75" customHeight="1" x14ac:dyDescent="0.2">
      <c r="A2435" s="1" t="s">
        <v>108</v>
      </c>
      <c r="B2435" s="1">
        <v>1185732</v>
      </c>
      <c r="C2435" s="17">
        <v>44852</v>
      </c>
      <c r="D2435" s="17" t="str">
        <f t="shared" si="136"/>
        <v>octubre</v>
      </c>
      <c r="E2435" s="17" t="str">
        <f t="shared" si="137"/>
        <v>T4</v>
      </c>
      <c r="F2435" s="17" t="str">
        <f t="shared" si="138"/>
        <v>S2</v>
      </c>
      <c r="G2435" s="1" t="s">
        <v>27</v>
      </c>
      <c r="H2435" s="1" t="s">
        <v>71</v>
      </c>
      <c r="I2435" s="1" t="s">
        <v>72</v>
      </c>
      <c r="J2435" s="1" t="s">
        <v>5</v>
      </c>
      <c r="K2435" s="1">
        <v>49</v>
      </c>
      <c r="L2435" s="1" t="s">
        <v>114</v>
      </c>
      <c r="M2435" s="14">
        <v>0.25000000000000011</v>
      </c>
      <c r="N2435" s="2">
        <v>3500</v>
      </c>
      <c r="O2435" s="14">
        <f t="shared" si="134"/>
        <v>875.00000000000034</v>
      </c>
      <c r="P2435" s="14">
        <f t="shared" si="135"/>
        <v>350.00000000000017</v>
      </c>
      <c r="Q2435" s="3">
        <v>0.4</v>
      </c>
    </row>
    <row r="2436" spans="1:17" ht="15.75" customHeight="1" x14ac:dyDescent="0.2">
      <c r="A2436" s="1" t="s">
        <v>108</v>
      </c>
      <c r="B2436" s="1">
        <v>1185732</v>
      </c>
      <c r="C2436" s="17">
        <v>44852</v>
      </c>
      <c r="D2436" s="17" t="str">
        <f t="shared" si="136"/>
        <v>octubre</v>
      </c>
      <c r="E2436" s="17" t="str">
        <f t="shared" si="137"/>
        <v>T4</v>
      </c>
      <c r="F2436" s="17" t="str">
        <f t="shared" si="138"/>
        <v>S2</v>
      </c>
      <c r="G2436" s="1" t="s">
        <v>27</v>
      </c>
      <c r="H2436" s="1" t="s">
        <v>71</v>
      </c>
      <c r="I2436" s="1" t="s">
        <v>72</v>
      </c>
      <c r="J2436" s="1" t="s">
        <v>6</v>
      </c>
      <c r="K2436" s="1">
        <v>30</v>
      </c>
      <c r="L2436" s="1" t="s">
        <v>113</v>
      </c>
      <c r="M2436" s="14">
        <v>0.35000000000000009</v>
      </c>
      <c r="N2436" s="2">
        <v>3500</v>
      </c>
      <c r="O2436" s="14">
        <f t="shared" si="134"/>
        <v>1225.0000000000002</v>
      </c>
      <c r="P2436" s="14">
        <f t="shared" si="135"/>
        <v>428.75000000000006</v>
      </c>
      <c r="Q2436" s="3">
        <v>0.35</v>
      </c>
    </row>
    <row r="2437" spans="1:17" ht="15.75" customHeight="1" x14ac:dyDescent="0.2">
      <c r="A2437" s="1" t="s">
        <v>108</v>
      </c>
      <c r="B2437" s="1">
        <v>1185732</v>
      </c>
      <c r="C2437" s="17">
        <v>44852</v>
      </c>
      <c r="D2437" s="17" t="str">
        <f t="shared" si="136"/>
        <v>octubre</v>
      </c>
      <c r="E2437" s="17" t="str">
        <f t="shared" si="137"/>
        <v>T4</v>
      </c>
      <c r="F2437" s="17" t="str">
        <f t="shared" si="138"/>
        <v>S2</v>
      </c>
      <c r="G2437" s="1" t="s">
        <v>27</v>
      </c>
      <c r="H2437" s="1" t="s">
        <v>71</v>
      </c>
      <c r="I2437" s="1" t="s">
        <v>72</v>
      </c>
      <c r="J2437" s="1" t="s">
        <v>7</v>
      </c>
      <c r="K2437" s="1">
        <v>51</v>
      </c>
      <c r="L2437" s="1" t="s">
        <v>115</v>
      </c>
      <c r="M2437" s="14">
        <v>0.35000000000000003</v>
      </c>
      <c r="N2437" s="2">
        <v>4750</v>
      </c>
      <c r="O2437" s="14">
        <f t="shared" si="134"/>
        <v>1662.5000000000002</v>
      </c>
      <c r="P2437" s="14">
        <f t="shared" si="135"/>
        <v>831.25000000000011</v>
      </c>
      <c r="Q2437" s="3">
        <v>0.5</v>
      </c>
    </row>
    <row r="2438" spans="1:17" ht="15.75" customHeight="1" x14ac:dyDescent="0.2">
      <c r="A2438" s="1" t="s">
        <v>108</v>
      </c>
      <c r="B2438" s="1">
        <v>1185732</v>
      </c>
      <c r="C2438" s="17">
        <v>44882</v>
      </c>
      <c r="D2438" s="17" t="str">
        <f t="shared" si="136"/>
        <v>noviembre</v>
      </c>
      <c r="E2438" s="17" t="str">
        <f t="shared" si="137"/>
        <v>T4</v>
      </c>
      <c r="F2438" s="17" t="str">
        <f t="shared" si="138"/>
        <v>S2</v>
      </c>
      <c r="G2438" s="1" t="s">
        <v>27</v>
      </c>
      <c r="H2438" s="1" t="s">
        <v>71</v>
      </c>
      <c r="I2438" s="1" t="s">
        <v>72</v>
      </c>
      <c r="J2438" s="1" t="s">
        <v>2</v>
      </c>
      <c r="K2438" s="1">
        <v>54</v>
      </c>
      <c r="L2438" s="1" t="s">
        <v>114</v>
      </c>
      <c r="M2438" s="14">
        <v>0.3000000000000001</v>
      </c>
      <c r="N2438" s="2">
        <v>6250</v>
      </c>
      <c r="O2438" s="14">
        <f t="shared" si="134"/>
        <v>1875.0000000000007</v>
      </c>
      <c r="P2438" s="14">
        <f t="shared" si="135"/>
        <v>750.00000000000034</v>
      </c>
      <c r="Q2438" s="3">
        <v>0.4</v>
      </c>
    </row>
    <row r="2439" spans="1:17" ht="15.75" customHeight="1" x14ac:dyDescent="0.2">
      <c r="A2439" s="1" t="s">
        <v>108</v>
      </c>
      <c r="B2439" s="1">
        <v>1185732</v>
      </c>
      <c r="C2439" s="17">
        <v>44882</v>
      </c>
      <c r="D2439" s="17" t="str">
        <f t="shared" si="136"/>
        <v>noviembre</v>
      </c>
      <c r="E2439" s="17" t="str">
        <f t="shared" si="137"/>
        <v>T4</v>
      </c>
      <c r="F2439" s="17" t="str">
        <f t="shared" si="138"/>
        <v>S2</v>
      </c>
      <c r="G2439" s="1" t="s">
        <v>27</v>
      </c>
      <c r="H2439" s="1" t="s">
        <v>71</v>
      </c>
      <c r="I2439" s="1" t="s">
        <v>72</v>
      </c>
      <c r="J2439" s="1" t="s">
        <v>3</v>
      </c>
      <c r="K2439" s="1">
        <v>17</v>
      </c>
      <c r="L2439" s="1" t="s">
        <v>113</v>
      </c>
      <c r="M2439" s="14">
        <v>0.20000000000000012</v>
      </c>
      <c r="N2439" s="2">
        <v>4500</v>
      </c>
      <c r="O2439" s="14">
        <f t="shared" si="134"/>
        <v>900.00000000000057</v>
      </c>
      <c r="P2439" s="14">
        <f t="shared" si="135"/>
        <v>315.00000000000017</v>
      </c>
      <c r="Q2439" s="3">
        <v>0.35</v>
      </c>
    </row>
    <row r="2440" spans="1:17" ht="15.75" customHeight="1" x14ac:dyDescent="0.2">
      <c r="A2440" s="1" t="s">
        <v>108</v>
      </c>
      <c r="B2440" s="1">
        <v>1185732</v>
      </c>
      <c r="C2440" s="17">
        <v>44882</v>
      </c>
      <c r="D2440" s="17" t="str">
        <f t="shared" si="136"/>
        <v>noviembre</v>
      </c>
      <c r="E2440" s="17" t="str">
        <f t="shared" si="137"/>
        <v>T4</v>
      </c>
      <c r="F2440" s="17" t="str">
        <f t="shared" si="138"/>
        <v>S2</v>
      </c>
      <c r="G2440" s="1" t="s">
        <v>27</v>
      </c>
      <c r="H2440" s="1" t="s">
        <v>71</v>
      </c>
      <c r="I2440" s="1" t="s">
        <v>72</v>
      </c>
      <c r="J2440" s="1" t="s">
        <v>4</v>
      </c>
      <c r="K2440" s="1">
        <v>58</v>
      </c>
      <c r="L2440" s="1" t="s">
        <v>113</v>
      </c>
      <c r="M2440" s="14">
        <v>0.30000000000000016</v>
      </c>
      <c r="N2440" s="2">
        <v>3950</v>
      </c>
      <c r="O2440" s="14">
        <f t="shared" si="134"/>
        <v>1185.0000000000007</v>
      </c>
      <c r="P2440" s="14">
        <f t="shared" si="135"/>
        <v>474.00000000000028</v>
      </c>
      <c r="Q2440" s="3">
        <v>0.4</v>
      </c>
    </row>
    <row r="2441" spans="1:17" ht="15.75" customHeight="1" x14ac:dyDescent="0.2">
      <c r="A2441" s="1" t="s">
        <v>108</v>
      </c>
      <c r="B2441" s="1">
        <v>1185732</v>
      </c>
      <c r="C2441" s="17">
        <v>44882</v>
      </c>
      <c r="D2441" s="17" t="str">
        <f t="shared" si="136"/>
        <v>noviembre</v>
      </c>
      <c r="E2441" s="17" t="str">
        <f t="shared" si="137"/>
        <v>T4</v>
      </c>
      <c r="F2441" s="17" t="str">
        <f t="shared" si="138"/>
        <v>S2</v>
      </c>
      <c r="G2441" s="1" t="s">
        <v>27</v>
      </c>
      <c r="H2441" s="1" t="s">
        <v>71</v>
      </c>
      <c r="I2441" s="1" t="s">
        <v>72</v>
      </c>
      <c r="J2441" s="1" t="s">
        <v>5</v>
      </c>
      <c r="K2441" s="1">
        <v>37</v>
      </c>
      <c r="L2441" s="1" t="s">
        <v>113</v>
      </c>
      <c r="M2441" s="14">
        <v>0.6000000000000002</v>
      </c>
      <c r="N2441" s="2">
        <v>4500</v>
      </c>
      <c r="O2441" s="14">
        <f t="shared" si="134"/>
        <v>2700.0000000000009</v>
      </c>
      <c r="P2441" s="14">
        <f t="shared" si="135"/>
        <v>1080.0000000000005</v>
      </c>
      <c r="Q2441" s="3">
        <v>0.4</v>
      </c>
    </row>
    <row r="2442" spans="1:17" ht="15.75" customHeight="1" x14ac:dyDescent="0.2">
      <c r="A2442" s="1" t="s">
        <v>108</v>
      </c>
      <c r="B2442" s="1">
        <v>1185732</v>
      </c>
      <c r="C2442" s="17">
        <v>44882</v>
      </c>
      <c r="D2442" s="17" t="str">
        <f t="shared" si="136"/>
        <v>noviembre</v>
      </c>
      <c r="E2442" s="17" t="str">
        <f t="shared" si="137"/>
        <v>T4</v>
      </c>
      <c r="F2442" s="17" t="str">
        <f t="shared" si="138"/>
        <v>S2</v>
      </c>
      <c r="G2442" s="1" t="s">
        <v>27</v>
      </c>
      <c r="H2442" s="1" t="s">
        <v>71</v>
      </c>
      <c r="I2442" s="1" t="s">
        <v>72</v>
      </c>
      <c r="J2442" s="1" t="s">
        <v>6</v>
      </c>
      <c r="K2442" s="1">
        <v>16</v>
      </c>
      <c r="L2442" s="1" t="s">
        <v>113</v>
      </c>
      <c r="M2442" s="14">
        <v>0.75000000000000011</v>
      </c>
      <c r="N2442" s="2">
        <v>4250</v>
      </c>
      <c r="O2442" s="14">
        <f t="shared" si="134"/>
        <v>3187.5000000000005</v>
      </c>
      <c r="P2442" s="14">
        <f t="shared" si="135"/>
        <v>1115.625</v>
      </c>
      <c r="Q2442" s="3">
        <v>0.35</v>
      </c>
    </row>
    <row r="2443" spans="1:17" ht="15.75" customHeight="1" x14ac:dyDescent="0.2">
      <c r="A2443" s="1" t="s">
        <v>108</v>
      </c>
      <c r="B2443" s="1">
        <v>1185732</v>
      </c>
      <c r="C2443" s="17">
        <v>44882</v>
      </c>
      <c r="D2443" s="17" t="str">
        <f t="shared" si="136"/>
        <v>noviembre</v>
      </c>
      <c r="E2443" s="17" t="str">
        <f t="shared" si="137"/>
        <v>T4</v>
      </c>
      <c r="F2443" s="17" t="str">
        <f t="shared" si="138"/>
        <v>S2</v>
      </c>
      <c r="G2443" s="1" t="s">
        <v>27</v>
      </c>
      <c r="H2443" s="1" t="s">
        <v>71</v>
      </c>
      <c r="I2443" s="1" t="s">
        <v>72</v>
      </c>
      <c r="J2443" s="1" t="s">
        <v>7</v>
      </c>
      <c r="K2443" s="1">
        <v>22</v>
      </c>
      <c r="L2443" s="1" t="s">
        <v>115</v>
      </c>
      <c r="M2443" s="14">
        <v>0.75</v>
      </c>
      <c r="N2443" s="2">
        <v>5250</v>
      </c>
      <c r="O2443" s="14">
        <f t="shared" si="134"/>
        <v>3937.5</v>
      </c>
      <c r="P2443" s="14">
        <f t="shared" si="135"/>
        <v>1968.75</v>
      </c>
      <c r="Q2443" s="3">
        <v>0.5</v>
      </c>
    </row>
    <row r="2444" spans="1:17" ht="15.75" customHeight="1" x14ac:dyDescent="0.2">
      <c r="A2444" s="1" t="s">
        <v>108</v>
      </c>
      <c r="B2444" s="1">
        <v>1185732</v>
      </c>
      <c r="C2444" s="17">
        <v>44911</v>
      </c>
      <c r="D2444" s="17" t="str">
        <f t="shared" si="136"/>
        <v>diciembre</v>
      </c>
      <c r="E2444" s="17" t="str">
        <f t="shared" si="137"/>
        <v>T4</v>
      </c>
      <c r="F2444" s="17" t="str">
        <f t="shared" si="138"/>
        <v>S2</v>
      </c>
      <c r="G2444" s="1" t="s">
        <v>27</v>
      </c>
      <c r="H2444" s="1" t="s">
        <v>71</v>
      </c>
      <c r="I2444" s="1" t="s">
        <v>72</v>
      </c>
      <c r="J2444" s="1" t="s">
        <v>2</v>
      </c>
      <c r="K2444" s="1">
        <v>38</v>
      </c>
      <c r="L2444" s="1" t="s">
        <v>112</v>
      </c>
      <c r="M2444" s="14">
        <v>0.70000000000000007</v>
      </c>
      <c r="N2444" s="2">
        <v>7750</v>
      </c>
      <c r="O2444" s="14">
        <f t="shared" si="134"/>
        <v>5425.0000000000009</v>
      </c>
      <c r="P2444" s="14">
        <f t="shared" si="135"/>
        <v>2170.0000000000005</v>
      </c>
      <c r="Q2444" s="3">
        <v>0.4</v>
      </c>
    </row>
    <row r="2445" spans="1:17" ht="15.75" customHeight="1" x14ac:dyDescent="0.2">
      <c r="A2445" s="1" t="s">
        <v>108</v>
      </c>
      <c r="B2445" s="1">
        <v>1185732</v>
      </c>
      <c r="C2445" s="17">
        <v>44911</v>
      </c>
      <c r="D2445" s="17" t="str">
        <f t="shared" si="136"/>
        <v>diciembre</v>
      </c>
      <c r="E2445" s="17" t="str">
        <f t="shared" si="137"/>
        <v>T4</v>
      </c>
      <c r="F2445" s="17" t="str">
        <f t="shared" si="138"/>
        <v>S2</v>
      </c>
      <c r="G2445" s="1" t="s">
        <v>27</v>
      </c>
      <c r="H2445" s="1" t="s">
        <v>71</v>
      </c>
      <c r="I2445" s="1" t="s">
        <v>72</v>
      </c>
      <c r="J2445" s="1" t="s">
        <v>3</v>
      </c>
      <c r="K2445" s="1">
        <v>31</v>
      </c>
      <c r="L2445" s="1" t="s">
        <v>113</v>
      </c>
      <c r="M2445" s="14">
        <v>0.60000000000000009</v>
      </c>
      <c r="N2445" s="2">
        <v>5750</v>
      </c>
      <c r="O2445" s="14">
        <f t="shared" si="134"/>
        <v>3450.0000000000005</v>
      </c>
      <c r="P2445" s="14">
        <f t="shared" si="135"/>
        <v>1207.5</v>
      </c>
      <c r="Q2445" s="3">
        <v>0.35</v>
      </c>
    </row>
    <row r="2446" spans="1:17" ht="15.75" customHeight="1" x14ac:dyDescent="0.2">
      <c r="A2446" s="1" t="s">
        <v>108</v>
      </c>
      <c r="B2446" s="1">
        <v>1185732</v>
      </c>
      <c r="C2446" s="17">
        <v>44911</v>
      </c>
      <c r="D2446" s="17" t="str">
        <f t="shared" si="136"/>
        <v>diciembre</v>
      </c>
      <c r="E2446" s="17" t="str">
        <f t="shared" si="137"/>
        <v>T4</v>
      </c>
      <c r="F2446" s="17" t="str">
        <f t="shared" si="138"/>
        <v>S2</v>
      </c>
      <c r="G2446" s="1" t="s">
        <v>27</v>
      </c>
      <c r="H2446" s="1" t="s">
        <v>71</v>
      </c>
      <c r="I2446" s="1" t="s">
        <v>72</v>
      </c>
      <c r="J2446" s="1" t="s">
        <v>4</v>
      </c>
      <c r="K2446" s="1">
        <v>27</v>
      </c>
      <c r="L2446" s="1" t="s">
        <v>115</v>
      </c>
      <c r="M2446" s="14">
        <v>0.60000000000000009</v>
      </c>
      <c r="N2446" s="2">
        <v>5250</v>
      </c>
      <c r="O2446" s="14">
        <f t="shared" si="134"/>
        <v>3150.0000000000005</v>
      </c>
      <c r="P2446" s="14">
        <f t="shared" si="135"/>
        <v>1260.0000000000002</v>
      </c>
      <c r="Q2446" s="3">
        <v>0.4</v>
      </c>
    </row>
    <row r="2447" spans="1:17" ht="15.75" customHeight="1" x14ac:dyDescent="0.2">
      <c r="A2447" s="1" t="s">
        <v>108</v>
      </c>
      <c r="B2447" s="1">
        <v>1185732</v>
      </c>
      <c r="C2447" s="17">
        <v>44911</v>
      </c>
      <c r="D2447" s="17" t="str">
        <f t="shared" si="136"/>
        <v>diciembre</v>
      </c>
      <c r="E2447" s="17" t="str">
        <f t="shared" si="137"/>
        <v>T4</v>
      </c>
      <c r="F2447" s="17" t="str">
        <f t="shared" si="138"/>
        <v>S2</v>
      </c>
      <c r="G2447" s="1" t="s">
        <v>27</v>
      </c>
      <c r="H2447" s="1" t="s">
        <v>71</v>
      </c>
      <c r="I2447" s="1" t="s">
        <v>72</v>
      </c>
      <c r="J2447" s="1" t="s">
        <v>5</v>
      </c>
      <c r="K2447" s="1">
        <v>27</v>
      </c>
      <c r="L2447" s="1" t="s">
        <v>114</v>
      </c>
      <c r="M2447" s="14">
        <v>0.60000000000000009</v>
      </c>
      <c r="N2447" s="2">
        <v>4750</v>
      </c>
      <c r="O2447" s="14">
        <f t="shared" si="134"/>
        <v>2850.0000000000005</v>
      </c>
      <c r="P2447" s="14">
        <f t="shared" si="135"/>
        <v>1140.0000000000002</v>
      </c>
      <c r="Q2447" s="3">
        <v>0.4</v>
      </c>
    </row>
    <row r="2448" spans="1:17" ht="15.75" customHeight="1" x14ac:dyDescent="0.2">
      <c r="A2448" s="1" t="s">
        <v>108</v>
      </c>
      <c r="B2448" s="1">
        <v>1185732</v>
      </c>
      <c r="C2448" s="17">
        <v>44911</v>
      </c>
      <c r="D2448" s="17" t="str">
        <f t="shared" si="136"/>
        <v>diciembre</v>
      </c>
      <c r="E2448" s="17" t="str">
        <f t="shared" si="137"/>
        <v>T4</v>
      </c>
      <c r="F2448" s="17" t="str">
        <f t="shared" si="138"/>
        <v>S2</v>
      </c>
      <c r="G2448" s="1" t="s">
        <v>27</v>
      </c>
      <c r="H2448" s="1" t="s">
        <v>71</v>
      </c>
      <c r="I2448" s="1" t="s">
        <v>72</v>
      </c>
      <c r="J2448" s="1" t="s">
        <v>6</v>
      </c>
      <c r="K2448" s="1">
        <v>30</v>
      </c>
      <c r="L2448" s="1" t="s">
        <v>114</v>
      </c>
      <c r="M2448" s="14">
        <v>0.70000000000000007</v>
      </c>
      <c r="N2448" s="2">
        <v>4750</v>
      </c>
      <c r="O2448" s="14">
        <f t="shared" si="134"/>
        <v>3325.0000000000005</v>
      </c>
      <c r="P2448" s="14">
        <f t="shared" si="135"/>
        <v>1163.75</v>
      </c>
      <c r="Q2448" s="3">
        <v>0.35</v>
      </c>
    </row>
    <row r="2449" spans="1:17" ht="15.75" customHeight="1" x14ac:dyDescent="0.2">
      <c r="A2449" s="1" t="s">
        <v>108</v>
      </c>
      <c r="B2449" s="1">
        <v>1185732</v>
      </c>
      <c r="C2449" s="17">
        <v>44911</v>
      </c>
      <c r="D2449" s="17" t="str">
        <f t="shared" si="136"/>
        <v>diciembre</v>
      </c>
      <c r="E2449" s="17" t="str">
        <f t="shared" si="137"/>
        <v>T4</v>
      </c>
      <c r="F2449" s="17" t="str">
        <f t="shared" si="138"/>
        <v>S2</v>
      </c>
      <c r="G2449" s="1" t="s">
        <v>27</v>
      </c>
      <c r="H2449" s="1" t="s">
        <v>71</v>
      </c>
      <c r="I2449" s="1" t="s">
        <v>72</v>
      </c>
      <c r="J2449" s="1" t="s">
        <v>7</v>
      </c>
      <c r="K2449" s="1">
        <v>20</v>
      </c>
      <c r="L2449" s="1" t="s">
        <v>114</v>
      </c>
      <c r="M2449" s="14">
        <v>0.75</v>
      </c>
      <c r="N2449" s="2">
        <v>5750</v>
      </c>
      <c r="O2449" s="14">
        <f t="shared" si="134"/>
        <v>4312.5</v>
      </c>
      <c r="P2449" s="14">
        <f t="shared" si="135"/>
        <v>2156.25</v>
      </c>
      <c r="Q2449" s="3">
        <v>0.5</v>
      </c>
    </row>
    <row r="2450" spans="1:17" ht="15.75" customHeight="1" x14ac:dyDescent="0.2">
      <c r="A2450" s="1" t="s">
        <v>109</v>
      </c>
      <c r="B2450" s="1">
        <v>1197831</v>
      </c>
      <c r="C2450" s="17">
        <v>44584</v>
      </c>
      <c r="D2450" s="17" t="str">
        <f t="shared" si="136"/>
        <v>enero</v>
      </c>
      <c r="E2450" s="17" t="str">
        <f t="shared" si="137"/>
        <v>T1</v>
      </c>
      <c r="F2450" s="17" t="str">
        <f t="shared" si="138"/>
        <v>S1</v>
      </c>
      <c r="G2450" s="1" t="s">
        <v>8</v>
      </c>
      <c r="H2450" s="1" t="s">
        <v>73</v>
      </c>
      <c r="I2450" s="1" t="s">
        <v>74</v>
      </c>
      <c r="J2450" s="1" t="s">
        <v>2</v>
      </c>
      <c r="K2450" s="1">
        <v>31</v>
      </c>
      <c r="L2450" s="1" t="s">
        <v>115</v>
      </c>
      <c r="M2450" s="14">
        <v>0.25000000000000006</v>
      </c>
      <c r="N2450" s="2">
        <v>6500</v>
      </c>
      <c r="O2450" s="14">
        <f t="shared" si="134"/>
        <v>1625.0000000000005</v>
      </c>
      <c r="P2450" s="14">
        <f t="shared" si="135"/>
        <v>650.00000000000023</v>
      </c>
      <c r="Q2450" s="3">
        <v>0.4</v>
      </c>
    </row>
    <row r="2451" spans="1:17" ht="15.75" customHeight="1" x14ac:dyDescent="0.2">
      <c r="A2451" s="1" t="s">
        <v>109</v>
      </c>
      <c r="B2451" s="1">
        <v>1197831</v>
      </c>
      <c r="C2451" s="17">
        <v>44584</v>
      </c>
      <c r="D2451" s="17" t="str">
        <f t="shared" si="136"/>
        <v>enero</v>
      </c>
      <c r="E2451" s="17" t="str">
        <f t="shared" si="137"/>
        <v>T1</v>
      </c>
      <c r="F2451" s="17" t="str">
        <f t="shared" si="138"/>
        <v>S1</v>
      </c>
      <c r="G2451" s="1" t="s">
        <v>8</v>
      </c>
      <c r="H2451" s="1" t="s">
        <v>73</v>
      </c>
      <c r="I2451" s="1" t="s">
        <v>74</v>
      </c>
      <c r="J2451" s="1" t="s">
        <v>3</v>
      </c>
      <c r="K2451" s="1">
        <v>26</v>
      </c>
      <c r="L2451" s="1" t="s">
        <v>115</v>
      </c>
      <c r="M2451" s="14">
        <v>0.25000000000000006</v>
      </c>
      <c r="N2451" s="2">
        <v>4500</v>
      </c>
      <c r="O2451" s="14">
        <f t="shared" si="134"/>
        <v>1125.0000000000002</v>
      </c>
      <c r="P2451" s="14">
        <f t="shared" si="135"/>
        <v>393.75000000000006</v>
      </c>
      <c r="Q2451" s="3">
        <v>0.35</v>
      </c>
    </row>
    <row r="2452" spans="1:17" ht="15.75" customHeight="1" x14ac:dyDescent="0.2">
      <c r="A2452" s="1" t="s">
        <v>109</v>
      </c>
      <c r="B2452" s="1">
        <v>1197831</v>
      </c>
      <c r="C2452" s="17">
        <v>44584</v>
      </c>
      <c r="D2452" s="17" t="str">
        <f t="shared" si="136"/>
        <v>enero</v>
      </c>
      <c r="E2452" s="17" t="str">
        <f t="shared" si="137"/>
        <v>T1</v>
      </c>
      <c r="F2452" s="17" t="str">
        <f t="shared" si="138"/>
        <v>S1</v>
      </c>
      <c r="G2452" s="1" t="s">
        <v>8</v>
      </c>
      <c r="H2452" s="1" t="s">
        <v>73</v>
      </c>
      <c r="I2452" s="1" t="s">
        <v>74</v>
      </c>
      <c r="J2452" s="1" t="s">
        <v>4</v>
      </c>
      <c r="K2452" s="1">
        <v>17</v>
      </c>
      <c r="L2452" s="1" t="s">
        <v>114</v>
      </c>
      <c r="M2452" s="14">
        <v>0.15000000000000008</v>
      </c>
      <c r="N2452" s="2">
        <v>4500</v>
      </c>
      <c r="O2452" s="14">
        <f t="shared" si="134"/>
        <v>675.00000000000034</v>
      </c>
      <c r="P2452" s="14">
        <f t="shared" si="135"/>
        <v>270.00000000000017</v>
      </c>
      <c r="Q2452" s="3">
        <v>0.4</v>
      </c>
    </row>
    <row r="2453" spans="1:17" ht="15.75" customHeight="1" x14ac:dyDescent="0.2">
      <c r="A2453" s="1" t="s">
        <v>109</v>
      </c>
      <c r="B2453" s="1">
        <v>1197831</v>
      </c>
      <c r="C2453" s="17">
        <v>44584</v>
      </c>
      <c r="D2453" s="17" t="str">
        <f t="shared" si="136"/>
        <v>enero</v>
      </c>
      <c r="E2453" s="17" t="str">
        <f t="shared" si="137"/>
        <v>T1</v>
      </c>
      <c r="F2453" s="17" t="str">
        <f t="shared" si="138"/>
        <v>S1</v>
      </c>
      <c r="G2453" s="1" t="s">
        <v>8</v>
      </c>
      <c r="H2453" s="1" t="s">
        <v>73</v>
      </c>
      <c r="I2453" s="1" t="s">
        <v>74</v>
      </c>
      <c r="J2453" s="1" t="s">
        <v>5</v>
      </c>
      <c r="K2453" s="1">
        <v>42</v>
      </c>
      <c r="L2453" s="1" t="s">
        <v>112</v>
      </c>
      <c r="M2453" s="14">
        <v>0.2</v>
      </c>
      <c r="N2453" s="2">
        <v>3000</v>
      </c>
      <c r="O2453" s="14">
        <f t="shared" si="134"/>
        <v>600</v>
      </c>
      <c r="P2453" s="14">
        <f t="shared" si="135"/>
        <v>240</v>
      </c>
      <c r="Q2453" s="3">
        <v>0.4</v>
      </c>
    </row>
    <row r="2454" spans="1:17" ht="15.75" customHeight="1" x14ac:dyDescent="0.2">
      <c r="A2454" s="1" t="s">
        <v>109</v>
      </c>
      <c r="B2454" s="1">
        <v>1197831</v>
      </c>
      <c r="C2454" s="17">
        <v>44584</v>
      </c>
      <c r="D2454" s="17" t="str">
        <f t="shared" si="136"/>
        <v>enero</v>
      </c>
      <c r="E2454" s="17" t="str">
        <f t="shared" si="137"/>
        <v>T1</v>
      </c>
      <c r="F2454" s="17" t="str">
        <f t="shared" si="138"/>
        <v>S1</v>
      </c>
      <c r="G2454" s="1" t="s">
        <v>8</v>
      </c>
      <c r="H2454" s="1" t="s">
        <v>73</v>
      </c>
      <c r="I2454" s="1" t="s">
        <v>74</v>
      </c>
      <c r="J2454" s="1" t="s">
        <v>6</v>
      </c>
      <c r="K2454" s="1">
        <v>49</v>
      </c>
      <c r="L2454" s="1" t="s">
        <v>112</v>
      </c>
      <c r="M2454" s="14">
        <v>0.35000000000000003</v>
      </c>
      <c r="N2454" s="2">
        <v>3500</v>
      </c>
      <c r="O2454" s="14">
        <f t="shared" si="134"/>
        <v>1225.0000000000002</v>
      </c>
      <c r="P2454" s="14">
        <f t="shared" si="135"/>
        <v>428.75000000000006</v>
      </c>
      <c r="Q2454" s="3">
        <v>0.35</v>
      </c>
    </row>
    <row r="2455" spans="1:17" ht="15.75" customHeight="1" x14ac:dyDescent="0.2">
      <c r="A2455" s="1" t="s">
        <v>109</v>
      </c>
      <c r="B2455" s="1">
        <v>1197831</v>
      </c>
      <c r="C2455" s="17">
        <v>44584</v>
      </c>
      <c r="D2455" s="17" t="str">
        <f t="shared" si="136"/>
        <v>enero</v>
      </c>
      <c r="E2455" s="17" t="str">
        <f t="shared" si="137"/>
        <v>T1</v>
      </c>
      <c r="F2455" s="17" t="str">
        <f t="shared" si="138"/>
        <v>S1</v>
      </c>
      <c r="G2455" s="1" t="s">
        <v>8</v>
      </c>
      <c r="H2455" s="1" t="s">
        <v>73</v>
      </c>
      <c r="I2455" s="1" t="s">
        <v>74</v>
      </c>
      <c r="J2455" s="1" t="s">
        <v>7</v>
      </c>
      <c r="K2455" s="1">
        <v>32</v>
      </c>
      <c r="L2455" s="1" t="s">
        <v>112</v>
      </c>
      <c r="M2455" s="14">
        <v>0.25000000000000006</v>
      </c>
      <c r="N2455" s="2">
        <v>4500</v>
      </c>
      <c r="O2455" s="14">
        <f t="shared" si="134"/>
        <v>1125.0000000000002</v>
      </c>
      <c r="P2455" s="14">
        <f t="shared" si="135"/>
        <v>450.00000000000011</v>
      </c>
      <c r="Q2455" s="3">
        <v>0.4</v>
      </c>
    </row>
    <row r="2456" spans="1:17" ht="15.75" customHeight="1" x14ac:dyDescent="0.2">
      <c r="A2456" s="1" t="s">
        <v>109</v>
      </c>
      <c r="B2456" s="1">
        <v>1197831</v>
      </c>
      <c r="C2456" s="17">
        <v>44613</v>
      </c>
      <c r="D2456" s="17" t="str">
        <f t="shared" si="136"/>
        <v>febrero</v>
      </c>
      <c r="E2456" s="17" t="str">
        <f t="shared" si="137"/>
        <v>T1</v>
      </c>
      <c r="F2456" s="17" t="str">
        <f t="shared" si="138"/>
        <v>S1</v>
      </c>
      <c r="G2456" s="1" t="s">
        <v>8</v>
      </c>
      <c r="H2456" s="1" t="s">
        <v>73</v>
      </c>
      <c r="I2456" s="1" t="s">
        <v>74</v>
      </c>
      <c r="J2456" s="1" t="s">
        <v>2</v>
      </c>
      <c r="K2456" s="1">
        <v>59</v>
      </c>
      <c r="L2456" s="1" t="s">
        <v>115</v>
      </c>
      <c r="M2456" s="14">
        <v>0.25000000000000006</v>
      </c>
      <c r="N2456" s="2">
        <v>7000</v>
      </c>
      <c r="O2456" s="14">
        <f t="shared" si="134"/>
        <v>1750.0000000000005</v>
      </c>
      <c r="P2456" s="14">
        <f t="shared" si="135"/>
        <v>700.00000000000023</v>
      </c>
      <c r="Q2456" s="3">
        <v>0.4</v>
      </c>
    </row>
    <row r="2457" spans="1:17" ht="15.75" customHeight="1" x14ac:dyDescent="0.2">
      <c r="A2457" s="1" t="s">
        <v>109</v>
      </c>
      <c r="B2457" s="1">
        <v>1197831</v>
      </c>
      <c r="C2457" s="17">
        <v>44613</v>
      </c>
      <c r="D2457" s="17" t="str">
        <f t="shared" si="136"/>
        <v>febrero</v>
      </c>
      <c r="E2457" s="17" t="str">
        <f t="shared" si="137"/>
        <v>T1</v>
      </c>
      <c r="F2457" s="17" t="str">
        <f t="shared" si="138"/>
        <v>S1</v>
      </c>
      <c r="G2457" s="1" t="s">
        <v>8</v>
      </c>
      <c r="H2457" s="1" t="s">
        <v>73</v>
      </c>
      <c r="I2457" s="1" t="s">
        <v>74</v>
      </c>
      <c r="J2457" s="1" t="s">
        <v>3</v>
      </c>
      <c r="K2457" s="1">
        <v>33</v>
      </c>
      <c r="L2457" s="1" t="s">
        <v>112</v>
      </c>
      <c r="M2457" s="14">
        <v>0.25000000000000006</v>
      </c>
      <c r="N2457" s="2">
        <v>3500</v>
      </c>
      <c r="O2457" s="14">
        <f t="shared" si="134"/>
        <v>875.00000000000023</v>
      </c>
      <c r="P2457" s="14">
        <f t="shared" si="135"/>
        <v>306.25000000000006</v>
      </c>
      <c r="Q2457" s="3">
        <v>0.35</v>
      </c>
    </row>
    <row r="2458" spans="1:17" ht="15.75" customHeight="1" x14ac:dyDescent="0.2">
      <c r="A2458" s="1" t="s">
        <v>109</v>
      </c>
      <c r="B2458" s="1">
        <v>1197831</v>
      </c>
      <c r="C2458" s="17">
        <v>44613</v>
      </c>
      <c r="D2458" s="17" t="str">
        <f t="shared" si="136"/>
        <v>febrero</v>
      </c>
      <c r="E2458" s="17" t="str">
        <f t="shared" si="137"/>
        <v>T1</v>
      </c>
      <c r="F2458" s="17" t="str">
        <f t="shared" si="138"/>
        <v>S1</v>
      </c>
      <c r="G2458" s="1" t="s">
        <v>8</v>
      </c>
      <c r="H2458" s="1" t="s">
        <v>73</v>
      </c>
      <c r="I2458" s="1" t="s">
        <v>74</v>
      </c>
      <c r="J2458" s="1" t="s">
        <v>4</v>
      </c>
      <c r="K2458" s="1">
        <v>26</v>
      </c>
      <c r="L2458" s="1" t="s">
        <v>112</v>
      </c>
      <c r="M2458" s="14">
        <v>0.15000000000000008</v>
      </c>
      <c r="N2458" s="2">
        <v>4000</v>
      </c>
      <c r="O2458" s="14">
        <f t="shared" si="134"/>
        <v>600.00000000000034</v>
      </c>
      <c r="P2458" s="14">
        <f t="shared" si="135"/>
        <v>240.00000000000014</v>
      </c>
      <c r="Q2458" s="3">
        <v>0.4</v>
      </c>
    </row>
    <row r="2459" spans="1:17" ht="15.75" customHeight="1" x14ac:dyDescent="0.2">
      <c r="A2459" s="1" t="s">
        <v>109</v>
      </c>
      <c r="B2459" s="1">
        <v>1197831</v>
      </c>
      <c r="C2459" s="17">
        <v>44613</v>
      </c>
      <c r="D2459" s="17" t="str">
        <f t="shared" si="136"/>
        <v>febrero</v>
      </c>
      <c r="E2459" s="17" t="str">
        <f t="shared" si="137"/>
        <v>T1</v>
      </c>
      <c r="F2459" s="17" t="str">
        <f t="shared" si="138"/>
        <v>S1</v>
      </c>
      <c r="G2459" s="1" t="s">
        <v>8</v>
      </c>
      <c r="H2459" s="1" t="s">
        <v>73</v>
      </c>
      <c r="I2459" s="1" t="s">
        <v>74</v>
      </c>
      <c r="J2459" s="1" t="s">
        <v>5</v>
      </c>
      <c r="K2459" s="1">
        <v>47</v>
      </c>
      <c r="L2459" s="1" t="s">
        <v>113</v>
      </c>
      <c r="M2459" s="14">
        <v>0.2</v>
      </c>
      <c r="N2459" s="2">
        <v>2500</v>
      </c>
      <c r="O2459" s="14">
        <f t="shared" si="134"/>
        <v>500</v>
      </c>
      <c r="P2459" s="14">
        <f t="shared" si="135"/>
        <v>200</v>
      </c>
      <c r="Q2459" s="3">
        <v>0.4</v>
      </c>
    </row>
    <row r="2460" spans="1:17" ht="15.75" customHeight="1" x14ac:dyDescent="0.2">
      <c r="A2460" s="1" t="s">
        <v>109</v>
      </c>
      <c r="B2460" s="1">
        <v>1197831</v>
      </c>
      <c r="C2460" s="17">
        <v>44613</v>
      </c>
      <c r="D2460" s="17" t="str">
        <f t="shared" si="136"/>
        <v>febrero</v>
      </c>
      <c r="E2460" s="17" t="str">
        <f t="shared" si="137"/>
        <v>T1</v>
      </c>
      <c r="F2460" s="17" t="str">
        <f t="shared" si="138"/>
        <v>S1</v>
      </c>
      <c r="G2460" s="1" t="s">
        <v>8</v>
      </c>
      <c r="H2460" s="1" t="s">
        <v>73</v>
      </c>
      <c r="I2460" s="1" t="s">
        <v>74</v>
      </c>
      <c r="J2460" s="1" t="s">
        <v>6</v>
      </c>
      <c r="K2460" s="1">
        <v>38</v>
      </c>
      <c r="L2460" s="1" t="s">
        <v>115</v>
      </c>
      <c r="M2460" s="14">
        <v>0.35000000000000003</v>
      </c>
      <c r="N2460" s="2">
        <v>3250</v>
      </c>
      <c r="O2460" s="14">
        <f t="shared" si="134"/>
        <v>1137.5</v>
      </c>
      <c r="P2460" s="14">
        <f t="shared" si="135"/>
        <v>398.125</v>
      </c>
      <c r="Q2460" s="3">
        <v>0.35</v>
      </c>
    </row>
    <row r="2461" spans="1:17" ht="15.75" customHeight="1" x14ac:dyDescent="0.2">
      <c r="A2461" s="1" t="s">
        <v>109</v>
      </c>
      <c r="B2461" s="1">
        <v>1197831</v>
      </c>
      <c r="C2461" s="17">
        <v>44613</v>
      </c>
      <c r="D2461" s="17" t="str">
        <f t="shared" si="136"/>
        <v>febrero</v>
      </c>
      <c r="E2461" s="17" t="str">
        <f t="shared" si="137"/>
        <v>T1</v>
      </c>
      <c r="F2461" s="17" t="str">
        <f t="shared" si="138"/>
        <v>S1</v>
      </c>
      <c r="G2461" s="1" t="s">
        <v>8</v>
      </c>
      <c r="H2461" s="1" t="s">
        <v>73</v>
      </c>
      <c r="I2461" s="1" t="s">
        <v>74</v>
      </c>
      <c r="J2461" s="1" t="s">
        <v>7</v>
      </c>
      <c r="K2461" s="1">
        <v>55</v>
      </c>
      <c r="L2461" s="1" t="s">
        <v>115</v>
      </c>
      <c r="M2461" s="14">
        <v>0.2</v>
      </c>
      <c r="N2461" s="2">
        <v>4250</v>
      </c>
      <c r="O2461" s="14">
        <f t="shared" si="134"/>
        <v>850</v>
      </c>
      <c r="P2461" s="14">
        <f t="shared" si="135"/>
        <v>340</v>
      </c>
      <c r="Q2461" s="3">
        <v>0.4</v>
      </c>
    </row>
    <row r="2462" spans="1:17" ht="15.75" customHeight="1" x14ac:dyDescent="0.2">
      <c r="A2462" s="1" t="s">
        <v>109</v>
      </c>
      <c r="B2462" s="1">
        <v>1197831</v>
      </c>
      <c r="C2462" s="17">
        <v>44639</v>
      </c>
      <c r="D2462" s="17" t="str">
        <f t="shared" si="136"/>
        <v>marzo</v>
      </c>
      <c r="E2462" s="17" t="str">
        <f t="shared" si="137"/>
        <v>T1</v>
      </c>
      <c r="F2462" s="17" t="str">
        <f t="shared" si="138"/>
        <v>S1</v>
      </c>
      <c r="G2462" s="1" t="s">
        <v>8</v>
      </c>
      <c r="H2462" s="1" t="s">
        <v>73</v>
      </c>
      <c r="I2462" s="1" t="s">
        <v>74</v>
      </c>
      <c r="J2462" s="1" t="s">
        <v>2</v>
      </c>
      <c r="K2462" s="1">
        <v>47</v>
      </c>
      <c r="L2462" s="1" t="s">
        <v>113</v>
      </c>
      <c r="M2462" s="14">
        <v>0.2</v>
      </c>
      <c r="N2462" s="2">
        <v>6450</v>
      </c>
      <c r="O2462" s="14">
        <f t="shared" si="134"/>
        <v>1290</v>
      </c>
      <c r="P2462" s="14">
        <f t="shared" si="135"/>
        <v>516</v>
      </c>
      <c r="Q2462" s="3">
        <v>0.4</v>
      </c>
    </row>
    <row r="2463" spans="1:17" ht="15.75" customHeight="1" x14ac:dyDescent="0.2">
      <c r="A2463" s="1" t="s">
        <v>109</v>
      </c>
      <c r="B2463" s="1">
        <v>1197831</v>
      </c>
      <c r="C2463" s="17">
        <v>44639</v>
      </c>
      <c r="D2463" s="17" t="str">
        <f t="shared" si="136"/>
        <v>marzo</v>
      </c>
      <c r="E2463" s="17" t="str">
        <f t="shared" si="137"/>
        <v>T1</v>
      </c>
      <c r="F2463" s="17" t="str">
        <f t="shared" si="138"/>
        <v>S1</v>
      </c>
      <c r="G2463" s="1" t="s">
        <v>8</v>
      </c>
      <c r="H2463" s="1" t="s">
        <v>73</v>
      </c>
      <c r="I2463" s="1" t="s">
        <v>74</v>
      </c>
      <c r="J2463" s="1" t="s">
        <v>3</v>
      </c>
      <c r="K2463" s="1">
        <v>43</v>
      </c>
      <c r="L2463" s="1" t="s">
        <v>115</v>
      </c>
      <c r="M2463" s="14">
        <v>0.2</v>
      </c>
      <c r="N2463" s="2">
        <v>3250</v>
      </c>
      <c r="O2463" s="14">
        <f t="shared" si="134"/>
        <v>650</v>
      </c>
      <c r="P2463" s="14">
        <f t="shared" si="135"/>
        <v>227.49999999999997</v>
      </c>
      <c r="Q2463" s="3">
        <v>0.35</v>
      </c>
    </row>
    <row r="2464" spans="1:17" ht="15.75" customHeight="1" x14ac:dyDescent="0.2">
      <c r="A2464" s="1" t="s">
        <v>109</v>
      </c>
      <c r="B2464" s="1">
        <v>1197831</v>
      </c>
      <c r="C2464" s="17">
        <v>44639</v>
      </c>
      <c r="D2464" s="17" t="str">
        <f t="shared" si="136"/>
        <v>marzo</v>
      </c>
      <c r="E2464" s="17" t="str">
        <f t="shared" si="137"/>
        <v>T1</v>
      </c>
      <c r="F2464" s="17" t="str">
        <f t="shared" si="138"/>
        <v>S1</v>
      </c>
      <c r="G2464" s="1" t="s">
        <v>8</v>
      </c>
      <c r="H2464" s="1" t="s">
        <v>73</v>
      </c>
      <c r="I2464" s="1" t="s">
        <v>74</v>
      </c>
      <c r="J2464" s="1" t="s">
        <v>4</v>
      </c>
      <c r="K2464" s="1">
        <v>16</v>
      </c>
      <c r="L2464" s="1" t="s">
        <v>114</v>
      </c>
      <c r="M2464" s="14">
        <v>0.10000000000000002</v>
      </c>
      <c r="N2464" s="2">
        <v>3500</v>
      </c>
      <c r="O2464" s="14">
        <f t="shared" si="134"/>
        <v>350.00000000000006</v>
      </c>
      <c r="P2464" s="14">
        <f t="shared" si="135"/>
        <v>140.00000000000003</v>
      </c>
      <c r="Q2464" s="3">
        <v>0.4</v>
      </c>
    </row>
    <row r="2465" spans="1:17" ht="15.75" customHeight="1" x14ac:dyDescent="0.2">
      <c r="A2465" s="1" t="s">
        <v>109</v>
      </c>
      <c r="B2465" s="1">
        <v>1197831</v>
      </c>
      <c r="C2465" s="17">
        <v>44639</v>
      </c>
      <c r="D2465" s="17" t="str">
        <f t="shared" si="136"/>
        <v>marzo</v>
      </c>
      <c r="E2465" s="17" t="str">
        <f t="shared" si="137"/>
        <v>T1</v>
      </c>
      <c r="F2465" s="17" t="str">
        <f t="shared" si="138"/>
        <v>S1</v>
      </c>
      <c r="G2465" s="1" t="s">
        <v>8</v>
      </c>
      <c r="H2465" s="1" t="s">
        <v>73</v>
      </c>
      <c r="I2465" s="1" t="s">
        <v>74</v>
      </c>
      <c r="J2465" s="1" t="s">
        <v>5</v>
      </c>
      <c r="K2465" s="1">
        <v>22</v>
      </c>
      <c r="L2465" s="1" t="s">
        <v>115</v>
      </c>
      <c r="M2465" s="14">
        <v>0.19999999999999996</v>
      </c>
      <c r="N2465" s="2">
        <v>2000</v>
      </c>
      <c r="O2465" s="14">
        <f t="shared" si="134"/>
        <v>399.99999999999989</v>
      </c>
      <c r="P2465" s="14">
        <f t="shared" si="135"/>
        <v>159.99999999999997</v>
      </c>
      <c r="Q2465" s="3">
        <v>0.4</v>
      </c>
    </row>
    <row r="2466" spans="1:17" ht="15.75" customHeight="1" x14ac:dyDescent="0.2">
      <c r="A2466" s="1" t="s">
        <v>109</v>
      </c>
      <c r="B2466" s="1">
        <v>1197831</v>
      </c>
      <c r="C2466" s="17">
        <v>44639</v>
      </c>
      <c r="D2466" s="17" t="str">
        <f t="shared" si="136"/>
        <v>marzo</v>
      </c>
      <c r="E2466" s="17" t="str">
        <f t="shared" si="137"/>
        <v>T1</v>
      </c>
      <c r="F2466" s="17" t="str">
        <f t="shared" si="138"/>
        <v>S1</v>
      </c>
      <c r="G2466" s="1" t="s">
        <v>8</v>
      </c>
      <c r="H2466" s="1" t="s">
        <v>73</v>
      </c>
      <c r="I2466" s="1" t="s">
        <v>74</v>
      </c>
      <c r="J2466" s="1" t="s">
        <v>6</v>
      </c>
      <c r="K2466" s="1">
        <v>51</v>
      </c>
      <c r="L2466" s="1" t="s">
        <v>113</v>
      </c>
      <c r="M2466" s="14">
        <v>0.35000000000000009</v>
      </c>
      <c r="N2466" s="2">
        <v>2500</v>
      </c>
      <c r="O2466" s="14">
        <f t="shared" si="134"/>
        <v>875.00000000000023</v>
      </c>
      <c r="P2466" s="14">
        <f t="shared" si="135"/>
        <v>306.25000000000006</v>
      </c>
      <c r="Q2466" s="3">
        <v>0.35</v>
      </c>
    </row>
    <row r="2467" spans="1:17" ht="15.75" customHeight="1" x14ac:dyDescent="0.2">
      <c r="A2467" s="1" t="s">
        <v>109</v>
      </c>
      <c r="B2467" s="1">
        <v>1197831</v>
      </c>
      <c r="C2467" s="17">
        <v>44639</v>
      </c>
      <c r="D2467" s="17" t="str">
        <f t="shared" si="136"/>
        <v>marzo</v>
      </c>
      <c r="E2467" s="17" t="str">
        <f t="shared" si="137"/>
        <v>T1</v>
      </c>
      <c r="F2467" s="17" t="str">
        <f t="shared" si="138"/>
        <v>S1</v>
      </c>
      <c r="G2467" s="1" t="s">
        <v>8</v>
      </c>
      <c r="H2467" s="1" t="s">
        <v>73</v>
      </c>
      <c r="I2467" s="1" t="s">
        <v>74</v>
      </c>
      <c r="J2467" s="1" t="s">
        <v>7</v>
      </c>
      <c r="K2467" s="1">
        <v>48</v>
      </c>
      <c r="L2467" s="1" t="s">
        <v>113</v>
      </c>
      <c r="M2467" s="14">
        <v>0.25</v>
      </c>
      <c r="N2467" s="2">
        <v>3500</v>
      </c>
      <c r="O2467" s="14">
        <f t="shared" si="134"/>
        <v>875</v>
      </c>
      <c r="P2467" s="14">
        <f t="shared" si="135"/>
        <v>350</v>
      </c>
      <c r="Q2467" s="3">
        <v>0.4</v>
      </c>
    </row>
    <row r="2468" spans="1:17" ht="15.75" customHeight="1" x14ac:dyDescent="0.2">
      <c r="A2468" s="1" t="s">
        <v>109</v>
      </c>
      <c r="B2468" s="1">
        <v>1197831</v>
      </c>
      <c r="C2468" s="17">
        <v>44671</v>
      </c>
      <c r="D2468" s="17" t="str">
        <f t="shared" si="136"/>
        <v>abril</v>
      </c>
      <c r="E2468" s="17" t="str">
        <f t="shared" si="137"/>
        <v>T2</v>
      </c>
      <c r="F2468" s="17" t="str">
        <f t="shared" si="138"/>
        <v>S1</v>
      </c>
      <c r="G2468" s="1" t="s">
        <v>8</v>
      </c>
      <c r="H2468" s="1" t="s">
        <v>73</v>
      </c>
      <c r="I2468" s="1" t="s">
        <v>74</v>
      </c>
      <c r="J2468" s="1" t="s">
        <v>2</v>
      </c>
      <c r="K2468" s="1">
        <v>27</v>
      </c>
      <c r="L2468" s="1" t="s">
        <v>115</v>
      </c>
      <c r="M2468" s="14">
        <v>0.25</v>
      </c>
      <c r="N2468" s="2">
        <v>6000</v>
      </c>
      <c r="O2468" s="14">
        <f t="shared" si="134"/>
        <v>1500</v>
      </c>
      <c r="P2468" s="14">
        <f t="shared" si="135"/>
        <v>600</v>
      </c>
      <c r="Q2468" s="3">
        <v>0.4</v>
      </c>
    </row>
    <row r="2469" spans="1:17" ht="15.75" customHeight="1" x14ac:dyDescent="0.2">
      <c r="A2469" s="1" t="s">
        <v>109</v>
      </c>
      <c r="B2469" s="1">
        <v>1197831</v>
      </c>
      <c r="C2469" s="17">
        <v>44671</v>
      </c>
      <c r="D2469" s="17" t="str">
        <f t="shared" si="136"/>
        <v>abril</v>
      </c>
      <c r="E2469" s="17" t="str">
        <f t="shared" si="137"/>
        <v>T2</v>
      </c>
      <c r="F2469" s="17" t="str">
        <f t="shared" si="138"/>
        <v>S1</v>
      </c>
      <c r="G2469" s="1" t="s">
        <v>8</v>
      </c>
      <c r="H2469" s="1" t="s">
        <v>73</v>
      </c>
      <c r="I2469" s="1" t="s">
        <v>74</v>
      </c>
      <c r="J2469" s="1" t="s">
        <v>3</v>
      </c>
      <c r="K2469" s="1">
        <v>23</v>
      </c>
      <c r="L2469" s="1" t="s">
        <v>115</v>
      </c>
      <c r="M2469" s="14">
        <v>0.25</v>
      </c>
      <c r="N2469" s="2">
        <v>3000</v>
      </c>
      <c r="O2469" s="14">
        <f t="shared" si="134"/>
        <v>750</v>
      </c>
      <c r="P2469" s="14">
        <f t="shared" si="135"/>
        <v>262.5</v>
      </c>
      <c r="Q2469" s="3">
        <v>0.35</v>
      </c>
    </row>
    <row r="2470" spans="1:17" ht="15.75" customHeight="1" x14ac:dyDescent="0.2">
      <c r="A2470" s="1" t="s">
        <v>109</v>
      </c>
      <c r="B2470" s="1">
        <v>1197831</v>
      </c>
      <c r="C2470" s="17">
        <v>44671</v>
      </c>
      <c r="D2470" s="17" t="str">
        <f t="shared" si="136"/>
        <v>abril</v>
      </c>
      <c r="E2470" s="17" t="str">
        <f t="shared" si="137"/>
        <v>T2</v>
      </c>
      <c r="F2470" s="17" t="str">
        <f t="shared" si="138"/>
        <v>S1</v>
      </c>
      <c r="G2470" s="1" t="s">
        <v>8</v>
      </c>
      <c r="H2470" s="1" t="s">
        <v>73</v>
      </c>
      <c r="I2470" s="1" t="s">
        <v>74</v>
      </c>
      <c r="J2470" s="1" t="s">
        <v>4</v>
      </c>
      <c r="K2470" s="1">
        <v>33</v>
      </c>
      <c r="L2470" s="1" t="s">
        <v>115</v>
      </c>
      <c r="M2470" s="14">
        <v>0.15000000000000002</v>
      </c>
      <c r="N2470" s="2">
        <v>3000</v>
      </c>
      <c r="O2470" s="14">
        <f t="shared" si="134"/>
        <v>450.00000000000006</v>
      </c>
      <c r="P2470" s="14">
        <f t="shared" si="135"/>
        <v>180.00000000000003</v>
      </c>
      <c r="Q2470" s="3">
        <v>0.4</v>
      </c>
    </row>
    <row r="2471" spans="1:17" ht="15.75" customHeight="1" x14ac:dyDescent="0.2">
      <c r="A2471" s="1" t="s">
        <v>109</v>
      </c>
      <c r="B2471" s="1">
        <v>1197831</v>
      </c>
      <c r="C2471" s="17">
        <v>44671</v>
      </c>
      <c r="D2471" s="17" t="str">
        <f t="shared" si="136"/>
        <v>abril</v>
      </c>
      <c r="E2471" s="17" t="str">
        <f t="shared" si="137"/>
        <v>T2</v>
      </c>
      <c r="F2471" s="17" t="str">
        <f t="shared" si="138"/>
        <v>S1</v>
      </c>
      <c r="G2471" s="1" t="s">
        <v>8</v>
      </c>
      <c r="H2471" s="1" t="s">
        <v>73</v>
      </c>
      <c r="I2471" s="1" t="s">
        <v>74</v>
      </c>
      <c r="J2471" s="1" t="s">
        <v>5</v>
      </c>
      <c r="K2471" s="1">
        <v>53</v>
      </c>
      <c r="L2471" s="1" t="s">
        <v>113</v>
      </c>
      <c r="M2471" s="14">
        <v>0.19999999999999996</v>
      </c>
      <c r="N2471" s="2">
        <v>2250</v>
      </c>
      <c r="O2471" s="14">
        <f t="shared" si="134"/>
        <v>449.99999999999989</v>
      </c>
      <c r="P2471" s="14">
        <f t="shared" si="135"/>
        <v>179.99999999999997</v>
      </c>
      <c r="Q2471" s="3">
        <v>0.4</v>
      </c>
    </row>
    <row r="2472" spans="1:17" ht="15.75" customHeight="1" x14ac:dyDescent="0.2">
      <c r="A2472" s="1" t="s">
        <v>109</v>
      </c>
      <c r="B2472" s="1">
        <v>1197831</v>
      </c>
      <c r="C2472" s="17">
        <v>44671</v>
      </c>
      <c r="D2472" s="17" t="str">
        <f t="shared" si="136"/>
        <v>abril</v>
      </c>
      <c r="E2472" s="17" t="str">
        <f t="shared" si="137"/>
        <v>T2</v>
      </c>
      <c r="F2472" s="17" t="str">
        <f t="shared" si="138"/>
        <v>S1</v>
      </c>
      <c r="G2472" s="1" t="s">
        <v>8</v>
      </c>
      <c r="H2472" s="1" t="s">
        <v>73</v>
      </c>
      <c r="I2472" s="1" t="s">
        <v>74</v>
      </c>
      <c r="J2472" s="1" t="s">
        <v>6</v>
      </c>
      <c r="K2472" s="1">
        <v>18</v>
      </c>
      <c r="L2472" s="1" t="s">
        <v>115</v>
      </c>
      <c r="M2472" s="14">
        <v>0.4</v>
      </c>
      <c r="N2472" s="2">
        <v>2500</v>
      </c>
      <c r="O2472" s="14">
        <f t="shared" si="134"/>
        <v>1000</v>
      </c>
      <c r="P2472" s="14">
        <f t="shared" si="135"/>
        <v>350</v>
      </c>
      <c r="Q2472" s="3">
        <v>0.35</v>
      </c>
    </row>
    <row r="2473" spans="1:17" ht="15.75" customHeight="1" x14ac:dyDescent="0.2">
      <c r="A2473" s="1" t="s">
        <v>109</v>
      </c>
      <c r="B2473" s="1">
        <v>1197831</v>
      </c>
      <c r="C2473" s="17">
        <v>44671</v>
      </c>
      <c r="D2473" s="17" t="str">
        <f t="shared" si="136"/>
        <v>abril</v>
      </c>
      <c r="E2473" s="17" t="str">
        <f t="shared" si="137"/>
        <v>T2</v>
      </c>
      <c r="F2473" s="17" t="str">
        <f t="shared" si="138"/>
        <v>S1</v>
      </c>
      <c r="G2473" s="1" t="s">
        <v>8</v>
      </c>
      <c r="H2473" s="1" t="s">
        <v>73</v>
      </c>
      <c r="I2473" s="1" t="s">
        <v>74</v>
      </c>
      <c r="J2473" s="1" t="s">
        <v>7</v>
      </c>
      <c r="K2473" s="1">
        <v>49</v>
      </c>
      <c r="L2473" s="1" t="s">
        <v>114</v>
      </c>
      <c r="M2473" s="14">
        <v>0.30000000000000004</v>
      </c>
      <c r="N2473" s="2">
        <v>4000</v>
      </c>
      <c r="O2473" s="14">
        <f t="shared" si="134"/>
        <v>1200.0000000000002</v>
      </c>
      <c r="P2473" s="14">
        <f t="shared" si="135"/>
        <v>480.00000000000011</v>
      </c>
      <c r="Q2473" s="3">
        <v>0.4</v>
      </c>
    </row>
    <row r="2474" spans="1:17" ht="15.75" customHeight="1" x14ac:dyDescent="0.2">
      <c r="A2474" s="1" t="s">
        <v>109</v>
      </c>
      <c r="B2474" s="1">
        <v>1197831</v>
      </c>
      <c r="C2474" s="17">
        <v>44700</v>
      </c>
      <c r="D2474" s="17" t="str">
        <f t="shared" si="136"/>
        <v>mayo</v>
      </c>
      <c r="E2474" s="17" t="str">
        <f t="shared" si="137"/>
        <v>T2</v>
      </c>
      <c r="F2474" s="17" t="str">
        <f t="shared" si="138"/>
        <v>S1</v>
      </c>
      <c r="G2474" s="1" t="s">
        <v>8</v>
      </c>
      <c r="H2474" s="1" t="s">
        <v>73</v>
      </c>
      <c r="I2474" s="1" t="s">
        <v>74</v>
      </c>
      <c r="J2474" s="1" t="s">
        <v>2</v>
      </c>
      <c r="K2474" s="1">
        <v>27</v>
      </c>
      <c r="L2474" s="1" t="s">
        <v>112</v>
      </c>
      <c r="M2474" s="14">
        <v>0.4</v>
      </c>
      <c r="N2474" s="2">
        <v>6700</v>
      </c>
      <c r="O2474" s="14">
        <f t="shared" si="134"/>
        <v>2680</v>
      </c>
      <c r="P2474" s="14">
        <f t="shared" si="135"/>
        <v>1072</v>
      </c>
      <c r="Q2474" s="3">
        <v>0.4</v>
      </c>
    </row>
    <row r="2475" spans="1:17" ht="15.75" customHeight="1" x14ac:dyDescent="0.2">
      <c r="A2475" s="1" t="s">
        <v>109</v>
      </c>
      <c r="B2475" s="1">
        <v>1197831</v>
      </c>
      <c r="C2475" s="17">
        <v>44700</v>
      </c>
      <c r="D2475" s="17" t="str">
        <f t="shared" si="136"/>
        <v>mayo</v>
      </c>
      <c r="E2475" s="17" t="str">
        <f t="shared" si="137"/>
        <v>T2</v>
      </c>
      <c r="F2475" s="17" t="str">
        <f t="shared" si="138"/>
        <v>S1</v>
      </c>
      <c r="G2475" s="1" t="s">
        <v>8</v>
      </c>
      <c r="H2475" s="1" t="s">
        <v>73</v>
      </c>
      <c r="I2475" s="1" t="s">
        <v>74</v>
      </c>
      <c r="J2475" s="1" t="s">
        <v>3</v>
      </c>
      <c r="K2475" s="1">
        <v>58</v>
      </c>
      <c r="L2475" s="1" t="s">
        <v>115</v>
      </c>
      <c r="M2475" s="14">
        <v>0.4</v>
      </c>
      <c r="N2475" s="2">
        <v>3750</v>
      </c>
      <c r="O2475" s="14">
        <f t="shared" si="134"/>
        <v>1500</v>
      </c>
      <c r="P2475" s="14">
        <f t="shared" si="135"/>
        <v>525</v>
      </c>
      <c r="Q2475" s="3">
        <v>0.35</v>
      </c>
    </row>
    <row r="2476" spans="1:17" ht="15.75" customHeight="1" x14ac:dyDescent="0.2">
      <c r="A2476" s="1" t="s">
        <v>109</v>
      </c>
      <c r="B2476" s="1">
        <v>1197831</v>
      </c>
      <c r="C2476" s="17">
        <v>44700</v>
      </c>
      <c r="D2476" s="17" t="str">
        <f t="shared" si="136"/>
        <v>mayo</v>
      </c>
      <c r="E2476" s="17" t="str">
        <f t="shared" si="137"/>
        <v>T2</v>
      </c>
      <c r="F2476" s="17" t="str">
        <f t="shared" si="138"/>
        <v>S1</v>
      </c>
      <c r="G2476" s="1" t="s">
        <v>8</v>
      </c>
      <c r="H2476" s="1" t="s">
        <v>73</v>
      </c>
      <c r="I2476" s="1" t="s">
        <v>74</v>
      </c>
      <c r="J2476" s="1" t="s">
        <v>4</v>
      </c>
      <c r="K2476" s="1">
        <v>21</v>
      </c>
      <c r="L2476" s="1" t="s">
        <v>112</v>
      </c>
      <c r="M2476" s="14">
        <v>0.35000000000000003</v>
      </c>
      <c r="N2476" s="2">
        <v>3500</v>
      </c>
      <c r="O2476" s="14">
        <f t="shared" si="134"/>
        <v>1225.0000000000002</v>
      </c>
      <c r="P2476" s="14">
        <f t="shared" si="135"/>
        <v>490.00000000000011</v>
      </c>
      <c r="Q2476" s="3">
        <v>0.4</v>
      </c>
    </row>
    <row r="2477" spans="1:17" ht="15.75" customHeight="1" x14ac:dyDescent="0.2">
      <c r="A2477" s="1" t="s">
        <v>109</v>
      </c>
      <c r="B2477" s="1">
        <v>1197831</v>
      </c>
      <c r="C2477" s="17">
        <v>44700</v>
      </c>
      <c r="D2477" s="17" t="str">
        <f t="shared" si="136"/>
        <v>mayo</v>
      </c>
      <c r="E2477" s="17" t="str">
        <f t="shared" si="137"/>
        <v>T2</v>
      </c>
      <c r="F2477" s="17" t="str">
        <f t="shared" si="138"/>
        <v>S1</v>
      </c>
      <c r="G2477" s="1" t="s">
        <v>8</v>
      </c>
      <c r="H2477" s="1" t="s">
        <v>73</v>
      </c>
      <c r="I2477" s="1" t="s">
        <v>74</v>
      </c>
      <c r="J2477" s="1" t="s">
        <v>5</v>
      </c>
      <c r="K2477" s="1">
        <v>19</v>
      </c>
      <c r="L2477" s="1" t="s">
        <v>115</v>
      </c>
      <c r="M2477" s="14">
        <v>0.35000000000000003</v>
      </c>
      <c r="N2477" s="2">
        <v>3000</v>
      </c>
      <c r="O2477" s="14">
        <f t="shared" si="134"/>
        <v>1050</v>
      </c>
      <c r="P2477" s="14">
        <f t="shared" si="135"/>
        <v>420</v>
      </c>
      <c r="Q2477" s="3">
        <v>0.4</v>
      </c>
    </row>
    <row r="2478" spans="1:17" ht="15.75" customHeight="1" x14ac:dyDescent="0.2">
      <c r="A2478" s="1" t="s">
        <v>109</v>
      </c>
      <c r="B2478" s="1">
        <v>1197831</v>
      </c>
      <c r="C2478" s="17">
        <v>44700</v>
      </c>
      <c r="D2478" s="17" t="str">
        <f t="shared" si="136"/>
        <v>mayo</v>
      </c>
      <c r="E2478" s="17" t="str">
        <f t="shared" si="137"/>
        <v>T2</v>
      </c>
      <c r="F2478" s="17" t="str">
        <f t="shared" si="138"/>
        <v>S1</v>
      </c>
      <c r="G2478" s="1" t="s">
        <v>8</v>
      </c>
      <c r="H2478" s="1" t="s">
        <v>73</v>
      </c>
      <c r="I2478" s="1" t="s">
        <v>74</v>
      </c>
      <c r="J2478" s="1" t="s">
        <v>6</v>
      </c>
      <c r="K2478" s="1">
        <v>37</v>
      </c>
      <c r="L2478" s="1" t="s">
        <v>112</v>
      </c>
      <c r="M2478" s="14">
        <v>0.44999999999999996</v>
      </c>
      <c r="N2478" s="2">
        <v>3250</v>
      </c>
      <c r="O2478" s="14">
        <f t="shared" si="134"/>
        <v>1462.4999999999998</v>
      </c>
      <c r="P2478" s="14">
        <f t="shared" si="135"/>
        <v>511.87499999999989</v>
      </c>
      <c r="Q2478" s="3">
        <v>0.35</v>
      </c>
    </row>
    <row r="2479" spans="1:17" ht="15.75" customHeight="1" x14ac:dyDescent="0.2">
      <c r="A2479" s="1" t="s">
        <v>109</v>
      </c>
      <c r="B2479" s="1">
        <v>1197831</v>
      </c>
      <c r="C2479" s="17">
        <v>44700</v>
      </c>
      <c r="D2479" s="17" t="str">
        <f t="shared" si="136"/>
        <v>mayo</v>
      </c>
      <c r="E2479" s="17" t="str">
        <f t="shared" si="137"/>
        <v>T2</v>
      </c>
      <c r="F2479" s="17" t="str">
        <f t="shared" si="138"/>
        <v>S1</v>
      </c>
      <c r="G2479" s="1" t="s">
        <v>8</v>
      </c>
      <c r="H2479" s="1" t="s">
        <v>73</v>
      </c>
      <c r="I2479" s="1" t="s">
        <v>74</v>
      </c>
      <c r="J2479" s="1" t="s">
        <v>7</v>
      </c>
      <c r="K2479" s="1">
        <v>27</v>
      </c>
      <c r="L2479" s="1" t="s">
        <v>114</v>
      </c>
      <c r="M2479" s="14">
        <v>0.44999999999999996</v>
      </c>
      <c r="N2479" s="2">
        <v>4250</v>
      </c>
      <c r="O2479" s="14">
        <f t="shared" si="134"/>
        <v>1912.4999999999998</v>
      </c>
      <c r="P2479" s="14">
        <f t="shared" si="135"/>
        <v>765</v>
      </c>
      <c r="Q2479" s="3">
        <v>0.4</v>
      </c>
    </row>
    <row r="2480" spans="1:17" ht="15.75" customHeight="1" x14ac:dyDescent="0.2">
      <c r="A2480" s="1" t="s">
        <v>109</v>
      </c>
      <c r="B2480" s="1">
        <v>1197831</v>
      </c>
      <c r="C2480" s="17">
        <v>44733</v>
      </c>
      <c r="D2480" s="17" t="str">
        <f t="shared" si="136"/>
        <v>junio</v>
      </c>
      <c r="E2480" s="17" t="str">
        <f t="shared" si="137"/>
        <v>T2</v>
      </c>
      <c r="F2480" s="17" t="str">
        <f t="shared" si="138"/>
        <v>S1</v>
      </c>
      <c r="G2480" s="1" t="s">
        <v>8</v>
      </c>
      <c r="H2480" s="1" t="s">
        <v>73</v>
      </c>
      <c r="I2480" s="1" t="s">
        <v>74</v>
      </c>
      <c r="J2480" s="1" t="s">
        <v>2</v>
      </c>
      <c r="K2480" s="1">
        <v>41</v>
      </c>
      <c r="L2480" s="1" t="s">
        <v>113</v>
      </c>
      <c r="M2480" s="14">
        <v>0.39999999999999997</v>
      </c>
      <c r="N2480" s="2">
        <v>6750</v>
      </c>
      <c r="O2480" s="14">
        <f t="shared" si="134"/>
        <v>2700</v>
      </c>
      <c r="P2480" s="14">
        <f t="shared" si="135"/>
        <v>1080</v>
      </c>
      <c r="Q2480" s="3">
        <v>0.4</v>
      </c>
    </row>
    <row r="2481" spans="1:17" ht="15.75" customHeight="1" x14ac:dyDescent="0.2">
      <c r="A2481" s="1" t="s">
        <v>109</v>
      </c>
      <c r="B2481" s="1">
        <v>1197831</v>
      </c>
      <c r="C2481" s="17">
        <v>44733</v>
      </c>
      <c r="D2481" s="17" t="str">
        <f t="shared" si="136"/>
        <v>junio</v>
      </c>
      <c r="E2481" s="17" t="str">
        <f t="shared" si="137"/>
        <v>T2</v>
      </c>
      <c r="F2481" s="17" t="str">
        <f t="shared" si="138"/>
        <v>S1</v>
      </c>
      <c r="G2481" s="1" t="s">
        <v>8</v>
      </c>
      <c r="H2481" s="1" t="s">
        <v>73</v>
      </c>
      <c r="I2481" s="1" t="s">
        <v>74</v>
      </c>
      <c r="J2481" s="1" t="s">
        <v>3</v>
      </c>
      <c r="K2481" s="1">
        <v>38</v>
      </c>
      <c r="L2481" s="1" t="s">
        <v>113</v>
      </c>
      <c r="M2481" s="14">
        <v>0.35000000000000003</v>
      </c>
      <c r="N2481" s="2">
        <v>4250</v>
      </c>
      <c r="O2481" s="14">
        <f t="shared" si="134"/>
        <v>1487.5000000000002</v>
      </c>
      <c r="P2481" s="14">
        <f t="shared" si="135"/>
        <v>520.625</v>
      </c>
      <c r="Q2481" s="3">
        <v>0.35</v>
      </c>
    </row>
    <row r="2482" spans="1:17" ht="15.75" customHeight="1" x14ac:dyDescent="0.2">
      <c r="A2482" s="1" t="s">
        <v>109</v>
      </c>
      <c r="B2482" s="1">
        <v>1197831</v>
      </c>
      <c r="C2482" s="17">
        <v>44733</v>
      </c>
      <c r="D2482" s="17" t="str">
        <f t="shared" si="136"/>
        <v>junio</v>
      </c>
      <c r="E2482" s="17" t="str">
        <f t="shared" si="137"/>
        <v>T2</v>
      </c>
      <c r="F2482" s="17" t="str">
        <f t="shared" si="138"/>
        <v>S1</v>
      </c>
      <c r="G2482" s="1" t="s">
        <v>8</v>
      </c>
      <c r="H2482" s="1" t="s">
        <v>73</v>
      </c>
      <c r="I2482" s="1" t="s">
        <v>74</v>
      </c>
      <c r="J2482" s="1" t="s">
        <v>4</v>
      </c>
      <c r="K2482" s="1">
        <v>46</v>
      </c>
      <c r="L2482" s="1" t="s">
        <v>115</v>
      </c>
      <c r="M2482" s="14">
        <v>0.4</v>
      </c>
      <c r="N2482" s="2">
        <v>4000</v>
      </c>
      <c r="O2482" s="14">
        <f t="shared" si="134"/>
        <v>1600</v>
      </c>
      <c r="P2482" s="14">
        <f t="shared" si="135"/>
        <v>640</v>
      </c>
      <c r="Q2482" s="3">
        <v>0.4</v>
      </c>
    </row>
    <row r="2483" spans="1:17" ht="15.75" customHeight="1" x14ac:dyDescent="0.2">
      <c r="A2483" s="1" t="s">
        <v>109</v>
      </c>
      <c r="B2483" s="1">
        <v>1197831</v>
      </c>
      <c r="C2483" s="17">
        <v>44733</v>
      </c>
      <c r="D2483" s="17" t="str">
        <f t="shared" si="136"/>
        <v>junio</v>
      </c>
      <c r="E2483" s="17" t="str">
        <f t="shared" si="137"/>
        <v>T2</v>
      </c>
      <c r="F2483" s="17" t="str">
        <f t="shared" si="138"/>
        <v>S1</v>
      </c>
      <c r="G2483" s="1" t="s">
        <v>8</v>
      </c>
      <c r="H2483" s="1" t="s">
        <v>73</v>
      </c>
      <c r="I2483" s="1" t="s">
        <v>74</v>
      </c>
      <c r="J2483" s="1" t="s">
        <v>5</v>
      </c>
      <c r="K2483" s="1">
        <v>26</v>
      </c>
      <c r="L2483" s="1" t="s">
        <v>114</v>
      </c>
      <c r="M2483" s="14">
        <v>0.4</v>
      </c>
      <c r="N2483" s="2">
        <v>3750</v>
      </c>
      <c r="O2483" s="14">
        <f t="shared" si="134"/>
        <v>1500</v>
      </c>
      <c r="P2483" s="14">
        <f t="shared" si="135"/>
        <v>600</v>
      </c>
      <c r="Q2483" s="3">
        <v>0.4</v>
      </c>
    </row>
    <row r="2484" spans="1:17" ht="15.75" customHeight="1" x14ac:dyDescent="0.2">
      <c r="A2484" s="1" t="s">
        <v>109</v>
      </c>
      <c r="B2484" s="1">
        <v>1197831</v>
      </c>
      <c r="C2484" s="17">
        <v>44733</v>
      </c>
      <c r="D2484" s="17" t="str">
        <f t="shared" si="136"/>
        <v>junio</v>
      </c>
      <c r="E2484" s="17" t="str">
        <f t="shared" si="137"/>
        <v>T2</v>
      </c>
      <c r="F2484" s="17" t="str">
        <f t="shared" si="138"/>
        <v>S1</v>
      </c>
      <c r="G2484" s="1" t="s">
        <v>8</v>
      </c>
      <c r="H2484" s="1" t="s">
        <v>73</v>
      </c>
      <c r="I2484" s="1" t="s">
        <v>74</v>
      </c>
      <c r="J2484" s="1" t="s">
        <v>6</v>
      </c>
      <c r="K2484" s="1">
        <v>55</v>
      </c>
      <c r="L2484" s="1" t="s">
        <v>115</v>
      </c>
      <c r="M2484" s="14">
        <v>0.54999999999999993</v>
      </c>
      <c r="N2484" s="2">
        <v>3750</v>
      </c>
      <c r="O2484" s="14">
        <f t="shared" si="134"/>
        <v>2062.4999999999995</v>
      </c>
      <c r="P2484" s="14">
        <f t="shared" si="135"/>
        <v>721.87499999999977</v>
      </c>
      <c r="Q2484" s="3">
        <v>0.35</v>
      </c>
    </row>
    <row r="2485" spans="1:17" ht="15.75" customHeight="1" x14ac:dyDescent="0.2">
      <c r="A2485" s="1" t="s">
        <v>109</v>
      </c>
      <c r="B2485" s="1">
        <v>1197831</v>
      </c>
      <c r="C2485" s="17">
        <v>44733</v>
      </c>
      <c r="D2485" s="17" t="str">
        <f t="shared" si="136"/>
        <v>junio</v>
      </c>
      <c r="E2485" s="17" t="str">
        <f t="shared" si="137"/>
        <v>T2</v>
      </c>
      <c r="F2485" s="17" t="str">
        <f t="shared" si="138"/>
        <v>S1</v>
      </c>
      <c r="G2485" s="1" t="s">
        <v>8</v>
      </c>
      <c r="H2485" s="1" t="s">
        <v>73</v>
      </c>
      <c r="I2485" s="1" t="s">
        <v>74</v>
      </c>
      <c r="J2485" s="1" t="s">
        <v>7</v>
      </c>
      <c r="K2485" s="1">
        <v>44</v>
      </c>
      <c r="L2485" s="1" t="s">
        <v>112</v>
      </c>
      <c r="M2485" s="14">
        <v>0.6</v>
      </c>
      <c r="N2485" s="2">
        <v>5500</v>
      </c>
      <c r="O2485" s="14">
        <f t="shared" si="134"/>
        <v>3300</v>
      </c>
      <c r="P2485" s="14">
        <f t="shared" si="135"/>
        <v>1320</v>
      </c>
      <c r="Q2485" s="3">
        <v>0.4</v>
      </c>
    </row>
    <row r="2486" spans="1:17" ht="15.75" customHeight="1" x14ac:dyDescent="0.2">
      <c r="A2486" s="1" t="s">
        <v>109</v>
      </c>
      <c r="B2486" s="1">
        <v>1197831</v>
      </c>
      <c r="C2486" s="17">
        <v>44761</v>
      </c>
      <c r="D2486" s="17" t="str">
        <f t="shared" si="136"/>
        <v>julio</v>
      </c>
      <c r="E2486" s="17" t="str">
        <f t="shared" si="137"/>
        <v>T3</v>
      </c>
      <c r="F2486" s="17" t="str">
        <f t="shared" si="138"/>
        <v>S2</v>
      </c>
      <c r="G2486" s="1" t="s">
        <v>8</v>
      </c>
      <c r="H2486" s="1" t="s">
        <v>73</v>
      </c>
      <c r="I2486" s="1" t="s">
        <v>74</v>
      </c>
      <c r="J2486" s="1" t="s">
        <v>2</v>
      </c>
      <c r="K2486" s="1">
        <v>47</v>
      </c>
      <c r="L2486" s="1" t="s">
        <v>114</v>
      </c>
      <c r="M2486" s="14">
        <v>0.54999999999999993</v>
      </c>
      <c r="N2486" s="2">
        <v>7750</v>
      </c>
      <c r="O2486" s="14">
        <f t="shared" si="134"/>
        <v>4262.4999999999991</v>
      </c>
      <c r="P2486" s="14">
        <f t="shared" si="135"/>
        <v>1704.9999999999998</v>
      </c>
      <c r="Q2486" s="3">
        <v>0.4</v>
      </c>
    </row>
    <row r="2487" spans="1:17" ht="15.75" customHeight="1" x14ac:dyDescent="0.2">
      <c r="A2487" s="1" t="s">
        <v>109</v>
      </c>
      <c r="B2487" s="1">
        <v>1197831</v>
      </c>
      <c r="C2487" s="17">
        <v>44761</v>
      </c>
      <c r="D2487" s="17" t="str">
        <f t="shared" si="136"/>
        <v>julio</v>
      </c>
      <c r="E2487" s="17" t="str">
        <f t="shared" si="137"/>
        <v>T3</v>
      </c>
      <c r="F2487" s="17" t="str">
        <f t="shared" si="138"/>
        <v>S2</v>
      </c>
      <c r="G2487" s="1" t="s">
        <v>8</v>
      </c>
      <c r="H2487" s="1" t="s">
        <v>73</v>
      </c>
      <c r="I2487" s="1" t="s">
        <v>74</v>
      </c>
      <c r="J2487" s="1" t="s">
        <v>3</v>
      </c>
      <c r="K2487" s="1">
        <v>60</v>
      </c>
      <c r="L2487" s="1" t="s">
        <v>113</v>
      </c>
      <c r="M2487" s="14">
        <v>0.5</v>
      </c>
      <c r="N2487" s="2">
        <v>5250</v>
      </c>
      <c r="O2487" s="14">
        <f t="shared" si="134"/>
        <v>2625</v>
      </c>
      <c r="P2487" s="14">
        <f t="shared" si="135"/>
        <v>918.74999999999989</v>
      </c>
      <c r="Q2487" s="3">
        <v>0.35</v>
      </c>
    </row>
    <row r="2488" spans="1:17" ht="15.75" customHeight="1" x14ac:dyDescent="0.2">
      <c r="A2488" s="1" t="s">
        <v>109</v>
      </c>
      <c r="B2488" s="1">
        <v>1197831</v>
      </c>
      <c r="C2488" s="17">
        <v>44761</v>
      </c>
      <c r="D2488" s="17" t="str">
        <f t="shared" si="136"/>
        <v>julio</v>
      </c>
      <c r="E2488" s="17" t="str">
        <f t="shared" si="137"/>
        <v>T3</v>
      </c>
      <c r="F2488" s="17" t="str">
        <f t="shared" si="138"/>
        <v>S2</v>
      </c>
      <c r="G2488" s="1" t="s">
        <v>8</v>
      </c>
      <c r="H2488" s="1" t="s">
        <v>73</v>
      </c>
      <c r="I2488" s="1" t="s">
        <v>74</v>
      </c>
      <c r="J2488" s="1" t="s">
        <v>4</v>
      </c>
      <c r="K2488" s="1">
        <v>17</v>
      </c>
      <c r="L2488" s="1" t="s">
        <v>113</v>
      </c>
      <c r="M2488" s="14">
        <v>0.45</v>
      </c>
      <c r="N2488" s="2">
        <v>4500</v>
      </c>
      <c r="O2488" s="14">
        <f t="shared" si="134"/>
        <v>2025</v>
      </c>
      <c r="P2488" s="14">
        <f t="shared" si="135"/>
        <v>810</v>
      </c>
      <c r="Q2488" s="3">
        <v>0.4</v>
      </c>
    </row>
    <row r="2489" spans="1:17" ht="15.75" customHeight="1" x14ac:dyDescent="0.2">
      <c r="A2489" s="1" t="s">
        <v>109</v>
      </c>
      <c r="B2489" s="1">
        <v>1197831</v>
      </c>
      <c r="C2489" s="17">
        <v>44761</v>
      </c>
      <c r="D2489" s="17" t="str">
        <f t="shared" si="136"/>
        <v>julio</v>
      </c>
      <c r="E2489" s="17" t="str">
        <f t="shared" si="137"/>
        <v>T3</v>
      </c>
      <c r="F2489" s="17" t="str">
        <f t="shared" si="138"/>
        <v>S2</v>
      </c>
      <c r="G2489" s="1" t="s">
        <v>8</v>
      </c>
      <c r="H2489" s="1" t="s">
        <v>73</v>
      </c>
      <c r="I2489" s="1" t="s">
        <v>74</v>
      </c>
      <c r="J2489" s="1" t="s">
        <v>5</v>
      </c>
      <c r="K2489" s="1">
        <v>41</v>
      </c>
      <c r="L2489" s="1" t="s">
        <v>113</v>
      </c>
      <c r="M2489" s="14">
        <v>0.45</v>
      </c>
      <c r="N2489" s="2">
        <v>4000</v>
      </c>
      <c r="O2489" s="14">
        <f t="shared" si="134"/>
        <v>1800</v>
      </c>
      <c r="P2489" s="14">
        <f t="shared" si="135"/>
        <v>720</v>
      </c>
      <c r="Q2489" s="3">
        <v>0.4</v>
      </c>
    </row>
    <row r="2490" spans="1:17" ht="15.75" customHeight="1" x14ac:dyDescent="0.2">
      <c r="A2490" s="1" t="s">
        <v>109</v>
      </c>
      <c r="B2490" s="1">
        <v>1197831</v>
      </c>
      <c r="C2490" s="17">
        <v>44761</v>
      </c>
      <c r="D2490" s="17" t="str">
        <f t="shared" si="136"/>
        <v>julio</v>
      </c>
      <c r="E2490" s="17" t="str">
        <f t="shared" si="137"/>
        <v>T3</v>
      </c>
      <c r="F2490" s="17" t="str">
        <f t="shared" si="138"/>
        <v>S2</v>
      </c>
      <c r="G2490" s="1" t="s">
        <v>8</v>
      </c>
      <c r="H2490" s="1" t="s">
        <v>73</v>
      </c>
      <c r="I2490" s="1" t="s">
        <v>74</v>
      </c>
      <c r="J2490" s="1" t="s">
        <v>6</v>
      </c>
      <c r="K2490" s="1">
        <v>41</v>
      </c>
      <c r="L2490" s="1" t="s">
        <v>115</v>
      </c>
      <c r="M2490" s="14">
        <v>0.6</v>
      </c>
      <c r="N2490" s="2">
        <v>4250</v>
      </c>
      <c r="O2490" s="14">
        <f t="shared" si="134"/>
        <v>2550</v>
      </c>
      <c r="P2490" s="14">
        <f t="shared" si="135"/>
        <v>892.5</v>
      </c>
      <c r="Q2490" s="3">
        <v>0.35</v>
      </c>
    </row>
    <row r="2491" spans="1:17" ht="15.75" customHeight="1" x14ac:dyDescent="0.2">
      <c r="A2491" s="1" t="s">
        <v>109</v>
      </c>
      <c r="B2491" s="1">
        <v>1197831</v>
      </c>
      <c r="C2491" s="17">
        <v>44761</v>
      </c>
      <c r="D2491" s="17" t="str">
        <f t="shared" si="136"/>
        <v>julio</v>
      </c>
      <c r="E2491" s="17" t="str">
        <f t="shared" si="137"/>
        <v>T3</v>
      </c>
      <c r="F2491" s="17" t="str">
        <f t="shared" si="138"/>
        <v>S2</v>
      </c>
      <c r="G2491" s="1" t="s">
        <v>8</v>
      </c>
      <c r="H2491" s="1" t="s">
        <v>73</v>
      </c>
      <c r="I2491" s="1" t="s">
        <v>74</v>
      </c>
      <c r="J2491" s="1" t="s">
        <v>7</v>
      </c>
      <c r="K2491" s="1">
        <v>51</v>
      </c>
      <c r="L2491" s="1" t="s">
        <v>112</v>
      </c>
      <c r="M2491" s="14">
        <v>0.65</v>
      </c>
      <c r="N2491" s="2">
        <v>6000</v>
      </c>
      <c r="O2491" s="14">
        <f t="shared" si="134"/>
        <v>3900</v>
      </c>
      <c r="P2491" s="14">
        <f t="shared" si="135"/>
        <v>1560</v>
      </c>
      <c r="Q2491" s="3">
        <v>0.4</v>
      </c>
    </row>
    <row r="2492" spans="1:17" ht="15.75" customHeight="1" x14ac:dyDescent="0.2">
      <c r="A2492" s="1" t="s">
        <v>109</v>
      </c>
      <c r="B2492" s="1">
        <v>1197831</v>
      </c>
      <c r="C2492" s="17">
        <v>44793</v>
      </c>
      <c r="D2492" s="17" t="str">
        <f t="shared" si="136"/>
        <v>agosto</v>
      </c>
      <c r="E2492" s="17" t="str">
        <f t="shared" si="137"/>
        <v>T3</v>
      </c>
      <c r="F2492" s="17" t="str">
        <f t="shared" si="138"/>
        <v>S2</v>
      </c>
      <c r="G2492" s="1" t="s">
        <v>8</v>
      </c>
      <c r="H2492" s="1" t="s">
        <v>73</v>
      </c>
      <c r="I2492" s="1" t="s">
        <v>74</v>
      </c>
      <c r="J2492" s="1" t="s">
        <v>2</v>
      </c>
      <c r="K2492" s="1">
        <v>54</v>
      </c>
      <c r="L2492" s="1" t="s">
        <v>115</v>
      </c>
      <c r="M2492" s="14">
        <v>0.6</v>
      </c>
      <c r="N2492" s="2">
        <v>7500</v>
      </c>
      <c r="O2492" s="14">
        <f t="shared" si="134"/>
        <v>4500</v>
      </c>
      <c r="P2492" s="14">
        <f t="shared" si="135"/>
        <v>1800</v>
      </c>
      <c r="Q2492" s="3">
        <v>0.4</v>
      </c>
    </row>
    <row r="2493" spans="1:17" ht="15.75" customHeight="1" x14ac:dyDescent="0.2">
      <c r="A2493" s="1" t="s">
        <v>109</v>
      </c>
      <c r="B2493" s="1">
        <v>1197831</v>
      </c>
      <c r="C2493" s="17">
        <v>44793</v>
      </c>
      <c r="D2493" s="17" t="str">
        <f t="shared" si="136"/>
        <v>agosto</v>
      </c>
      <c r="E2493" s="17" t="str">
        <f t="shared" si="137"/>
        <v>T3</v>
      </c>
      <c r="F2493" s="17" t="str">
        <f t="shared" si="138"/>
        <v>S2</v>
      </c>
      <c r="G2493" s="1" t="s">
        <v>8</v>
      </c>
      <c r="H2493" s="1" t="s">
        <v>73</v>
      </c>
      <c r="I2493" s="1" t="s">
        <v>74</v>
      </c>
      <c r="J2493" s="1" t="s">
        <v>3</v>
      </c>
      <c r="K2493" s="1">
        <v>36</v>
      </c>
      <c r="L2493" s="1" t="s">
        <v>113</v>
      </c>
      <c r="M2493" s="14">
        <v>0.55000000000000004</v>
      </c>
      <c r="N2493" s="2">
        <v>5250</v>
      </c>
      <c r="O2493" s="14">
        <f t="shared" si="134"/>
        <v>2887.5000000000005</v>
      </c>
      <c r="P2493" s="14">
        <f t="shared" si="135"/>
        <v>1010.6250000000001</v>
      </c>
      <c r="Q2493" s="3">
        <v>0.35</v>
      </c>
    </row>
    <row r="2494" spans="1:17" ht="15.75" customHeight="1" x14ac:dyDescent="0.2">
      <c r="A2494" s="1" t="s">
        <v>109</v>
      </c>
      <c r="B2494" s="1">
        <v>1197831</v>
      </c>
      <c r="C2494" s="17">
        <v>44793</v>
      </c>
      <c r="D2494" s="17" t="str">
        <f t="shared" si="136"/>
        <v>agosto</v>
      </c>
      <c r="E2494" s="17" t="str">
        <f t="shared" si="137"/>
        <v>T3</v>
      </c>
      <c r="F2494" s="17" t="str">
        <f t="shared" si="138"/>
        <v>S2</v>
      </c>
      <c r="G2494" s="1" t="s">
        <v>8</v>
      </c>
      <c r="H2494" s="1" t="s">
        <v>73</v>
      </c>
      <c r="I2494" s="1" t="s">
        <v>74</v>
      </c>
      <c r="J2494" s="1" t="s">
        <v>4</v>
      </c>
      <c r="K2494" s="1">
        <v>47</v>
      </c>
      <c r="L2494" s="1" t="s">
        <v>115</v>
      </c>
      <c r="M2494" s="14">
        <v>0.5</v>
      </c>
      <c r="N2494" s="2">
        <v>4500</v>
      </c>
      <c r="O2494" s="14">
        <f t="shared" si="134"/>
        <v>2250</v>
      </c>
      <c r="P2494" s="14">
        <f t="shared" si="135"/>
        <v>900</v>
      </c>
      <c r="Q2494" s="3">
        <v>0.4</v>
      </c>
    </row>
    <row r="2495" spans="1:17" ht="15.75" customHeight="1" x14ac:dyDescent="0.2">
      <c r="A2495" s="1" t="s">
        <v>109</v>
      </c>
      <c r="B2495" s="1">
        <v>1197831</v>
      </c>
      <c r="C2495" s="17">
        <v>44793</v>
      </c>
      <c r="D2495" s="17" t="str">
        <f t="shared" si="136"/>
        <v>agosto</v>
      </c>
      <c r="E2495" s="17" t="str">
        <f t="shared" si="137"/>
        <v>T3</v>
      </c>
      <c r="F2495" s="17" t="str">
        <f t="shared" si="138"/>
        <v>S2</v>
      </c>
      <c r="G2495" s="1" t="s">
        <v>8</v>
      </c>
      <c r="H2495" s="1" t="s">
        <v>73</v>
      </c>
      <c r="I2495" s="1" t="s">
        <v>74</v>
      </c>
      <c r="J2495" s="1" t="s">
        <v>5</v>
      </c>
      <c r="K2495" s="1">
        <v>56</v>
      </c>
      <c r="L2495" s="1" t="s">
        <v>115</v>
      </c>
      <c r="M2495" s="14">
        <v>0.4</v>
      </c>
      <c r="N2495" s="2">
        <v>4000</v>
      </c>
      <c r="O2495" s="14">
        <f t="shared" si="134"/>
        <v>1600</v>
      </c>
      <c r="P2495" s="14">
        <f t="shared" si="135"/>
        <v>640</v>
      </c>
      <c r="Q2495" s="3">
        <v>0.4</v>
      </c>
    </row>
    <row r="2496" spans="1:17" ht="15.75" customHeight="1" x14ac:dyDescent="0.2">
      <c r="A2496" s="1" t="s">
        <v>109</v>
      </c>
      <c r="B2496" s="1">
        <v>1197831</v>
      </c>
      <c r="C2496" s="17">
        <v>44793</v>
      </c>
      <c r="D2496" s="17" t="str">
        <f t="shared" si="136"/>
        <v>agosto</v>
      </c>
      <c r="E2496" s="17" t="str">
        <f t="shared" si="137"/>
        <v>T3</v>
      </c>
      <c r="F2496" s="17" t="str">
        <f t="shared" si="138"/>
        <v>S2</v>
      </c>
      <c r="G2496" s="1" t="s">
        <v>8</v>
      </c>
      <c r="H2496" s="1" t="s">
        <v>73</v>
      </c>
      <c r="I2496" s="1" t="s">
        <v>74</v>
      </c>
      <c r="J2496" s="1" t="s">
        <v>6</v>
      </c>
      <c r="K2496" s="1">
        <v>40</v>
      </c>
      <c r="L2496" s="1" t="s">
        <v>112</v>
      </c>
      <c r="M2496" s="14">
        <v>0.5</v>
      </c>
      <c r="N2496" s="2">
        <v>3750</v>
      </c>
      <c r="O2496" s="14">
        <f t="shared" si="134"/>
        <v>1875</v>
      </c>
      <c r="P2496" s="14">
        <f t="shared" si="135"/>
        <v>656.25</v>
      </c>
      <c r="Q2496" s="3">
        <v>0.35</v>
      </c>
    </row>
    <row r="2497" spans="1:17" ht="15.75" customHeight="1" x14ac:dyDescent="0.2">
      <c r="A2497" s="1" t="s">
        <v>109</v>
      </c>
      <c r="B2497" s="1">
        <v>1197831</v>
      </c>
      <c r="C2497" s="17">
        <v>44793</v>
      </c>
      <c r="D2497" s="17" t="str">
        <f t="shared" si="136"/>
        <v>agosto</v>
      </c>
      <c r="E2497" s="17" t="str">
        <f t="shared" si="137"/>
        <v>T3</v>
      </c>
      <c r="F2497" s="17" t="str">
        <f t="shared" si="138"/>
        <v>S2</v>
      </c>
      <c r="G2497" s="1" t="s">
        <v>8</v>
      </c>
      <c r="H2497" s="1" t="s">
        <v>73</v>
      </c>
      <c r="I2497" s="1" t="s">
        <v>74</v>
      </c>
      <c r="J2497" s="1" t="s">
        <v>7</v>
      </c>
      <c r="K2497" s="1">
        <v>32</v>
      </c>
      <c r="L2497" s="1" t="s">
        <v>112</v>
      </c>
      <c r="M2497" s="14">
        <v>0.55000000000000004</v>
      </c>
      <c r="N2497" s="2">
        <v>5500</v>
      </c>
      <c r="O2497" s="14">
        <f t="shared" si="134"/>
        <v>3025.0000000000005</v>
      </c>
      <c r="P2497" s="14">
        <f t="shared" si="135"/>
        <v>1210.0000000000002</v>
      </c>
      <c r="Q2497" s="3">
        <v>0.4</v>
      </c>
    </row>
    <row r="2498" spans="1:17" ht="15.75" customHeight="1" x14ac:dyDescent="0.2">
      <c r="A2498" s="1" t="s">
        <v>109</v>
      </c>
      <c r="B2498" s="1">
        <v>1197831</v>
      </c>
      <c r="C2498" s="17">
        <v>44823</v>
      </c>
      <c r="D2498" s="17" t="str">
        <f t="shared" ref="D2498:D2561" si="139">TEXT(C2498,"mmmm")</f>
        <v>septiembre</v>
      </c>
      <c r="E2498" s="17" t="str">
        <f t="shared" ref="E2498:E2561" si="140">"T" &amp; TRUNC((MONTH(C2498)-1)/3)+1</f>
        <v>T3</v>
      </c>
      <c r="F2498" s="17" t="str">
        <f t="shared" ref="F2498:F2561" si="141">"S" &amp; IF(MONTH(C2498)&lt;=6,1,2)</f>
        <v>S2</v>
      </c>
      <c r="G2498" s="1" t="s">
        <v>8</v>
      </c>
      <c r="H2498" s="1" t="s">
        <v>73</v>
      </c>
      <c r="I2498" s="1" t="s">
        <v>74</v>
      </c>
      <c r="J2498" s="1" t="s">
        <v>2</v>
      </c>
      <c r="K2498" s="1">
        <v>58</v>
      </c>
      <c r="L2498" s="1" t="s">
        <v>113</v>
      </c>
      <c r="M2498" s="14">
        <v>0.5</v>
      </c>
      <c r="N2498" s="2">
        <v>6500</v>
      </c>
      <c r="O2498" s="14">
        <f t="shared" si="134"/>
        <v>3250</v>
      </c>
      <c r="P2498" s="14">
        <f t="shared" si="135"/>
        <v>1300</v>
      </c>
      <c r="Q2498" s="3">
        <v>0.4</v>
      </c>
    </row>
    <row r="2499" spans="1:17" ht="15.75" customHeight="1" x14ac:dyDescent="0.2">
      <c r="A2499" s="1" t="s">
        <v>109</v>
      </c>
      <c r="B2499" s="1">
        <v>1197831</v>
      </c>
      <c r="C2499" s="17">
        <v>44823</v>
      </c>
      <c r="D2499" s="17" t="str">
        <f t="shared" si="139"/>
        <v>septiembre</v>
      </c>
      <c r="E2499" s="17" t="str">
        <f t="shared" si="140"/>
        <v>T3</v>
      </c>
      <c r="F2499" s="17" t="str">
        <f t="shared" si="141"/>
        <v>S2</v>
      </c>
      <c r="G2499" s="1" t="s">
        <v>8</v>
      </c>
      <c r="H2499" s="1" t="s">
        <v>73</v>
      </c>
      <c r="I2499" s="1" t="s">
        <v>74</v>
      </c>
      <c r="J2499" s="1" t="s">
        <v>3</v>
      </c>
      <c r="K2499" s="1">
        <v>53</v>
      </c>
      <c r="L2499" s="1" t="s">
        <v>112</v>
      </c>
      <c r="M2499" s="14">
        <v>0.40000000000000013</v>
      </c>
      <c r="N2499" s="2">
        <v>4500</v>
      </c>
      <c r="O2499" s="14">
        <f t="shared" si="134"/>
        <v>1800.0000000000007</v>
      </c>
      <c r="P2499" s="14">
        <f t="shared" si="135"/>
        <v>630.00000000000023</v>
      </c>
      <c r="Q2499" s="3">
        <v>0.35</v>
      </c>
    </row>
    <row r="2500" spans="1:17" ht="15.75" customHeight="1" x14ac:dyDescent="0.2">
      <c r="A2500" s="1" t="s">
        <v>109</v>
      </c>
      <c r="B2500" s="1">
        <v>1197831</v>
      </c>
      <c r="C2500" s="17">
        <v>44823</v>
      </c>
      <c r="D2500" s="17" t="str">
        <f t="shared" si="139"/>
        <v>septiembre</v>
      </c>
      <c r="E2500" s="17" t="str">
        <f t="shared" si="140"/>
        <v>T3</v>
      </c>
      <c r="F2500" s="17" t="str">
        <f t="shared" si="141"/>
        <v>S2</v>
      </c>
      <c r="G2500" s="1" t="s">
        <v>8</v>
      </c>
      <c r="H2500" s="1" t="s">
        <v>73</v>
      </c>
      <c r="I2500" s="1" t="s">
        <v>74</v>
      </c>
      <c r="J2500" s="1" t="s">
        <v>4</v>
      </c>
      <c r="K2500" s="1">
        <v>32</v>
      </c>
      <c r="L2500" s="1" t="s">
        <v>114</v>
      </c>
      <c r="M2500" s="14">
        <v>0.15000000000000008</v>
      </c>
      <c r="N2500" s="2">
        <v>3500</v>
      </c>
      <c r="O2500" s="14">
        <f t="shared" si="134"/>
        <v>525.00000000000023</v>
      </c>
      <c r="P2500" s="14">
        <f t="shared" si="135"/>
        <v>210.00000000000011</v>
      </c>
      <c r="Q2500" s="3">
        <v>0.4</v>
      </c>
    </row>
    <row r="2501" spans="1:17" ht="15.75" customHeight="1" x14ac:dyDescent="0.2">
      <c r="A2501" s="1" t="s">
        <v>109</v>
      </c>
      <c r="B2501" s="1">
        <v>1197831</v>
      </c>
      <c r="C2501" s="17">
        <v>44823</v>
      </c>
      <c r="D2501" s="17" t="str">
        <f t="shared" si="139"/>
        <v>septiembre</v>
      </c>
      <c r="E2501" s="17" t="str">
        <f t="shared" si="140"/>
        <v>T3</v>
      </c>
      <c r="F2501" s="17" t="str">
        <f t="shared" si="141"/>
        <v>S2</v>
      </c>
      <c r="G2501" s="1" t="s">
        <v>8</v>
      </c>
      <c r="H2501" s="1" t="s">
        <v>73</v>
      </c>
      <c r="I2501" s="1" t="s">
        <v>74</v>
      </c>
      <c r="J2501" s="1" t="s">
        <v>5</v>
      </c>
      <c r="K2501" s="1">
        <v>42</v>
      </c>
      <c r="L2501" s="1" t="s">
        <v>114</v>
      </c>
      <c r="M2501" s="14">
        <v>0.15000000000000008</v>
      </c>
      <c r="N2501" s="2">
        <v>3250</v>
      </c>
      <c r="O2501" s="14">
        <f t="shared" si="134"/>
        <v>487.50000000000023</v>
      </c>
      <c r="P2501" s="14">
        <f t="shared" si="135"/>
        <v>195.00000000000011</v>
      </c>
      <c r="Q2501" s="3">
        <v>0.4</v>
      </c>
    </row>
    <row r="2502" spans="1:17" ht="15.75" customHeight="1" x14ac:dyDescent="0.2">
      <c r="A2502" s="1" t="s">
        <v>109</v>
      </c>
      <c r="B2502" s="1">
        <v>1197831</v>
      </c>
      <c r="C2502" s="17">
        <v>44823</v>
      </c>
      <c r="D2502" s="17" t="str">
        <f t="shared" si="139"/>
        <v>septiembre</v>
      </c>
      <c r="E2502" s="17" t="str">
        <f t="shared" si="140"/>
        <v>T3</v>
      </c>
      <c r="F2502" s="17" t="str">
        <f t="shared" si="141"/>
        <v>S2</v>
      </c>
      <c r="G2502" s="1" t="s">
        <v>8</v>
      </c>
      <c r="H2502" s="1" t="s">
        <v>73</v>
      </c>
      <c r="I2502" s="1" t="s">
        <v>74</v>
      </c>
      <c r="J2502" s="1" t="s">
        <v>6</v>
      </c>
      <c r="K2502" s="1">
        <v>41</v>
      </c>
      <c r="L2502" s="1" t="s">
        <v>115</v>
      </c>
      <c r="M2502" s="14">
        <v>0.25000000000000006</v>
      </c>
      <c r="N2502" s="2">
        <v>3250</v>
      </c>
      <c r="O2502" s="14">
        <f t="shared" si="134"/>
        <v>812.50000000000023</v>
      </c>
      <c r="P2502" s="14">
        <f t="shared" si="135"/>
        <v>284.37500000000006</v>
      </c>
      <c r="Q2502" s="3">
        <v>0.35</v>
      </c>
    </row>
    <row r="2503" spans="1:17" ht="15.75" customHeight="1" x14ac:dyDescent="0.2">
      <c r="A2503" s="1" t="s">
        <v>109</v>
      </c>
      <c r="B2503" s="1">
        <v>1197831</v>
      </c>
      <c r="C2503" s="17">
        <v>44823</v>
      </c>
      <c r="D2503" s="17" t="str">
        <f t="shared" si="139"/>
        <v>septiembre</v>
      </c>
      <c r="E2503" s="17" t="str">
        <f t="shared" si="140"/>
        <v>T3</v>
      </c>
      <c r="F2503" s="17" t="str">
        <f t="shared" si="141"/>
        <v>S2</v>
      </c>
      <c r="G2503" s="1" t="s">
        <v>8</v>
      </c>
      <c r="H2503" s="1" t="s">
        <v>73</v>
      </c>
      <c r="I2503" s="1" t="s">
        <v>74</v>
      </c>
      <c r="J2503" s="1" t="s">
        <v>7</v>
      </c>
      <c r="K2503" s="1">
        <v>42</v>
      </c>
      <c r="L2503" s="1" t="s">
        <v>114</v>
      </c>
      <c r="M2503" s="14">
        <v>0.3000000000000001</v>
      </c>
      <c r="N2503" s="2">
        <v>4250</v>
      </c>
      <c r="O2503" s="14">
        <f t="shared" si="134"/>
        <v>1275.0000000000005</v>
      </c>
      <c r="P2503" s="14">
        <f t="shared" si="135"/>
        <v>510.00000000000023</v>
      </c>
      <c r="Q2503" s="3">
        <v>0.4</v>
      </c>
    </row>
    <row r="2504" spans="1:17" ht="15.75" customHeight="1" x14ac:dyDescent="0.2">
      <c r="A2504" s="1" t="s">
        <v>109</v>
      </c>
      <c r="B2504" s="1">
        <v>1197831</v>
      </c>
      <c r="C2504" s="17">
        <v>44855</v>
      </c>
      <c r="D2504" s="17" t="str">
        <f t="shared" si="139"/>
        <v>octubre</v>
      </c>
      <c r="E2504" s="17" t="str">
        <f t="shared" si="140"/>
        <v>T4</v>
      </c>
      <c r="F2504" s="17" t="str">
        <f t="shared" si="141"/>
        <v>S2</v>
      </c>
      <c r="G2504" s="1" t="s">
        <v>8</v>
      </c>
      <c r="H2504" s="1" t="s">
        <v>73</v>
      </c>
      <c r="I2504" s="1" t="s">
        <v>74</v>
      </c>
      <c r="J2504" s="1" t="s">
        <v>2</v>
      </c>
      <c r="K2504" s="1">
        <v>36</v>
      </c>
      <c r="L2504" s="1" t="s">
        <v>115</v>
      </c>
      <c r="M2504" s="14">
        <v>0.3000000000000001</v>
      </c>
      <c r="N2504" s="2">
        <v>6000</v>
      </c>
      <c r="O2504" s="14">
        <f t="shared" si="134"/>
        <v>1800.0000000000007</v>
      </c>
      <c r="P2504" s="14">
        <f t="shared" si="135"/>
        <v>720.00000000000034</v>
      </c>
      <c r="Q2504" s="3">
        <v>0.4</v>
      </c>
    </row>
    <row r="2505" spans="1:17" ht="15.75" customHeight="1" x14ac:dyDescent="0.2">
      <c r="A2505" s="1" t="s">
        <v>109</v>
      </c>
      <c r="B2505" s="1">
        <v>1197831</v>
      </c>
      <c r="C2505" s="17">
        <v>44855</v>
      </c>
      <c r="D2505" s="17" t="str">
        <f t="shared" si="139"/>
        <v>octubre</v>
      </c>
      <c r="E2505" s="17" t="str">
        <f t="shared" si="140"/>
        <v>T4</v>
      </c>
      <c r="F2505" s="17" t="str">
        <f t="shared" si="141"/>
        <v>S2</v>
      </c>
      <c r="G2505" s="1" t="s">
        <v>8</v>
      </c>
      <c r="H2505" s="1" t="s">
        <v>73</v>
      </c>
      <c r="I2505" s="1" t="s">
        <v>74</v>
      </c>
      <c r="J2505" s="1" t="s">
        <v>3</v>
      </c>
      <c r="K2505" s="1">
        <v>53</v>
      </c>
      <c r="L2505" s="1" t="s">
        <v>113</v>
      </c>
      <c r="M2505" s="14">
        <v>0.20000000000000012</v>
      </c>
      <c r="N2505" s="2">
        <v>4250</v>
      </c>
      <c r="O2505" s="14">
        <f t="shared" si="134"/>
        <v>850.00000000000057</v>
      </c>
      <c r="P2505" s="14">
        <f t="shared" si="135"/>
        <v>297.50000000000017</v>
      </c>
      <c r="Q2505" s="3">
        <v>0.35</v>
      </c>
    </row>
    <row r="2506" spans="1:17" ht="15.75" customHeight="1" x14ac:dyDescent="0.2">
      <c r="A2506" s="1" t="s">
        <v>109</v>
      </c>
      <c r="B2506" s="1">
        <v>1197831</v>
      </c>
      <c r="C2506" s="17">
        <v>44855</v>
      </c>
      <c r="D2506" s="17" t="str">
        <f t="shared" si="139"/>
        <v>octubre</v>
      </c>
      <c r="E2506" s="17" t="str">
        <f t="shared" si="140"/>
        <v>T4</v>
      </c>
      <c r="F2506" s="17" t="str">
        <f t="shared" si="141"/>
        <v>S2</v>
      </c>
      <c r="G2506" s="1" t="s">
        <v>8</v>
      </c>
      <c r="H2506" s="1" t="s">
        <v>73</v>
      </c>
      <c r="I2506" s="1" t="s">
        <v>74</v>
      </c>
      <c r="J2506" s="1" t="s">
        <v>4</v>
      </c>
      <c r="K2506" s="1">
        <v>18</v>
      </c>
      <c r="L2506" s="1" t="s">
        <v>115</v>
      </c>
      <c r="M2506" s="14">
        <v>0.20000000000000012</v>
      </c>
      <c r="N2506" s="2">
        <v>3000</v>
      </c>
      <c r="O2506" s="14">
        <f t="shared" si="134"/>
        <v>600.00000000000034</v>
      </c>
      <c r="P2506" s="14">
        <f t="shared" si="135"/>
        <v>240.00000000000014</v>
      </c>
      <c r="Q2506" s="3">
        <v>0.4</v>
      </c>
    </row>
    <row r="2507" spans="1:17" ht="15.75" customHeight="1" x14ac:dyDescent="0.2">
      <c r="A2507" s="1" t="s">
        <v>109</v>
      </c>
      <c r="B2507" s="1">
        <v>1197831</v>
      </c>
      <c r="C2507" s="17">
        <v>44855</v>
      </c>
      <c r="D2507" s="17" t="str">
        <f t="shared" si="139"/>
        <v>octubre</v>
      </c>
      <c r="E2507" s="17" t="str">
        <f t="shared" si="140"/>
        <v>T4</v>
      </c>
      <c r="F2507" s="17" t="str">
        <f t="shared" si="141"/>
        <v>S2</v>
      </c>
      <c r="G2507" s="1" t="s">
        <v>8</v>
      </c>
      <c r="H2507" s="1" t="s">
        <v>73</v>
      </c>
      <c r="I2507" s="1" t="s">
        <v>74</v>
      </c>
      <c r="J2507" s="1" t="s">
        <v>5</v>
      </c>
      <c r="K2507" s="1">
        <v>35</v>
      </c>
      <c r="L2507" s="1" t="s">
        <v>113</v>
      </c>
      <c r="M2507" s="14">
        <v>0.20000000000000012</v>
      </c>
      <c r="N2507" s="2">
        <v>2750</v>
      </c>
      <c r="O2507" s="14">
        <f t="shared" si="134"/>
        <v>550.00000000000034</v>
      </c>
      <c r="P2507" s="14">
        <f t="shared" si="135"/>
        <v>220.00000000000014</v>
      </c>
      <c r="Q2507" s="3">
        <v>0.4</v>
      </c>
    </row>
    <row r="2508" spans="1:17" ht="15.75" customHeight="1" x14ac:dyDescent="0.2">
      <c r="A2508" s="1" t="s">
        <v>109</v>
      </c>
      <c r="B2508" s="1">
        <v>1197831</v>
      </c>
      <c r="C2508" s="17">
        <v>44855</v>
      </c>
      <c r="D2508" s="17" t="str">
        <f t="shared" si="139"/>
        <v>octubre</v>
      </c>
      <c r="E2508" s="17" t="str">
        <f t="shared" si="140"/>
        <v>T4</v>
      </c>
      <c r="F2508" s="17" t="str">
        <f t="shared" si="141"/>
        <v>S2</v>
      </c>
      <c r="G2508" s="1" t="s">
        <v>8</v>
      </c>
      <c r="H2508" s="1" t="s">
        <v>73</v>
      </c>
      <c r="I2508" s="1" t="s">
        <v>74</v>
      </c>
      <c r="J2508" s="1" t="s">
        <v>6</v>
      </c>
      <c r="K2508" s="1">
        <v>50</v>
      </c>
      <c r="L2508" s="1" t="s">
        <v>114</v>
      </c>
      <c r="M2508" s="14">
        <v>0.3000000000000001</v>
      </c>
      <c r="N2508" s="2">
        <v>2750</v>
      </c>
      <c r="O2508" s="14">
        <f t="shared" si="134"/>
        <v>825.00000000000023</v>
      </c>
      <c r="P2508" s="14">
        <f t="shared" si="135"/>
        <v>288.75000000000006</v>
      </c>
      <c r="Q2508" s="3">
        <v>0.35</v>
      </c>
    </row>
    <row r="2509" spans="1:17" ht="15.75" customHeight="1" x14ac:dyDescent="0.2">
      <c r="A2509" s="1" t="s">
        <v>109</v>
      </c>
      <c r="B2509" s="1">
        <v>1197831</v>
      </c>
      <c r="C2509" s="17">
        <v>44855</v>
      </c>
      <c r="D2509" s="17" t="str">
        <f t="shared" si="139"/>
        <v>octubre</v>
      </c>
      <c r="E2509" s="17" t="str">
        <f t="shared" si="140"/>
        <v>T4</v>
      </c>
      <c r="F2509" s="17" t="str">
        <f t="shared" si="141"/>
        <v>S2</v>
      </c>
      <c r="G2509" s="1" t="s">
        <v>8</v>
      </c>
      <c r="H2509" s="1" t="s">
        <v>73</v>
      </c>
      <c r="I2509" s="1" t="s">
        <v>74</v>
      </c>
      <c r="J2509" s="1" t="s">
        <v>7</v>
      </c>
      <c r="K2509" s="1">
        <v>16</v>
      </c>
      <c r="L2509" s="1" t="s">
        <v>114</v>
      </c>
      <c r="M2509" s="14">
        <v>0.30000000000000004</v>
      </c>
      <c r="N2509" s="2">
        <v>4000</v>
      </c>
      <c r="O2509" s="14">
        <f t="shared" si="134"/>
        <v>1200.0000000000002</v>
      </c>
      <c r="P2509" s="14">
        <f t="shared" si="135"/>
        <v>480.00000000000011</v>
      </c>
      <c r="Q2509" s="3">
        <v>0.4</v>
      </c>
    </row>
    <row r="2510" spans="1:17" ht="15.75" customHeight="1" x14ac:dyDescent="0.2">
      <c r="A2510" s="1" t="s">
        <v>109</v>
      </c>
      <c r="B2510" s="1">
        <v>1197831</v>
      </c>
      <c r="C2510" s="17">
        <v>44885</v>
      </c>
      <c r="D2510" s="17" t="str">
        <f t="shared" si="139"/>
        <v>noviembre</v>
      </c>
      <c r="E2510" s="17" t="str">
        <f t="shared" si="140"/>
        <v>T4</v>
      </c>
      <c r="F2510" s="17" t="str">
        <f t="shared" si="141"/>
        <v>S2</v>
      </c>
      <c r="G2510" s="1" t="s">
        <v>8</v>
      </c>
      <c r="H2510" s="1" t="s">
        <v>73</v>
      </c>
      <c r="I2510" s="1" t="s">
        <v>74</v>
      </c>
      <c r="J2510" s="1" t="s">
        <v>2</v>
      </c>
      <c r="K2510" s="1">
        <v>50</v>
      </c>
      <c r="L2510" s="1" t="s">
        <v>114</v>
      </c>
      <c r="M2510" s="14">
        <v>0.25000000000000011</v>
      </c>
      <c r="N2510" s="2">
        <v>5500</v>
      </c>
      <c r="O2510" s="14">
        <f t="shared" si="134"/>
        <v>1375.0000000000007</v>
      </c>
      <c r="P2510" s="14">
        <f t="shared" si="135"/>
        <v>550.00000000000034</v>
      </c>
      <c r="Q2510" s="3">
        <v>0.4</v>
      </c>
    </row>
    <row r="2511" spans="1:17" ht="15.75" customHeight="1" x14ac:dyDescent="0.2">
      <c r="A2511" s="1" t="s">
        <v>109</v>
      </c>
      <c r="B2511" s="1">
        <v>1197831</v>
      </c>
      <c r="C2511" s="17">
        <v>44885</v>
      </c>
      <c r="D2511" s="17" t="str">
        <f t="shared" si="139"/>
        <v>noviembre</v>
      </c>
      <c r="E2511" s="17" t="str">
        <f t="shared" si="140"/>
        <v>T4</v>
      </c>
      <c r="F2511" s="17" t="str">
        <f t="shared" si="141"/>
        <v>S2</v>
      </c>
      <c r="G2511" s="1" t="s">
        <v>8</v>
      </c>
      <c r="H2511" s="1" t="s">
        <v>73</v>
      </c>
      <c r="I2511" s="1" t="s">
        <v>74</v>
      </c>
      <c r="J2511" s="1" t="s">
        <v>3</v>
      </c>
      <c r="K2511" s="1">
        <v>15</v>
      </c>
      <c r="L2511" s="1" t="s">
        <v>114</v>
      </c>
      <c r="M2511" s="14">
        <v>0.15000000000000013</v>
      </c>
      <c r="N2511" s="2">
        <v>3750</v>
      </c>
      <c r="O2511" s="14">
        <f t="shared" si="134"/>
        <v>562.50000000000045</v>
      </c>
      <c r="P2511" s="14">
        <f t="shared" si="135"/>
        <v>196.87500000000014</v>
      </c>
      <c r="Q2511" s="3">
        <v>0.35</v>
      </c>
    </row>
    <row r="2512" spans="1:17" ht="15.75" customHeight="1" x14ac:dyDescent="0.2">
      <c r="A2512" s="1" t="s">
        <v>109</v>
      </c>
      <c r="B2512" s="1">
        <v>1197831</v>
      </c>
      <c r="C2512" s="17">
        <v>44885</v>
      </c>
      <c r="D2512" s="17" t="str">
        <f t="shared" si="139"/>
        <v>noviembre</v>
      </c>
      <c r="E2512" s="17" t="str">
        <f t="shared" si="140"/>
        <v>T4</v>
      </c>
      <c r="F2512" s="17" t="str">
        <f t="shared" si="141"/>
        <v>S2</v>
      </c>
      <c r="G2512" s="1" t="s">
        <v>8</v>
      </c>
      <c r="H2512" s="1" t="s">
        <v>73</v>
      </c>
      <c r="I2512" s="1" t="s">
        <v>74</v>
      </c>
      <c r="J2512" s="1" t="s">
        <v>4</v>
      </c>
      <c r="K2512" s="1">
        <v>50</v>
      </c>
      <c r="L2512" s="1" t="s">
        <v>112</v>
      </c>
      <c r="M2512" s="14">
        <v>0.25000000000000017</v>
      </c>
      <c r="N2512" s="2">
        <v>3200</v>
      </c>
      <c r="O2512" s="14">
        <f t="shared" si="134"/>
        <v>800.00000000000057</v>
      </c>
      <c r="P2512" s="14">
        <f t="shared" si="135"/>
        <v>320.00000000000023</v>
      </c>
      <c r="Q2512" s="3">
        <v>0.4</v>
      </c>
    </row>
    <row r="2513" spans="1:17" ht="15.75" customHeight="1" x14ac:dyDescent="0.2">
      <c r="A2513" s="1" t="s">
        <v>109</v>
      </c>
      <c r="B2513" s="1">
        <v>1197831</v>
      </c>
      <c r="C2513" s="17">
        <v>44885</v>
      </c>
      <c r="D2513" s="17" t="str">
        <f t="shared" si="139"/>
        <v>noviembre</v>
      </c>
      <c r="E2513" s="17" t="str">
        <f t="shared" si="140"/>
        <v>T4</v>
      </c>
      <c r="F2513" s="17" t="str">
        <f t="shared" si="141"/>
        <v>S2</v>
      </c>
      <c r="G2513" s="1" t="s">
        <v>8</v>
      </c>
      <c r="H2513" s="1" t="s">
        <v>73</v>
      </c>
      <c r="I2513" s="1" t="s">
        <v>74</v>
      </c>
      <c r="J2513" s="1" t="s">
        <v>5</v>
      </c>
      <c r="K2513" s="1">
        <v>16</v>
      </c>
      <c r="L2513" s="1" t="s">
        <v>113</v>
      </c>
      <c r="M2513" s="14">
        <v>0.55000000000000016</v>
      </c>
      <c r="N2513" s="2">
        <v>3750</v>
      </c>
      <c r="O2513" s="14">
        <f t="shared" si="134"/>
        <v>2062.5000000000005</v>
      </c>
      <c r="P2513" s="14">
        <f t="shared" si="135"/>
        <v>825.00000000000023</v>
      </c>
      <c r="Q2513" s="3">
        <v>0.4</v>
      </c>
    </row>
    <row r="2514" spans="1:17" ht="15.75" customHeight="1" x14ac:dyDescent="0.2">
      <c r="A2514" s="1" t="s">
        <v>109</v>
      </c>
      <c r="B2514" s="1">
        <v>1197831</v>
      </c>
      <c r="C2514" s="17">
        <v>44885</v>
      </c>
      <c r="D2514" s="17" t="str">
        <f t="shared" si="139"/>
        <v>noviembre</v>
      </c>
      <c r="E2514" s="17" t="str">
        <f t="shared" si="140"/>
        <v>T4</v>
      </c>
      <c r="F2514" s="17" t="str">
        <f t="shared" si="141"/>
        <v>S2</v>
      </c>
      <c r="G2514" s="1" t="s">
        <v>8</v>
      </c>
      <c r="H2514" s="1" t="s">
        <v>73</v>
      </c>
      <c r="I2514" s="1" t="s">
        <v>74</v>
      </c>
      <c r="J2514" s="1" t="s">
        <v>6</v>
      </c>
      <c r="K2514" s="1">
        <v>29</v>
      </c>
      <c r="L2514" s="1" t="s">
        <v>112</v>
      </c>
      <c r="M2514" s="14">
        <v>0.75000000000000011</v>
      </c>
      <c r="N2514" s="2">
        <v>3500</v>
      </c>
      <c r="O2514" s="14">
        <f t="shared" si="134"/>
        <v>2625.0000000000005</v>
      </c>
      <c r="P2514" s="14">
        <f t="shared" si="135"/>
        <v>918.75000000000011</v>
      </c>
      <c r="Q2514" s="3">
        <v>0.35</v>
      </c>
    </row>
    <row r="2515" spans="1:17" ht="15.75" customHeight="1" x14ac:dyDescent="0.2">
      <c r="A2515" s="1" t="s">
        <v>109</v>
      </c>
      <c r="B2515" s="1">
        <v>1197831</v>
      </c>
      <c r="C2515" s="17">
        <v>44885</v>
      </c>
      <c r="D2515" s="17" t="str">
        <f t="shared" si="139"/>
        <v>noviembre</v>
      </c>
      <c r="E2515" s="17" t="str">
        <f t="shared" si="140"/>
        <v>T4</v>
      </c>
      <c r="F2515" s="17" t="str">
        <f t="shared" si="141"/>
        <v>S2</v>
      </c>
      <c r="G2515" s="1" t="s">
        <v>8</v>
      </c>
      <c r="H2515" s="1" t="s">
        <v>73</v>
      </c>
      <c r="I2515" s="1" t="s">
        <v>74</v>
      </c>
      <c r="J2515" s="1" t="s">
        <v>7</v>
      </c>
      <c r="K2515" s="1">
        <v>49</v>
      </c>
      <c r="L2515" s="1" t="s">
        <v>114</v>
      </c>
      <c r="M2515" s="14">
        <v>0.75</v>
      </c>
      <c r="N2515" s="2">
        <v>4500</v>
      </c>
      <c r="O2515" s="14">
        <f t="shared" si="134"/>
        <v>3375</v>
      </c>
      <c r="P2515" s="14">
        <f t="shared" si="135"/>
        <v>1350</v>
      </c>
      <c r="Q2515" s="3">
        <v>0.4</v>
      </c>
    </row>
    <row r="2516" spans="1:17" ht="15.75" customHeight="1" x14ac:dyDescent="0.2">
      <c r="A2516" s="1" t="s">
        <v>109</v>
      </c>
      <c r="B2516" s="1">
        <v>1197831</v>
      </c>
      <c r="C2516" s="17">
        <v>44914</v>
      </c>
      <c r="D2516" s="17" t="str">
        <f t="shared" si="139"/>
        <v>diciembre</v>
      </c>
      <c r="E2516" s="17" t="str">
        <f t="shared" si="140"/>
        <v>T4</v>
      </c>
      <c r="F2516" s="17" t="str">
        <f t="shared" si="141"/>
        <v>S2</v>
      </c>
      <c r="G2516" s="1" t="s">
        <v>8</v>
      </c>
      <c r="H2516" s="1" t="s">
        <v>73</v>
      </c>
      <c r="I2516" s="1" t="s">
        <v>74</v>
      </c>
      <c r="J2516" s="1" t="s">
        <v>2</v>
      </c>
      <c r="K2516" s="1">
        <v>31</v>
      </c>
      <c r="L2516" s="1" t="s">
        <v>114</v>
      </c>
      <c r="M2516" s="14">
        <v>0.70000000000000007</v>
      </c>
      <c r="N2516" s="2">
        <v>7000</v>
      </c>
      <c r="O2516" s="14">
        <f t="shared" si="134"/>
        <v>4900.0000000000009</v>
      </c>
      <c r="P2516" s="14">
        <f t="shared" si="135"/>
        <v>1960.0000000000005</v>
      </c>
      <c r="Q2516" s="3">
        <v>0.4</v>
      </c>
    </row>
    <row r="2517" spans="1:17" ht="15.75" customHeight="1" x14ac:dyDescent="0.2">
      <c r="A2517" s="1" t="s">
        <v>109</v>
      </c>
      <c r="B2517" s="1">
        <v>1197831</v>
      </c>
      <c r="C2517" s="17">
        <v>44914</v>
      </c>
      <c r="D2517" s="17" t="str">
        <f t="shared" si="139"/>
        <v>diciembre</v>
      </c>
      <c r="E2517" s="17" t="str">
        <f t="shared" si="140"/>
        <v>T4</v>
      </c>
      <c r="F2517" s="17" t="str">
        <f t="shared" si="141"/>
        <v>S2</v>
      </c>
      <c r="G2517" s="1" t="s">
        <v>8</v>
      </c>
      <c r="H2517" s="1" t="s">
        <v>73</v>
      </c>
      <c r="I2517" s="1" t="s">
        <v>74</v>
      </c>
      <c r="J2517" s="1" t="s">
        <v>3</v>
      </c>
      <c r="K2517" s="1">
        <v>18</v>
      </c>
      <c r="L2517" s="1" t="s">
        <v>114</v>
      </c>
      <c r="M2517" s="14">
        <v>0.60000000000000009</v>
      </c>
      <c r="N2517" s="2">
        <v>5000</v>
      </c>
      <c r="O2517" s="14">
        <f t="shared" si="134"/>
        <v>3000.0000000000005</v>
      </c>
      <c r="P2517" s="14">
        <f t="shared" si="135"/>
        <v>1050</v>
      </c>
      <c r="Q2517" s="3">
        <v>0.35</v>
      </c>
    </row>
    <row r="2518" spans="1:17" ht="15.75" customHeight="1" x14ac:dyDescent="0.2">
      <c r="A2518" s="1" t="s">
        <v>109</v>
      </c>
      <c r="B2518" s="1">
        <v>1197831</v>
      </c>
      <c r="C2518" s="17">
        <v>44914</v>
      </c>
      <c r="D2518" s="17" t="str">
        <f t="shared" si="139"/>
        <v>diciembre</v>
      </c>
      <c r="E2518" s="17" t="str">
        <f t="shared" si="140"/>
        <v>T4</v>
      </c>
      <c r="F2518" s="17" t="str">
        <f t="shared" si="141"/>
        <v>S2</v>
      </c>
      <c r="G2518" s="1" t="s">
        <v>8</v>
      </c>
      <c r="H2518" s="1" t="s">
        <v>73</v>
      </c>
      <c r="I2518" s="1" t="s">
        <v>74</v>
      </c>
      <c r="J2518" s="1" t="s">
        <v>4</v>
      </c>
      <c r="K2518" s="1">
        <v>19</v>
      </c>
      <c r="L2518" s="1" t="s">
        <v>112</v>
      </c>
      <c r="M2518" s="14">
        <v>0.60000000000000009</v>
      </c>
      <c r="N2518" s="2">
        <v>4500</v>
      </c>
      <c r="O2518" s="14">
        <f t="shared" si="134"/>
        <v>2700.0000000000005</v>
      </c>
      <c r="P2518" s="14">
        <f t="shared" si="135"/>
        <v>1080.0000000000002</v>
      </c>
      <c r="Q2518" s="3">
        <v>0.4</v>
      </c>
    </row>
    <row r="2519" spans="1:17" ht="15.75" customHeight="1" x14ac:dyDescent="0.2">
      <c r="A2519" s="1" t="s">
        <v>109</v>
      </c>
      <c r="B2519" s="1">
        <v>1197831</v>
      </c>
      <c r="C2519" s="17">
        <v>44914</v>
      </c>
      <c r="D2519" s="17" t="str">
        <f t="shared" si="139"/>
        <v>diciembre</v>
      </c>
      <c r="E2519" s="17" t="str">
        <f t="shared" si="140"/>
        <v>T4</v>
      </c>
      <c r="F2519" s="17" t="str">
        <f t="shared" si="141"/>
        <v>S2</v>
      </c>
      <c r="G2519" s="1" t="s">
        <v>8</v>
      </c>
      <c r="H2519" s="1" t="s">
        <v>73</v>
      </c>
      <c r="I2519" s="1" t="s">
        <v>74</v>
      </c>
      <c r="J2519" s="1" t="s">
        <v>5</v>
      </c>
      <c r="K2519" s="1">
        <v>43</v>
      </c>
      <c r="L2519" s="1" t="s">
        <v>113</v>
      </c>
      <c r="M2519" s="14">
        <v>0.60000000000000009</v>
      </c>
      <c r="N2519" s="2">
        <v>4000</v>
      </c>
      <c r="O2519" s="14">
        <f t="shared" si="134"/>
        <v>2400.0000000000005</v>
      </c>
      <c r="P2519" s="14">
        <f t="shared" si="135"/>
        <v>960.00000000000023</v>
      </c>
      <c r="Q2519" s="3">
        <v>0.4</v>
      </c>
    </row>
    <row r="2520" spans="1:17" ht="15.75" customHeight="1" x14ac:dyDescent="0.2">
      <c r="A2520" s="1" t="s">
        <v>109</v>
      </c>
      <c r="B2520" s="1">
        <v>1197831</v>
      </c>
      <c r="C2520" s="17">
        <v>44914</v>
      </c>
      <c r="D2520" s="17" t="str">
        <f t="shared" si="139"/>
        <v>diciembre</v>
      </c>
      <c r="E2520" s="17" t="str">
        <f t="shared" si="140"/>
        <v>T4</v>
      </c>
      <c r="F2520" s="17" t="str">
        <f t="shared" si="141"/>
        <v>S2</v>
      </c>
      <c r="G2520" s="1" t="s">
        <v>8</v>
      </c>
      <c r="H2520" s="1" t="s">
        <v>73</v>
      </c>
      <c r="I2520" s="1" t="s">
        <v>74</v>
      </c>
      <c r="J2520" s="1" t="s">
        <v>6</v>
      </c>
      <c r="K2520" s="1">
        <v>24</v>
      </c>
      <c r="L2520" s="1" t="s">
        <v>114</v>
      </c>
      <c r="M2520" s="14">
        <v>0.70000000000000007</v>
      </c>
      <c r="N2520" s="2">
        <v>4000</v>
      </c>
      <c r="O2520" s="14">
        <f t="shared" si="134"/>
        <v>2800.0000000000005</v>
      </c>
      <c r="P2520" s="14">
        <f t="shared" si="135"/>
        <v>980.00000000000011</v>
      </c>
      <c r="Q2520" s="3">
        <v>0.35</v>
      </c>
    </row>
    <row r="2521" spans="1:17" ht="15.75" customHeight="1" x14ac:dyDescent="0.2">
      <c r="A2521" s="1" t="s">
        <v>109</v>
      </c>
      <c r="B2521" s="1">
        <v>1197831</v>
      </c>
      <c r="C2521" s="17">
        <v>44914</v>
      </c>
      <c r="D2521" s="17" t="str">
        <f t="shared" si="139"/>
        <v>diciembre</v>
      </c>
      <c r="E2521" s="17" t="str">
        <f t="shared" si="140"/>
        <v>T4</v>
      </c>
      <c r="F2521" s="17" t="str">
        <f t="shared" si="141"/>
        <v>S2</v>
      </c>
      <c r="G2521" s="1" t="s">
        <v>8</v>
      </c>
      <c r="H2521" s="1" t="s">
        <v>73</v>
      </c>
      <c r="I2521" s="1" t="s">
        <v>74</v>
      </c>
      <c r="J2521" s="1" t="s">
        <v>7</v>
      </c>
      <c r="K2521" s="1">
        <v>23</v>
      </c>
      <c r="L2521" s="1" t="s">
        <v>115</v>
      </c>
      <c r="M2521" s="14">
        <v>0.75</v>
      </c>
      <c r="N2521" s="2">
        <v>5000</v>
      </c>
      <c r="O2521" s="14">
        <f t="shared" si="134"/>
        <v>3750</v>
      </c>
      <c r="P2521" s="14">
        <f t="shared" si="135"/>
        <v>1500</v>
      </c>
      <c r="Q2521" s="3">
        <v>0.4</v>
      </c>
    </row>
    <row r="2522" spans="1:17" ht="15.75" customHeight="1" x14ac:dyDescent="0.2">
      <c r="A2522" s="1" t="s">
        <v>109</v>
      </c>
      <c r="B2522" s="1">
        <v>1197831</v>
      </c>
      <c r="C2522" s="17">
        <v>44584</v>
      </c>
      <c r="D2522" s="17" t="str">
        <f t="shared" si="139"/>
        <v>enero</v>
      </c>
      <c r="E2522" s="17" t="str">
        <f t="shared" si="140"/>
        <v>T1</v>
      </c>
      <c r="F2522" s="17" t="str">
        <f t="shared" si="141"/>
        <v>S1</v>
      </c>
      <c r="G2522" s="1" t="s">
        <v>8</v>
      </c>
      <c r="H2522" s="1" t="s">
        <v>75</v>
      </c>
      <c r="I2522" s="1" t="s">
        <v>76</v>
      </c>
      <c r="J2522" s="1" t="s">
        <v>2</v>
      </c>
      <c r="K2522" s="1">
        <v>22</v>
      </c>
      <c r="L2522" s="1" t="s">
        <v>114</v>
      </c>
      <c r="M2522" s="14">
        <v>0.25000000000000006</v>
      </c>
      <c r="N2522" s="2">
        <v>5750</v>
      </c>
      <c r="O2522" s="14">
        <f t="shared" si="134"/>
        <v>1437.5000000000002</v>
      </c>
      <c r="P2522" s="14">
        <f t="shared" si="135"/>
        <v>575.00000000000011</v>
      </c>
      <c r="Q2522" s="3">
        <v>0.4</v>
      </c>
    </row>
    <row r="2523" spans="1:17" ht="15.75" customHeight="1" x14ac:dyDescent="0.2">
      <c r="A2523" s="1" t="s">
        <v>109</v>
      </c>
      <c r="B2523" s="1">
        <v>1197831</v>
      </c>
      <c r="C2523" s="17">
        <v>44584</v>
      </c>
      <c r="D2523" s="17" t="str">
        <f t="shared" si="139"/>
        <v>enero</v>
      </c>
      <c r="E2523" s="17" t="str">
        <f t="shared" si="140"/>
        <v>T1</v>
      </c>
      <c r="F2523" s="17" t="str">
        <f t="shared" si="141"/>
        <v>S1</v>
      </c>
      <c r="G2523" s="1" t="s">
        <v>8</v>
      </c>
      <c r="H2523" s="1" t="s">
        <v>75</v>
      </c>
      <c r="I2523" s="1" t="s">
        <v>76</v>
      </c>
      <c r="J2523" s="1" t="s">
        <v>3</v>
      </c>
      <c r="K2523" s="1">
        <v>56</v>
      </c>
      <c r="L2523" s="1" t="s">
        <v>113</v>
      </c>
      <c r="M2523" s="14">
        <v>0.25000000000000006</v>
      </c>
      <c r="N2523" s="2">
        <v>3750</v>
      </c>
      <c r="O2523" s="14">
        <f t="shared" si="134"/>
        <v>937.50000000000023</v>
      </c>
      <c r="P2523" s="14">
        <f t="shared" si="135"/>
        <v>328.12500000000006</v>
      </c>
      <c r="Q2523" s="3">
        <v>0.35</v>
      </c>
    </row>
    <row r="2524" spans="1:17" ht="15.75" customHeight="1" x14ac:dyDescent="0.2">
      <c r="A2524" s="1" t="s">
        <v>109</v>
      </c>
      <c r="B2524" s="1">
        <v>1197831</v>
      </c>
      <c r="C2524" s="17">
        <v>44584</v>
      </c>
      <c r="D2524" s="17" t="str">
        <f t="shared" si="139"/>
        <v>enero</v>
      </c>
      <c r="E2524" s="17" t="str">
        <f t="shared" si="140"/>
        <v>T1</v>
      </c>
      <c r="F2524" s="17" t="str">
        <f t="shared" si="141"/>
        <v>S1</v>
      </c>
      <c r="G2524" s="1" t="s">
        <v>8</v>
      </c>
      <c r="H2524" s="1" t="s">
        <v>75</v>
      </c>
      <c r="I2524" s="1" t="s">
        <v>76</v>
      </c>
      <c r="J2524" s="1" t="s">
        <v>4</v>
      </c>
      <c r="K2524" s="1">
        <v>50</v>
      </c>
      <c r="L2524" s="1" t="s">
        <v>115</v>
      </c>
      <c r="M2524" s="14">
        <v>0.15000000000000008</v>
      </c>
      <c r="N2524" s="2">
        <v>3750</v>
      </c>
      <c r="O2524" s="14">
        <f t="shared" si="134"/>
        <v>562.50000000000034</v>
      </c>
      <c r="P2524" s="14">
        <f t="shared" si="135"/>
        <v>225.00000000000014</v>
      </c>
      <c r="Q2524" s="3">
        <v>0.4</v>
      </c>
    </row>
    <row r="2525" spans="1:17" ht="15.75" customHeight="1" x14ac:dyDescent="0.2">
      <c r="A2525" s="1" t="s">
        <v>109</v>
      </c>
      <c r="B2525" s="1">
        <v>1197831</v>
      </c>
      <c r="C2525" s="17">
        <v>44584</v>
      </c>
      <c r="D2525" s="17" t="str">
        <f t="shared" si="139"/>
        <v>enero</v>
      </c>
      <c r="E2525" s="17" t="str">
        <f t="shared" si="140"/>
        <v>T1</v>
      </c>
      <c r="F2525" s="17" t="str">
        <f t="shared" si="141"/>
        <v>S1</v>
      </c>
      <c r="G2525" s="1" t="s">
        <v>8</v>
      </c>
      <c r="H2525" s="1" t="s">
        <v>75</v>
      </c>
      <c r="I2525" s="1" t="s">
        <v>76</v>
      </c>
      <c r="J2525" s="1" t="s">
        <v>5</v>
      </c>
      <c r="K2525" s="1">
        <v>50</v>
      </c>
      <c r="L2525" s="1" t="s">
        <v>115</v>
      </c>
      <c r="M2525" s="14">
        <v>0.2</v>
      </c>
      <c r="N2525" s="2">
        <v>2250</v>
      </c>
      <c r="O2525" s="14">
        <f t="shared" si="134"/>
        <v>450</v>
      </c>
      <c r="P2525" s="14">
        <f t="shared" si="135"/>
        <v>180</v>
      </c>
      <c r="Q2525" s="3">
        <v>0.4</v>
      </c>
    </row>
    <row r="2526" spans="1:17" ht="15.75" customHeight="1" x14ac:dyDescent="0.2">
      <c r="A2526" s="1" t="s">
        <v>109</v>
      </c>
      <c r="B2526" s="1">
        <v>1197831</v>
      </c>
      <c r="C2526" s="17">
        <v>44584</v>
      </c>
      <c r="D2526" s="17" t="str">
        <f t="shared" si="139"/>
        <v>enero</v>
      </c>
      <c r="E2526" s="17" t="str">
        <f t="shared" si="140"/>
        <v>T1</v>
      </c>
      <c r="F2526" s="17" t="str">
        <f t="shared" si="141"/>
        <v>S1</v>
      </c>
      <c r="G2526" s="1" t="s">
        <v>8</v>
      </c>
      <c r="H2526" s="1" t="s">
        <v>75</v>
      </c>
      <c r="I2526" s="1" t="s">
        <v>76</v>
      </c>
      <c r="J2526" s="1" t="s">
        <v>6</v>
      </c>
      <c r="K2526" s="1">
        <v>20</v>
      </c>
      <c r="L2526" s="1" t="s">
        <v>112</v>
      </c>
      <c r="M2526" s="14">
        <v>0.35000000000000003</v>
      </c>
      <c r="N2526" s="2">
        <v>2750</v>
      </c>
      <c r="O2526" s="14">
        <f t="shared" si="134"/>
        <v>962.50000000000011</v>
      </c>
      <c r="P2526" s="14">
        <f t="shared" si="135"/>
        <v>336.875</v>
      </c>
      <c r="Q2526" s="3">
        <v>0.35</v>
      </c>
    </row>
    <row r="2527" spans="1:17" ht="15.75" customHeight="1" x14ac:dyDescent="0.2">
      <c r="A2527" s="1" t="s">
        <v>109</v>
      </c>
      <c r="B2527" s="1">
        <v>1197831</v>
      </c>
      <c r="C2527" s="17">
        <v>44584</v>
      </c>
      <c r="D2527" s="17" t="str">
        <f t="shared" si="139"/>
        <v>enero</v>
      </c>
      <c r="E2527" s="17" t="str">
        <f t="shared" si="140"/>
        <v>T1</v>
      </c>
      <c r="F2527" s="17" t="str">
        <f t="shared" si="141"/>
        <v>S1</v>
      </c>
      <c r="G2527" s="1" t="s">
        <v>8</v>
      </c>
      <c r="H2527" s="1" t="s">
        <v>75</v>
      </c>
      <c r="I2527" s="1" t="s">
        <v>76</v>
      </c>
      <c r="J2527" s="1" t="s">
        <v>7</v>
      </c>
      <c r="K2527" s="1">
        <v>53</v>
      </c>
      <c r="L2527" s="1" t="s">
        <v>113</v>
      </c>
      <c r="M2527" s="14">
        <v>0.25000000000000006</v>
      </c>
      <c r="N2527" s="2">
        <v>3750</v>
      </c>
      <c r="O2527" s="14">
        <f t="shared" si="134"/>
        <v>937.50000000000023</v>
      </c>
      <c r="P2527" s="14">
        <f t="shared" si="135"/>
        <v>375.00000000000011</v>
      </c>
      <c r="Q2527" s="3">
        <v>0.4</v>
      </c>
    </row>
    <row r="2528" spans="1:17" ht="15.75" customHeight="1" x14ac:dyDescent="0.2">
      <c r="A2528" s="1" t="s">
        <v>109</v>
      </c>
      <c r="B2528" s="1">
        <v>1197831</v>
      </c>
      <c r="C2528" s="17">
        <v>44613</v>
      </c>
      <c r="D2528" s="17" t="str">
        <f t="shared" si="139"/>
        <v>febrero</v>
      </c>
      <c r="E2528" s="17" t="str">
        <f t="shared" si="140"/>
        <v>T1</v>
      </c>
      <c r="F2528" s="17" t="str">
        <f t="shared" si="141"/>
        <v>S1</v>
      </c>
      <c r="G2528" s="1" t="s">
        <v>8</v>
      </c>
      <c r="H2528" s="1" t="s">
        <v>75</v>
      </c>
      <c r="I2528" s="1" t="s">
        <v>76</v>
      </c>
      <c r="J2528" s="1" t="s">
        <v>2</v>
      </c>
      <c r="K2528" s="1">
        <v>45</v>
      </c>
      <c r="L2528" s="1" t="s">
        <v>115</v>
      </c>
      <c r="M2528" s="14">
        <v>0.25000000000000006</v>
      </c>
      <c r="N2528" s="2">
        <v>6250</v>
      </c>
      <c r="O2528" s="14">
        <f t="shared" si="134"/>
        <v>1562.5000000000005</v>
      </c>
      <c r="P2528" s="14">
        <f t="shared" si="135"/>
        <v>625.00000000000023</v>
      </c>
      <c r="Q2528" s="3">
        <v>0.4</v>
      </c>
    </row>
    <row r="2529" spans="1:17" ht="15.75" customHeight="1" x14ac:dyDescent="0.2">
      <c r="A2529" s="1" t="s">
        <v>109</v>
      </c>
      <c r="B2529" s="1">
        <v>1197831</v>
      </c>
      <c r="C2529" s="17">
        <v>44613</v>
      </c>
      <c r="D2529" s="17" t="str">
        <f t="shared" si="139"/>
        <v>febrero</v>
      </c>
      <c r="E2529" s="17" t="str">
        <f t="shared" si="140"/>
        <v>T1</v>
      </c>
      <c r="F2529" s="17" t="str">
        <f t="shared" si="141"/>
        <v>S1</v>
      </c>
      <c r="G2529" s="1" t="s">
        <v>8</v>
      </c>
      <c r="H2529" s="1" t="s">
        <v>75</v>
      </c>
      <c r="I2529" s="1" t="s">
        <v>76</v>
      </c>
      <c r="J2529" s="1" t="s">
        <v>3</v>
      </c>
      <c r="K2529" s="1">
        <v>19</v>
      </c>
      <c r="L2529" s="1" t="s">
        <v>114</v>
      </c>
      <c r="M2529" s="14">
        <v>0.25000000000000006</v>
      </c>
      <c r="N2529" s="2">
        <v>2750</v>
      </c>
      <c r="O2529" s="14">
        <f t="shared" si="134"/>
        <v>687.50000000000011</v>
      </c>
      <c r="P2529" s="14">
        <f t="shared" si="135"/>
        <v>240.62500000000003</v>
      </c>
      <c r="Q2529" s="3">
        <v>0.35</v>
      </c>
    </row>
    <row r="2530" spans="1:17" ht="15.75" customHeight="1" x14ac:dyDescent="0.2">
      <c r="A2530" s="1" t="s">
        <v>109</v>
      </c>
      <c r="B2530" s="1">
        <v>1197831</v>
      </c>
      <c r="C2530" s="17">
        <v>44613</v>
      </c>
      <c r="D2530" s="17" t="str">
        <f t="shared" si="139"/>
        <v>febrero</v>
      </c>
      <c r="E2530" s="17" t="str">
        <f t="shared" si="140"/>
        <v>T1</v>
      </c>
      <c r="F2530" s="17" t="str">
        <f t="shared" si="141"/>
        <v>S1</v>
      </c>
      <c r="G2530" s="1" t="s">
        <v>8</v>
      </c>
      <c r="H2530" s="1" t="s">
        <v>75</v>
      </c>
      <c r="I2530" s="1" t="s">
        <v>76</v>
      </c>
      <c r="J2530" s="1" t="s">
        <v>4</v>
      </c>
      <c r="K2530" s="1">
        <v>24</v>
      </c>
      <c r="L2530" s="1" t="s">
        <v>112</v>
      </c>
      <c r="M2530" s="14">
        <v>0.15000000000000008</v>
      </c>
      <c r="N2530" s="2">
        <v>3250</v>
      </c>
      <c r="O2530" s="14">
        <f t="shared" si="134"/>
        <v>487.50000000000023</v>
      </c>
      <c r="P2530" s="14">
        <f t="shared" si="135"/>
        <v>195.00000000000011</v>
      </c>
      <c r="Q2530" s="3">
        <v>0.4</v>
      </c>
    </row>
    <row r="2531" spans="1:17" ht="15.75" customHeight="1" x14ac:dyDescent="0.2">
      <c r="A2531" s="1" t="s">
        <v>109</v>
      </c>
      <c r="B2531" s="1">
        <v>1197831</v>
      </c>
      <c r="C2531" s="17">
        <v>44613</v>
      </c>
      <c r="D2531" s="17" t="str">
        <f t="shared" si="139"/>
        <v>febrero</v>
      </c>
      <c r="E2531" s="17" t="str">
        <f t="shared" si="140"/>
        <v>T1</v>
      </c>
      <c r="F2531" s="17" t="str">
        <f t="shared" si="141"/>
        <v>S1</v>
      </c>
      <c r="G2531" s="1" t="s">
        <v>8</v>
      </c>
      <c r="H2531" s="1" t="s">
        <v>75</v>
      </c>
      <c r="I2531" s="1" t="s">
        <v>76</v>
      </c>
      <c r="J2531" s="1" t="s">
        <v>5</v>
      </c>
      <c r="K2531" s="1">
        <v>45</v>
      </c>
      <c r="L2531" s="1" t="s">
        <v>114</v>
      </c>
      <c r="M2531" s="14">
        <v>0.2</v>
      </c>
      <c r="N2531" s="2">
        <v>1750</v>
      </c>
      <c r="O2531" s="14">
        <f t="shared" si="134"/>
        <v>350</v>
      </c>
      <c r="P2531" s="14">
        <f t="shared" si="135"/>
        <v>140</v>
      </c>
      <c r="Q2531" s="3">
        <v>0.4</v>
      </c>
    </row>
    <row r="2532" spans="1:17" ht="15.75" customHeight="1" x14ac:dyDescent="0.2">
      <c r="A2532" s="1" t="s">
        <v>109</v>
      </c>
      <c r="B2532" s="1">
        <v>1197831</v>
      </c>
      <c r="C2532" s="17">
        <v>44613</v>
      </c>
      <c r="D2532" s="17" t="str">
        <f t="shared" si="139"/>
        <v>febrero</v>
      </c>
      <c r="E2532" s="17" t="str">
        <f t="shared" si="140"/>
        <v>T1</v>
      </c>
      <c r="F2532" s="17" t="str">
        <f t="shared" si="141"/>
        <v>S1</v>
      </c>
      <c r="G2532" s="1" t="s">
        <v>8</v>
      </c>
      <c r="H2532" s="1" t="s">
        <v>75</v>
      </c>
      <c r="I2532" s="1" t="s">
        <v>76</v>
      </c>
      <c r="J2532" s="1" t="s">
        <v>6</v>
      </c>
      <c r="K2532" s="1">
        <v>28</v>
      </c>
      <c r="L2532" s="1" t="s">
        <v>113</v>
      </c>
      <c r="M2532" s="14">
        <v>0.35000000000000003</v>
      </c>
      <c r="N2532" s="2">
        <v>2500</v>
      </c>
      <c r="O2532" s="14">
        <f t="shared" si="134"/>
        <v>875.00000000000011</v>
      </c>
      <c r="P2532" s="14">
        <f t="shared" si="135"/>
        <v>306.25</v>
      </c>
      <c r="Q2532" s="3">
        <v>0.35</v>
      </c>
    </row>
    <row r="2533" spans="1:17" ht="15.75" customHeight="1" x14ac:dyDescent="0.2">
      <c r="A2533" s="1" t="s">
        <v>109</v>
      </c>
      <c r="B2533" s="1">
        <v>1197831</v>
      </c>
      <c r="C2533" s="17">
        <v>44613</v>
      </c>
      <c r="D2533" s="17" t="str">
        <f t="shared" si="139"/>
        <v>febrero</v>
      </c>
      <c r="E2533" s="17" t="str">
        <f t="shared" si="140"/>
        <v>T1</v>
      </c>
      <c r="F2533" s="17" t="str">
        <f t="shared" si="141"/>
        <v>S1</v>
      </c>
      <c r="G2533" s="1" t="s">
        <v>8</v>
      </c>
      <c r="H2533" s="1" t="s">
        <v>75</v>
      </c>
      <c r="I2533" s="1" t="s">
        <v>76</v>
      </c>
      <c r="J2533" s="1" t="s">
        <v>7</v>
      </c>
      <c r="K2533" s="1">
        <v>41</v>
      </c>
      <c r="L2533" s="1" t="s">
        <v>112</v>
      </c>
      <c r="M2533" s="14">
        <v>0.2</v>
      </c>
      <c r="N2533" s="2">
        <v>3500</v>
      </c>
      <c r="O2533" s="14">
        <f t="shared" si="134"/>
        <v>700</v>
      </c>
      <c r="P2533" s="14">
        <f t="shared" si="135"/>
        <v>280</v>
      </c>
      <c r="Q2533" s="3">
        <v>0.4</v>
      </c>
    </row>
    <row r="2534" spans="1:17" ht="15.75" customHeight="1" x14ac:dyDescent="0.2">
      <c r="A2534" s="1" t="s">
        <v>109</v>
      </c>
      <c r="B2534" s="1">
        <v>1197831</v>
      </c>
      <c r="C2534" s="17">
        <v>44639</v>
      </c>
      <c r="D2534" s="17" t="str">
        <f t="shared" si="139"/>
        <v>marzo</v>
      </c>
      <c r="E2534" s="17" t="str">
        <f t="shared" si="140"/>
        <v>T1</v>
      </c>
      <c r="F2534" s="17" t="str">
        <f t="shared" si="141"/>
        <v>S1</v>
      </c>
      <c r="G2534" s="1" t="s">
        <v>8</v>
      </c>
      <c r="H2534" s="1" t="s">
        <v>75</v>
      </c>
      <c r="I2534" s="1" t="s">
        <v>76</v>
      </c>
      <c r="J2534" s="1" t="s">
        <v>2</v>
      </c>
      <c r="K2534" s="1">
        <v>59</v>
      </c>
      <c r="L2534" s="1" t="s">
        <v>115</v>
      </c>
      <c r="M2534" s="14">
        <v>0.2</v>
      </c>
      <c r="N2534" s="2">
        <v>5700</v>
      </c>
      <c r="O2534" s="14">
        <f t="shared" si="134"/>
        <v>1140</v>
      </c>
      <c r="P2534" s="14">
        <f t="shared" si="135"/>
        <v>456</v>
      </c>
      <c r="Q2534" s="3">
        <v>0.4</v>
      </c>
    </row>
    <row r="2535" spans="1:17" ht="15.75" customHeight="1" x14ac:dyDescent="0.2">
      <c r="A2535" s="1" t="s">
        <v>109</v>
      </c>
      <c r="B2535" s="1">
        <v>1197831</v>
      </c>
      <c r="C2535" s="17">
        <v>44639</v>
      </c>
      <c r="D2535" s="17" t="str">
        <f t="shared" si="139"/>
        <v>marzo</v>
      </c>
      <c r="E2535" s="17" t="str">
        <f t="shared" si="140"/>
        <v>T1</v>
      </c>
      <c r="F2535" s="17" t="str">
        <f t="shared" si="141"/>
        <v>S1</v>
      </c>
      <c r="G2535" s="1" t="s">
        <v>8</v>
      </c>
      <c r="H2535" s="1" t="s">
        <v>75</v>
      </c>
      <c r="I2535" s="1" t="s">
        <v>76</v>
      </c>
      <c r="J2535" s="1" t="s">
        <v>3</v>
      </c>
      <c r="K2535" s="1">
        <v>16</v>
      </c>
      <c r="L2535" s="1" t="s">
        <v>115</v>
      </c>
      <c r="M2535" s="14">
        <v>0.2</v>
      </c>
      <c r="N2535" s="2">
        <v>2500</v>
      </c>
      <c r="O2535" s="14">
        <f t="shared" si="134"/>
        <v>500</v>
      </c>
      <c r="P2535" s="14">
        <f t="shared" si="135"/>
        <v>175</v>
      </c>
      <c r="Q2535" s="3">
        <v>0.35</v>
      </c>
    </row>
    <row r="2536" spans="1:17" ht="15.75" customHeight="1" x14ac:dyDescent="0.2">
      <c r="A2536" s="1" t="s">
        <v>109</v>
      </c>
      <c r="B2536" s="1">
        <v>1197831</v>
      </c>
      <c r="C2536" s="17">
        <v>44639</v>
      </c>
      <c r="D2536" s="17" t="str">
        <f t="shared" si="139"/>
        <v>marzo</v>
      </c>
      <c r="E2536" s="17" t="str">
        <f t="shared" si="140"/>
        <v>T1</v>
      </c>
      <c r="F2536" s="17" t="str">
        <f t="shared" si="141"/>
        <v>S1</v>
      </c>
      <c r="G2536" s="1" t="s">
        <v>8</v>
      </c>
      <c r="H2536" s="1" t="s">
        <v>75</v>
      </c>
      <c r="I2536" s="1" t="s">
        <v>76</v>
      </c>
      <c r="J2536" s="1" t="s">
        <v>4</v>
      </c>
      <c r="K2536" s="1">
        <v>55</v>
      </c>
      <c r="L2536" s="1" t="s">
        <v>114</v>
      </c>
      <c r="M2536" s="14">
        <v>0.10000000000000002</v>
      </c>
      <c r="N2536" s="2">
        <v>2750</v>
      </c>
      <c r="O2536" s="14">
        <f t="shared" si="134"/>
        <v>275.00000000000006</v>
      </c>
      <c r="P2536" s="14">
        <f t="shared" si="135"/>
        <v>110.00000000000003</v>
      </c>
      <c r="Q2536" s="3">
        <v>0.4</v>
      </c>
    </row>
    <row r="2537" spans="1:17" ht="15.75" customHeight="1" x14ac:dyDescent="0.2">
      <c r="A2537" s="1" t="s">
        <v>109</v>
      </c>
      <c r="B2537" s="1">
        <v>1197831</v>
      </c>
      <c r="C2537" s="17">
        <v>44639</v>
      </c>
      <c r="D2537" s="17" t="str">
        <f t="shared" si="139"/>
        <v>marzo</v>
      </c>
      <c r="E2537" s="17" t="str">
        <f t="shared" si="140"/>
        <v>T1</v>
      </c>
      <c r="F2537" s="17" t="str">
        <f t="shared" si="141"/>
        <v>S1</v>
      </c>
      <c r="G2537" s="1" t="s">
        <v>8</v>
      </c>
      <c r="H2537" s="1" t="s">
        <v>75</v>
      </c>
      <c r="I2537" s="1" t="s">
        <v>76</v>
      </c>
      <c r="J2537" s="1" t="s">
        <v>5</v>
      </c>
      <c r="K2537" s="1">
        <v>45</v>
      </c>
      <c r="L2537" s="1" t="s">
        <v>115</v>
      </c>
      <c r="M2537" s="14">
        <v>0.19999999999999996</v>
      </c>
      <c r="N2537" s="2">
        <v>1250</v>
      </c>
      <c r="O2537" s="14">
        <f t="shared" si="134"/>
        <v>249.99999999999994</v>
      </c>
      <c r="P2537" s="14">
        <f t="shared" si="135"/>
        <v>99.999999999999986</v>
      </c>
      <c r="Q2537" s="3">
        <v>0.4</v>
      </c>
    </row>
    <row r="2538" spans="1:17" ht="15.75" customHeight="1" x14ac:dyDescent="0.2">
      <c r="A2538" s="1" t="s">
        <v>109</v>
      </c>
      <c r="B2538" s="1">
        <v>1197831</v>
      </c>
      <c r="C2538" s="17">
        <v>44639</v>
      </c>
      <c r="D2538" s="17" t="str">
        <f t="shared" si="139"/>
        <v>marzo</v>
      </c>
      <c r="E2538" s="17" t="str">
        <f t="shared" si="140"/>
        <v>T1</v>
      </c>
      <c r="F2538" s="17" t="str">
        <f t="shared" si="141"/>
        <v>S1</v>
      </c>
      <c r="G2538" s="1" t="s">
        <v>8</v>
      </c>
      <c r="H2538" s="1" t="s">
        <v>75</v>
      </c>
      <c r="I2538" s="1" t="s">
        <v>76</v>
      </c>
      <c r="J2538" s="1" t="s">
        <v>6</v>
      </c>
      <c r="K2538" s="1">
        <v>51</v>
      </c>
      <c r="L2538" s="1" t="s">
        <v>114</v>
      </c>
      <c r="M2538" s="14">
        <v>0.35000000000000009</v>
      </c>
      <c r="N2538" s="2">
        <v>1750</v>
      </c>
      <c r="O2538" s="14">
        <f t="shared" si="134"/>
        <v>612.50000000000011</v>
      </c>
      <c r="P2538" s="14">
        <f t="shared" si="135"/>
        <v>214.37500000000003</v>
      </c>
      <c r="Q2538" s="3">
        <v>0.35</v>
      </c>
    </row>
    <row r="2539" spans="1:17" ht="15.75" customHeight="1" x14ac:dyDescent="0.2">
      <c r="A2539" s="1" t="s">
        <v>109</v>
      </c>
      <c r="B2539" s="1">
        <v>1197831</v>
      </c>
      <c r="C2539" s="17">
        <v>44639</v>
      </c>
      <c r="D2539" s="17" t="str">
        <f t="shared" si="139"/>
        <v>marzo</v>
      </c>
      <c r="E2539" s="17" t="str">
        <f t="shared" si="140"/>
        <v>T1</v>
      </c>
      <c r="F2539" s="17" t="str">
        <f t="shared" si="141"/>
        <v>S1</v>
      </c>
      <c r="G2539" s="1" t="s">
        <v>8</v>
      </c>
      <c r="H2539" s="1" t="s">
        <v>75</v>
      </c>
      <c r="I2539" s="1" t="s">
        <v>76</v>
      </c>
      <c r="J2539" s="1" t="s">
        <v>7</v>
      </c>
      <c r="K2539" s="1">
        <v>54</v>
      </c>
      <c r="L2539" s="1" t="s">
        <v>115</v>
      </c>
      <c r="M2539" s="14">
        <v>0.25</v>
      </c>
      <c r="N2539" s="2">
        <v>2750</v>
      </c>
      <c r="O2539" s="14">
        <f t="shared" si="134"/>
        <v>687.5</v>
      </c>
      <c r="P2539" s="14">
        <f t="shared" si="135"/>
        <v>275</v>
      </c>
      <c r="Q2539" s="3">
        <v>0.4</v>
      </c>
    </row>
    <row r="2540" spans="1:17" ht="15.75" customHeight="1" x14ac:dyDescent="0.2">
      <c r="A2540" s="1" t="s">
        <v>109</v>
      </c>
      <c r="B2540" s="1">
        <v>1197831</v>
      </c>
      <c r="C2540" s="17">
        <v>44671</v>
      </c>
      <c r="D2540" s="17" t="str">
        <f t="shared" si="139"/>
        <v>abril</v>
      </c>
      <c r="E2540" s="17" t="str">
        <f t="shared" si="140"/>
        <v>T2</v>
      </c>
      <c r="F2540" s="17" t="str">
        <f t="shared" si="141"/>
        <v>S1</v>
      </c>
      <c r="G2540" s="1" t="s">
        <v>8</v>
      </c>
      <c r="H2540" s="1" t="s">
        <v>75</v>
      </c>
      <c r="I2540" s="1" t="s">
        <v>76</v>
      </c>
      <c r="J2540" s="1" t="s">
        <v>2</v>
      </c>
      <c r="K2540" s="1">
        <v>29</v>
      </c>
      <c r="L2540" s="1" t="s">
        <v>115</v>
      </c>
      <c r="M2540" s="14">
        <v>0.25</v>
      </c>
      <c r="N2540" s="2">
        <v>5250</v>
      </c>
      <c r="O2540" s="14">
        <f t="shared" si="134"/>
        <v>1312.5</v>
      </c>
      <c r="P2540" s="14">
        <f t="shared" si="135"/>
        <v>525</v>
      </c>
      <c r="Q2540" s="3">
        <v>0.4</v>
      </c>
    </row>
    <row r="2541" spans="1:17" ht="15.75" customHeight="1" x14ac:dyDescent="0.2">
      <c r="A2541" s="1" t="s">
        <v>109</v>
      </c>
      <c r="B2541" s="1">
        <v>1197831</v>
      </c>
      <c r="C2541" s="17">
        <v>44671</v>
      </c>
      <c r="D2541" s="17" t="str">
        <f t="shared" si="139"/>
        <v>abril</v>
      </c>
      <c r="E2541" s="17" t="str">
        <f t="shared" si="140"/>
        <v>T2</v>
      </c>
      <c r="F2541" s="17" t="str">
        <f t="shared" si="141"/>
        <v>S1</v>
      </c>
      <c r="G2541" s="1" t="s">
        <v>8</v>
      </c>
      <c r="H2541" s="1" t="s">
        <v>75</v>
      </c>
      <c r="I2541" s="1" t="s">
        <v>76</v>
      </c>
      <c r="J2541" s="1" t="s">
        <v>3</v>
      </c>
      <c r="K2541" s="1">
        <v>24</v>
      </c>
      <c r="L2541" s="1" t="s">
        <v>114</v>
      </c>
      <c r="M2541" s="14">
        <v>0.25</v>
      </c>
      <c r="N2541" s="2">
        <v>2250</v>
      </c>
      <c r="O2541" s="14">
        <f t="shared" si="134"/>
        <v>562.5</v>
      </c>
      <c r="P2541" s="14">
        <f t="shared" si="135"/>
        <v>196.875</v>
      </c>
      <c r="Q2541" s="3">
        <v>0.35</v>
      </c>
    </row>
    <row r="2542" spans="1:17" ht="15.75" customHeight="1" x14ac:dyDescent="0.2">
      <c r="A2542" s="1" t="s">
        <v>109</v>
      </c>
      <c r="B2542" s="1">
        <v>1197831</v>
      </c>
      <c r="C2542" s="17">
        <v>44671</v>
      </c>
      <c r="D2542" s="17" t="str">
        <f t="shared" si="139"/>
        <v>abril</v>
      </c>
      <c r="E2542" s="17" t="str">
        <f t="shared" si="140"/>
        <v>T2</v>
      </c>
      <c r="F2542" s="17" t="str">
        <f t="shared" si="141"/>
        <v>S1</v>
      </c>
      <c r="G2542" s="1" t="s">
        <v>8</v>
      </c>
      <c r="H2542" s="1" t="s">
        <v>75</v>
      </c>
      <c r="I2542" s="1" t="s">
        <v>76</v>
      </c>
      <c r="J2542" s="1" t="s">
        <v>4</v>
      </c>
      <c r="K2542" s="1">
        <v>49</v>
      </c>
      <c r="L2542" s="1" t="s">
        <v>114</v>
      </c>
      <c r="M2542" s="14">
        <v>0.15000000000000002</v>
      </c>
      <c r="N2542" s="2">
        <v>2250</v>
      </c>
      <c r="O2542" s="14">
        <f t="shared" si="134"/>
        <v>337.50000000000006</v>
      </c>
      <c r="P2542" s="14">
        <f t="shared" si="135"/>
        <v>135.00000000000003</v>
      </c>
      <c r="Q2542" s="3">
        <v>0.4</v>
      </c>
    </row>
    <row r="2543" spans="1:17" ht="15.75" customHeight="1" x14ac:dyDescent="0.2">
      <c r="A2543" s="1" t="s">
        <v>109</v>
      </c>
      <c r="B2543" s="1">
        <v>1197831</v>
      </c>
      <c r="C2543" s="17">
        <v>44671</v>
      </c>
      <c r="D2543" s="17" t="str">
        <f t="shared" si="139"/>
        <v>abril</v>
      </c>
      <c r="E2543" s="17" t="str">
        <f t="shared" si="140"/>
        <v>T2</v>
      </c>
      <c r="F2543" s="17" t="str">
        <f t="shared" si="141"/>
        <v>S1</v>
      </c>
      <c r="G2543" s="1" t="s">
        <v>8</v>
      </c>
      <c r="H2543" s="1" t="s">
        <v>75</v>
      </c>
      <c r="I2543" s="1" t="s">
        <v>76</v>
      </c>
      <c r="J2543" s="1" t="s">
        <v>5</v>
      </c>
      <c r="K2543" s="1">
        <v>40</v>
      </c>
      <c r="L2543" s="1" t="s">
        <v>113</v>
      </c>
      <c r="M2543" s="14">
        <v>0.19999999999999996</v>
      </c>
      <c r="N2543" s="2">
        <v>1500</v>
      </c>
      <c r="O2543" s="14">
        <f t="shared" si="134"/>
        <v>299.99999999999994</v>
      </c>
      <c r="P2543" s="14">
        <f t="shared" si="135"/>
        <v>119.99999999999999</v>
      </c>
      <c r="Q2543" s="3">
        <v>0.4</v>
      </c>
    </row>
    <row r="2544" spans="1:17" ht="15.75" customHeight="1" x14ac:dyDescent="0.2">
      <c r="A2544" s="1" t="s">
        <v>109</v>
      </c>
      <c r="B2544" s="1">
        <v>1197831</v>
      </c>
      <c r="C2544" s="17">
        <v>44671</v>
      </c>
      <c r="D2544" s="17" t="str">
        <f t="shared" si="139"/>
        <v>abril</v>
      </c>
      <c r="E2544" s="17" t="str">
        <f t="shared" si="140"/>
        <v>T2</v>
      </c>
      <c r="F2544" s="17" t="str">
        <f t="shared" si="141"/>
        <v>S1</v>
      </c>
      <c r="G2544" s="1" t="s">
        <v>8</v>
      </c>
      <c r="H2544" s="1" t="s">
        <v>75</v>
      </c>
      <c r="I2544" s="1" t="s">
        <v>76</v>
      </c>
      <c r="J2544" s="1" t="s">
        <v>6</v>
      </c>
      <c r="K2544" s="1">
        <v>50</v>
      </c>
      <c r="L2544" s="1" t="s">
        <v>113</v>
      </c>
      <c r="M2544" s="14">
        <v>0.4</v>
      </c>
      <c r="N2544" s="2">
        <v>1750</v>
      </c>
      <c r="O2544" s="14">
        <f t="shared" si="134"/>
        <v>700</v>
      </c>
      <c r="P2544" s="14">
        <f t="shared" si="135"/>
        <v>244.99999999999997</v>
      </c>
      <c r="Q2544" s="3">
        <v>0.35</v>
      </c>
    </row>
    <row r="2545" spans="1:17" ht="15.75" customHeight="1" x14ac:dyDescent="0.2">
      <c r="A2545" s="1" t="s">
        <v>109</v>
      </c>
      <c r="B2545" s="1">
        <v>1197831</v>
      </c>
      <c r="C2545" s="17">
        <v>44671</v>
      </c>
      <c r="D2545" s="17" t="str">
        <f t="shared" si="139"/>
        <v>abril</v>
      </c>
      <c r="E2545" s="17" t="str">
        <f t="shared" si="140"/>
        <v>T2</v>
      </c>
      <c r="F2545" s="17" t="str">
        <f t="shared" si="141"/>
        <v>S1</v>
      </c>
      <c r="G2545" s="1" t="s">
        <v>8</v>
      </c>
      <c r="H2545" s="1" t="s">
        <v>75</v>
      </c>
      <c r="I2545" s="1" t="s">
        <v>76</v>
      </c>
      <c r="J2545" s="1" t="s">
        <v>7</v>
      </c>
      <c r="K2545" s="1">
        <v>18</v>
      </c>
      <c r="L2545" s="1" t="s">
        <v>114</v>
      </c>
      <c r="M2545" s="14">
        <v>0.30000000000000004</v>
      </c>
      <c r="N2545" s="2">
        <v>3250</v>
      </c>
      <c r="O2545" s="14">
        <f t="shared" si="134"/>
        <v>975.00000000000011</v>
      </c>
      <c r="P2545" s="14">
        <f t="shared" si="135"/>
        <v>390.00000000000006</v>
      </c>
      <c r="Q2545" s="3">
        <v>0.4</v>
      </c>
    </row>
    <row r="2546" spans="1:17" ht="15.75" customHeight="1" x14ac:dyDescent="0.2">
      <c r="A2546" s="1" t="s">
        <v>109</v>
      </c>
      <c r="B2546" s="1">
        <v>1197831</v>
      </c>
      <c r="C2546" s="17">
        <v>44700</v>
      </c>
      <c r="D2546" s="17" t="str">
        <f t="shared" si="139"/>
        <v>mayo</v>
      </c>
      <c r="E2546" s="17" t="str">
        <f t="shared" si="140"/>
        <v>T2</v>
      </c>
      <c r="F2546" s="17" t="str">
        <f t="shared" si="141"/>
        <v>S1</v>
      </c>
      <c r="G2546" s="1" t="s">
        <v>8</v>
      </c>
      <c r="H2546" s="1" t="s">
        <v>75</v>
      </c>
      <c r="I2546" s="1" t="s">
        <v>76</v>
      </c>
      <c r="J2546" s="1" t="s">
        <v>2</v>
      </c>
      <c r="K2546" s="1">
        <v>55</v>
      </c>
      <c r="L2546" s="1" t="s">
        <v>115</v>
      </c>
      <c r="M2546" s="14">
        <v>0.4</v>
      </c>
      <c r="N2546" s="2">
        <v>5950</v>
      </c>
      <c r="O2546" s="14">
        <f t="shared" si="134"/>
        <v>2380</v>
      </c>
      <c r="P2546" s="14">
        <f t="shared" si="135"/>
        <v>952</v>
      </c>
      <c r="Q2546" s="3">
        <v>0.4</v>
      </c>
    </row>
    <row r="2547" spans="1:17" ht="15.75" customHeight="1" x14ac:dyDescent="0.2">
      <c r="A2547" s="1" t="s">
        <v>109</v>
      </c>
      <c r="B2547" s="1">
        <v>1197831</v>
      </c>
      <c r="C2547" s="17">
        <v>44700</v>
      </c>
      <c r="D2547" s="17" t="str">
        <f t="shared" si="139"/>
        <v>mayo</v>
      </c>
      <c r="E2547" s="17" t="str">
        <f t="shared" si="140"/>
        <v>T2</v>
      </c>
      <c r="F2547" s="17" t="str">
        <f t="shared" si="141"/>
        <v>S1</v>
      </c>
      <c r="G2547" s="1" t="s">
        <v>8</v>
      </c>
      <c r="H2547" s="1" t="s">
        <v>75</v>
      </c>
      <c r="I2547" s="1" t="s">
        <v>76</v>
      </c>
      <c r="J2547" s="1" t="s">
        <v>3</v>
      </c>
      <c r="K2547" s="1">
        <v>49</v>
      </c>
      <c r="L2547" s="1" t="s">
        <v>115</v>
      </c>
      <c r="M2547" s="14">
        <v>0.4</v>
      </c>
      <c r="N2547" s="2">
        <v>3000</v>
      </c>
      <c r="O2547" s="14">
        <f t="shared" si="134"/>
        <v>1200</v>
      </c>
      <c r="P2547" s="14">
        <f t="shared" si="135"/>
        <v>420</v>
      </c>
      <c r="Q2547" s="3">
        <v>0.35</v>
      </c>
    </row>
    <row r="2548" spans="1:17" ht="15.75" customHeight="1" x14ac:dyDescent="0.2">
      <c r="A2548" s="1" t="s">
        <v>109</v>
      </c>
      <c r="B2548" s="1">
        <v>1197831</v>
      </c>
      <c r="C2548" s="17">
        <v>44700</v>
      </c>
      <c r="D2548" s="17" t="str">
        <f t="shared" si="139"/>
        <v>mayo</v>
      </c>
      <c r="E2548" s="17" t="str">
        <f t="shared" si="140"/>
        <v>T2</v>
      </c>
      <c r="F2548" s="17" t="str">
        <f t="shared" si="141"/>
        <v>S1</v>
      </c>
      <c r="G2548" s="1" t="s">
        <v>8</v>
      </c>
      <c r="H2548" s="1" t="s">
        <v>75</v>
      </c>
      <c r="I2548" s="1" t="s">
        <v>76</v>
      </c>
      <c r="J2548" s="1" t="s">
        <v>4</v>
      </c>
      <c r="K2548" s="1">
        <v>45</v>
      </c>
      <c r="L2548" s="1" t="s">
        <v>114</v>
      </c>
      <c r="M2548" s="14">
        <v>0.35000000000000003</v>
      </c>
      <c r="N2548" s="2">
        <v>2750</v>
      </c>
      <c r="O2548" s="14">
        <f t="shared" si="134"/>
        <v>962.50000000000011</v>
      </c>
      <c r="P2548" s="14">
        <f t="shared" si="135"/>
        <v>385.00000000000006</v>
      </c>
      <c r="Q2548" s="3">
        <v>0.4</v>
      </c>
    </row>
    <row r="2549" spans="1:17" ht="15.75" customHeight="1" x14ac:dyDescent="0.2">
      <c r="A2549" s="1" t="s">
        <v>109</v>
      </c>
      <c r="B2549" s="1">
        <v>1197831</v>
      </c>
      <c r="C2549" s="17">
        <v>44700</v>
      </c>
      <c r="D2549" s="17" t="str">
        <f t="shared" si="139"/>
        <v>mayo</v>
      </c>
      <c r="E2549" s="17" t="str">
        <f t="shared" si="140"/>
        <v>T2</v>
      </c>
      <c r="F2549" s="17" t="str">
        <f t="shared" si="141"/>
        <v>S1</v>
      </c>
      <c r="G2549" s="1" t="s">
        <v>8</v>
      </c>
      <c r="H2549" s="1" t="s">
        <v>75</v>
      </c>
      <c r="I2549" s="1" t="s">
        <v>76</v>
      </c>
      <c r="J2549" s="1" t="s">
        <v>5</v>
      </c>
      <c r="K2549" s="1">
        <v>36</v>
      </c>
      <c r="L2549" s="1" t="s">
        <v>113</v>
      </c>
      <c r="M2549" s="14">
        <v>0.35000000000000003</v>
      </c>
      <c r="N2549" s="2">
        <v>2250</v>
      </c>
      <c r="O2549" s="14">
        <f t="shared" si="134"/>
        <v>787.50000000000011</v>
      </c>
      <c r="P2549" s="14">
        <f t="shared" si="135"/>
        <v>315.00000000000006</v>
      </c>
      <c r="Q2549" s="3">
        <v>0.4</v>
      </c>
    </row>
    <row r="2550" spans="1:17" ht="15.75" customHeight="1" x14ac:dyDescent="0.2">
      <c r="A2550" s="1" t="s">
        <v>109</v>
      </c>
      <c r="B2550" s="1">
        <v>1197831</v>
      </c>
      <c r="C2550" s="17">
        <v>44700</v>
      </c>
      <c r="D2550" s="17" t="str">
        <f t="shared" si="139"/>
        <v>mayo</v>
      </c>
      <c r="E2550" s="17" t="str">
        <f t="shared" si="140"/>
        <v>T2</v>
      </c>
      <c r="F2550" s="17" t="str">
        <f t="shared" si="141"/>
        <v>S1</v>
      </c>
      <c r="G2550" s="1" t="s">
        <v>8</v>
      </c>
      <c r="H2550" s="1" t="s">
        <v>75</v>
      </c>
      <c r="I2550" s="1" t="s">
        <v>76</v>
      </c>
      <c r="J2550" s="1" t="s">
        <v>6</v>
      </c>
      <c r="K2550" s="1">
        <v>16</v>
      </c>
      <c r="L2550" s="1" t="s">
        <v>112</v>
      </c>
      <c r="M2550" s="14">
        <v>0.44999999999999996</v>
      </c>
      <c r="N2550" s="2">
        <v>2500</v>
      </c>
      <c r="O2550" s="14">
        <f t="shared" si="134"/>
        <v>1125</v>
      </c>
      <c r="P2550" s="14">
        <f t="shared" si="135"/>
        <v>393.75</v>
      </c>
      <c r="Q2550" s="3">
        <v>0.35</v>
      </c>
    </row>
    <row r="2551" spans="1:17" ht="15.75" customHeight="1" x14ac:dyDescent="0.2">
      <c r="A2551" s="1" t="s">
        <v>109</v>
      </c>
      <c r="B2551" s="1">
        <v>1197831</v>
      </c>
      <c r="C2551" s="17">
        <v>44700</v>
      </c>
      <c r="D2551" s="17" t="str">
        <f t="shared" si="139"/>
        <v>mayo</v>
      </c>
      <c r="E2551" s="17" t="str">
        <f t="shared" si="140"/>
        <v>T2</v>
      </c>
      <c r="F2551" s="17" t="str">
        <f t="shared" si="141"/>
        <v>S1</v>
      </c>
      <c r="G2551" s="1" t="s">
        <v>8</v>
      </c>
      <c r="H2551" s="1" t="s">
        <v>75</v>
      </c>
      <c r="I2551" s="1" t="s">
        <v>76</v>
      </c>
      <c r="J2551" s="1" t="s">
        <v>7</v>
      </c>
      <c r="K2551" s="1">
        <v>52</v>
      </c>
      <c r="L2551" s="1" t="s">
        <v>113</v>
      </c>
      <c r="M2551" s="14">
        <v>0.44999999999999996</v>
      </c>
      <c r="N2551" s="2">
        <v>3500</v>
      </c>
      <c r="O2551" s="14">
        <f t="shared" si="134"/>
        <v>1574.9999999999998</v>
      </c>
      <c r="P2551" s="14">
        <f t="shared" si="135"/>
        <v>630</v>
      </c>
      <c r="Q2551" s="3">
        <v>0.4</v>
      </c>
    </row>
    <row r="2552" spans="1:17" ht="15.75" customHeight="1" x14ac:dyDescent="0.2">
      <c r="A2552" s="1" t="s">
        <v>109</v>
      </c>
      <c r="B2552" s="1">
        <v>1197831</v>
      </c>
      <c r="C2552" s="17">
        <v>44733</v>
      </c>
      <c r="D2552" s="17" t="str">
        <f t="shared" si="139"/>
        <v>junio</v>
      </c>
      <c r="E2552" s="17" t="str">
        <f t="shared" si="140"/>
        <v>T2</v>
      </c>
      <c r="F2552" s="17" t="str">
        <f t="shared" si="141"/>
        <v>S1</v>
      </c>
      <c r="G2552" s="1" t="s">
        <v>8</v>
      </c>
      <c r="H2552" s="1" t="s">
        <v>75</v>
      </c>
      <c r="I2552" s="1" t="s">
        <v>76</v>
      </c>
      <c r="J2552" s="1" t="s">
        <v>2</v>
      </c>
      <c r="K2552" s="1">
        <v>51</v>
      </c>
      <c r="L2552" s="1" t="s">
        <v>114</v>
      </c>
      <c r="M2552" s="14">
        <v>0.39999999999999997</v>
      </c>
      <c r="N2552" s="2">
        <v>6000</v>
      </c>
      <c r="O2552" s="14">
        <f t="shared" si="134"/>
        <v>2400</v>
      </c>
      <c r="P2552" s="14">
        <f t="shared" si="135"/>
        <v>960</v>
      </c>
      <c r="Q2552" s="3">
        <v>0.4</v>
      </c>
    </row>
    <row r="2553" spans="1:17" ht="15.75" customHeight="1" x14ac:dyDescent="0.2">
      <c r="A2553" s="1" t="s">
        <v>109</v>
      </c>
      <c r="B2553" s="1">
        <v>1197831</v>
      </c>
      <c r="C2553" s="17">
        <v>44733</v>
      </c>
      <c r="D2553" s="17" t="str">
        <f t="shared" si="139"/>
        <v>junio</v>
      </c>
      <c r="E2553" s="17" t="str">
        <f t="shared" si="140"/>
        <v>T2</v>
      </c>
      <c r="F2553" s="17" t="str">
        <f t="shared" si="141"/>
        <v>S1</v>
      </c>
      <c r="G2553" s="1" t="s">
        <v>8</v>
      </c>
      <c r="H2553" s="1" t="s">
        <v>75</v>
      </c>
      <c r="I2553" s="1" t="s">
        <v>76</v>
      </c>
      <c r="J2553" s="1" t="s">
        <v>3</v>
      </c>
      <c r="K2553" s="1">
        <v>37</v>
      </c>
      <c r="L2553" s="1" t="s">
        <v>115</v>
      </c>
      <c r="M2553" s="14">
        <v>0.35000000000000003</v>
      </c>
      <c r="N2553" s="2">
        <v>3500</v>
      </c>
      <c r="O2553" s="14">
        <f t="shared" si="134"/>
        <v>1225.0000000000002</v>
      </c>
      <c r="P2553" s="14">
        <f t="shared" si="135"/>
        <v>428.75000000000006</v>
      </c>
      <c r="Q2553" s="3">
        <v>0.35</v>
      </c>
    </row>
    <row r="2554" spans="1:17" ht="15.75" customHeight="1" x14ac:dyDescent="0.2">
      <c r="A2554" s="1" t="s">
        <v>109</v>
      </c>
      <c r="B2554" s="1">
        <v>1197831</v>
      </c>
      <c r="C2554" s="17">
        <v>44733</v>
      </c>
      <c r="D2554" s="17" t="str">
        <f t="shared" si="139"/>
        <v>junio</v>
      </c>
      <c r="E2554" s="17" t="str">
        <f t="shared" si="140"/>
        <v>T2</v>
      </c>
      <c r="F2554" s="17" t="str">
        <f t="shared" si="141"/>
        <v>S1</v>
      </c>
      <c r="G2554" s="1" t="s">
        <v>8</v>
      </c>
      <c r="H2554" s="1" t="s">
        <v>75</v>
      </c>
      <c r="I2554" s="1" t="s">
        <v>76</v>
      </c>
      <c r="J2554" s="1" t="s">
        <v>4</v>
      </c>
      <c r="K2554" s="1">
        <v>48</v>
      </c>
      <c r="L2554" s="1" t="s">
        <v>112</v>
      </c>
      <c r="M2554" s="14">
        <v>0.4</v>
      </c>
      <c r="N2554" s="2">
        <v>3250</v>
      </c>
      <c r="O2554" s="14">
        <f t="shared" si="134"/>
        <v>1300</v>
      </c>
      <c r="P2554" s="14">
        <f t="shared" si="135"/>
        <v>520</v>
      </c>
      <c r="Q2554" s="3">
        <v>0.4</v>
      </c>
    </row>
    <row r="2555" spans="1:17" ht="15.75" customHeight="1" x14ac:dyDescent="0.2">
      <c r="A2555" s="1" t="s">
        <v>109</v>
      </c>
      <c r="B2555" s="1">
        <v>1197831</v>
      </c>
      <c r="C2555" s="17">
        <v>44733</v>
      </c>
      <c r="D2555" s="17" t="str">
        <f t="shared" si="139"/>
        <v>junio</v>
      </c>
      <c r="E2555" s="17" t="str">
        <f t="shared" si="140"/>
        <v>T2</v>
      </c>
      <c r="F2555" s="17" t="str">
        <f t="shared" si="141"/>
        <v>S1</v>
      </c>
      <c r="G2555" s="1" t="s">
        <v>8</v>
      </c>
      <c r="H2555" s="1" t="s">
        <v>75</v>
      </c>
      <c r="I2555" s="1" t="s">
        <v>76</v>
      </c>
      <c r="J2555" s="1" t="s">
        <v>5</v>
      </c>
      <c r="K2555" s="1">
        <v>34</v>
      </c>
      <c r="L2555" s="1" t="s">
        <v>115</v>
      </c>
      <c r="M2555" s="14">
        <v>0.4</v>
      </c>
      <c r="N2555" s="2">
        <v>3000</v>
      </c>
      <c r="O2555" s="14">
        <f t="shared" si="134"/>
        <v>1200</v>
      </c>
      <c r="P2555" s="14">
        <f t="shared" si="135"/>
        <v>480</v>
      </c>
      <c r="Q2555" s="3">
        <v>0.4</v>
      </c>
    </row>
    <row r="2556" spans="1:17" ht="15.75" customHeight="1" x14ac:dyDescent="0.2">
      <c r="A2556" s="1" t="s">
        <v>109</v>
      </c>
      <c r="B2556" s="1">
        <v>1197831</v>
      </c>
      <c r="C2556" s="17">
        <v>44733</v>
      </c>
      <c r="D2556" s="17" t="str">
        <f t="shared" si="139"/>
        <v>junio</v>
      </c>
      <c r="E2556" s="17" t="str">
        <f t="shared" si="140"/>
        <v>T2</v>
      </c>
      <c r="F2556" s="17" t="str">
        <f t="shared" si="141"/>
        <v>S1</v>
      </c>
      <c r="G2556" s="1" t="s">
        <v>8</v>
      </c>
      <c r="H2556" s="1" t="s">
        <v>75</v>
      </c>
      <c r="I2556" s="1" t="s">
        <v>76</v>
      </c>
      <c r="J2556" s="1" t="s">
        <v>6</v>
      </c>
      <c r="K2556" s="1">
        <v>33</v>
      </c>
      <c r="L2556" s="1" t="s">
        <v>112</v>
      </c>
      <c r="M2556" s="14">
        <v>0.54999999999999993</v>
      </c>
      <c r="N2556" s="2">
        <v>3000</v>
      </c>
      <c r="O2556" s="14">
        <f t="shared" si="134"/>
        <v>1649.9999999999998</v>
      </c>
      <c r="P2556" s="14">
        <f t="shared" si="135"/>
        <v>577.49999999999989</v>
      </c>
      <c r="Q2556" s="3">
        <v>0.35</v>
      </c>
    </row>
    <row r="2557" spans="1:17" ht="15.75" customHeight="1" x14ac:dyDescent="0.2">
      <c r="A2557" s="1" t="s">
        <v>109</v>
      </c>
      <c r="B2557" s="1">
        <v>1197831</v>
      </c>
      <c r="C2557" s="17">
        <v>44733</v>
      </c>
      <c r="D2557" s="17" t="str">
        <f t="shared" si="139"/>
        <v>junio</v>
      </c>
      <c r="E2557" s="17" t="str">
        <f t="shared" si="140"/>
        <v>T2</v>
      </c>
      <c r="F2557" s="17" t="str">
        <f t="shared" si="141"/>
        <v>S1</v>
      </c>
      <c r="G2557" s="1" t="s">
        <v>8</v>
      </c>
      <c r="H2557" s="1" t="s">
        <v>75</v>
      </c>
      <c r="I2557" s="1" t="s">
        <v>76</v>
      </c>
      <c r="J2557" s="1" t="s">
        <v>7</v>
      </c>
      <c r="K2557" s="1">
        <v>27</v>
      </c>
      <c r="L2557" s="1" t="s">
        <v>113</v>
      </c>
      <c r="M2557" s="14">
        <v>0.6</v>
      </c>
      <c r="N2557" s="2">
        <v>4750</v>
      </c>
      <c r="O2557" s="14">
        <f t="shared" si="134"/>
        <v>2850</v>
      </c>
      <c r="P2557" s="14">
        <f t="shared" si="135"/>
        <v>1140</v>
      </c>
      <c r="Q2557" s="3">
        <v>0.4</v>
      </c>
    </row>
    <row r="2558" spans="1:17" ht="15.75" customHeight="1" x14ac:dyDescent="0.2">
      <c r="A2558" s="1" t="s">
        <v>109</v>
      </c>
      <c r="B2558" s="1">
        <v>1197831</v>
      </c>
      <c r="C2558" s="17">
        <v>44761</v>
      </c>
      <c r="D2558" s="17" t="str">
        <f t="shared" si="139"/>
        <v>julio</v>
      </c>
      <c r="E2558" s="17" t="str">
        <f t="shared" si="140"/>
        <v>T3</v>
      </c>
      <c r="F2558" s="17" t="str">
        <f t="shared" si="141"/>
        <v>S2</v>
      </c>
      <c r="G2558" s="1" t="s">
        <v>8</v>
      </c>
      <c r="H2558" s="1" t="s">
        <v>75</v>
      </c>
      <c r="I2558" s="1" t="s">
        <v>76</v>
      </c>
      <c r="J2558" s="1" t="s">
        <v>2</v>
      </c>
      <c r="K2558" s="1">
        <v>56</v>
      </c>
      <c r="L2558" s="1" t="s">
        <v>113</v>
      </c>
      <c r="M2558" s="14">
        <v>0.54999999999999993</v>
      </c>
      <c r="N2558" s="2">
        <v>7000</v>
      </c>
      <c r="O2558" s="14">
        <f t="shared" si="134"/>
        <v>3849.9999999999995</v>
      </c>
      <c r="P2558" s="14">
        <f t="shared" si="135"/>
        <v>1540</v>
      </c>
      <c r="Q2558" s="3">
        <v>0.4</v>
      </c>
    </row>
    <row r="2559" spans="1:17" ht="15.75" customHeight="1" x14ac:dyDescent="0.2">
      <c r="A2559" s="1" t="s">
        <v>109</v>
      </c>
      <c r="B2559" s="1">
        <v>1197831</v>
      </c>
      <c r="C2559" s="17">
        <v>44761</v>
      </c>
      <c r="D2559" s="17" t="str">
        <f t="shared" si="139"/>
        <v>julio</v>
      </c>
      <c r="E2559" s="17" t="str">
        <f t="shared" si="140"/>
        <v>T3</v>
      </c>
      <c r="F2559" s="17" t="str">
        <f t="shared" si="141"/>
        <v>S2</v>
      </c>
      <c r="G2559" s="1" t="s">
        <v>8</v>
      </c>
      <c r="H2559" s="1" t="s">
        <v>75</v>
      </c>
      <c r="I2559" s="1" t="s">
        <v>76</v>
      </c>
      <c r="J2559" s="1" t="s">
        <v>3</v>
      </c>
      <c r="K2559" s="1">
        <v>41</v>
      </c>
      <c r="L2559" s="1" t="s">
        <v>113</v>
      </c>
      <c r="M2559" s="14">
        <v>0.5</v>
      </c>
      <c r="N2559" s="2">
        <v>4500</v>
      </c>
      <c r="O2559" s="14">
        <f t="shared" si="134"/>
        <v>2250</v>
      </c>
      <c r="P2559" s="14">
        <f t="shared" si="135"/>
        <v>787.5</v>
      </c>
      <c r="Q2559" s="3">
        <v>0.35</v>
      </c>
    </row>
    <row r="2560" spans="1:17" ht="15.75" customHeight="1" x14ac:dyDescent="0.2">
      <c r="A2560" s="1" t="s">
        <v>109</v>
      </c>
      <c r="B2560" s="1">
        <v>1197831</v>
      </c>
      <c r="C2560" s="17">
        <v>44761</v>
      </c>
      <c r="D2560" s="17" t="str">
        <f t="shared" si="139"/>
        <v>julio</v>
      </c>
      <c r="E2560" s="17" t="str">
        <f t="shared" si="140"/>
        <v>T3</v>
      </c>
      <c r="F2560" s="17" t="str">
        <f t="shared" si="141"/>
        <v>S2</v>
      </c>
      <c r="G2560" s="1" t="s">
        <v>8</v>
      </c>
      <c r="H2560" s="1" t="s">
        <v>75</v>
      </c>
      <c r="I2560" s="1" t="s">
        <v>76</v>
      </c>
      <c r="J2560" s="1" t="s">
        <v>4</v>
      </c>
      <c r="K2560" s="1">
        <v>23</v>
      </c>
      <c r="L2560" s="1" t="s">
        <v>114</v>
      </c>
      <c r="M2560" s="14">
        <v>0.45</v>
      </c>
      <c r="N2560" s="2">
        <v>3750</v>
      </c>
      <c r="O2560" s="14">
        <f t="shared" si="134"/>
        <v>1687.5</v>
      </c>
      <c r="P2560" s="14">
        <f t="shared" si="135"/>
        <v>675</v>
      </c>
      <c r="Q2560" s="3">
        <v>0.4</v>
      </c>
    </row>
    <row r="2561" spans="1:17" ht="15.75" customHeight="1" x14ac:dyDescent="0.2">
      <c r="A2561" s="1" t="s">
        <v>109</v>
      </c>
      <c r="B2561" s="1">
        <v>1197831</v>
      </c>
      <c r="C2561" s="17">
        <v>44761</v>
      </c>
      <c r="D2561" s="17" t="str">
        <f t="shared" si="139"/>
        <v>julio</v>
      </c>
      <c r="E2561" s="17" t="str">
        <f t="shared" si="140"/>
        <v>T3</v>
      </c>
      <c r="F2561" s="17" t="str">
        <f t="shared" si="141"/>
        <v>S2</v>
      </c>
      <c r="G2561" s="1" t="s">
        <v>8</v>
      </c>
      <c r="H2561" s="1" t="s">
        <v>75</v>
      </c>
      <c r="I2561" s="1" t="s">
        <v>76</v>
      </c>
      <c r="J2561" s="1" t="s">
        <v>5</v>
      </c>
      <c r="K2561" s="1">
        <v>52</v>
      </c>
      <c r="L2561" s="1" t="s">
        <v>114</v>
      </c>
      <c r="M2561" s="14">
        <v>0.45</v>
      </c>
      <c r="N2561" s="2">
        <v>3250</v>
      </c>
      <c r="O2561" s="14">
        <f t="shared" si="134"/>
        <v>1462.5</v>
      </c>
      <c r="P2561" s="14">
        <f t="shared" si="135"/>
        <v>585</v>
      </c>
      <c r="Q2561" s="3">
        <v>0.4</v>
      </c>
    </row>
    <row r="2562" spans="1:17" ht="15.75" customHeight="1" x14ac:dyDescent="0.2">
      <c r="A2562" s="1" t="s">
        <v>109</v>
      </c>
      <c r="B2562" s="1">
        <v>1197831</v>
      </c>
      <c r="C2562" s="17">
        <v>44761</v>
      </c>
      <c r="D2562" s="17" t="str">
        <f t="shared" ref="D2562:D2625" si="142">TEXT(C2562,"mmmm")</f>
        <v>julio</v>
      </c>
      <c r="E2562" s="17" t="str">
        <f t="shared" ref="E2562:E2625" si="143">"T" &amp; TRUNC((MONTH(C2562)-1)/3)+1</f>
        <v>T3</v>
      </c>
      <c r="F2562" s="17" t="str">
        <f t="shared" ref="F2562:F2625" si="144">"S" &amp; IF(MONTH(C2562)&lt;=6,1,2)</f>
        <v>S2</v>
      </c>
      <c r="G2562" s="1" t="s">
        <v>8</v>
      </c>
      <c r="H2562" s="1" t="s">
        <v>75</v>
      </c>
      <c r="I2562" s="1" t="s">
        <v>76</v>
      </c>
      <c r="J2562" s="1" t="s">
        <v>6</v>
      </c>
      <c r="K2562" s="1">
        <v>22</v>
      </c>
      <c r="L2562" s="1" t="s">
        <v>112</v>
      </c>
      <c r="M2562" s="14">
        <v>0.6</v>
      </c>
      <c r="N2562" s="2">
        <v>3500</v>
      </c>
      <c r="O2562" s="14">
        <f t="shared" si="134"/>
        <v>2100</v>
      </c>
      <c r="P2562" s="14">
        <f t="shared" si="135"/>
        <v>735</v>
      </c>
      <c r="Q2562" s="3">
        <v>0.35</v>
      </c>
    </row>
    <row r="2563" spans="1:17" ht="15.75" customHeight="1" x14ac:dyDescent="0.2">
      <c r="A2563" s="1" t="s">
        <v>109</v>
      </c>
      <c r="B2563" s="1">
        <v>1197831</v>
      </c>
      <c r="C2563" s="17">
        <v>44761</v>
      </c>
      <c r="D2563" s="17" t="str">
        <f t="shared" si="142"/>
        <v>julio</v>
      </c>
      <c r="E2563" s="17" t="str">
        <f t="shared" si="143"/>
        <v>T3</v>
      </c>
      <c r="F2563" s="17" t="str">
        <f t="shared" si="144"/>
        <v>S2</v>
      </c>
      <c r="G2563" s="1" t="s">
        <v>8</v>
      </c>
      <c r="H2563" s="1" t="s">
        <v>75</v>
      </c>
      <c r="I2563" s="1" t="s">
        <v>76</v>
      </c>
      <c r="J2563" s="1" t="s">
        <v>7</v>
      </c>
      <c r="K2563" s="1">
        <v>15</v>
      </c>
      <c r="L2563" s="1" t="s">
        <v>113</v>
      </c>
      <c r="M2563" s="14">
        <v>0.65</v>
      </c>
      <c r="N2563" s="2">
        <v>5250</v>
      </c>
      <c r="O2563" s="14">
        <f t="shared" si="134"/>
        <v>3412.5</v>
      </c>
      <c r="P2563" s="14">
        <f t="shared" si="135"/>
        <v>1365</v>
      </c>
      <c r="Q2563" s="3">
        <v>0.4</v>
      </c>
    </row>
    <row r="2564" spans="1:17" ht="15.75" customHeight="1" x14ac:dyDescent="0.2">
      <c r="A2564" s="1" t="s">
        <v>109</v>
      </c>
      <c r="B2564" s="1">
        <v>1197831</v>
      </c>
      <c r="C2564" s="17">
        <v>44793</v>
      </c>
      <c r="D2564" s="17" t="str">
        <f t="shared" si="142"/>
        <v>agosto</v>
      </c>
      <c r="E2564" s="17" t="str">
        <f t="shared" si="143"/>
        <v>T3</v>
      </c>
      <c r="F2564" s="17" t="str">
        <f t="shared" si="144"/>
        <v>S2</v>
      </c>
      <c r="G2564" s="1" t="s">
        <v>8</v>
      </c>
      <c r="H2564" s="1" t="s">
        <v>75</v>
      </c>
      <c r="I2564" s="1" t="s">
        <v>76</v>
      </c>
      <c r="J2564" s="1" t="s">
        <v>2</v>
      </c>
      <c r="K2564" s="1">
        <v>19</v>
      </c>
      <c r="L2564" s="1" t="s">
        <v>115</v>
      </c>
      <c r="M2564" s="14">
        <v>0.6</v>
      </c>
      <c r="N2564" s="2">
        <v>6750</v>
      </c>
      <c r="O2564" s="14">
        <f t="shared" si="134"/>
        <v>4050</v>
      </c>
      <c r="P2564" s="14">
        <f t="shared" si="135"/>
        <v>1620</v>
      </c>
      <c r="Q2564" s="3">
        <v>0.4</v>
      </c>
    </row>
    <row r="2565" spans="1:17" ht="15.75" customHeight="1" x14ac:dyDescent="0.2">
      <c r="A2565" s="1" t="s">
        <v>109</v>
      </c>
      <c r="B2565" s="1">
        <v>1197831</v>
      </c>
      <c r="C2565" s="17">
        <v>44793</v>
      </c>
      <c r="D2565" s="17" t="str">
        <f t="shared" si="142"/>
        <v>agosto</v>
      </c>
      <c r="E2565" s="17" t="str">
        <f t="shared" si="143"/>
        <v>T3</v>
      </c>
      <c r="F2565" s="17" t="str">
        <f t="shared" si="144"/>
        <v>S2</v>
      </c>
      <c r="G2565" s="1" t="s">
        <v>8</v>
      </c>
      <c r="H2565" s="1" t="s">
        <v>75</v>
      </c>
      <c r="I2565" s="1" t="s">
        <v>76</v>
      </c>
      <c r="J2565" s="1" t="s">
        <v>3</v>
      </c>
      <c r="K2565" s="1">
        <v>54</v>
      </c>
      <c r="L2565" s="1" t="s">
        <v>115</v>
      </c>
      <c r="M2565" s="14">
        <v>0.55000000000000004</v>
      </c>
      <c r="N2565" s="2">
        <v>4500</v>
      </c>
      <c r="O2565" s="14">
        <f t="shared" si="134"/>
        <v>2475</v>
      </c>
      <c r="P2565" s="14">
        <f t="shared" si="135"/>
        <v>866.25</v>
      </c>
      <c r="Q2565" s="3">
        <v>0.35</v>
      </c>
    </row>
    <row r="2566" spans="1:17" ht="15.75" customHeight="1" x14ac:dyDescent="0.2">
      <c r="A2566" s="1" t="s">
        <v>109</v>
      </c>
      <c r="B2566" s="1">
        <v>1197831</v>
      </c>
      <c r="C2566" s="17">
        <v>44793</v>
      </c>
      <c r="D2566" s="17" t="str">
        <f t="shared" si="142"/>
        <v>agosto</v>
      </c>
      <c r="E2566" s="17" t="str">
        <f t="shared" si="143"/>
        <v>T3</v>
      </c>
      <c r="F2566" s="17" t="str">
        <f t="shared" si="144"/>
        <v>S2</v>
      </c>
      <c r="G2566" s="1" t="s">
        <v>8</v>
      </c>
      <c r="H2566" s="1" t="s">
        <v>75</v>
      </c>
      <c r="I2566" s="1" t="s">
        <v>76</v>
      </c>
      <c r="J2566" s="1" t="s">
        <v>4</v>
      </c>
      <c r="K2566" s="1">
        <v>16</v>
      </c>
      <c r="L2566" s="1" t="s">
        <v>115</v>
      </c>
      <c r="M2566" s="14">
        <v>0.5</v>
      </c>
      <c r="N2566" s="2">
        <v>3750</v>
      </c>
      <c r="O2566" s="14">
        <f t="shared" si="134"/>
        <v>1875</v>
      </c>
      <c r="P2566" s="14">
        <f t="shared" si="135"/>
        <v>750</v>
      </c>
      <c r="Q2566" s="3">
        <v>0.4</v>
      </c>
    </row>
    <row r="2567" spans="1:17" ht="15.75" customHeight="1" x14ac:dyDescent="0.2">
      <c r="A2567" s="1" t="s">
        <v>109</v>
      </c>
      <c r="B2567" s="1">
        <v>1197831</v>
      </c>
      <c r="C2567" s="17">
        <v>44793</v>
      </c>
      <c r="D2567" s="17" t="str">
        <f t="shared" si="142"/>
        <v>agosto</v>
      </c>
      <c r="E2567" s="17" t="str">
        <f t="shared" si="143"/>
        <v>T3</v>
      </c>
      <c r="F2567" s="17" t="str">
        <f t="shared" si="144"/>
        <v>S2</v>
      </c>
      <c r="G2567" s="1" t="s">
        <v>8</v>
      </c>
      <c r="H2567" s="1" t="s">
        <v>75</v>
      </c>
      <c r="I2567" s="1" t="s">
        <v>76</v>
      </c>
      <c r="J2567" s="1" t="s">
        <v>5</v>
      </c>
      <c r="K2567" s="1">
        <v>16</v>
      </c>
      <c r="L2567" s="1" t="s">
        <v>112</v>
      </c>
      <c r="M2567" s="14">
        <v>0.4</v>
      </c>
      <c r="N2567" s="2">
        <v>3250</v>
      </c>
      <c r="O2567" s="14">
        <f t="shared" si="134"/>
        <v>1300</v>
      </c>
      <c r="P2567" s="14">
        <f t="shared" si="135"/>
        <v>520</v>
      </c>
      <c r="Q2567" s="3">
        <v>0.4</v>
      </c>
    </row>
    <row r="2568" spans="1:17" ht="15.75" customHeight="1" x14ac:dyDescent="0.2">
      <c r="A2568" s="1" t="s">
        <v>109</v>
      </c>
      <c r="B2568" s="1">
        <v>1197831</v>
      </c>
      <c r="C2568" s="17">
        <v>44793</v>
      </c>
      <c r="D2568" s="17" t="str">
        <f t="shared" si="142"/>
        <v>agosto</v>
      </c>
      <c r="E2568" s="17" t="str">
        <f t="shared" si="143"/>
        <v>T3</v>
      </c>
      <c r="F2568" s="17" t="str">
        <f t="shared" si="144"/>
        <v>S2</v>
      </c>
      <c r="G2568" s="1" t="s">
        <v>8</v>
      </c>
      <c r="H2568" s="1" t="s">
        <v>75</v>
      </c>
      <c r="I2568" s="1" t="s">
        <v>76</v>
      </c>
      <c r="J2568" s="1" t="s">
        <v>6</v>
      </c>
      <c r="K2568" s="1">
        <v>15</v>
      </c>
      <c r="L2568" s="1" t="s">
        <v>113</v>
      </c>
      <c r="M2568" s="14">
        <v>0.5</v>
      </c>
      <c r="N2568" s="2">
        <v>3000</v>
      </c>
      <c r="O2568" s="14">
        <f t="shared" si="134"/>
        <v>1500</v>
      </c>
      <c r="P2568" s="14">
        <f t="shared" si="135"/>
        <v>525</v>
      </c>
      <c r="Q2568" s="3">
        <v>0.35</v>
      </c>
    </row>
    <row r="2569" spans="1:17" ht="15.75" customHeight="1" x14ac:dyDescent="0.2">
      <c r="A2569" s="1" t="s">
        <v>109</v>
      </c>
      <c r="B2569" s="1">
        <v>1197831</v>
      </c>
      <c r="C2569" s="17">
        <v>44793</v>
      </c>
      <c r="D2569" s="17" t="str">
        <f t="shared" si="142"/>
        <v>agosto</v>
      </c>
      <c r="E2569" s="17" t="str">
        <f t="shared" si="143"/>
        <v>T3</v>
      </c>
      <c r="F2569" s="17" t="str">
        <f t="shared" si="144"/>
        <v>S2</v>
      </c>
      <c r="G2569" s="1" t="s">
        <v>8</v>
      </c>
      <c r="H2569" s="1" t="s">
        <v>75</v>
      </c>
      <c r="I2569" s="1" t="s">
        <v>76</v>
      </c>
      <c r="J2569" s="1" t="s">
        <v>7</v>
      </c>
      <c r="K2569" s="1">
        <v>43</v>
      </c>
      <c r="L2569" s="1" t="s">
        <v>112</v>
      </c>
      <c r="M2569" s="14">
        <v>0.55000000000000004</v>
      </c>
      <c r="N2569" s="2">
        <v>4750</v>
      </c>
      <c r="O2569" s="14">
        <f t="shared" si="134"/>
        <v>2612.5</v>
      </c>
      <c r="P2569" s="14">
        <f t="shared" si="135"/>
        <v>1045</v>
      </c>
      <c r="Q2569" s="3">
        <v>0.4</v>
      </c>
    </row>
    <row r="2570" spans="1:17" ht="15.75" customHeight="1" x14ac:dyDescent="0.2">
      <c r="A2570" s="1" t="s">
        <v>109</v>
      </c>
      <c r="B2570" s="1">
        <v>1197831</v>
      </c>
      <c r="C2570" s="17">
        <v>44823</v>
      </c>
      <c r="D2570" s="17" t="str">
        <f t="shared" si="142"/>
        <v>septiembre</v>
      </c>
      <c r="E2570" s="17" t="str">
        <f t="shared" si="143"/>
        <v>T3</v>
      </c>
      <c r="F2570" s="17" t="str">
        <f t="shared" si="144"/>
        <v>S2</v>
      </c>
      <c r="G2570" s="1" t="s">
        <v>8</v>
      </c>
      <c r="H2570" s="1" t="s">
        <v>75</v>
      </c>
      <c r="I2570" s="1" t="s">
        <v>76</v>
      </c>
      <c r="J2570" s="1" t="s">
        <v>2</v>
      </c>
      <c r="K2570" s="1">
        <v>30</v>
      </c>
      <c r="L2570" s="1" t="s">
        <v>112</v>
      </c>
      <c r="M2570" s="14">
        <v>0.5</v>
      </c>
      <c r="N2570" s="2">
        <v>5750</v>
      </c>
      <c r="O2570" s="14">
        <f t="shared" si="134"/>
        <v>2875</v>
      </c>
      <c r="P2570" s="14">
        <f t="shared" si="135"/>
        <v>1150</v>
      </c>
      <c r="Q2570" s="3">
        <v>0.4</v>
      </c>
    </row>
    <row r="2571" spans="1:17" ht="15.75" customHeight="1" x14ac:dyDescent="0.2">
      <c r="A2571" s="1" t="s">
        <v>109</v>
      </c>
      <c r="B2571" s="1">
        <v>1197831</v>
      </c>
      <c r="C2571" s="17">
        <v>44823</v>
      </c>
      <c r="D2571" s="17" t="str">
        <f t="shared" si="142"/>
        <v>septiembre</v>
      </c>
      <c r="E2571" s="17" t="str">
        <f t="shared" si="143"/>
        <v>T3</v>
      </c>
      <c r="F2571" s="17" t="str">
        <f t="shared" si="144"/>
        <v>S2</v>
      </c>
      <c r="G2571" s="1" t="s">
        <v>8</v>
      </c>
      <c r="H2571" s="1" t="s">
        <v>75</v>
      </c>
      <c r="I2571" s="1" t="s">
        <v>76</v>
      </c>
      <c r="J2571" s="1" t="s">
        <v>3</v>
      </c>
      <c r="K2571" s="1">
        <v>57</v>
      </c>
      <c r="L2571" s="1" t="s">
        <v>114</v>
      </c>
      <c r="M2571" s="14">
        <v>0.40000000000000013</v>
      </c>
      <c r="N2571" s="2">
        <v>3750</v>
      </c>
      <c r="O2571" s="14">
        <f t="shared" si="134"/>
        <v>1500.0000000000005</v>
      </c>
      <c r="P2571" s="14">
        <f t="shared" si="135"/>
        <v>525.00000000000011</v>
      </c>
      <c r="Q2571" s="3">
        <v>0.35</v>
      </c>
    </row>
    <row r="2572" spans="1:17" ht="15.75" customHeight="1" x14ac:dyDescent="0.2">
      <c r="A2572" s="1" t="s">
        <v>109</v>
      </c>
      <c r="B2572" s="1">
        <v>1197831</v>
      </c>
      <c r="C2572" s="17">
        <v>44823</v>
      </c>
      <c r="D2572" s="17" t="str">
        <f t="shared" si="142"/>
        <v>septiembre</v>
      </c>
      <c r="E2572" s="17" t="str">
        <f t="shared" si="143"/>
        <v>T3</v>
      </c>
      <c r="F2572" s="17" t="str">
        <f t="shared" si="144"/>
        <v>S2</v>
      </c>
      <c r="G2572" s="1" t="s">
        <v>8</v>
      </c>
      <c r="H2572" s="1" t="s">
        <v>75</v>
      </c>
      <c r="I2572" s="1" t="s">
        <v>76</v>
      </c>
      <c r="J2572" s="1" t="s">
        <v>4</v>
      </c>
      <c r="K2572" s="1">
        <v>15</v>
      </c>
      <c r="L2572" s="1" t="s">
        <v>112</v>
      </c>
      <c r="M2572" s="14">
        <v>0.15000000000000008</v>
      </c>
      <c r="N2572" s="2">
        <v>2750</v>
      </c>
      <c r="O2572" s="14">
        <f t="shared" si="134"/>
        <v>412.50000000000023</v>
      </c>
      <c r="P2572" s="14">
        <f t="shared" si="135"/>
        <v>165.00000000000011</v>
      </c>
      <c r="Q2572" s="3">
        <v>0.4</v>
      </c>
    </row>
    <row r="2573" spans="1:17" ht="15.75" customHeight="1" x14ac:dyDescent="0.2">
      <c r="A2573" s="1" t="s">
        <v>109</v>
      </c>
      <c r="B2573" s="1">
        <v>1197831</v>
      </c>
      <c r="C2573" s="17">
        <v>44823</v>
      </c>
      <c r="D2573" s="17" t="str">
        <f t="shared" si="142"/>
        <v>septiembre</v>
      </c>
      <c r="E2573" s="17" t="str">
        <f t="shared" si="143"/>
        <v>T3</v>
      </c>
      <c r="F2573" s="17" t="str">
        <f t="shared" si="144"/>
        <v>S2</v>
      </c>
      <c r="G2573" s="1" t="s">
        <v>8</v>
      </c>
      <c r="H2573" s="1" t="s">
        <v>75</v>
      </c>
      <c r="I2573" s="1" t="s">
        <v>76</v>
      </c>
      <c r="J2573" s="1" t="s">
        <v>5</v>
      </c>
      <c r="K2573" s="1">
        <v>34</v>
      </c>
      <c r="L2573" s="1" t="s">
        <v>112</v>
      </c>
      <c r="M2573" s="14">
        <v>0.15000000000000008</v>
      </c>
      <c r="N2573" s="2">
        <v>2500</v>
      </c>
      <c r="O2573" s="14">
        <f t="shared" si="134"/>
        <v>375.00000000000017</v>
      </c>
      <c r="P2573" s="14">
        <f t="shared" si="135"/>
        <v>150.00000000000009</v>
      </c>
      <c r="Q2573" s="3">
        <v>0.4</v>
      </c>
    </row>
    <row r="2574" spans="1:17" ht="15.75" customHeight="1" x14ac:dyDescent="0.2">
      <c r="A2574" s="1" t="s">
        <v>109</v>
      </c>
      <c r="B2574" s="1">
        <v>1197831</v>
      </c>
      <c r="C2574" s="17">
        <v>44823</v>
      </c>
      <c r="D2574" s="17" t="str">
        <f t="shared" si="142"/>
        <v>septiembre</v>
      </c>
      <c r="E2574" s="17" t="str">
        <f t="shared" si="143"/>
        <v>T3</v>
      </c>
      <c r="F2574" s="17" t="str">
        <f t="shared" si="144"/>
        <v>S2</v>
      </c>
      <c r="G2574" s="1" t="s">
        <v>8</v>
      </c>
      <c r="H2574" s="1" t="s">
        <v>75</v>
      </c>
      <c r="I2574" s="1" t="s">
        <v>76</v>
      </c>
      <c r="J2574" s="1" t="s">
        <v>6</v>
      </c>
      <c r="K2574" s="1">
        <v>55</v>
      </c>
      <c r="L2574" s="1" t="s">
        <v>114</v>
      </c>
      <c r="M2574" s="14">
        <v>0.25000000000000006</v>
      </c>
      <c r="N2574" s="2">
        <v>2500</v>
      </c>
      <c r="O2574" s="14">
        <f t="shared" si="134"/>
        <v>625.00000000000011</v>
      </c>
      <c r="P2574" s="14">
        <f t="shared" si="135"/>
        <v>218.75000000000003</v>
      </c>
      <c r="Q2574" s="3">
        <v>0.35</v>
      </c>
    </row>
    <row r="2575" spans="1:17" ht="15.75" customHeight="1" x14ac:dyDescent="0.2">
      <c r="A2575" s="1" t="s">
        <v>109</v>
      </c>
      <c r="B2575" s="1">
        <v>1197831</v>
      </c>
      <c r="C2575" s="17">
        <v>44823</v>
      </c>
      <c r="D2575" s="17" t="str">
        <f t="shared" si="142"/>
        <v>septiembre</v>
      </c>
      <c r="E2575" s="17" t="str">
        <f t="shared" si="143"/>
        <v>T3</v>
      </c>
      <c r="F2575" s="17" t="str">
        <f t="shared" si="144"/>
        <v>S2</v>
      </c>
      <c r="G2575" s="1" t="s">
        <v>8</v>
      </c>
      <c r="H2575" s="1" t="s">
        <v>75</v>
      </c>
      <c r="I2575" s="1" t="s">
        <v>76</v>
      </c>
      <c r="J2575" s="1" t="s">
        <v>7</v>
      </c>
      <c r="K2575" s="1">
        <v>33</v>
      </c>
      <c r="L2575" s="1" t="s">
        <v>113</v>
      </c>
      <c r="M2575" s="14">
        <v>0.3000000000000001</v>
      </c>
      <c r="N2575" s="2">
        <v>3500</v>
      </c>
      <c r="O2575" s="14">
        <f t="shared" si="134"/>
        <v>1050.0000000000005</v>
      </c>
      <c r="P2575" s="14">
        <f t="shared" si="135"/>
        <v>420.00000000000023</v>
      </c>
      <c r="Q2575" s="3">
        <v>0.4</v>
      </c>
    </row>
    <row r="2576" spans="1:17" ht="15.75" customHeight="1" x14ac:dyDescent="0.2">
      <c r="A2576" s="1" t="s">
        <v>109</v>
      </c>
      <c r="B2576" s="1">
        <v>1197831</v>
      </c>
      <c r="C2576" s="17">
        <v>44855</v>
      </c>
      <c r="D2576" s="17" t="str">
        <f t="shared" si="142"/>
        <v>octubre</v>
      </c>
      <c r="E2576" s="17" t="str">
        <f t="shared" si="143"/>
        <v>T4</v>
      </c>
      <c r="F2576" s="17" t="str">
        <f t="shared" si="144"/>
        <v>S2</v>
      </c>
      <c r="G2576" s="1" t="s">
        <v>8</v>
      </c>
      <c r="H2576" s="1" t="s">
        <v>75</v>
      </c>
      <c r="I2576" s="1" t="s">
        <v>76</v>
      </c>
      <c r="J2576" s="1" t="s">
        <v>2</v>
      </c>
      <c r="K2576" s="1">
        <v>19</v>
      </c>
      <c r="L2576" s="1" t="s">
        <v>113</v>
      </c>
      <c r="M2576" s="14">
        <v>0.3000000000000001</v>
      </c>
      <c r="N2576" s="2">
        <v>5250</v>
      </c>
      <c r="O2576" s="14">
        <f t="shared" si="134"/>
        <v>1575.0000000000005</v>
      </c>
      <c r="P2576" s="14">
        <f t="shared" si="135"/>
        <v>630.00000000000023</v>
      </c>
      <c r="Q2576" s="3">
        <v>0.4</v>
      </c>
    </row>
    <row r="2577" spans="1:17" ht="15.75" customHeight="1" x14ac:dyDescent="0.2">
      <c r="A2577" s="1" t="s">
        <v>109</v>
      </c>
      <c r="B2577" s="1">
        <v>1197831</v>
      </c>
      <c r="C2577" s="17">
        <v>44855</v>
      </c>
      <c r="D2577" s="17" t="str">
        <f t="shared" si="142"/>
        <v>octubre</v>
      </c>
      <c r="E2577" s="17" t="str">
        <f t="shared" si="143"/>
        <v>T4</v>
      </c>
      <c r="F2577" s="17" t="str">
        <f t="shared" si="144"/>
        <v>S2</v>
      </c>
      <c r="G2577" s="1" t="s">
        <v>8</v>
      </c>
      <c r="H2577" s="1" t="s">
        <v>75</v>
      </c>
      <c r="I2577" s="1" t="s">
        <v>76</v>
      </c>
      <c r="J2577" s="1" t="s">
        <v>3</v>
      </c>
      <c r="K2577" s="1">
        <v>25</v>
      </c>
      <c r="L2577" s="1" t="s">
        <v>115</v>
      </c>
      <c r="M2577" s="14">
        <v>0.20000000000000012</v>
      </c>
      <c r="N2577" s="2">
        <v>3500</v>
      </c>
      <c r="O2577" s="14">
        <f t="shared" si="134"/>
        <v>700.00000000000045</v>
      </c>
      <c r="P2577" s="14">
        <f t="shared" si="135"/>
        <v>245.00000000000014</v>
      </c>
      <c r="Q2577" s="3">
        <v>0.35</v>
      </c>
    </row>
    <row r="2578" spans="1:17" ht="15.75" customHeight="1" x14ac:dyDescent="0.2">
      <c r="A2578" s="1" t="s">
        <v>109</v>
      </c>
      <c r="B2578" s="1">
        <v>1197831</v>
      </c>
      <c r="C2578" s="17">
        <v>44855</v>
      </c>
      <c r="D2578" s="17" t="str">
        <f t="shared" si="142"/>
        <v>octubre</v>
      </c>
      <c r="E2578" s="17" t="str">
        <f t="shared" si="143"/>
        <v>T4</v>
      </c>
      <c r="F2578" s="17" t="str">
        <f t="shared" si="144"/>
        <v>S2</v>
      </c>
      <c r="G2578" s="1" t="s">
        <v>8</v>
      </c>
      <c r="H2578" s="1" t="s">
        <v>75</v>
      </c>
      <c r="I2578" s="1" t="s">
        <v>76</v>
      </c>
      <c r="J2578" s="1" t="s">
        <v>4</v>
      </c>
      <c r="K2578" s="1">
        <v>53</v>
      </c>
      <c r="L2578" s="1" t="s">
        <v>113</v>
      </c>
      <c r="M2578" s="14">
        <v>0.20000000000000012</v>
      </c>
      <c r="N2578" s="2">
        <v>2250</v>
      </c>
      <c r="O2578" s="14">
        <f t="shared" si="134"/>
        <v>450.00000000000028</v>
      </c>
      <c r="P2578" s="14">
        <f t="shared" si="135"/>
        <v>180.00000000000011</v>
      </c>
      <c r="Q2578" s="3">
        <v>0.4</v>
      </c>
    </row>
    <row r="2579" spans="1:17" ht="15.75" customHeight="1" x14ac:dyDescent="0.2">
      <c r="A2579" s="1" t="s">
        <v>109</v>
      </c>
      <c r="B2579" s="1">
        <v>1197831</v>
      </c>
      <c r="C2579" s="17">
        <v>44855</v>
      </c>
      <c r="D2579" s="17" t="str">
        <f t="shared" si="142"/>
        <v>octubre</v>
      </c>
      <c r="E2579" s="17" t="str">
        <f t="shared" si="143"/>
        <v>T4</v>
      </c>
      <c r="F2579" s="17" t="str">
        <f t="shared" si="144"/>
        <v>S2</v>
      </c>
      <c r="G2579" s="1" t="s">
        <v>8</v>
      </c>
      <c r="H2579" s="1" t="s">
        <v>75</v>
      </c>
      <c r="I2579" s="1" t="s">
        <v>76</v>
      </c>
      <c r="J2579" s="1" t="s">
        <v>5</v>
      </c>
      <c r="K2579" s="1">
        <v>41</v>
      </c>
      <c r="L2579" s="1" t="s">
        <v>115</v>
      </c>
      <c r="M2579" s="14">
        <v>0.20000000000000012</v>
      </c>
      <c r="N2579" s="2">
        <v>2000</v>
      </c>
      <c r="O2579" s="14">
        <f t="shared" si="134"/>
        <v>400.00000000000023</v>
      </c>
      <c r="P2579" s="14">
        <f t="shared" si="135"/>
        <v>160.00000000000011</v>
      </c>
      <c r="Q2579" s="3">
        <v>0.4</v>
      </c>
    </row>
    <row r="2580" spans="1:17" ht="15.75" customHeight="1" x14ac:dyDescent="0.2">
      <c r="A2580" s="1" t="s">
        <v>109</v>
      </c>
      <c r="B2580" s="1">
        <v>1197831</v>
      </c>
      <c r="C2580" s="17">
        <v>44855</v>
      </c>
      <c r="D2580" s="17" t="str">
        <f t="shared" si="142"/>
        <v>octubre</v>
      </c>
      <c r="E2580" s="17" t="str">
        <f t="shared" si="143"/>
        <v>T4</v>
      </c>
      <c r="F2580" s="17" t="str">
        <f t="shared" si="144"/>
        <v>S2</v>
      </c>
      <c r="G2580" s="1" t="s">
        <v>8</v>
      </c>
      <c r="H2580" s="1" t="s">
        <v>75</v>
      </c>
      <c r="I2580" s="1" t="s">
        <v>76</v>
      </c>
      <c r="J2580" s="1" t="s">
        <v>6</v>
      </c>
      <c r="K2580" s="1">
        <v>45</v>
      </c>
      <c r="L2580" s="1" t="s">
        <v>115</v>
      </c>
      <c r="M2580" s="14">
        <v>0.3000000000000001</v>
      </c>
      <c r="N2580" s="2">
        <v>2000</v>
      </c>
      <c r="O2580" s="14">
        <f t="shared" si="134"/>
        <v>600.00000000000023</v>
      </c>
      <c r="P2580" s="14">
        <f t="shared" si="135"/>
        <v>210.00000000000006</v>
      </c>
      <c r="Q2580" s="3">
        <v>0.35</v>
      </c>
    </row>
    <row r="2581" spans="1:17" ht="15.75" customHeight="1" x14ac:dyDescent="0.2">
      <c r="A2581" s="1" t="s">
        <v>109</v>
      </c>
      <c r="B2581" s="1">
        <v>1197831</v>
      </c>
      <c r="C2581" s="17">
        <v>44855</v>
      </c>
      <c r="D2581" s="17" t="str">
        <f t="shared" si="142"/>
        <v>octubre</v>
      </c>
      <c r="E2581" s="17" t="str">
        <f t="shared" si="143"/>
        <v>T4</v>
      </c>
      <c r="F2581" s="17" t="str">
        <f t="shared" si="144"/>
        <v>S2</v>
      </c>
      <c r="G2581" s="1" t="s">
        <v>8</v>
      </c>
      <c r="H2581" s="1" t="s">
        <v>75</v>
      </c>
      <c r="I2581" s="1" t="s">
        <v>76</v>
      </c>
      <c r="J2581" s="1" t="s">
        <v>7</v>
      </c>
      <c r="K2581" s="1">
        <v>52</v>
      </c>
      <c r="L2581" s="1" t="s">
        <v>114</v>
      </c>
      <c r="M2581" s="14">
        <v>0.30000000000000004</v>
      </c>
      <c r="N2581" s="2">
        <v>3250</v>
      </c>
      <c r="O2581" s="14">
        <f t="shared" si="134"/>
        <v>975.00000000000011</v>
      </c>
      <c r="P2581" s="14">
        <f t="shared" si="135"/>
        <v>390.00000000000006</v>
      </c>
      <c r="Q2581" s="3">
        <v>0.4</v>
      </c>
    </row>
    <row r="2582" spans="1:17" ht="15.75" customHeight="1" x14ac:dyDescent="0.2">
      <c r="A2582" s="1" t="s">
        <v>109</v>
      </c>
      <c r="B2582" s="1">
        <v>1197831</v>
      </c>
      <c r="C2582" s="17">
        <v>44885</v>
      </c>
      <c r="D2582" s="17" t="str">
        <f t="shared" si="142"/>
        <v>noviembre</v>
      </c>
      <c r="E2582" s="17" t="str">
        <f t="shared" si="143"/>
        <v>T4</v>
      </c>
      <c r="F2582" s="17" t="str">
        <f t="shared" si="144"/>
        <v>S2</v>
      </c>
      <c r="G2582" s="1" t="s">
        <v>8</v>
      </c>
      <c r="H2582" s="1" t="s">
        <v>75</v>
      </c>
      <c r="I2582" s="1" t="s">
        <v>76</v>
      </c>
      <c r="J2582" s="1" t="s">
        <v>2</v>
      </c>
      <c r="K2582" s="1">
        <v>43</v>
      </c>
      <c r="L2582" s="1" t="s">
        <v>113</v>
      </c>
      <c r="M2582" s="14">
        <v>0.25000000000000011</v>
      </c>
      <c r="N2582" s="2">
        <v>4750</v>
      </c>
      <c r="O2582" s="14">
        <f t="shared" si="134"/>
        <v>1187.5000000000005</v>
      </c>
      <c r="P2582" s="14">
        <f t="shared" si="135"/>
        <v>475.00000000000023</v>
      </c>
      <c r="Q2582" s="3">
        <v>0.4</v>
      </c>
    </row>
    <row r="2583" spans="1:17" ht="15.75" customHeight="1" x14ac:dyDescent="0.2">
      <c r="A2583" s="1" t="s">
        <v>109</v>
      </c>
      <c r="B2583" s="1">
        <v>1197831</v>
      </c>
      <c r="C2583" s="17">
        <v>44885</v>
      </c>
      <c r="D2583" s="17" t="str">
        <f t="shared" si="142"/>
        <v>noviembre</v>
      </c>
      <c r="E2583" s="17" t="str">
        <f t="shared" si="143"/>
        <v>T4</v>
      </c>
      <c r="F2583" s="17" t="str">
        <f t="shared" si="144"/>
        <v>S2</v>
      </c>
      <c r="G2583" s="1" t="s">
        <v>8</v>
      </c>
      <c r="H2583" s="1" t="s">
        <v>75</v>
      </c>
      <c r="I2583" s="1" t="s">
        <v>76</v>
      </c>
      <c r="J2583" s="1" t="s">
        <v>3</v>
      </c>
      <c r="K2583" s="1">
        <v>42</v>
      </c>
      <c r="L2583" s="1" t="s">
        <v>114</v>
      </c>
      <c r="M2583" s="14">
        <v>0.15000000000000013</v>
      </c>
      <c r="N2583" s="2">
        <v>3000</v>
      </c>
      <c r="O2583" s="14">
        <f t="shared" si="134"/>
        <v>450.0000000000004</v>
      </c>
      <c r="P2583" s="14">
        <f t="shared" si="135"/>
        <v>157.50000000000014</v>
      </c>
      <c r="Q2583" s="3">
        <v>0.35</v>
      </c>
    </row>
    <row r="2584" spans="1:17" ht="15.75" customHeight="1" x14ac:dyDescent="0.2">
      <c r="A2584" s="1" t="s">
        <v>109</v>
      </c>
      <c r="B2584" s="1">
        <v>1197831</v>
      </c>
      <c r="C2584" s="17">
        <v>44885</v>
      </c>
      <c r="D2584" s="17" t="str">
        <f t="shared" si="142"/>
        <v>noviembre</v>
      </c>
      <c r="E2584" s="17" t="str">
        <f t="shared" si="143"/>
        <v>T4</v>
      </c>
      <c r="F2584" s="17" t="str">
        <f t="shared" si="144"/>
        <v>S2</v>
      </c>
      <c r="G2584" s="1" t="s">
        <v>8</v>
      </c>
      <c r="H2584" s="1" t="s">
        <v>75</v>
      </c>
      <c r="I2584" s="1" t="s">
        <v>76</v>
      </c>
      <c r="J2584" s="1" t="s">
        <v>4</v>
      </c>
      <c r="K2584" s="1">
        <v>27</v>
      </c>
      <c r="L2584" s="1" t="s">
        <v>114</v>
      </c>
      <c r="M2584" s="14">
        <v>0.25000000000000017</v>
      </c>
      <c r="N2584" s="2">
        <v>2450</v>
      </c>
      <c r="O2584" s="14">
        <f t="shared" si="134"/>
        <v>612.50000000000045</v>
      </c>
      <c r="P2584" s="14">
        <f t="shared" si="135"/>
        <v>245.0000000000002</v>
      </c>
      <c r="Q2584" s="3">
        <v>0.4</v>
      </c>
    </row>
    <row r="2585" spans="1:17" ht="15.75" customHeight="1" x14ac:dyDescent="0.2">
      <c r="A2585" s="1" t="s">
        <v>109</v>
      </c>
      <c r="B2585" s="1">
        <v>1197831</v>
      </c>
      <c r="C2585" s="17">
        <v>44885</v>
      </c>
      <c r="D2585" s="17" t="str">
        <f t="shared" si="142"/>
        <v>noviembre</v>
      </c>
      <c r="E2585" s="17" t="str">
        <f t="shared" si="143"/>
        <v>T4</v>
      </c>
      <c r="F2585" s="17" t="str">
        <f t="shared" si="144"/>
        <v>S2</v>
      </c>
      <c r="G2585" s="1" t="s">
        <v>8</v>
      </c>
      <c r="H2585" s="1" t="s">
        <v>75</v>
      </c>
      <c r="I2585" s="1" t="s">
        <v>76</v>
      </c>
      <c r="J2585" s="1" t="s">
        <v>5</v>
      </c>
      <c r="K2585" s="1">
        <v>57</v>
      </c>
      <c r="L2585" s="1" t="s">
        <v>115</v>
      </c>
      <c r="M2585" s="14">
        <v>0.55000000000000016</v>
      </c>
      <c r="N2585" s="2">
        <v>3000</v>
      </c>
      <c r="O2585" s="14">
        <f t="shared" si="134"/>
        <v>1650.0000000000005</v>
      </c>
      <c r="P2585" s="14">
        <f t="shared" si="135"/>
        <v>660.00000000000023</v>
      </c>
      <c r="Q2585" s="3">
        <v>0.4</v>
      </c>
    </row>
    <row r="2586" spans="1:17" ht="15.75" customHeight="1" x14ac:dyDescent="0.2">
      <c r="A2586" s="1" t="s">
        <v>109</v>
      </c>
      <c r="B2586" s="1">
        <v>1197831</v>
      </c>
      <c r="C2586" s="17">
        <v>44885</v>
      </c>
      <c r="D2586" s="17" t="str">
        <f t="shared" si="142"/>
        <v>noviembre</v>
      </c>
      <c r="E2586" s="17" t="str">
        <f t="shared" si="143"/>
        <v>T4</v>
      </c>
      <c r="F2586" s="17" t="str">
        <f t="shared" si="144"/>
        <v>S2</v>
      </c>
      <c r="G2586" s="1" t="s">
        <v>8</v>
      </c>
      <c r="H2586" s="1" t="s">
        <v>75</v>
      </c>
      <c r="I2586" s="1" t="s">
        <v>76</v>
      </c>
      <c r="J2586" s="1" t="s">
        <v>6</v>
      </c>
      <c r="K2586" s="1">
        <v>55</v>
      </c>
      <c r="L2586" s="1" t="s">
        <v>115</v>
      </c>
      <c r="M2586" s="14">
        <v>0.75000000000000011</v>
      </c>
      <c r="N2586" s="2">
        <v>2750</v>
      </c>
      <c r="O2586" s="14">
        <f t="shared" si="134"/>
        <v>2062.5000000000005</v>
      </c>
      <c r="P2586" s="14">
        <f t="shared" si="135"/>
        <v>721.87500000000011</v>
      </c>
      <c r="Q2586" s="3">
        <v>0.35</v>
      </c>
    </row>
    <row r="2587" spans="1:17" ht="15.75" customHeight="1" x14ac:dyDescent="0.2">
      <c r="A2587" s="1" t="s">
        <v>109</v>
      </c>
      <c r="B2587" s="1">
        <v>1197831</v>
      </c>
      <c r="C2587" s="17">
        <v>44885</v>
      </c>
      <c r="D2587" s="17" t="str">
        <f t="shared" si="142"/>
        <v>noviembre</v>
      </c>
      <c r="E2587" s="17" t="str">
        <f t="shared" si="143"/>
        <v>T4</v>
      </c>
      <c r="F2587" s="17" t="str">
        <f t="shared" si="144"/>
        <v>S2</v>
      </c>
      <c r="G2587" s="1" t="s">
        <v>8</v>
      </c>
      <c r="H2587" s="1" t="s">
        <v>75</v>
      </c>
      <c r="I2587" s="1" t="s">
        <v>76</v>
      </c>
      <c r="J2587" s="1" t="s">
        <v>7</v>
      </c>
      <c r="K2587" s="1">
        <v>33</v>
      </c>
      <c r="L2587" s="1" t="s">
        <v>115</v>
      </c>
      <c r="M2587" s="14">
        <v>0.75</v>
      </c>
      <c r="N2587" s="2">
        <v>3750</v>
      </c>
      <c r="O2587" s="14">
        <f t="shared" si="134"/>
        <v>2812.5</v>
      </c>
      <c r="P2587" s="14">
        <f t="shared" si="135"/>
        <v>1125</v>
      </c>
      <c r="Q2587" s="3">
        <v>0.4</v>
      </c>
    </row>
    <row r="2588" spans="1:17" ht="15.75" customHeight="1" x14ac:dyDescent="0.2">
      <c r="A2588" s="1" t="s">
        <v>109</v>
      </c>
      <c r="B2588" s="1">
        <v>1197831</v>
      </c>
      <c r="C2588" s="17">
        <v>44914</v>
      </c>
      <c r="D2588" s="17" t="str">
        <f t="shared" si="142"/>
        <v>diciembre</v>
      </c>
      <c r="E2588" s="17" t="str">
        <f t="shared" si="143"/>
        <v>T4</v>
      </c>
      <c r="F2588" s="17" t="str">
        <f t="shared" si="144"/>
        <v>S2</v>
      </c>
      <c r="G2588" s="1" t="s">
        <v>8</v>
      </c>
      <c r="H2588" s="1" t="s">
        <v>75</v>
      </c>
      <c r="I2588" s="1" t="s">
        <v>76</v>
      </c>
      <c r="J2588" s="1" t="s">
        <v>2</v>
      </c>
      <c r="K2588" s="1">
        <v>28</v>
      </c>
      <c r="L2588" s="1" t="s">
        <v>115</v>
      </c>
      <c r="M2588" s="14">
        <v>0.70000000000000007</v>
      </c>
      <c r="N2588" s="2">
        <v>6250</v>
      </c>
      <c r="O2588" s="14">
        <f t="shared" si="134"/>
        <v>4375</v>
      </c>
      <c r="P2588" s="14">
        <f t="shared" si="135"/>
        <v>1750</v>
      </c>
      <c r="Q2588" s="3">
        <v>0.4</v>
      </c>
    </row>
    <row r="2589" spans="1:17" ht="15.75" customHeight="1" x14ac:dyDescent="0.2">
      <c r="A2589" s="1" t="s">
        <v>109</v>
      </c>
      <c r="B2589" s="1">
        <v>1197831</v>
      </c>
      <c r="C2589" s="17">
        <v>44914</v>
      </c>
      <c r="D2589" s="17" t="str">
        <f t="shared" si="142"/>
        <v>diciembre</v>
      </c>
      <c r="E2589" s="17" t="str">
        <f t="shared" si="143"/>
        <v>T4</v>
      </c>
      <c r="F2589" s="17" t="str">
        <f t="shared" si="144"/>
        <v>S2</v>
      </c>
      <c r="G2589" s="1" t="s">
        <v>8</v>
      </c>
      <c r="H2589" s="1" t="s">
        <v>75</v>
      </c>
      <c r="I2589" s="1" t="s">
        <v>76</v>
      </c>
      <c r="J2589" s="1" t="s">
        <v>3</v>
      </c>
      <c r="K2589" s="1">
        <v>30</v>
      </c>
      <c r="L2589" s="1" t="s">
        <v>113</v>
      </c>
      <c r="M2589" s="14">
        <v>0.60000000000000009</v>
      </c>
      <c r="N2589" s="2">
        <v>4250</v>
      </c>
      <c r="O2589" s="14">
        <f t="shared" si="134"/>
        <v>2550.0000000000005</v>
      </c>
      <c r="P2589" s="14">
        <f t="shared" si="135"/>
        <v>892.50000000000011</v>
      </c>
      <c r="Q2589" s="3">
        <v>0.35</v>
      </c>
    </row>
    <row r="2590" spans="1:17" ht="15.75" customHeight="1" x14ac:dyDescent="0.2">
      <c r="A2590" s="1" t="s">
        <v>109</v>
      </c>
      <c r="B2590" s="1">
        <v>1197831</v>
      </c>
      <c r="C2590" s="17">
        <v>44914</v>
      </c>
      <c r="D2590" s="17" t="str">
        <f t="shared" si="142"/>
        <v>diciembre</v>
      </c>
      <c r="E2590" s="17" t="str">
        <f t="shared" si="143"/>
        <v>T4</v>
      </c>
      <c r="F2590" s="17" t="str">
        <f t="shared" si="144"/>
        <v>S2</v>
      </c>
      <c r="G2590" s="1" t="s">
        <v>8</v>
      </c>
      <c r="H2590" s="1" t="s">
        <v>75</v>
      </c>
      <c r="I2590" s="1" t="s">
        <v>76</v>
      </c>
      <c r="J2590" s="1" t="s">
        <v>4</v>
      </c>
      <c r="K2590" s="1">
        <v>16</v>
      </c>
      <c r="L2590" s="1" t="s">
        <v>114</v>
      </c>
      <c r="M2590" s="14">
        <v>0.60000000000000009</v>
      </c>
      <c r="N2590" s="2">
        <v>3750</v>
      </c>
      <c r="O2590" s="14">
        <f t="shared" si="134"/>
        <v>2250.0000000000005</v>
      </c>
      <c r="P2590" s="14">
        <f t="shared" si="135"/>
        <v>900.00000000000023</v>
      </c>
      <c r="Q2590" s="3">
        <v>0.4</v>
      </c>
    </row>
    <row r="2591" spans="1:17" ht="15.75" customHeight="1" x14ac:dyDescent="0.2">
      <c r="A2591" s="1" t="s">
        <v>109</v>
      </c>
      <c r="B2591" s="1">
        <v>1197831</v>
      </c>
      <c r="C2591" s="17">
        <v>44914</v>
      </c>
      <c r="D2591" s="17" t="str">
        <f t="shared" si="142"/>
        <v>diciembre</v>
      </c>
      <c r="E2591" s="17" t="str">
        <f t="shared" si="143"/>
        <v>T4</v>
      </c>
      <c r="F2591" s="17" t="str">
        <f t="shared" si="144"/>
        <v>S2</v>
      </c>
      <c r="G2591" s="1" t="s">
        <v>8</v>
      </c>
      <c r="H2591" s="1" t="s">
        <v>75</v>
      </c>
      <c r="I2591" s="1" t="s">
        <v>76</v>
      </c>
      <c r="J2591" s="1" t="s">
        <v>5</v>
      </c>
      <c r="K2591" s="1">
        <v>41</v>
      </c>
      <c r="L2591" s="1" t="s">
        <v>113</v>
      </c>
      <c r="M2591" s="14">
        <v>0.60000000000000009</v>
      </c>
      <c r="N2591" s="2">
        <v>3250</v>
      </c>
      <c r="O2591" s="14">
        <f t="shared" si="134"/>
        <v>1950.0000000000002</v>
      </c>
      <c r="P2591" s="14">
        <f t="shared" si="135"/>
        <v>780.00000000000011</v>
      </c>
      <c r="Q2591" s="3">
        <v>0.4</v>
      </c>
    </row>
    <row r="2592" spans="1:17" ht="15.75" customHeight="1" x14ac:dyDescent="0.2">
      <c r="A2592" s="1" t="s">
        <v>109</v>
      </c>
      <c r="B2592" s="1">
        <v>1197831</v>
      </c>
      <c r="C2592" s="17">
        <v>44914</v>
      </c>
      <c r="D2592" s="17" t="str">
        <f t="shared" si="142"/>
        <v>diciembre</v>
      </c>
      <c r="E2592" s="17" t="str">
        <f t="shared" si="143"/>
        <v>T4</v>
      </c>
      <c r="F2592" s="17" t="str">
        <f t="shared" si="144"/>
        <v>S2</v>
      </c>
      <c r="G2592" s="1" t="s">
        <v>8</v>
      </c>
      <c r="H2592" s="1" t="s">
        <v>75</v>
      </c>
      <c r="I2592" s="1" t="s">
        <v>76</v>
      </c>
      <c r="J2592" s="1" t="s">
        <v>6</v>
      </c>
      <c r="K2592" s="1">
        <v>48</v>
      </c>
      <c r="L2592" s="1" t="s">
        <v>114</v>
      </c>
      <c r="M2592" s="14">
        <v>0.70000000000000007</v>
      </c>
      <c r="N2592" s="2">
        <v>3250</v>
      </c>
      <c r="O2592" s="14">
        <f t="shared" si="134"/>
        <v>2275</v>
      </c>
      <c r="P2592" s="14">
        <f t="shared" si="135"/>
        <v>796.25</v>
      </c>
      <c r="Q2592" s="3">
        <v>0.35</v>
      </c>
    </row>
    <row r="2593" spans="1:17" ht="15.75" customHeight="1" x14ac:dyDescent="0.2">
      <c r="A2593" s="1" t="s">
        <v>109</v>
      </c>
      <c r="B2593" s="1">
        <v>1197831</v>
      </c>
      <c r="C2593" s="17">
        <v>44914</v>
      </c>
      <c r="D2593" s="17" t="str">
        <f t="shared" si="142"/>
        <v>diciembre</v>
      </c>
      <c r="E2593" s="17" t="str">
        <f t="shared" si="143"/>
        <v>T4</v>
      </c>
      <c r="F2593" s="17" t="str">
        <f t="shared" si="144"/>
        <v>S2</v>
      </c>
      <c r="G2593" s="1" t="s">
        <v>8</v>
      </c>
      <c r="H2593" s="1" t="s">
        <v>75</v>
      </c>
      <c r="I2593" s="1" t="s">
        <v>76</v>
      </c>
      <c r="J2593" s="1" t="s">
        <v>7</v>
      </c>
      <c r="K2593" s="1">
        <v>22</v>
      </c>
      <c r="L2593" s="1" t="s">
        <v>114</v>
      </c>
      <c r="M2593" s="14">
        <v>0.75</v>
      </c>
      <c r="N2593" s="2">
        <v>4250</v>
      </c>
      <c r="O2593" s="14">
        <f t="shared" si="134"/>
        <v>3187.5</v>
      </c>
      <c r="P2593" s="14">
        <f t="shared" si="135"/>
        <v>1275</v>
      </c>
      <c r="Q2593" s="3">
        <v>0.4</v>
      </c>
    </row>
    <row r="2594" spans="1:17" ht="15.75" customHeight="1" x14ac:dyDescent="0.2">
      <c r="A2594" s="1" t="s">
        <v>109</v>
      </c>
      <c r="B2594" s="1">
        <v>1197831</v>
      </c>
      <c r="C2594" s="17">
        <v>44577</v>
      </c>
      <c r="D2594" s="17" t="str">
        <f t="shared" si="142"/>
        <v>enero</v>
      </c>
      <c r="E2594" s="17" t="str">
        <f t="shared" si="143"/>
        <v>T1</v>
      </c>
      <c r="F2594" s="17" t="str">
        <f t="shared" si="144"/>
        <v>S1</v>
      </c>
      <c r="G2594" s="1" t="s">
        <v>8</v>
      </c>
      <c r="H2594" s="1" t="s">
        <v>77</v>
      </c>
      <c r="I2594" s="1" t="s">
        <v>78</v>
      </c>
      <c r="J2594" s="1" t="s">
        <v>2</v>
      </c>
      <c r="K2594" s="1">
        <v>54</v>
      </c>
      <c r="L2594" s="1" t="s">
        <v>112</v>
      </c>
      <c r="M2594" s="14">
        <v>0.25000000000000006</v>
      </c>
      <c r="N2594" s="2">
        <v>5500</v>
      </c>
      <c r="O2594" s="14">
        <f t="shared" si="134"/>
        <v>1375.0000000000002</v>
      </c>
      <c r="P2594" s="14">
        <f t="shared" si="135"/>
        <v>481.25000000000006</v>
      </c>
      <c r="Q2594" s="3">
        <v>0.35</v>
      </c>
    </row>
    <row r="2595" spans="1:17" ht="15.75" customHeight="1" x14ac:dyDescent="0.2">
      <c r="A2595" s="1" t="s">
        <v>109</v>
      </c>
      <c r="B2595" s="1">
        <v>1197831</v>
      </c>
      <c r="C2595" s="17">
        <v>44577</v>
      </c>
      <c r="D2595" s="17" t="str">
        <f t="shared" si="142"/>
        <v>enero</v>
      </c>
      <c r="E2595" s="17" t="str">
        <f t="shared" si="143"/>
        <v>T1</v>
      </c>
      <c r="F2595" s="17" t="str">
        <f t="shared" si="144"/>
        <v>S1</v>
      </c>
      <c r="G2595" s="1" t="s">
        <v>8</v>
      </c>
      <c r="H2595" s="1" t="s">
        <v>77</v>
      </c>
      <c r="I2595" s="1" t="s">
        <v>78</v>
      </c>
      <c r="J2595" s="1" t="s">
        <v>3</v>
      </c>
      <c r="K2595" s="1">
        <v>48</v>
      </c>
      <c r="L2595" s="1" t="s">
        <v>115</v>
      </c>
      <c r="M2595" s="14">
        <v>0.25000000000000006</v>
      </c>
      <c r="N2595" s="2">
        <v>3500</v>
      </c>
      <c r="O2595" s="14">
        <f t="shared" si="134"/>
        <v>875.00000000000023</v>
      </c>
      <c r="P2595" s="14">
        <f t="shared" si="135"/>
        <v>306.25000000000006</v>
      </c>
      <c r="Q2595" s="3">
        <v>0.35</v>
      </c>
    </row>
    <row r="2596" spans="1:17" ht="15.75" customHeight="1" x14ac:dyDescent="0.2">
      <c r="A2596" s="1" t="s">
        <v>109</v>
      </c>
      <c r="B2596" s="1">
        <v>1197831</v>
      </c>
      <c r="C2596" s="17">
        <v>44577</v>
      </c>
      <c r="D2596" s="17" t="str">
        <f t="shared" si="142"/>
        <v>enero</v>
      </c>
      <c r="E2596" s="17" t="str">
        <f t="shared" si="143"/>
        <v>T1</v>
      </c>
      <c r="F2596" s="17" t="str">
        <f t="shared" si="144"/>
        <v>S1</v>
      </c>
      <c r="G2596" s="1" t="s">
        <v>8</v>
      </c>
      <c r="H2596" s="1" t="s">
        <v>77</v>
      </c>
      <c r="I2596" s="1" t="s">
        <v>78</v>
      </c>
      <c r="J2596" s="1" t="s">
        <v>4</v>
      </c>
      <c r="K2596" s="1">
        <v>19</v>
      </c>
      <c r="L2596" s="1" t="s">
        <v>115</v>
      </c>
      <c r="M2596" s="14">
        <v>0.15000000000000008</v>
      </c>
      <c r="N2596" s="2">
        <v>3500</v>
      </c>
      <c r="O2596" s="14">
        <f t="shared" si="134"/>
        <v>525.00000000000023</v>
      </c>
      <c r="P2596" s="14">
        <f t="shared" si="135"/>
        <v>183.75000000000006</v>
      </c>
      <c r="Q2596" s="3">
        <v>0.35</v>
      </c>
    </row>
    <row r="2597" spans="1:17" ht="15.75" customHeight="1" x14ac:dyDescent="0.2">
      <c r="A2597" s="1" t="s">
        <v>109</v>
      </c>
      <c r="B2597" s="1">
        <v>1197831</v>
      </c>
      <c r="C2597" s="17">
        <v>44577</v>
      </c>
      <c r="D2597" s="17" t="str">
        <f t="shared" si="142"/>
        <v>enero</v>
      </c>
      <c r="E2597" s="17" t="str">
        <f t="shared" si="143"/>
        <v>T1</v>
      </c>
      <c r="F2597" s="17" t="str">
        <f t="shared" si="144"/>
        <v>S1</v>
      </c>
      <c r="G2597" s="1" t="s">
        <v>8</v>
      </c>
      <c r="H2597" s="1" t="s">
        <v>77</v>
      </c>
      <c r="I2597" s="1" t="s">
        <v>78</v>
      </c>
      <c r="J2597" s="1" t="s">
        <v>5</v>
      </c>
      <c r="K2597" s="1">
        <v>18</v>
      </c>
      <c r="L2597" s="1" t="s">
        <v>115</v>
      </c>
      <c r="M2597" s="14">
        <v>0.2</v>
      </c>
      <c r="N2597" s="2">
        <v>2000</v>
      </c>
      <c r="O2597" s="14">
        <f t="shared" si="134"/>
        <v>400</v>
      </c>
      <c r="P2597" s="14">
        <f t="shared" si="135"/>
        <v>140</v>
      </c>
      <c r="Q2597" s="3">
        <v>0.35</v>
      </c>
    </row>
    <row r="2598" spans="1:17" ht="15.75" customHeight="1" x14ac:dyDescent="0.2">
      <c r="A2598" s="1" t="s">
        <v>109</v>
      </c>
      <c r="B2598" s="1">
        <v>1197831</v>
      </c>
      <c r="C2598" s="17">
        <v>44577</v>
      </c>
      <c r="D2598" s="17" t="str">
        <f t="shared" si="142"/>
        <v>enero</v>
      </c>
      <c r="E2598" s="17" t="str">
        <f t="shared" si="143"/>
        <v>T1</v>
      </c>
      <c r="F2598" s="17" t="str">
        <f t="shared" si="144"/>
        <v>S1</v>
      </c>
      <c r="G2598" s="1" t="s">
        <v>8</v>
      </c>
      <c r="H2598" s="1" t="s">
        <v>77</v>
      </c>
      <c r="I2598" s="1" t="s">
        <v>78</v>
      </c>
      <c r="J2598" s="1" t="s">
        <v>6</v>
      </c>
      <c r="K2598" s="1">
        <v>39</v>
      </c>
      <c r="L2598" s="1" t="s">
        <v>114</v>
      </c>
      <c r="M2598" s="14">
        <v>0.35000000000000003</v>
      </c>
      <c r="N2598" s="2">
        <v>2500</v>
      </c>
      <c r="O2598" s="14">
        <f t="shared" si="134"/>
        <v>875.00000000000011</v>
      </c>
      <c r="P2598" s="14">
        <f t="shared" si="135"/>
        <v>306.25</v>
      </c>
      <c r="Q2598" s="3">
        <v>0.35</v>
      </c>
    </row>
    <row r="2599" spans="1:17" ht="15.75" customHeight="1" x14ac:dyDescent="0.2">
      <c r="A2599" s="1" t="s">
        <v>109</v>
      </c>
      <c r="B2599" s="1">
        <v>1197831</v>
      </c>
      <c r="C2599" s="17">
        <v>44577</v>
      </c>
      <c r="D2599" s="17" t="str">
        <f t="shared" si="142"/>
        <v>enero</v>
      </c>
      <c r="E2599" s="17" t="str">
        <f t="shared" si="143"/>
        <v>T1</v>
      </c>
      <c r="F2599" s="17" t="str">
        <f t="shared" si="144"/>
        <v>S1</v>
      </c>
      <c r="G2599" s="1" t="s">
        <v>8</v>
      </c>
      <c r="H2599" s="1" t="s">
        <v>77</v>
      </c>
      <c r="I2599" s="1" t="s">
        <v>78</v>
      </c>
      <c r="J2599" s="1" t="s">
        <v>7</v>
      </c>
      <c r="K2599" s="1">
        <v>53</v>
      </c>
      <c r="L2599" s="1" t="s">
        <v>115</v>
      </c>
      <c r="M2599" s="14">
        <v>0.25000000000000006</v>
      </c>
      <c r="N2599" s="2">
        <v>3500</v>
      </c>
      <c r="O2599" s="14">
        <f t="shared" si="134"/>
        <v>875.00000000000023</v>
      </c>
      <c r="P2599" s="14">
        <f t="shared" si="135"/>
        <v>306.25000000000006</v>
      </c>
      <c r="Q2599" s="3">
        <v>0.35</v>
      </c>
    </row>
    <row r="2600" spans="1:17" ht="15.75" customHeight="1" x14ac:dyDescent="0.2">
      <c r="A2600" s="1" t="s">
        <v>109</v>
      </c>
      <c r="B2600" s="1">
        <v>1197831</v>
      </c>
      <c r="C2600" s="17">
        <v>44606</v>
      </c>
      <c r="D2600" s="17" t="str">
        <f t="shared" si="142"/>
        <v>febrero</v>
      </c>
      <c r="E2600" s="17" t="str">
        <f t="shared" si="143"/>
        <v>T1</v>
      </c>
      <c r="F2600" s="17" t="str">
        <f t="shared" si="144"/>
        <v>S1</v>
      </c>
      <c r="G2600" s="1" t="s">
        <v>8</v>
      </c>
      <c r="H2600" s="1" t="s">
        <v>77</v>
      </c>
      <c r="I2600" s="1" t="s">
        <v>78</v>
      </c>
      <c r="J2600" s="1" t="s">
        <v>2</v>
      </c>
      <c r="K2600" s="1">
        <v>55</v>
      </c>
      <c r="L2600" s="1" t="s">
        <v>113</v>
      </c>
      <c r="M2600" s="14">
        <v>0.25000000000000006</v>
      </c>
      <c r="N2600" s="2">
        <v>6000</v>
      </c>
      <c r="O2600" s="14">
        <f t="shared" si="134"/>
        <v>1500.0000000000002</v>
      </c>
      <c r="P2600" s="14">
        <f t="shared" si="135"/>
        <v>525</v>
      </c>
      <c r="Q2600" s="3">
        <v>0.35</v>
      </c>
    </row>
    <row r="2601" spans="1:17" ht="15.75" customHeight="1" x14ac:dyDescent="0.2">
      <c r="A2601" s="1" t="s">
        <v>109</v>
      </c>
      <c r="B2601" s="1">
        <v>1197831</v>
      </c>
      <c r="C2601" s="17">
        <v>44606</v>
      </c>
      <c r="D2601" s="17" t="str">
        <f t="shared" si="142"/>
        <v>febrero</v>
      </c>
      <c r="E2601" s="17" t="str">
        <f t="shared" si="143"/>
        <v>T1</v>
      </c>
      <c r="F2601" s="17" t="str">
        <f t="shared" si="144"/>
        <v>S1</v>
      </c>
      <c r="G2601" s="1" t="s">
        <v>8</v>
      </c>
      <c r="H2601" s="1" t="s">
        <v>77</v>
      </c>
      <c r="I2601" s="1" t="s">
        <v>78</v>
      </c>
      <c r="J2601" s="1" t="s">
        <v>3</v>
      </c>
      <c r="K2601" s="1">
        <v>45</v>
      </c>
      <c r="L2601" s="1" t="s">
        <v>113</v>
      </c>
      <c r="M2601" s="14">
        <v>0.25000000000000006</v>
      </c>
      <c r="N2601" s="2">
        <v>2500</v>
      </c>
      <c r="O2601" s="14">
        <f t="shared" si="134"/>
        <v>625.00000000000011</v>
      </c>
      <c r="P2601" s="14">
        <f t="shared" si="135"/>
        <v>218.75000000000003</v>
      </c>
      <c r="Q2601" s="3">
        <v>0.35</v>
      </c>
    </row>
    <row r="2602" spans="1:17" ht="15.75" customHeight="1" x14ac:dyDescent="0.2">
      <c r="A2602" s="1" t="s">
        <v>109</v>
      </c>
      <c r="B2602" s="1">
        <v>1197831</v>
      </c>
      <c r="C2602" s="17">
        <v>44606</v>
      </c>
      <c r="D2602" s="17" t="str">
        <f t="shared" si="142"/>
        <v>febrero</v>
      </c>
      <c r="E2602" s="17" t="str">
        <f t="shared" si="143"/>
        <v>T1</v>
      </c>
      <c r="F2602" s="17" t="str">
        <f t="shared" si="144"/>
        <v>S1</v>
      </c>
      <c r="G2602" s="1" t="s">
        <v>8</v>
      </c>
      <c r="H2602" s="1" t="s">
        <v>77</v>
      </c>
      <c r="I2602" s="1" t="s">
        <v>78</v>
      </c>
      <c r="J2602" s="1" t="s">
        <v>4</v>
      </c>
      <c r="K2602" s="1">
        <v>27</v>
      </c>
      <c r="L2602" s="1" t="s">
        <v>113</v>
      </c>
      <c r="M2602" s="14">
        <v>0.15000000000000008</v>
      </c>
      <c r="N2602" s="2">
        <v>3000</v>
      </c>
      <c r="O2602" s="14">
        <f t="shared" si="134"/>
        <v>450.00000000000023</v>
      </c>
      <c r="P2602" s="14">
        <f t="shared" si="135"/>
        <v>157.50000000000006</v>
      </c>
      <c r="Q2602" s="3">
        <v>0.35</v>
      </c>
    </row>
    <row r="2603" spans="1:17" ht="15.75" customHeight="1" x14ac:dyDescent="0.2">
      <c r="A2603" s="1" t="s">
        <v>109</v>
      </c>
      <c r="B2603" s="1">
        <v>1197831</v>
      </c>
      <c r="C2603" s="17">
        <v>44606</v>
      </c>
      <c r="D2603" s="17" t="str">
        <f t="shared" si="142"/>
        <v>febrero</v>
      </c>
      <c r="E2603" s="17" t="str">
        <f t="shared" si="143"/>
        <v>T1</v>
      </c>
      <c r="F2603" s="17" t="str">
        <f t="shared" si="144"/>
        <v>S1</v>
      </c>
      <c r="G2603" s="1" t="s">
        <v>8</v>
      </c>
      <c r="H2603" s="1" t="s">
        <v>77</v>
      </c>
      <c r="I2603" s="1" t="s">
        <v>78</v>
      </c>
      <c r="J2603" s="1" t="s">
        <v>5</v>
      </c>
      <c r="K2603" s="1">
        <v>53</v>
      </c>
      <c r="L2603" s="1" t="s">
        <v>112</v>
      </c>
      <c r="M2603" s="14">
        <v>0.2</v>
      </c>
      <c r="N2603" s="2">
        <v>1500</v>
      </c>
      <c r="O2603" s="14">
        <f t="shared" si="134"/>
        <v>300</v>
      </c>
      <c r="P2603" s="14">
        <f t="shared" si="135"/>
        <v>105</v>
      </c>
      <c r="Q2603" s="3">
        <v>0.35</v>
      </c>
    </row>
    <row r="2604" spans="1:17" ht="15.75" customHeight="1" x14ac:dyDescent="0.2">
      <c r="A2604" s="1" t="s">
        <v>109</v>
      </c>
      <c r="B2604" s="1">
        <v>1197831</v>
      </c>
      <c r="C2604" s="17">
        <v>44606</v>
      </c>
      <c r="D2604" s="17" t="str">
        <f t="shared" si="142"/>
        <v>febrero</v>
      </c>
      <c r="E2604" s="17" t="str">
        <f t="shared" si="143"/>
        <v>T1</v>
      </c>
      <c r="F2604" s="17" t="str">
        <f t="shared" si="144"/>
        <v>S1</v>
      </c>
      <c r="G2604" s="1" t="s">
        <v>8</v>
      </c>
      <c r="H2604" s="1" t="s">
        <v>77</v>
      </c>
      <c r="I2604" s="1" t="s">
        <v>78</v>
      </c>
      <c r="J2604" s="1" t="s">
        <v>6</v>
      </c>
      <c r="K2604" s="1">
        <v>46</v>
      </c>
      <c r="L2604" s="1" t="s">
        <v>112</v>
      </c>
      <c r="M2604" s="14">
        <v>0.35000000000000003</v>
      </c>
      <c r="N2604" s="2">
        <v>2250</v>
      </c>
      <c r="O2604" s="14">
        <f t="shared" si="134"/>
        <v>787.50000000000011</v>
      </c>
      <c r="P2604" s="14">
        <f t="shared" si="135"/>
        <v>275.625</v>
      </c>
      <c r="Q2604" s="3">
        <v>0.35</v>
      </c>
    </row>
    <row r="2605" spans="1:17" ht="15.75" customHeight="1" x14ac:dyDescent="0.2">
      <c r="A2605" s="1" t="s">
        <v>109</v>
      </c>
      <c r="B2605" s="1">
        <v>1197831</v>
      </c>
      <c r="C2605" s="17">
        <v>44606</v>
      </c>
      <c r="D2605" s="17" t="str">
        <f t="shared" si="142"/>
        <v>febrero</v>
      </c>
      <c r="E2605" s="17" t="str">
        <f t="shared" si="143"/>
        <v>T1</v>
      </c>
      <c r="F2605" s="17" t="str">
        <f t="shared" si="144"/>
        <v>S1</v>
      </c>
      <c r="G2605" s="1" t="s">
        <v>8</v>
      </c>
      <c r="H2605" s="1" t="s">
        <v>77</v>
      </c>
      <c r="I2605" s="1" t="s">
        <v>78</v>
      </c>
      <c r="J2605" s="1" t="s">
        <v>7</v>
      </c>
      <c r="K2605" s="1">
        <v>37</v>
      </c>
      <c r="L2605" s="1" t="s">
        <v>115</v>
      </c>
      <c r="M2605" s="14">
        <v>0.2</v>
      </c>
      <c r="N2605" s="2">
        <v>3250</v>
      </c>
      <c r="O2605" s="14">
        <f t="shared" si="134"/>
        <v>650</v>
      </c>
      <c r="P2605" s="14">
        <f t="shared" si="135"/>
        <v>227.49999999999997</v>
      </c>
      <c r="Q2605" s="3">
        <v>0.35</v>
      </c>
    </row>
    <row r="2606" spans="1:17" ht="15.75" customHeight="1" x14ac:dyDescent="0.2">
      <c r="A2606" s="1" t="s">
        <v>109</v>
      </c>
      <c r="B2606" s="1">
        <v>1197831</v>
      </c>
      <c r="C2606" s="17">
        <v>44632</v>
      </c>
      <c r="D2606" s="17" t="str">
        <f t="shared" si="142"/>
        <v>marzo</v>
      </c>
      <c r="E2606" s="17" t="str">
        <f t="shared" si="143"/>
        <v>T1</v>
      </c>
      <c r="F2606" s="17" t="str">
        <f t="shared" si="144"/>
        <v>S1</v>
      </c>
      <c r="G2606" s="1" t="s">
        <v>8</v>
      </c>
      <c r="H2606" s="1" t="s">
        <v>77</v>
      </c>
      <c r="I2606" s="1" t="s">
        <v>78</v>
      </c>
      <c r="J2606" s="1" t="s">
        <v>2</v>
      </c>
      <c r="K2606" s="1">
        <v>31</v>
      </c>
      <c r="L2606" s="1" t="s">
        <v>112</v>
      </c>
      <c r="M2606" s="14">
        <v>0.2</v>
      </c>
      <c r="N2606" s="2">
        <v>5450</v>
      </c>
      <c r="O2606" s="14">
        <f t="shared" si="134"/>
        <v>1090</v>
      </c>
      <c r="P2606" s="14">
        <f t="shared" si="135"/>
        <v>381.5</v>
      </c>
      <c r="Q2606" s="3">
        <v>0.35</v>
      </c>
    </row>
    <row r="2607" spans="1:17" ht="15.75" customHeight="1" x14ac:dyDescent="0.2">
      <c r="A2607" s="1" t="s">
        <v>109</v>
      </c>
      <c r="B2607" s="1">
        <v>1197831</v>
      </c>
      <c r="C2607" s="17">
        <v>44632</v>
      </c>
      <c r="D2607" s="17" t="str">
        <f t="shared" si="142"/>
        <v>marzo</v>
      </c>
      <c r="E2607" s="17" t="str">
        <f t="shared" si="143"/>
        <v>T1</v>
      </c>
      <c r="F2607" s="17" t="str">
        <f t="shared" si="144"/>
        <v>S1</v>
      </c>
      <c r="G2607" s="1" t="s">
        <v>8</v>
      </c>
      <c r="H2607" s="1" t="s">
        <v>77</v>
      </c>
      <c r="I2607" s="1" t="s">
        <v>78</v>
      </c>
      <c r="J2607" s="1" t="s">
        <v>3</v>
      </c>
      <c r="K2607" s="1">
        <v>28</v>
      </c>
      <c r="L2607" s="1" t="s">
        <v>113</v>
      </c>
      <c r="M2607" s="14">
        <v>0.2</v>
      </c>
      <c r="N2607" s="2">
        <v>2250</v>
      </c>
      <c r="O2607" s="14">
        <f t="shared" si="134"/>
        <v>450</v>
      </c>
      <c r="P2607" s="14">
        <f t="shared" si="135"/>
        <v>157.5</v>
      </c>
      <c r="Q2607" s="3">
        <v>0.35</v>
      </c>
    </row>
    <row r="2608" spans="1:17" ht="15.75" customHeight="1" x14ac:dyDescent="0.2">
      <c r="A2608" s="1" t="s">
        <v>109</v>
      </c>
      <c r="B2608" s="1">
        <v>1197831</v>
      </c>
      <c r="C2608" s="17">
        <v>44632</v>
      </c>
      <c r="D2608" s="17" t="str">
        <f t="shared" si="142"/>
        <v>marzo</v>
      </c>
      <c r="E2608" s="17" t="str">
        <f t="shared" si="143"/>
        <v>T1</v>
      </c>
      <c r="F2608" s="17" t="str">
        <f t="shared" si="144"/>
        <v>S1</v>
      </c>
      <c r="G2608" s="1" t="s">
        <v>8</v>
      </c>
      <c r="H2608" s="1" t="s">
        <v>77</v>
      </c>
      <c r="I2608" s="1" t="s">
        <v>78</v>
      </c>
      <c r="J2608" s="1" t="s">
        <v>4</v>
      </c>
      <c r="K2608" s="1">
        <v>56</v>
      </c>
      <c r="L2608" s="1" t="s">
        <v>112</v>
      </c>
      <c r="M2608" s="14">
        <v>0.10000000000000002</v>
      </c>
      <c r="N2608" s="2">
        <v>2500</v>
      </c>
      <c r="O2608" s="14">
        <f t="shared" si="134"/>
        <v>250.00000000000006</v>
      </c>
      <c r="P2608" s="14">
        <f t="shared" si="135"/>
        <v>87.500000000000014</v>
      </c>
      <c r="Q2608" s="3">
        <v>0.35</v>
      </c>
    </row>
    <row r="2609" spans="1:17" ht="15.75" customHeight="1" x14ac:dyDescent="0.2">
      <c r="A2609" s="1" t="s">
        <v>109</v>
      </c>
      <c r="B2609" s="1">
        <v>1197831</v>
      </c>
      <c r="C2609" s="17">
        <v>44632</v>
      </c>
      <c r="D2609" s="17" t="str">
        <f t="shared" si="142"/>
        <v>marzo</v>
      </c>
      <c r="E2609" s="17" t="str">
        <f t="shared" si="143"/>
        <v>T1</v>
      </c>
      <c r="F2609" s="17" t="str">
        <f t="shared" si="144"/>
        <v>S1</v>
      </c>
      <c r="G2609" s="1" t="s">
        <v>8</v>
      </c>
      <c r="H2609" s="1" t="s">
        <v>77</v>
      </c>
      <c r="I2609" s="1" t="s">
        <v>78</v>
      </c>
      <c r="J2609" s="1" t="s">
        <v>5</v>
      </c>
      <c r="K2609" s="1">
        <v>17</v>
      </c>
      <c r="L2609" s="1" t="s">
        <v>114</v>
      </c>
      <c r="M2609" s="14">
        <v>0.19999999999999996</v>
      </c>
      <c r="N2609" s="2">
        <v>1000</v>
      </c>
      <c r="O2609" s="14">
        <f t="shared" si="134"/>
        <v>199.99999999999994</v>
      </c>
      <c r="P2609" s="14">
        <f t="shared" si="135"/>
        <v>69.999999999999972</v>
      </c>
      <c r="Q2609" s="3">
        <v>0.35</v>
      </c>
    </row>
    <row r="2610" spans="1:17" ht="15.75" customHeight="1" x14ac:dyDescent="0.2">
      <c r="A2610" s="1" t="s">
        <v>109</v>
      </c>
      <c r="B2610" s="1">
        <v>1197831</v>
      </c>
      <c r="C2610" s="17">
        <v>44632</v>
      </c>
      <c r="D2610" s="17" t="str">
        <f t="shared" si="142"/>
        <v>marzo</v>
      </c>
      <c r="E2610" s="17" t="str">
        <f t="shared" si="143"/>
        <v>T1</v>
      </c>
      <c r="F2610" s="17" t="str">
        <f t="shared" si="144"/>
        <v>S1</v>
      </c>
      <c r="G2610" s="1" t="s">
        <v>8</v>
      </c>
      <c r="H2610" s="1" t="s">
        <v>77</v>
      </c>
      <c r="I2610" s="1" t="s">
        <v>78</v>
      </c>
      <c r="J2610" s="1" t="s">
        <v>6</v>
      </c>
      <c r="K2610" s="1">
        <v>34</v>
      </c>
      <c r="L2610" s="1" t="s">
        <v>112</v>
      </c>
      <c r="M2610" s="14">
        <v>0.35000000000000009</v>
      </c>
      <c r="N2610" s="2">
        <v>1500</v>
      </c>
      <c r="O2610" s="14">
        <f t="shared" si="134"/>
        <v>525.00000000000011</v>
      </c>
      <c r="P2610" s="14">
        <f t="shared" si="135"/>
        <v>183.75000000000003</v>
      </c>
      <c r="Q2610" s="3">
        <v>0.35</v>
      </c>
    </row>
    <row r="2611" spans="1:17" ht="15.75" customHeight="1" x14ac:dyDescent="0.2">
      <c r="A2611" s="1" t="s">
        <v>109</v>
      </c>
      <c r="B2611" s="1">
        <v>1197831</v>
      </c>
      <c r="C2611" s="17">
        <v>44632</v>
      </c>
      <c r="D2611" s="17" t="str">
        <f t="shared" si="142"/>
        <v>marzo</v>
      </c>
      <c r="E2611" s="17" t="str">
        <f t="shared" si="143"/>
        <v>T1</v>
      </c>
      <c r="F2611" s="17" t="str">
        <f t="shared" si="144"/>
        <v>S1</v>
      </c>
      <c r="G2611" s="1" t="s">
        <v>8</v>
      </c>
      <c r="H2611" s="1" t="s">
        <v>77</v>
      </c>
      <c r="I2611" s="1" t="s">
        <v>78</v>
      </c>
      <c r="J2611" s="1" t="s">
        <v>7</v>
      </c>
      <c r="K2611" s="1">
        <v>45</v>
      </c>
      <c r="L2611" s="1" t="s">
        <v>115</v>
      </c>
      <c r="M2611" s="14">
        <v>0.25</v>
      </c>
      <c r="N2611" s="2">
        <v>2500</v>
      </c>
      <c r="O2611" s="14">
        <f t="shared" si="134"/>
        <v>625</v>
      </c>
      <c r="P2611" s="14">
        <f t="shared" si="135"/>
        <v>218.75</v>
      </c>
      <c r="Q2611" s="3">
        <v>0.35</v>
      </c>
    </row>
    <row r="2612" spans="1:17" ht="15.75" customHeight="1" x14ac:dyDescent="0.2">
      <c r="A2612" s="1" t="s">
        <v>109</v>
      </c>
      <c r="B2612" s="1">
        <v>1197831</v>
      </c>
      <c r="C2612" s="17">
        <v>44664</v>
      </c>
      <c r="D2612" s="17" t="str">
        <f t="shared" si="142"/>
        <v>abril</v>
      </c>
      <c r="E2612" s="17" t="str">
        <f t="shared" si="143"/>
        <v>T2</v>
      </c>
      <c r="F2612" s="17" t="str">
        <f t="shared" si="144"/>
        <v>S1</v>
      </c>
      <c r="G2612" s="1" t="s">
        <v>8</v>
      </c>
      <c r="H2612" s="1" t="s">
        <v>77</v>
      </c>
      <c r="I2612" s="1" t="s">
        <v>78</v>
      </c>
      <c r="J2612" s="1" t="s">
        <v>2</v>
      </c>
      <c r="K2612" s="1">
        <v>22</v>
      </c>
      <c r="L2612" s="1" t="s">
        <v>115</v>
      </c>
      <c r="M2612" s="14">
        <v>0.25</v>
      </c>
      <c r="N2612" s="2">
        <v>5000</v>
      </c>
      <c r="O2612" s="14">
        <f t="shared" si="134"/>
        <v>1250</v>
      </c>
      <c r="P2612" s="14">
        <f t="shared" si="135"/>
        <v>437.5</v>
      </c>
      <c r="Q2612" s="3">
        <v>0.35</v>
      </c>
    </row>
    <row r="2613" spans="1:17" ht="15.75" customHeight="1" x14ac:dyDescent="0.2">
      <c r="A2613" s="1" t="s">
        <v>109</v>
      </c>
      <c r="B2613" s="1">
        <v>1197831</v>
      </c>
      <c r="C2613" s="17">
        <v>44664</v>
      </c>
      <c r="D2613" s="17" t="str">
        <f t="shared" si="142"/>
        <v>abril</v>
      </c>
      <c r="E2613" s="17" t="str">
        <f t="shared" si="143"/>
        <v>T2</v>
      </c>
      <c r="F2613" s="17" t="str">
        <f t="shared" si="144"/>
        <v>S1</v>
      </c>
      <c r="G2613" s="1" t="s">
        <v>8</v>
      </c>
      <c r="H2613" s="1" t="s">
        <v>77</v>
      </c>
      <c r="I2613" s="1" t="s">
        <v>78</v>
      </c>
      <c r="J2613" s="1" t="s">
        <v>3</v>
      </c>
      <c r="K2613" s="1">
        <v>22</v>
      </c>
      <c r="L2613" s="1" t="s">
        <v>114</v>
      </c>
      <c r="M2613" s="14">
        <v>0.25</v>
      </c>
      <c r="N2613" s="2">
        <v>2000</v>
      </c>
      <c r="O2613" s="14">
        <f t="shared" si="134"/>
        <v>500</v>
      </c>
      <c r="P2613" s="14">
        <f t="shared" si="135"/>
        <v>175</v>
      </c>
      <c r="Q2613" s="3">
        <v>0.35</v>
      </c>
    </row>
    <row r="2614" spans="1:17" ht="15.75" customHeight="1" x14ac:dyDescent="0.2">
      <c r="A2614" s="1" t="s">
        <v>109</v>
      </c>
      <c r="B2614" s="1">
        <v>1197831</v>
      </c>
      <c r="C2614" s="17">
        <v>44664</v>
      </c>
      <c r="D2614" s="17" t="str">
        <f t="shared" si="142"/>
        <v>abril</v>
      </c>
      <c r="E2614" s="17" t="str">
        <f t="shared" si="143"/>
        <v>T2</v>
      </c>
      <c r="F2614" s="17" t="str">
        <f t="shared" si="144"/>
        <v>S1</v>
      </c>
      <c r="G2614" s="1" t="s">
        <v>8</v>
      </c>
      <c r="H2614" s="1" t="s">
        <v>77</v>
      </c>
      <c r="I2614" s="1" t="s">
        <v>78</v>
      </c>
      <c r="J2614" s="1" t="s">
        <v>4</v>
      </c>
      <c r="K2614" s="1">
        <v>58</v>
      </c>
      <c r="L2614" s="1" t="s">
        <v>112</v>
      </c>
      <c r="M2614" s="14">
        <v>0.15000000000000002</v>
      </c>
      <c r="N2614" s="2">
        <v>2000</v>
      </c>
      <c r="O2614" s="14">
        <f t="shared" si="134"/>
        <v>300.00000000000006</v>
      </c>
      <c r="P2614" s="14">
        <f t="shared" si="135"/>
        <v>105.00000000000001</v>
      </c>
      <c r="Q2614" s="3">
        <v>0.35</v>
      </c>
    </row>
    <row r="2615" spans="1:17" ht="15.75" customHeight="1" x14ac:dyDescent="0.2">
      <c r="A2615" s="1" t="s">
        <v>109</v>
      </c>
      <c r="B2615" s="1">
        <v>1197831</v>
      </c>
      <c r="C2615" s="17">
        <v>44664</v>
      </c>
      <c r="D2615" s="17" t="str">
        <f t="shared" si="142"/>
        <v>abril</v>
      </c>
      <c r="E2615" s="17" t="str">
        <f t="shared" si="143"/>
        <v>T2</v>
      </c>
      <c r="F2615" s="17" t="str">
        <f t="shared" si="144"/>
        <v>S1</v>
      </c>
      <c r="G2615" s="1" t="s">
        <v>8</v>
      </c>
      <c r="H2615" s="1" t="s">
        <v>77</v>
      </c>
      <c r="I2615" s="1" t="s">
        <v>78</v>
      </c>
      <c r="J2615" s="1" t="s">
        <v>5</v>
      </c>
      <c r="K2615" s="1">
        <v>60</v>
      </c>
      <c r="L2615" s="1" t="s">
        <v>112</v>
      </c>
      <c r="M2615" s="14">
        <v>0.19999999999999996</v>
      </c>
      <c r="N2615" s="2">
        <v>1250</v>
      </c>
      <c r="O2615" s="14">
        <f t="shared" si="134"/>
        <v>249.99999999999994</v>
      </c>
      <c r="P2615" s="14">
        <f t="shared" si="135"/>
        <v>87.499999999999972</v>
      </c>
      <c r="Q2615" s="3">
        <v>0.35</v>
      </c>
    </row>
    <row r="2616" spans="1:17" ht="15.75" customHeight="1" x14ac:dyDescent="0.2">
      <c r="A2616" s="1" t="s">
        <v>109</v>
      </c>
      <c r="B2616" s="1">
        <v>1197831</v>
      </c>
      <c r="C2616" s="17">
        <v>44664</v>
      </c>
      <c r="D2616" s="17" t="str">
        <f t="shared" si="142"/>
        <v>abril</v>
      </c>
      <c r="E2616" s="17" t="str">
        <f t="shared" si="143"/>
        <v>T2</v>
      </c>
      <c r="F2616" s="17" t="str">
        <f t="shared" si="144"/>
        <v>S1</v>
      </c>
      <c r="G2616" s="1" t="s">
        <v>8</v>
      </c>
      <c r="H2616" s="1" t="s">
        <v>77</v>
      </c>
      <c r="I2616" s="1" t="s">
        <v>78</v>
      </c>
      <c r="J2616" s="1" t="s">
        <v>6</v>
      </c>
      <c r="K2616" s="1">
        <v>22</v>
      </c>
      <c r="L2616" s="1" t="s">
        <v>112</v>
      </c>
      <c r="M2616" s="14">
        <v>0.4</v>
      </c>
      <c r="N2616" s="2">
        <v>1500</v>
      </c>
      <c r="O2616" s="14">
        <f t="shared" si="134"/>
        <v>600</v>
      </c>
      <c r="P2616" s="14">
        <f t="shared" si="135"/>
        <v>210</v>
      </c>
      <c r="Q2616" s="3">
        <v>0.35</v>
      </c>
    </row>
    <row r="2617" spans="1:17" ht="15.75" customHeight="1" x14ac:dyDescent="0.2">
      <c r="A2617" s="1" t="s">
        <v>109</v>
      </c>
      <c r="B2617" s="1">
        <v>1197831</v>
      </c>
      <c r="C2617" s="17">
        <v>44664</v>
      </c>
      <c r="D2617" s="17" t="str">
        <f t="shared" si="142"/>
        <v>abril</v>
      </c>
      <c r="E2617" s="17" t="str">
        <f t="shared" si="143"/>
        <v>T2</v>
      </c>
      <c r="F2617" s="17" t="str">
        <f t="shared" si="144"/>
        <v>S1</v>
      </c>
      <c r="G2617" s="1" t="s">
        <v>8</v>
      </c>
      <c r="H2617" s="1" t="s">
        <v>77</v>
      </c>
      <c r="I2617" s="1" t="s">
        <v>78</v>
      </c>
      <c r="J2617" s="1" t="s">
        <v>7</v>
      </c>
      <c r="K2617" s="1">
        <v>33</v>
      </c>
      <c r="L2617" s="1" t="s">
        <v>115</v>
      </c>
      <c r="M2617" s="14">
        <v>0.30000000000000004</v>
      </c>
      <c r="N2617" s="2">
        <v>3000</v>
      </c>
      <c r="O2617" s="14">
        <f t="shared" si="134"/>
        <v>900.00000000000011</v>
      </c>
      <c r="P2617" s="14">
        <f t="shared" si="135"/>
        <v>315</v>
      </c>
      <c r="Q2617" s="3">
        <v>0.35</v>
      </c>
    </row>
    <row r="2618" spans="1:17" ht="15.75" customHeight="1" x14ac:dyDescent="0.2">
      <c r="A2618" s="1" t="s">
        <v>109</v>
      </c>
      <c r="B2618" s="1">
        <v>1197831</v>
      </c>
      <c r="C2618" s="17">
        <v>44693</v>
      </c>
      <c r="D2618" s="17" t="str">
        <f t="shared" si="142"/>
        <v>mayo</v>
      </c>
      <c r="E2618" s="17" t="str">
        <f t="shared" si="143"/>
        <v>T2</v>
      </c>
      <c r="F2618" s="17" t="str">
        <f t="shared" si="144"/>
        <v>S1</v>
      </c>
      <c r="G2618" s="1" t="s">
        <v>8</v>
      </c>
      <c r="H2618" s="1" t="s">
        <v>77</v>
      </c>
      <c r="I2618" s="1" t="s">
        <v>78</v>
      </c>
      <c r="J2618" s="1" t="s">
        <v>2</v>
      </c>
      <c r="K2618" s="1">
        <v>27</v>
      </c>
      <c r="L2618" s="1" t="s">
        <v>114</v>
      </c>
      <c r="M2618" s="14">
        <v>0.4</v>
      </c>
      <c r="N2618" s="2">
        <v>5700</v>
      </c>
      <c r="O2618" s="14">
        <f t="shared" si="134"/>
        <v>2280</v>
      </c>
      <c r="P2618" s="14">
        <f t="shared" si="135"/>
        <v>798</v>
      </c>
      <c r="Q2618" s="3">
        <v>0.35</v>
      </c>
    </row>
    <row r="2619" spans="1:17" ht="15.75" customHeight="1" x14ac:dyDescent="0.2">
      <c r="A2619" s="1" t="s">
        <v>109</v>
      </c>
      <c r="B2619" s="1">
        <v>1197831</v>
      </c>
      <c r="C2619" s="17">
        <v>44693</v>
      </c>
      <c r="D2619" s="17" t="str">
        <f t="shared" si="142"/>
        <v>mayo</v>
      </c>
      <c r="E2619" s="17" t="str">
        <f t="shared" si="143"/>
        <v>T2</v>
      </c>
      <c r="F2619" s="17" t="str">
        <f t="shared" si="144"/>
        <v>S1</v>
      </c>
      <c r="G2619" s="1" t="s">
        <v>8</v>
      </c>
      <c r="H2619" s="1" t="s">
        <v>77</v>
      </c>
      <c r="I2619" s="1" t="s">
        <v>78</v>
      </c>
      <c r="J2619" s="1" t="s">
        <v>3</v>
      </c>
      <c r="K2619" s="1">
        <v>19</v>
      </c>
      <c r="L2619" s="1" t="s">
        <v>113</v>
      </c>
      <c r="M2619" s="14">
        <v>0.4</v>
      </c>
      <c r="N2619" s="2">
        <v>2750</v>
      </c>
      <c r="O2619" s="14">
        <f t="shared" si="134"/>
        <v>1100</v>
      </c>
      <c r="P2619" s="14">
        <f t="shared" si="135"/>
        <v>385</v>
      </c>
      <c r="Q2619" s="3">
        <v>0.35</v>
      </c>
    </row>
    <row r="2620" spans="1:17" ht="15.75" customHeight="1" x14ac:dyDescent="0.2">
      <c r="A2620" s="1" t="s">
        <v>109</v>
      </c>
      <c r="B2620" s="1">
        <v>1197831</v>
      </c>
      <c r="C2620" s="17">
        <v>44693</v>
      </c>
      <c r="D2620" s="17" t="str">
        <f t="shared" si="142"/>
        <v>mayo</v>
      </c>
      <c r="E2620" s="17" t="str">
        <f t="shared" si="143"/>
        <v>T2</v>
      </c>
      <c r="F2620" s="17" t="str">
        <f t="shared" si="144"/>
        <v>S1</v>
      </c>
      <c r="G2620" s="1" t="s">
        <v>8</v>
      </c>
      <c r="H2620" s="1" t="s">
        <v>77</v>
      </c>
      <c r="I2620" s="1" t="s">
        <v>78</v>
      </c>
      <c r="J2620" s="1" t="s">
        <v>4</v>
      </c>
      <c r="K2620" s="1">
        <v>38</v>
      </c>
      <c r="L2620" s="1" t="s">
        <v>115</v>
      </c>
      <c r="M2620" s="14">
        <v>0.35000000000000003</v>
      </c>
      <c r="N2620" s="2">
        <v>2500</v>
      </c>
      <c r="O2620" s="14">
        <f t="shared" si="134"/>
        <v>875.00000000000011</v>
      </c>
      <c r="P2620" s="14">
        <f t="shared" si="135"/>
        <v>306.25</v>
      </c>
      <c r="Q2620" s="3">
        <v>0.35</v>
      </c>
    </row>
    <row r="2621" spans="1:17" ht="15.75" customHeight="1" x14ac:dyDescent="0.2">
      <c r="A2621" s="1" t="s">
        <v>109</v>
      </c>
      <c r="B2621" s="1">
        <v>1197831</v>
      </c>
      <c r="C2621" s="17">
        <v>44693</v>
      </c>
      <c r="D2621" s="17" t="str">
        <f t="shared" si="142"/>
        <v>mayo</v>
      </c>
      <c r="E2621" s="17" t="str">
        <f t="shared" si="143"/>
        <v>T2</v>
      </c>
      <c r="F2621" s="17" t="str">
        <f t="shared" si="144"/>
        <v>S1</v>
      </c>
      <c r="G2621" s="1" t="s">
        <v>8</v>
      </c>
      <c r="H2621" s="1" t="s">
        <v>77</v>
      </c>
      <c r="I2621" s="1" t="s">
        <v>78</v>
      </c>
      <c r="J2621" s="1" t="s">
        <v>5</v>
      </c>
      <c r="K2621" s="1">
        <v>29</v>
      </c>
      <c r="L2621" s="1" t="s">
        <v>114</v>
      </c>
      <c r="M2621" s="14">
        <v>0.35000000000000003</v>
      </c>
      <c r="N2621" s="2">
        <v>2000</v>
      </c>
      <c r="O2621" s="14">
        <f t="shared" si="134"/>
        <v>700.00000000000011</v>
      </c>
      <c r="P2621" s="14">
        <f t="shared" si="135"/>
        <v>245.00000000000003</v>
      </c>
      <c r="Q2621" s="3">
        <v>0.35</v>
      </c>
    </row>
    <row r="2622" spans="1:17" ht="15.75" customHeight="1" x14ac:dyDescent="0.2">
      <c r="A2622" s="1" t="s">
        <v>109</v>
      </c>
      <c r="B2622" s="1">
        <v>1197831</v>
      </c>
      <c r="C2622" s="17">
        <v>44693</v>
      </c>
      <c r="D2622" s="17" t="str">
        <f t="shared" si="142"/>
        <v>mayo</v>
      </c>
      <c r="E2622" s="17" t="str">
        <f t="shared" si="143"/>
        <v>T2</v>
      </c>
      <c r="F2622" s="17" t="str">
        <f t="shared" si="144"/>
        <v>S1</v>
      </c>
      <c r="G2622" s="1" t="s">
        <v>8</v>
      </c>
      <c r="H2622" s="1" t="s">
        <v>77</v>
      </c>
      <c r="I2622" s="1" t="s">
        <v>78</v>
      </c>
      <c r="J2622" s="1" t="s">
        <v>6</v>
      </c>
      <c r="K2622" s="1">
        <v>58</v>
      </c>
      <c r="L2622" s="1" t="s">
        <v>112</v>
      </c>
      <c r="M2622" s="14">
        <v>0.44999999999999996</v>
      </c>
      <c r="N2622" s="2">
        <v>2250</v>
      </c>
      <c r="O2622" s="14">
        <f t="shared" si="134"/>
        <v>1012.4999999999999</v>
      </c>
      <c r="P2622" s="14">
        <f t="shared" si="135"/>
        <v>354.37499999999994</v>
      </c>
      <c r="Q2622" s="3">
        <v>0.35</v>
      </c>
    </row>
    <row r="2623" spans="1:17" ht="15.75" customHeight="1" x14ac:dyDescent="0.2">
      <c r="A2623" s="1" t="s">
        <v>109</v>
      </c>
      <c r="B2623" s="1">
        <v>1197831</v>
      </c>
      <c r="C2623" s="17">
        <v>44693</v>
      </c>
      <c r="D2623" s="17" t="str">
        <f t="shared" si="142"/>
        <v>mayo</v>
      </c>
      <c r="E2623" s="17" t="str">
        <f t="shared" si="143"/>
        <v>T2</v>
      </c>
      <c r="F2623" s="17" t="str">
        <f t="shared" si="144"/>
        <v>S1</v>
      </c>
      <c r="G2623" s="1" t="s">
        <v>8</v>
      </c>
      <c r="H2623" s="1" t="s">
        <v>77</v>
      </c>
      <c r="I2623" s="1" t="s">
        <v>78</v>
      </c>
      <c r="J2623" s="1" t="s">
        <v>7</v>
      </c>
      <c r="K2623" s="1">
        <v>27</v>
      </c>
      <c r="L2623" s="1" t="s">
        <v>112</v>
      </c>
      <c r="M2623" s="14">
        <v>0.44999999999999996</v>
      </c>
      <c r="N2623" s="2">
        <v>3250</v>
      </c>
      <c r="O2623" s="14">
        <f t="shared" si="134"/>
        <v>1462.4999999999998</v>
      </c>
      <c r="P2623" s="14">
        <f t="shared" si="135"/>
        <v>511.87499999999989</v>
      </c>
      <c r="Q2623" s="3">
        <v>0.35</v>
      </c>
    </row>
    <row r="2624" spans="1:17" ht="15.75" customHeight="1" x14ac:dyDescent="0.2">
      <c r="A2624" s="1" t="s">
        <v>109</v>
      </c>
      <c r="B2624" s="1">
        <v>1197831</v>
      </c>
      <c r="C2624" s="17">
        <v>44726</v>
      </c>
      <c r="D2624" s="17" t="str">
        <f t="shared" si="142"/>
        <v>junio</v>
      </c>
      <c r="E2624" s="17" t="str">
        <f t="shared" si="143"/>
        <v>T2</v>
      </c>
      <c r="F2624" s="17" t="str">
        <f t="shared" si="144"/>
        <v>S1</v>
      </c>
      <c r="G2624" s="1" t="s">
        <v>8</v>
      </c>
      <c r="H2624" s="1" t="s">
        <v>77</v>
      </c>
      <c r="I2624" s="1" t="s">
        <v>78</v>
      </c>
      <c r="J2624" s="1" t="s">
        <v>2</v>
      </c>
      <c r="K2624" s="1">
        <v>35</v>
      </c>
      <c r="L2624" s="1" t="s">
        <v>113</v>
      </c>
      <c r="M2624" s="14">
        <v>0.39999999999999997</v>
      </c>
      <c r="N2624" s="2">
        <v>5750</v>
      </c>
      <c r="O2624" s="14">
        <f t="shared" si="134"/>
        <v>2300</v>
      </c>
      <c r="P2624" s="14">
        <f t="shared" si="135"/>
        <v>805</v>
      </c>
      <c r="Q2624" s="3">
        <v>0.35</v>
      </c>
    </row>
    <row r="2625" spans="1:17" ht="15.75" customHeight="1" x14ac:dyDescent="0.2">
      <c r="A2625" s="1" t="s">
        <v>109</v>
      </c>
      <c r="B2625" s="1">
        <v>1197831</v>
      </c>
      <c r="C2625" s="17">
        <v>44726</v>
      </c>
      <c r="D2625" s="17" t="str">
        <f t="shared" si="142"/>
        <v>junio</v>
      </c>
      <c r="E2625" s="17" t="str">
        <f t="shared" si="143"/>
        <v>T2</v>
      </c>
      <c r="F2625" s="17" t="str">
        <f t="shared" si="144"/>
        <v>S1</v>
      </c>
      <c r="G2625" s="1" t="s">
        <v>8</v>
      </c>
      <c r="H2625" s="1" t="s">
        <v>77</v>
      </c>
      <c r="I2625" s="1" t="s">
        <v>78</v>
      </c>
      <c r="J2625" s="1" t="s">
        <v>3</v>
      </c>
      <c r="K2625" s="1">
        <v>15</v>
      </c>
      <c r="L2625" s="1" t="s">
        <v>113</v>
      </c>
      <c r="M2625" s="14">
        <v>0.35000000000000003</v>
      </c>
      <c r="N2625" s="2">
        <v>3250</v>
      </c>
      <c r="O2625" s="14">
        <f t="shared" si="134"/>
        <v>1137.5</v>
      </c>
      <c r="P2625" s="14">
        <f t="shared" si="135"/>
        <v>398.125</v>
      </c>
      <c r="Q2625" s="3">
        <v>0.35</v>
      </c>
    </row>
    <row r="2626" spans="1:17" ht="15.75" customHeight="1" x14ac:dyDescent="0.2">
      <c r="A2626" s="1" t="s">
        <v>109</v>
      </c>
      <c r="B2626" s="1">
        <v>1197831</v>
      </c>
      <c r="C2626" s="17">
        <v>44726</v>
      </c>
      <c r="D2626" s="17" t="str">
        <f t="shared" ref="D2626:D2689" si="145">TEXT(C2626,"mmmm")</f>
        <v>junio</v>
      </c>
      <c r="E2626" s="17" t="str">
        <f t="shared" ref="E2626:E2689" si="146">"T" &amp; TRUNC((MONTH(C2626)-1)/3)+1</f>
        <v>T2</v>
      </c>
      <c r="F2626" s="17" t="str">
        <f t="shared" ref="F2626:F2689" si="147">"S" &amp; IF(MONTH(C2626)&lt;=6,1,2)</f>
        <v>S1</v>
      </c>
      <c r="G2626" s="1" t="s">
        <v>8</v>
      </c>
      <c r="H2626" s="1" t="s">
        <v>77</v>
      </c>
      <c r="I2626" s="1" t="s">
        <v>78</v>
      </c>
      <c r="J2626" s="1" t="s">
        <v>4</v>
      </c>
      <c r="K2626" s="1">
        <v>25</v>
      </c>
      <c r="L2626" s="1" t="s">
        <v>112</v>
      </c>
      <c r="M2626" s="14">
        <v>0.4</v>
      </c>
      <c r="N2626" s="2">
        <v>3000</v>
      </c>
      <c r="O2626" s="14">
        <f t="shared" si="134"/>
        <v>1200</v>
      </c>
      <c r="P2626" s="14">
        <f t="shared" si="135"/>
        <v>420</v>
      </c>
      <c r="Q2626" s="3">
        <v>0.35</v>
      </c>
    </row>
    <row r="2627" spans="1:17" ht="15.75" customHeight="1" x14ac:dyDescent="0.2">
      <c r="A2627" s="1" t="s">
        <v>109</v>
      </c>
      <c r="B2627" s="1">
        <v>1197831</v>
      </c>
      <c r="C2627" s="17">
        <v>44726</v>
      </c>
      <c r="D2627" s="17" t="str">
        <f t="shared" si="145"/>
        <v>junio</v>
      </c>
      <c r="E2627" s="17" t="str">
        <f t="shared" si="146"/>
        <v>T2</v>
      </c>
      <c r="F2627" s="17" t="str">
        <f t="shared" si="147"/>
        <v>S1</v>
      </c>
      <c r="G2627" s="1" t="s">
        <v>8</v>
      </c>
      <c r="H2627" s="1" t="s">
        <v>77</v>
      </c>
      <c r="I2627" s="1" t="s">
        <v>78</v>
      </c>
      <c r="J2627" s="1" t="s">
        <v>5</v>
      </c>
      <c r="K2627" s="1">
        <v>18</v>
      </c>
      <c r="L2627" s="1" t="s">
        <v>114</v>
      </c>
      <c r="M2627" s="14">
        <v>0.4</v>
      </c>
      <c r="N2627" s="2">
        <v>2750</v>
      </c>
      <c r="O2627" s="14">
        <f t="shared" si="134"/>
        <v>1100</v>
      </c>
      <c r="P2627" s="14">
        <f t="shared" si="135"/>
        <v>385</v>
      </c>
      <c r="Q2627" s="3">
        <v>0.35</v>
      </c>
    </row>
    <row r="2628" spans="1:17" ht="15.75" customHeight="1" x14ac:dyDescent="0.2">
      <c r="A2628" s="1" t="s">
        <v>109</v>
      </c>
      <c r="B2628" s="1">
        <v>1197831</v>
      </c>
      <c r="C2628" s="17">
        <v>44726</v>
      </c>
      <c r="D2628" s="17" t="str">
        <f t="shared" si="145"/>
        <v>junio</v>
      </c>
      <c r="E2628" s="17" t="str">
        <f t="shared" si="146"/>
        <v>T2</v>
      </c>
      <c r="F2628" s="17" t="str">
        <f t="shared" si="147"/>
        <v>S1</v>
      </c>
      <c r="G2628" s="1" t="s">
        <v>8</v>
      </c>
      <c r="H2628" s="1" t="s">
        <v>77</v>
      </c>
      <c r="I2628" s="1" t="s">
        <v>78</v>
      </c>
      <c r="J2628" s="1" t="s">
        <v>6</v>
      </c>
      <c r="K2628" s="1">
        <v>40</v>
      </c>
      <c r="L2628" s="1" t="s">
        <v>114</v>
      </c>
      <c r="M2628" s="14">
        <v>0.54999999999999993</v>
      </c>
      <c r="N2628" s="2">
        <v>2750</v>
      </c>
      <c r="O2628" s="14">
        <f t="shared" si="134"/>
        <v>1512.4999999999998</v>
      </c>
      <c r="P2628" s="14">
        <f t="shared" si="135"/>
        <v>529.37499999999989</v>
      </c>
      <c r="Q2628" s="3">
        <v>0.35</v>
      </c>
    </row>
    <row r="2629" spans="1:17" ht="15.75" customHeight="1" x14ac:dyDescent="0.2">
      <c r="A2629" s="1" t="s">
        <v>109</v>
      </c>
      <c r="B2629" s="1">
        <v>1197831</v>
      </c>
      <c r="C2629" s="17">
        <v>44726</v>
      </c>
      <c r="D2629" s="17" t="str">
        <f t="shared" si="145"/>
        <v>junio</v>
      </c>
      <c r="E2629" s="17" t="str">
        <f t="shared" si="146"/>
        <v>T2</v>
      </c>
      <c r="F2629" s="17" t="str">
        <f t="shared" si="147"/>
        <v>S1</v>
      </c>
      <c r="G2629" s="1" t="s">
        <v>8</v>
      </c>
      <c r="H2629" s="1" t="s">
        <v>77</v>
      </c>
      <c r="I2629" s="1" t="s">
        <v>78</v>
      </c>
      <c r="J2629" s="1" t="s">
        <v>7</v>
      </c>
      <c r="K2629" s="1">
        <v>57</v>
      </c>
      <c r="L2629" s="1" t="s">
        <v>114</v>
      </c>
      <c r="M2629" s="14">
        <v>0.6</v>
      </c>
      <c r="N2629" s="2">
        <v>4500</v>
      </c>
      <c r="O2629" s="14">
        <f t="shared" si="134"/>
        <v>2700</v>
      </c>
      <c r="P2629" s="14">
        <f t="shared" si="135"/>
        <v>944.99999999999989</v>
      </c>
      <c r="Q2629" s="3">
        <v>0.35</v>
      </c>
    </row>
    <row r="2630" spans="1:17" ht="15.75" customHeight="1" x14ac:dyDescent="0.2">
      <c r="A2630" s="1" t="s">
        <v>109</v>
      </c>
      <c r="B2630" s="1">
        <v>1197831</v>
      </c>
      <c r="C2630" s="17">
        <v>44754</v>
      </c>
      <c r="D2630" s="17" t="str">
        <f t="shared" si="145"/>
        <v>julio</v>
      </c>
      <c r="E2630" s="17" t="str">
        <f t="shared" si="146"/>
        <v>T3</v>
      </c>
      <c r="F2630" s="17" t="str">
        <f t="shared" si="147"/>
        <v>S2</v>
      </c>
      <c r="G2630" s="1" t="s">
        <v>8</v>
      </c>
      <c r="H2630" s="1" t="s">
        <v>77</v>
      </c>
      <c r="I2630" s="1" t="s">
        <v>78</v>
      </c>
      <c r="J2630" s="1" t="s">
        <v>2</v>
      </c>
      <c r="K2630" s="1">
        <v>53</v>
      </c>
      <c r="L2630" s="1" t="s">
        <v>112</v>
      </c>
      <c r="M2630" s="14">
        <v>0.54999999999999993</v>
      </c>
      <c r="N2630" s="2">
        <v>6750</v>
      </c>
      <c r="O2630" s="14">
        <f t="shared" si="134"/>
        <v>3712.4999999999995</v>
      </c>
      <c r="P2630" s="14">
        <f t="shared" si="135"/>
        <v>1299.3749999999998</v>
      </c>
      <c r="Q2630" s="3">
        <v>0.35</v>
      </c>
    </row>
    <row r="2631" spans="1:17" ht="15.75" customHeight="1" x14ac:dyDescent="0.2">
      <c r="A2631" s="1" t="s">
        <v>109</v>
      </c>
      <c r="B2631" s="1">
        <v>1197831</v>
      </c>
      <c r="C2631" s="17">
        <v>44754</v>
      </c>
      <c r="D2631" s="17" t="str">
        <f t="shared" si="145"/>
        <v>julio</v>
      </c>
      <c r="E2631" s="17" t="str">
        <f t="shared" si="146"/>
        <v>T3</v>
      </c>
      <c r="F2631" s="17" t="str">
        <f t="shared" si="147"/>
        <v>S2</v>
      </c>
      <c r="G2631" s="1" t="s">
        <v>8</v>
      </c>
      <c r="H2631" s="1" t="s">
        <v>77</v>
      </c>
      <c r="I2631" s="1" t="s">
        <v>78</v>
      </c>
      <c r="J2631" s="1" t="s">
        <v>3</v>
      </c>
      <c r="K2631" s="1">
        <v>39</v>
      </c>
      <c r="L2631" s="1" t="s">
        <v>113</v>
      </c>
      <c r="M2631" s="14">
        <v>0.5</v>
      </c>
      <c r="N2631" s="2">
        <v>4250</v>
      </c>
      <c r="O2631" s="14">
        <f t="shared" si="134"/>
        <v>2125</v>
      </c>
      <c r="P2631" s="14">
        <f t="shared" si="135"/>
        <v>743.75</v>
      </c>
      <c r="Q2631" s="3">
        <v>0.35</v>
      </c>
    </row>
    <row r="2632" spans="1:17" ht="15.75" customHeight="1" x14ac:dyDescent="0.2">
      <c r="A2632" s="1" t="s">
        <v>109</v>
      </c>
      <c r="B2632" s="1">
        <v>1197831</v>
      </c>
      <c r="C2632" s="17">
        <v>44754</v>
      </c>
      <c r="D2632" s="17" t="str">
        <f t="shared" si="145"/>
        <v>julio</v>
      </c>
      <c r="E2632" s="17" t="str">
        <f t="shared" si="146"/>
        <v>T3</v>
      </c>
      <c r="F2632" s="17" t="str">
        <f t="shared" si="147"/>
        <v>S2</v>
      </c>
      <c r="G2632" s="1" t="s">
        <v>8</v>
      </c>
      <c r="H2632" s="1" t="s">
        <v>77</v>
      </c>
      <c r="I2632" s="1" t="s">
        <v>78</v>
      </c>
      <c r="J2632" s="1" t="s">
        <v>4</v>
      </c>
      <c r="K2632" s="1">
        <v>56</v>
      </c>
      <c r="L2632" s="1" t="s">
        <v>114</v>
      </c>
      <c r="M2632" s="14">
        <v>0.45</v>
      </c>
      <c r="N2632" s="2">
        <v>3500</v>
      </c>
      <c r="O2632" s="14">
        <f t="shared" si="134"/>
        <v>1575</v>
      </c>
      <c r="P2632" s="14">
        <f t="shared" si="135"/>
        <v>551.25</v>
      </c>
      <c r="Q2632" s="3">
        <v>0.35</v>
      </c>
    </row>
    <row r="2633" spans="1:17" ht="15.75" customHeight="1" x14ac:dyDescent="0.2">
      <c r="A2633" s="1" t="s">
        <v>109</v>
      </c>
      <c r="B2633" s="1">
        <v>1197831</v>
      </c>
      <c r="C2633" s="17">
        <v>44754</v>
      </c>
      <c r="D2633" s="17" t="str">
        <f t="shared" si="145"/>
        <v>julio</v>
      </c>
      <c r="E2633" s="17" t="str">
        <f t="shared" si="146"/>
        <v>T3</v>
      </c>
      <c r="F2633" s="17" t="str">
        <f t="shared" si="147"/>
        <v>S2</v>
      </c>
      <c r="G2633" s="1" t="s">
        <v>8</v>
      </c>
      <c r="H2633" s="1" t="s">
        <v>77</v>
      </c>
      <c r="I2633" s="1" t="s">
        <v>78</v>
      </c>
      <c r="J2633" s="1" t="s">
        <v>5</v>
      </c>
      <c r="K2633" s="1">
        <v>19</v>
      </c>
      <c r="L2633" s="1" t="s">
        <v>115</v>
      </c>
      <c r="M2633" s="14">
        <v>0.45</v>
      </c>
      <c r="N2633" s="2">
        <v>3000</v>
      </c>
      <c r="O2633" s="14">
        <f t="shared" si="134"/>
        <v>1350</v>
      </c>
      <c r="P2633" s="14">
        <f t="shared" si="135"/>
        <v>472.49999999999994</v>
      </c>
      <c r="Q2633" s="3">
        <v>0.35</v>
      </c>
    </row>
    <row r="2634" spans="1:17" ht="15.75" customHeight="1" x14ac:dyDescent="0.2">
      <c r="A2634" s="1" t="s">
        <v>109</v>
      </c>
      <c r="B2634" s="1">
        <v>1197831</v>
      </c>
      <c r="C2634" s="17">
        <v>44754</v>
      </c>
      <c r="D2634" s="17" t="str">
        <f t="shared" si="145"/>
        <v>julio</v>
      </c>
      <c r="E2634" s="17" t="str">
        <f t="shared" si="146"/>
        <v>T3</v>
      </c>
      <c r="F2634" s="17" t="str">
        <f t="shared" si="147"/>
        <v>S2</v>
      </c>
      <c r="G2634" s="1" t="s">
        <v>8</v>
      </c>
      <c r="H2634" s="1" t="s">
        <v>77</v>
      </c>
      <c r="I2634" s="1" t="s">
        <v>78</v>
      </c>
      <c r="J2634" s="1" t="s">
        <v>6</v>
      </c>
      <c r="K2634" s="1">
        <v>46</v>
      </c>
      <c r="L2634" s="1" t="s">
        <v>113</v>
      </c>
      <c r="M2634" s="14">
        <v>0.6</v>
      </c>
      <c r="N2634" s="2">
        <v>3250</v>
      </c>
      <c r="O2634" s="14">
        <f t="shared" si="134"/>
        <v>1950</v>
      </c>
      <c r="P2634" s="14">
        <f t="shared" si="135"/>
        <v>682.5</v>
      </c>
      <c r="Q2634" s="3">
        <v>0.35</v>
      </c>
    </row>
    <row r="2635" spans="1:17" ht="15.75" customHeight="1" x14ac:dyDescent="0.2">
      <c r="A2635" s="1" t="s">
        <v>109</v>
      </c>
      <c r="B2635" s="1">
        <v>1197831</v>
      </c>
      <c r="C2635" s="17">
        <v>44754</v>
      </c>
      <c r="D2635" s="17" t="str">
        <f t="shared" si="145"/>
        <v>julio</v>
      </c>
      <c r="E2635" s="17" t="str">
        <f t="shared" si="146"/>
        <v>T3</v>
      </c>
      <c r="F2635" s="17" t="str">
        <f t="shared" si="147"/>
        <v>S2</v>
      </c>
      <c r="G2635" s="1" t="s">
        <v>8</v>
      </c>
      <c r="H2635" s="1" t="s">
        <v>77</v>
      </c>
      <c r="I2635" s="1" t="s">
        <v>78</v>
      </c>
      <c r="J2635" s="1" t="s">
        <v>7</v>
      </c>
      <c r="K2635" s="1">
        <v>47</v>
      </c>
      <c r="L2635" s="1" t="s">
        <v>112</v>
      </c>
      <c r="M2635" s="14">
        <v>0.65</v>
      </c>
      <c r="N2635" s="2">
        <v>5000</v>
      </c>
      <c r="O2635" s="14">
        <f t="shared" si="134"/>
        <v>3250</v>
      </c>
      <c r="P2635" s="14">
        <f t="shared" si="135"/>
        <v>1137.5</v>
      </c>
      <c r="Q2635" s="3">
        <v>0.35</v>
      </c>
    </row>
    <row r="2636" spans="1:17" ht="15.75" customHeight="1" x14ac:dyDescent="0.2">
      <c r="A2636" s="1" t="s">
        <v>109</v>
      </c>
      <c r="B2636" s="1">
        <v>1197831</v>
      </c>
      <c r="C2636" s="17">
        <v>44786</v>
      </c>
      <c r="D2636" s="17" t="str">
        <f t="shared" si="145"/>
        <v>agosto</v>
      </c>
      <c r="E2636" s="17" t="str">
        <f t="shared" si="146"/>
        <v>T3</v>
      </c>
      <c r="F2636" s="17" t="str">
        <f t="shared" si="147"/>
        <v>S2</v>
      </c>
      <c r="G2636" s="1" t="s">
        <v>8</v>
      </c>
      <c r="H2636" s="1" t="s">
        <v>77</v>
      </c>
      <c r="I2636" s="1" t="s">
        <v>78</v>
      </c>
      <c r="J2636" s="1" t="s">
        <v>2</v>
      </c>
      <c r="K2636" s="1">
        <v>43</v>
      </c>
      <c r="L2636" s="1" t="s">
        <v>114</v>
      </c>
      <c r="M2636" s="14">
        <v>0.6</v>
      </c>
      <c r="N2636" s="2">
        <v>6500</v>
      </c>
      <c r="O2636" s="14">
        <f t="shared" si="134"/>
        <v>3900</v>
      </c>
      <c r="P2636" s="14">
        <f t="shared" si="135"/>
        <v>1365</v>
      </c>
      <c r="Q2636" s="3">
        <v>0.35</v>
      </c>
    </row>
    <row r="2637" spans="1:17" ht="15.75" customHeight="1" x14ac:dyDescent="0.2">
      <c r="A2637" s="1" t="s">
        <v>109</v>
      </c>
      <c r="B2637" s="1">
        <v>1197831</v>
      </c>
      <c r="C2637" s="17">
        <v>44786</v>
      </c>
      <c r="D2637" s="17" t="str">
        <f t="shared" si="145"/>
        <v>agosto</v>
      </c>
      <c r="E2637" s="17" t="str">
        <f t="shared" si="146"/>
        <v>T3</v>
      </c>
      <c r="F2637" s="17" t="str">
        <f t="shared" si="147"/>
        <v>S2</v>
      </c>
      <c r="G2637" s="1" t="s">
        <v>8</v>
      </c>
      <c r="H2637" s="1" t="s">
        <v>77</v>
      </c>
      <c r="I2637" s="1" t="s">
        <v>78</v>
      </c>
      <c r="J2637" s="1" t="s">
        <v>3</v>
      </c>
      <c r="K2637" s="1">
        <v>35</v>
      </c>
      <c r="L2637" s="1" t="s">
        <v>113</v>
      </c>
      <c r="M2637" s="14">
        <v>0.55000000000000004</v>
      </c>
      <c r="N2637" s="2">
        <v>4250</v>
      </c>
      <c r="O2637" s="14">
        <f t="shared" si="134"/>
        <v>2337.5</v>
      </c>
      <c r="P2637" s="14">
        <f t="shared" si="135"/>
        <v>818.125</v>
      </c>
      <c r="Q2637" s="3">
        <v>0.35</v>
      </c>
    </row>
    <row r="2638" spans="1:17" ht="15.75" customHeight="1" x14ac:dyDescent="0.2">
      <c r="A2638" s="1" t="s">
        <v>109</v>
      </c>
      <c r="B2638" s="1">
        <v>1197831</v>
      </c>
      <c r="C2638" s="17">
        <v>44786</v>
      </c>
      <c r="D2638" s="17" t="str">
        <f t="shared" si="145"/>
        <v>agosto</v>
      </c>
      <c r="E2638" s="17" t="str">
        <f t="shared" si="146"/>
        <v>T3</v>
      </c>
      <c r="F2638" s="17" t="str">
        <f t="shared" si="147"/>
        <v>S2</v>
      </c>
      <c r="G2638" s="1" t="s">
        <v>8</v>
      </c>
      <c r="H2638" s="1" t="s">
        <v>77</v>
      </c>
      <c r="I2638" s="1" t="s">
        <v>78</v>
      </c>
      <c r="J2638" s="1" t="s">
        <v>4</v>
      </c>
      <c r="K2638" s="1">
        <v>59</v>
      </c>
      <c r="L2638" s="1" t="s">
        <v>115</v>
      </c>
      <c r="M2638" s="14">
        <v>0.5</v>
      </c>
      <c r="N2638" s="2">
        <v>3500</v>
      </c>
      <c r="O2638" s="14">
        <f t="shared" si="134"/>
        <v>1750</v>
      </c>
      <c r="P2638" s="14">
        <f t="shared" si="135"/>
        <v>612.5</v>
      </c>
      <c r="Q2638" s="3">
        <v>0.35</v>
      </c>
    </row>
    <row r="2639" spans="1:17" ht="15.75" customHeight="1" x14ac:dyDescent="0.2">
      <c r="A2639" s="1" t="s">
        <v>109</v>
      </c>
      <c r="B2639" s="1">
        <v>1197831</v>
      </c>
      <c r="C2639" s="17">
        <v>44786</v>
      </c>
      <c r="D2639" s="17" t="str">
        <f t="shared" si="145"/>
        <v>agosto</v>
      </c>
      <c r="E2639" s="17" t="str">
        <f t="shared" si="146"/>
        <v>T3</v>
      </c>
      <c r="F2639" s="17" t="str">
        <f t="shared" si="147"/>
        <v>S2</v>
      </c>
      <c r="G2639" s="1" t="s">
        <v>8</v>
      </c>
      <c r="H2639" s="1" t="s">
        <v>77</v>
      </c>
      <c r="I2639" s="1" t="s">
        <v>78</v>
      </c>
      <c r="J2639" s="1" t="s">
        <v>5</v>
      </c>
      <c r="K2639" s="1">
        <v>52</v>
      </c>
      <c r="L2639" s="1" t="s">
        <v>115</v>
      </c>
      <c r="M2639" s="14">
        <v>0.4</v>
      </c>
      <c r="N2639" s="2">
        <v>3000</v>
      </c>
      <c r="O2639" s="14">
        <f t="shared" si="134"/>
        <v>1200</v>
      </c>
      <c r="P2639" s="14">
        <f t="shared" si="135"/>
        <v>420</v>
      </c>
      <c r="Q2639" s="3">
        <v>0.35</v>
      </c>
    </row>
    <row r="2640" spans="1:17" ht="15.75" customHeight="1" x14ac:dyDescent="0.2">
      <c r="A2640" s="1" t="s">
        <v>109</v>
      </c>
      <c r="B2640" s="1">
        <v>1197831</v>
      </c>
      <c r="C2640" s="17">
        <v>44786</v>
      </c>
      <c r="D2640" s="17" t="str">
        <f t="shared" si="145"/>
        <v>agosto</v>
      </c>
      <c r="E2640" s="17" t="str">
        <f t="shared" si="146"/>
        <v>T3</v>
      </c>
      <c r="F2640" s="17" t="str">
        <f t="shared" si="147"/>
        <v>S2</v>
      </c>
      <c r="G2640" s="1" t="s">
        <v>8</v>
      </c>
      <c r="H2640" s="1" t="s">
        <v>77</v>
      </c>
      <c r="I2640" s="1" t="s">
        <v>78</v>
      </c>
      <c r="J2640" s="1" t="s">
        <v>6</v>
      </c>
      <c r="K2640" s="1">
        <v>22</v>
      </c>
      <c r="L2640" s="1" t="s">
        <v>113</v>
      </c>
      <c r="M2640" s="14">
        <v>0.5</v>
      </c>
      <c r="N2640" s="2">
        <v>2750</v>
      </c>
      <c r="O2640" s="14">
        <f t="shared" si="134"/>
        <v>1375</v>
      </c>
      <c r="P2640" s="14">
        <f t="shared" si="135"/>
        <v>481.24999999999994</v>
      </c>
      <c r="Q2640" s="3">
        <v>0.35</v>
      </c>
    </row>
    <row r="2641" spans="1:17" ht="15.75" customHeight="1" x14ac:dyDescent="0.2">
      <c r="A2641" s="1" t="s">
        <v>109</v>
      </c>
      <c r="B2641" s="1">
        <v>1197831</v>
      </c>
      <c r="C2641" s="17">
        <v>44786</v>
      </c>
      <c r="D2641" s="17" t="str">
        <f t="shared" si="145"/>
        <v>agosto</v>
      </c>
      <c r="E2641" s="17" t="str">
        <f t="shared" si="146"/>
        <v>T3</v>
      </c>
      <c r="F2641" s="17" t="str">
        <f t="shared" si="147"/>
        <v>S2</v>
      </c>
      <c r="G2641" s="1" t="s">
        <v>8</v>
      </c>
      <c r="H2641" s="1" t="s">
        <v>77</v>
      </c>
      <c r="I2641" s="1" t="s">
        <v>78</v>
      </c>
      <c r="J2641" s="1" t="s">
        <v>7</v>
      </c>
      <c r="K2641" s="1">
        <v>18</v>
      </c>
      <c r="L2641" s="1" t="s">
        <v>112</v>
      </c>
      <c r="M2641" s="14">
        <v>0.55000000000000004</v>
      </c>
      <c r="N2641" s="2">
        <v>4500</v>
      </c>
      <c r="O2641" s="14">
        <f t="shared" si="134"/>
        <v>2475</v>
      </c>
      <c r="P2641" s="14">
        <f t="shared" si="135"/>
        <v>866.25</v>
      </c>
      <c r="Q2641" s="3">
        <v>0.35</v>
      </c>
    </row>
    <row r="2642" spans="1:17" ht="15.75" customHeight="1" x14ac:dyDescent="0.2">
      <c r="A2642" s="1" t="s">
        <v>109</v>
      </c>
      <c r="B2642" s="1">
        <v>1197831</v>
      </c>
      <c r="C2642" s="17">
        <v>44816</v>
      </c>
      <c r="D2642" s="17" t="str">
        <f t="shared" si="145"/>
        <v>septiembre</v>
      </c>
      <c r="E2642" s="17" t="str">
        <f t="shared" si="146"/>
        <v>T3</v>
      </c>
      <c r="F2642" s="17" t="str">
        <f t="shared" si="147"/>
        <v>S2</v>
      </c>
      <c r="G2642" s="1" t="s">
        <v>8</v>
      </c>
      <c r="H2642" s="1" t="s">
        <v>77</v>
      </c>
      <c r="I2642" s="1" t="s">
        <v>78</v>
      </c>
      <c r="J2642" s="1" t="s">
        <v>2</v>
      </c>
      <c r="K2642" s="1">
        <v>43</v>
      </c>
      <c r="L2642" s="1" t="s">
        <v>113</v>
      </c>
      <c r="M2642" s="14">
        <v>0.5</v>
      </c>
      <c r="N2642" s="2">
        <v>5500</v>
      </c>
      <c r="O2642" s="14">
        <f t="shared" si="134"/>
        <v>2750</v>
      </c>
      <c r="P2642" s="14">
        <f t="shared" si="135"/>
        <v>962.49999999999989</v>
      </c>
      <c r="Q2642" s="3">
        <v>0.35</v>
      </c>
    </row>
    <row r="2643" spans="1:17" ht="15.75" customHeight="1" x14ac:dyDescent="0.2">
      <c r="A2643" s="1" t="s">
        <v>109</v>
      </c>
      <c r="B2643" s="1">
        <v>1197831</v>
      </c>
      <c r="C2643" s="17">
        <v>44816</v>
      </c>
      <c r="D2643" s="17" t="str">
        <f t="shared" si="145"/>
        <v>septiembre</v>
      </c>
      <c r="E2643" s="17" t="str">
        <f t="shared" si="146"/>
        <v>T3</v>
      </c>
      <c r="F2643" s="17" t="str">
        <f t="shared" si="147"/>
        <v>S2</v>
      </c>
      <c r="G2643" s="1" t="s">
        <v>8</v>
      </c>
      <c r="H2643" s="1" t="s">
        <v>77</v>
      </c>
      <c r="I2643" s="1" t="s">
        <v>78</v>
      </c>
      <c r="J2643" s="1" t="s">
        <v>3</v>
      </c>
      <c r="K2643" s="1">
        <v>43</v>
      </c>
      <c r="L2643" s="1" t="s">
        <v>113</v>
      </c>
      <c r="M2643" s="14">
        <v>0.40000000000000013</v>
      </c>
      <c r="N2643" s="2">
        <v>3500</v>
      </c>
      <c r="O2643" s="14">
        <f t="shared" si="134"/>
        <v>1400.0000000000005</v>
      </c>
      <c r="P2643" s="14">
        <f t="shared" si="135"/>
        <v>490.00000000000011</v>
      </c>
      <c r="Q2643" s="3">
        <v>0.35</v>
      </c>
    </row>
    <row r="2644" spans="1:17" ht="15.75" customHeight="1" x14ac:dyDescent="0.2">
      <c r="A2644" s="1" t="s">
        <v>109</v>
      </c>
      <c r="B2644" s="1">
        <v>1197831</v>
      </c>
      <c r="C2644" s="17">
        <v>44816</v>
      </c>
      <c r="D2644" s="17" t="str">
        <f t="shared" si="145"/>
        <v>septiembre</v>
      </c>
      <c r="E2644" s="17" t="str">
        <f t="shared" si="146"/>
        <v>T3</v>
      </c>
      <c r="F2644" s="17" t="str">
        <f t="shared" si="147"/>
        <v>S2</v>
      </c>
      <c r="G2644" s="1" t="s">
        <v>8</v>
      </c>
      <c r="H2644" s="1" t="s">
        <v>77</v>
      </c>
      <c r="I2644" s="1" t="s">
        <v>78</v>
      </c>
      <c r="J2644" s="1" t="s">
        <v>4</v>
      </c>
      <c r="K2644" s="1">
        <v>50</v>
      </c>
      <c r="L2644" s="1" t="s">
        <v>115</v>
      </c>
      <c r="M2644" s="14">
        <v>0.15000000000000008</v>
      </c>
      <c r="N2644" s="2">
        <v>2500</v>
      </c>
      <c r="O2644" s="14">
        <f t="shared" si="134"/>
        <v>375.00000000000017</v>
      </c>
      <c r="P2644" s="14">
        <f t="shared" si="135"/>
        <v>131.25000000000006</v>
      </c>
      <c r="Q2644" s="3">
        <v>0.35</v>
      </c>
    </row>
    <row r="2645" spans="1:17" ht="15.75" customHeight="1" x14ac:dyDescent="0.2">
      <c r="A2645" s="1" t="s">
        <v>109</v>
      </c>
      <c r="B2645" s="1">
        <v>1197831</v>
      </c>
      <c r="C2645" s="17">
        <v>44816</v>
      </c>
      <c r="D2645" s="17" t="str">
        <f t="shared" si="145"/>
        <v>septiembre</v>
      </c>
      <c r="E2645" s="17" t="str">
        <f t="shared" si="146"/>
        <v>T3</v>
      </c>
      <c r="F2645" s="17" t="str">
        <f t="shared" si="147"/>
        <v>S2</v>
      </c>
      <c r="G2645" s="1" t="s">
        <v>8</v>
      </c>
      <c r="H2645" s="1" t="s">
        <v>77</v>
      </c>
      <c r="I2645" s="1" t="s">
        <v>78</v>
      </c>
      <c r="J2645" s="1" t="s">
        <v>5</v>
      </c>
      <c r="K2645" s="1">
        <v>55</v>
      </c>
      <c r="L2645" s="1" t="s">
        <v>112</v>
      </c>
      <c r="M2645" s="14">
        <v>0.15000000000000008</v>
      </c>
      <c r="N2645" s="2">
        <v>2250</v>
      </c>
      <c r="O2645" s="14">
        <f t="shared" si="134"/>
        <v>337.50000000000017</v>
      </c>
      <c r="P2645" s="14">
        <f t="shared" si="135"/>
        <v>118.12500000000006</v>
      </c>
      <c r="Q2645" s="3">
        <v>0.35</v>
      </c>
    </row>
    <row r="2646" spans="1:17" ht="15.75" customHeight="1" x14ac:dyDescent="0.2">
      <c r="A2646" s="1" t="s">
        <v>109</v>
      </c>
      <c r="B2646" s="1">
        <v>1197831</v>
      </c>
      <c r="C2646" s="17">
        <v>44816</v>
      </c>
      <c r="D2646" s="17" t="str">
        <f t="shared" si="145"/>
        <v>septiembre</v>
      </c>
      <c r="E2646" s="17" t="str">
        <f t="shared" si="146"/>
        <v>T3</v>
      </c>
      <c r="F2646" s="17" t="str">
        <f t="shared" si="147"/>
        <v>S2</v>
      </c>
      <c r="G2646" s="1" t="s">
        <v>8</v>
      </c>
      <c r="H2646" s="1" t="s">
        <v>77</v>
      </c>
      <c r="I2646" s="1" t="s">
        <v>78</v>
      </c>
      <c r="J2646" s="1" t="s">
        <v>6</v>
      </c>
      <c r="K2646" s="1">
        <v>51</v>
      </c>
      <c r="L2646" s="1" t="s">
        <v>115</v>
      </c>
      <c r="M2646" s="14">
        <v>0.25000000000000006</v>
      </c>
      <c r="N2646" s="2">
        <v>2250</v>
      </c>
      <c r="O2646" s="14">
        <f t="shared" si="134"/>
        <v>562.50000000000011</v>
      </c>
      <c r="P2646" s="14">
        <f t="shared" si="135"/>
        <v>196.87500000000003</v>
      </c>
      <c r="Q2646" s="3">
        <v>0.35</v>
      </c>
    </row>
    <row r="2647" spans="1:17" ht="15.75" customHeight="1" x14ac:dyDescent="0.2">
      <c r="A2647" s="1" t="s">
        <v>109</v>
      </c>
      <c r="B2647" s="1">
        <v>1197831</v>
      </c>
      <c r="C2647" s="17">
        <v>44816</v>
      </c>
      <c r="D2647" s="17" t="str">
        <f t="shared" si="145"/>
        <v>septiembre</v>
      </c>
      <c r="E2647" s="17" t="str">
        <f t="shared" si="146"/>
        <v>T3</v>
      </c>
      <c r="F2647" s="17" t="str">
        <f t="shared" si="147"/>
        <v>S2</v>
      </c>
      <c r="G2647" s="1" t="s">
        <v>8</v>
      </c>
      <c r="H2647" s="1" t="s">
        <v>77</v>
      </c>
      <c r="I2647" s="1" t="s">
        <v>78</v>
      </c>
      <c r="J2647" s="1" t="s">
        <v>7</v>
      </c>
      <c r="K2647" s="1">
        <v>17</v>
      </c>
      <c r="L2647" s="1" t="s">
        <v>115</v>
      </c>
      <c r="M2647" s="14">
        <v>0.3000000000000001</v>
      </c>
      <c r="N2647" s="2">
        <v>3250</v>
      </c>
      <c r="O2647" s="14">
        <f t="shared" si="134"/>
        <v>975.00000000000034</v>
      </c>
      <c r="P2647" s="14">
        <f t="shared" si="135"/>
        <v>341.25000000000011</v>
      </c>
      <c r="Q2647" s="3">
        <v>0.35</v>
      </c>
    </row>
    <row r="2648" spans="1:17" ht="15.75" customHeight="1" x14ac:dyDescent="0.2">
      <c r="A2648" s="1" t="s">
        <v>109</v>
      </c>
      <c r="B2648" s="1">
        <v>1197831</v>
      </c>
      <c r="C2648" s="17">
        <v>44848</v>
      </c>
      <c r="D2648" s="17" t="str">
        <f t="shared" si="145"/>
        <v>octubre</v>
      </c>
      <c r="E2648" s="17" t="str">
        <f t="shared" si="146"/>
        <v>T4</v>
      </c>
      <c r="F2648" s="17" t="str">
        <f t="shared" si="147"/>
        <v>S2</v>
      </c>
      <c r="G2648" s="1" t="s">
        <v>8</v>
      </c>
      <c r="H2648" s="1" t="s">
        <v>77</v>
      </c>
      <c r="I2648" s="1" t="s">
        <v>78</v>
      </c>
      <c r="J2648" s="1" t="s">
        <v>2</v>
      </c>
      <c r="K2648" s="1">
        <v>55</v>
      </c>
      <c r="L2648" s="1" t="s">
        <v>113</v>
      </c>
      <c r="M2648" s="14">
        <v>0.3000000000000001</v>
      </c>
      <c r="N2648" s="2">
        <v>5000</v>
      </c>
      <c r="O2648" s="14">
        <f t="shared" si="134"/>
        <v>1500.0000000000005</v>
      </c>
      <c r="P2648" s="14">
        <f t="shared" si="135"/>
        <v>525.00000000000011</v>
      </c>
      <c r="Q2648" s="3">
        <v>0.35</v>
      </c>
    </row>
    <row r="2649" spans="1:17" ht="15.75" customHeight="1" x14ac:dyDescent="0.2">
      <c r="A2649" s="1" t="s">
        <v>109</v>
      </c>
      <c r="B2649" s="1">
        <v>1197831</v>
      </c>
      <c r="C2649" s="17">
        <v>44848</v>
      </c>
      <c r="D2649" s="17" t="str">
        <f t="shared" si="145"/>
        <v>octubre</v>
      </c>
      <c r="E2649" s="17" t="str">
        <f t="shared" si="146"/>
        <v>T4</v>
      </c>
      <c r="F2649" s="17" t="str">
        <f t="shared" si="147"/>
        <v>S2</v>
      </c>
      <c r="G2649" s="1" t="s">
        <v>8</v>
      </c>
      <c r="H2649" s="1" t="s">
        <v>77</v>
      </c>
      <c r="I2649" s="1" t="s">
        <v>78</v>
      </c>
      <c r="J2649" s="1" t="s">
        <v>3</v>
      </c>
      <c r="K2649" s="1">
        <v>39</v>
      </c>
      <c r="L2649" s="1" t="s">
        <v>113</v>
      </c>
      <c r="M2649" s="14">
        <v>0.20000000000000012</v>
      </c>
      <c r="N2649" s="2">
        <v>3250</v>
      </c>
      <c r="O2649" s="14">
        <f t="shared" si="134"/>
        <v>650.00000000000034</v>
      </c>
      <c r="P2649" s="14">
        <f t="shared" si="135"/>
        <v>227.50000000000011</v>
      </c>
      <c r="Q2649" s="3">
        <v>0.35</v>
      </c>
    </row>
    <row r="2650" spans="1:17" ht="15.75" customHeight="1" x14ac:dyDescent="0.2">
      <c r="A2650" s="1" t="s">
        <v>109</v>
      </c>
      <c r="B2650" s="1">
        <v>1197831</v>
      </c>
      <c r="C2650" s="17">
        <v>44848</v>
      </c>
      <c r="D2650" s="17" t="str">
        <f t="shared" si="145"/>
        <v>octubre</v>
      </c>
      <c r="E2650" s="17" t="str">
        <f t="shared" si="146"/>
        <v>T4</v>
      </c>
      <c r="F2650" s="17" t="str">
        <f t="shared" si="147"/>
        <v>S2</v>
      </c>
      <c r="G2650" s="1" t="s">
        <v>8</v>
      </c>
      <c r="H2650" s="1" t="s">
        <v>77</v>
      </c>
      <c r="I2650" s="1" t="s">
        <v>78</v>
      </c>
      <c r="J2650" s="1" t="s">
        <v>4</v>
      </c>
      <c r="K2650" s="1">
        <v>53</v>
      </c>
      <c r="L2650" s="1" t="s">
        <v>112</v>
      </c>
      <c r="M2650" s="14">
        <v>0.20000000000000012</v>
      </c>
      <c r="N2650" s="2">
        <v>2000</v>
      </c>
      <c r="O2650" s="14">
        <f t="shared" si="134"/>
        <v>400.00000000000023</v>
      </c>
      <c r="P2650" s="14">
        <f t="shared" si="135"/>
        <v>140.00000000000006</v>
      </c>
      <c r="Q2650" s="3">
        <v>0.35</v>
      </c>
    </row>
    <row r="2651" spans="1:17" ht="15.75" customHeight="1" x14ac:dyDescent="0.2">
      <c r="A2651" s="1" t="s">
        <v>109</v>
      </c>
      <c r="B2651" s="1">
        <v>1197831</v>
      </c>
      <c r="C2651" s="17">
        <v>44848</v>
      </c>
      <c r="D2651" s="17" t="str">
        <f t="shared" si="145"/>
        <v>octubre</v>
      </c>
      <c r="E2651" s="17" t="str">
        <f t="shared" si="146"/>
        <v>T4</v>
      </c>
      <c r="F2651" s="17" t="str">
        <f t="shared" si="147"/>
        <v>S2</v>
      </c>
      <c r="G2651" s="1" t="s">
        <v>8</v>
      </c>
      <c r="H2651" s="1" t="s">
        <v>77</v>
      </c>
      <c r="I2651" s="1" t="s">
        <v>78</v>
      </c>
      <c r="J2651" s="1" t="s">
        <v>5</v>
      </c>
      <c r="K2651" s="1">
        <v>22</v>
      </c>
      <c r="L2651" s="1" t="s">
        <v>112</v>
      </c>
      <c r="M2651" s="14">
        <v>0.20000000000000012</v>
      </c>
      <c r="N2651" s="2">
        <v>1750</v>
      </c>
      <c r="O2651" s="14">
        <f t="shared" si="134"/>
        <v>350.00000000000023</v>
      </c>
      <c r="P2651" s="14">
        <f t="shared" si="135"/>
        <v>122.50000000000007</v>
      </c>
      <c r="Q2651" s="3">
        <v>0.35</v>
      </c>
    </row>
    <row r="2652" spans="1:17" ht="15.75" customHeight="1" x14ac:dyDescent="0.2">
      <c r="A2652" s="1" t="s">
        <v>109</v>
      </c>
      <c r="B2652" s="1">
        <v>1197831</v>
      </c>
      <c r="C2652" s="17">
        <v>44848</v>
      </c>
      <c r="D2652" s="17" t="str">
        <f t="shared" si="145"/>
        <v>octubre</v>
      </c>
      <c r="E2652" s="17" t="str">
        <f t="shared" si="146"/>
        <v>T4</v>
      </c>
      <c r="F2652" s="17" t="str">
        <f t="shared" si="147"/>
        <v>S2</v>
      </c>
      <c r="G2652" s="1" t="s">
        <v>8</v>
      </c>
      <c r="H2652" s="1" t="s">
        <v>77</v>
      </c>
      <c r="I2652" s="1" t="s">
        <v>78</v>
      </c>
      <c r="J2652" s="1" t="s">
        <v>6</v>
      </c>
      <c r="K2652" s="1">
        <v>34</v>
      </c>
      <c r="L2652" s="1" t="s">
        <v>113</v>
      </c>
      <c r="M2652" s="14">
        <v>0.3000000000000001</v>
      </c>
      <c r="N2652" s="2">
        <v>1750</v>
      </c>
      <c r="O2652" s="14">
        <f t="shared" si="134"/>
        <v>525.00000000000023</v>
      </c>
      <c r="P2652" s="14">
        <f t="shared" si="135"/>
        <v>183.75000000000006</v>
      </c>
      <c r="Q2652" s="3">
        <v>0.35</v>
      </c>
    </row>
    <row r="2653" spans="1:17" ht="15.75" customHeight="1" x14ac:dyDescent="0.2">
      <c r="A2653" s="1" t="s">
        <v>109</v>
      </c>
      <c r="B2653" s="1">
        <v>1197831</v>
      </c>
      <c r="C2653" s="17">
        <v>44848</v>
      </c>
      <c r="D2653" s="17" t="str">
        <f t="shared" si="145"/>
        <v>octubre</v>
      </c>
      <c r="E2653" s="17" t="str">
        <f t="shared" si="146"/>
        <v>T4</v>
      </c>
      <c r="F2653" s="17" t="str">
        <f t="shared" si="147"/>
        <v>S2</v>
      </c>
      <c r="G2653" s="1" t="s">
        <v>8</v>
      </c>
      <c r="H2653" s="1" t="s">
        <v>77</v>
      </c>
      <c r="I2653" s="1" t="s">
        <v>78</v>
      </c>
      <c r="J2653" s="1" t="s">
        <v>7</v>
      </c>
      <c r="K2653" s="1">
        <v>36</v>
      </c>
      <c r="L2653" s="1" t="s">
        <v>112</v>
      </c>
      <c r="M2653" s="14">
        <v>0.30000000000000004</v>
      </c>
      <c r="N2653" s="2">
        <v>3000</v>
      </c>
      <c r="O2653" s="14">
        <f t="shared" si="134"/>
        <v>900.00000000000011</v>
      </c>
      <c r="P2653" s="14">
        <f t="shared" si="135"/>
        <v>315</v>
      </c>
      <c r="Q2653" s="3">
        <v>0.35</v>
      </c>
    </row>
    <row r="2654" spans="1:17" ht="15.75" customHeight="1" x14ac:dyDescent="0.2">
      <c r="A2654" s="1" t="s">
        <v>109</v>
      </c>
      <c r="B2654" s="1">
        <v>1197831</v>
      </c>
      <c r="C2654" s="17">
        <v>44878</v>
      </c>
      <c r="D2654" s="17" t="str">
        <f t="shared" si="145"/>
        <v>noviembre</v>
      </c>
      <c r="E2654" s="17" t="str">
        <f t="shared" si="146"/>
        <v>T4</v>
      </c>
      <c r="F2654" s="17" t="str">
        <f t="shared" si="147"/>
        <v>S2</v>
      </c>
      <c r="G2654" s="1" t="s">
        <v>8</v>
      </c>
      <c r="H2654" s="1" t="s">
        <v>77</v>
      </c>
      <c r="I2654" s="1" t="s">
        <v>78</v>
      </c>
      <c r="J2654" s="1" t="s">
        <v>2</v>
      </c>
      <c r="K2654" s="1">
        <v>39</v>
      </c>
      <c r="L2654" s="1" t="s">
        <v>113</v>
      </c>
      <c r="M2654" s="14">
        <v>0.25000000000000011</v>
      </c>
      <c r="N2654" s="2">
        <v>4500</v>
      </c>
      <c r="O2654" s="14">
        <f t="shared" si="134"/>
        <v>1125.0000000000005</v>
      </c>
      <c r="P2654" s="14">
        <f t="shared" si="135"/>
        <v>393.75000000000011</v>
      </c>
      <c r="Q2654" s="3">
        <v>0.35</v>
      </c>
    </row>
    <row r="2655" spans="1:17" ht="15.75" customHeight="1" x14ac:dyDescent="0.2">
      <c r="A2655" s="1" t="s">
        <v>109</v>
      </c>
      <c r="B2655" s="1">
        <v>1197831</v>
      </c>
      <c r="C2655" s="17">
        <v>44878</v>
      </c>
      <c r="D2655" s="17" t="str">
        <f t="shared" si="145"/>
        <v>noviembre</v>
      </c>
      <c r="E2655" s="17" t="str">
        <f t="shared" si="146"/>
        <v>T4</v>
      </c>
      <c r="F2655" s="17" t="str">
        <f t="shared" si="147"/>
        <v>S2</v>
      </c>
      <c r="G2655" s="1" t="s">
        <v>8</v>
      </c>
      <c r="H2655" s="1" t="s">
        <v>77</v>
      </c>
      <c r="I2655" s="1" t="s">
        <v>78</v>
      </c>
      <c r="J2655" s="1" t="s">
        <v>3</v>
      </c>
      <c r="K2655" s="1">
        <v>32</v>
      </c>
      <c r="L2655" s="1" t="s">
        <v>115</v>
      </c>
      <c r="M2655" s="14">
        <v>0.15000000000000013</v>
      </c>
      <c r="N2655" s="2">
        <v>2750</v>
      </c>
      <c r="O2655" s="14">
        <f t="shared" si="134"/>
        <v>412.50000000000034</v>
      </c>
      <c r="P2655" s="14">
        <f t="shared" si="135"/>
        <v>144.37500000000011</v>
      </c>
      <c r="Q2655" s="3">
        <v>0.35</v>
      </c>
    </row>
    <row r="2656" spans="1:17" ht="15.75" customHeight="1" x14ac:dyDescent="0.2">
      <c r="A2656" s="1" t="s">
        <v>109</v>
      </c>
      <c r="B2656" s="1">
        <v>1197831</v>
      </c>
      <c r="C2656" s="17">
        <v>44878</v>
      </c>
      <c r="D2656" s="17" t="str">
        <f t="shared" si="145"/>
        <v>noviembre</v>
      </c>
      <c r="E2656" s="17" t="str">
        <f t="shared" si="146"/>
        <v>T4</v>
      </c>
      <c r="F2656" s="17" t="str">
        <f t="shared" si="147"/>
        <v>S2</v>
      </c>
      <c r="G2656" s="1" t="s">
        <v>8</v>
      </c>
      <c r="H2656" s="1" t="s">
        <v>77</v>
      </c>
      <c r="I2656" s="1" t="s">
        <v>78</v>
      </c>
      <c r="J2656" s="1" t="s">
        <v>4</v>
      </c>
      <c r="K2656" s="1">
        <v>42</v>
      </c>
      <c r="L2656" s="1" t="s">
        <v>114</v>
      </c>
      <c r="M2656" s="14">
        <v>0.25000000000000017</v>
      </c>
      <c r="N2656" s="2">
        <v>2200</v>
      </c>
      <c r="O2656" s="14">
        <f t="shared" si="134"/>
        <v>550.00000000000034</v>
      </c>
      <c r="P2656" s="14">
        <f t="shared" si="135"/>
        <v>192.50000000000011</v>
      </c>
      <c r="Q2656" s="3">
        <v>0.35</v>
      </c>
    </row>
    <row r="2657" spans="1:17" ht="15.75" customHeight="1" x14ac:dyDescent="0.2">
      <c r="A2657" s="1" t="s">
        <v>109</v>
      </c>
      <c r="B2657" s="1">
        <v>1197831</v>
      </c>
      <c r="C2657" s="17">
        <v>44878</v>
      </c>
      <c r="D2657" s="17" t="str">
        <f t="shared" si="145"/>
        <v>noviembre</v>
      </c>
      <c r="E2657" s="17" t="str">
        <f t="shared" si="146"/>
        <v>T4</v>
      </c>
      <c r="F2657" s="17" t="str">
        <f t="shared" si="147"/>
        <v>S2</v>
      </c>
      <c r="G2657" s="1" t="s">
        <v>8</v>
      </c>
      <c r="H2657" s="1" t="s">
        <v>77</v>
      </c>
      <c r="I2657" s="1" t="s">
        <v>78</v>
      </c>
      <c r="J2657" s="1" t="s">
        <v>5</v>
      </c>
      <c r="K2657" s="1">
        <v>48</v>
      </c>
      <c r="L2657" s="1" t="s">
        <v>114</v>
      </c>
      <c r="M2657" s="14">
        <v>0.55000000000000016</v>
      </c>
      <c r="N2657" s="2">
        <v>2750</v>
      </c>
      <c r="O2657" s="14">
        <f t="shared" si="134"/>
        <v>1512.5000000000005</v>
      </c>
      <c r="P2657" s="14">
        <f t="shared" si="135"/>
        <v>529.37500000000011</v>
      </c>
      <c r="Q2657" s="3">
        <v>0.35</v>
      </c>
    </row>
    <row r="2658" spans="1:17" ht="15.75" customHeight="1" x14ac:dyDescent="0.2">
      <c r="A2658" s="1" t="s">
        <v>109</v>
      </c>
      <c r="B2658" s="1">
        <v>1197831</v>
      </c>
      <c r="C2658" s="17">
        <v>44878</v>
      </c>
      <c r="D2658" s="17" t="str">
        <f t="shared" si="145"/>
        <v>noviembre</v>
      </c>
      <c r="E2658" s="17" t="str">
        <f t="shared" si="146"/>
        <v>T4</v>
      </c>
      <c r="F2658" s="17" t="str">
        <f t="shared" si="147"/>
        <v>S2</v>
      </c>
      <c r="G2658" s="1" t="s">
        <v>8</v>
      </c>
      <c r="H2658" s="1" t="s">
        <v>77</v>
      </c>
      <c r="I2658" s="1" t="s">
        <v>78</v>
      </c>
      <c r="J2658" s="1" t="s">
        <v>6</v>
      </c>
      <c r="K2658" s="1">
        <v>53</v>
      </c>
      <c r="L2658" s="1" t="s">
        <v>114</v>
      </c>
      <c r="M2658" s="14">
        <v>0.75000000000000011</v>
      </c>
      <c r="N2658" s="2">
        <v>2500</v>
      </c>
      <c r="O2658" s="14">
        <f t="shared" si="134"/>
        <v>1875.0000000000002</v>
      </c>
      <c r="P2658" s="14">
        <f t="shared" si="135"/>
        <v>656.25</v>
      </c>
      <c r="Q2658" s="3">
        <v>0.35</v>
      </c>
    </row>
    <row r="2659" spans="1:17" ht="15.75" customHeight="1" x14ac:dyDescent="0.2">
      <c r="A2659" s="1" t="s">
        <v>109</v>
      </c>
      <c r="B2659" s="1">
        <v>1197831</v>
      </c>
      <c r="C2659" s="17">
        <v>44878</v>
      </c>
      <c r="D2659" s="17" t="str">
        <f t="shared" si="145"/>
        <v>noviembre</v>
      </c>
      <c r="E2659" s="17" t="str">
        <f t="shared" si="146"/>
        <v>T4</v>
      </c>
      <c r="F2659" s="17" t="str">
        <f t="shared" si="147"/>
        <v>S2</v>
      </c>
      <c r="G2659" s="1" t="s">
        <v>8</v>
      </c>
      <c r="H2659" s="1" t="s">
        <v>77</v>
      </c>
      <c r="I2659" s="1" t="s">
        <v>78</v>
      </c>
      <c r="J2659" s="1" t="s">
        <v>7</v>
      </c>
      <c r="K2659" s="1">
        <v>47</v>
      </c>
      <c r="L2659" s="1" t="s">
        <v>115</v>
      </c>
      <c r="M2659" s="14">
        <v>0.75</v>
      </c>
      <c r="N2659" s="2">
        <v>3500</v>
      </c>
      <c r="O2659" s="14">
        <f t="shared" si="134"/>
        <v>2625</v>
      </c>
      <c r="P2659" s="14">
        <f t="shared" si="135"/>
        <v>918.74999999999989</v>
      </c>
      <c r="Q2659" s="3">
        <v>0.35</v>
      </c>
    </row>
    <row r="2660" spans="1:17" ht="15.75" customHeight="1" x14ac:dyDescent="0.2">
      <c r="A2660" s="1" t="s">
        <v>109</v>
      </c>
      <c r="B2660" s="1">
        <v>1197831</v>
      </c>
      <c r="C2660" s="17">
        <v>44907</v>
      </c>
      <c r="D2660" s="17" t="str">
        <f t="shared" si="145"/>
        <v>diciembre</v>
      </c>
      <c r="E2660" s="17" t="str">
        <f t="shared" si="146"/>
        <v>T4</v>
      </c>
      <c r="F2660" s="17" t="str">
        <f t="shared" si="147"/>
        <v>S2</v>
      </c>
      <c r="G2660" s="1" t="s">
        <v>8</v>
      </c>
      <c r="H2660" s="1" t="s">
        <v>77</v>
      </c>
      <c r="I2660" s="1" t="s">
        <v>78</v>
      </c>
      <c r="J2660" s="1" t="s">
        <v>2</v>
      </c>
      <c r="K2660" s="1">
        <v>49</v>
      </c>
      <c r="L2660" s="1" t="s">
        <v>115</v>
      </c>
      <c r="M2660" s="14">
        <v>0.70000000000000007</v>
      </c>
      <c r="N2660" s="2">
        <v>6000</v>
      </c>
      <c r="O2660" s="14">
        <f t="shared" si="134"/>
        <v>4200</v>
      </c>
      <c r="P2660" s="14">
        <f t="shared" si="135"/>
        <v>1470</v>
      </c>
      <c r="Q2660" s="3">
        <v>0.35</v>
      </c>
    </row>
    <row r="2661" spans="1:17" ht="15.75" customHeight="1" x14ac:dyDescent="0.2">
      <c r="A2661" s="1" t="s">
        <v>109</v>
      </c>
      <c r="B2661" s="1">
        <v>1197831</v>
      </c>
      <c r="C2661" s="17">
        <v>44907</v>
      </c>
      <c r="D2661" s="17" t="str">
        <f t="shared" si="145"/>
        <v>diciembre</v>
      </c>
      <c r="E2661" s="17" t="str">
        <f t="shared" si="146"/>
        <v>T4</v>
      </c>
      <c r="F2661" s="17" t="str">
        <f t="shared" si="147"/>
        <v>S2</v>
      </c>
      <c r="G2661" s="1" t="s">
        <v>8</v>
      </c>
      <c r="H2661" s="1" t="s">
        <v>77</v>
      </c>
      <c r="I2661" s="1" t="s">
        <v>78</v>
      </c>
      <c r="J2661" s="1" t="s">
        <v>3</v>
      </c>
      <c r="K2661" s="1">
        <v>40</v>
      </c>
      <c r="L2661" s="1" t="s">
        <v>114</v>
      </c>
      <c r="M2661" s="14">
        <v>0.60000000000000009</v>
      </c>
      <c r="N2661" s="2">
        <v>4000</v>
      </c>
      <c r="O2661" s="14">
        <f t="shared" si="134"/>
        <v>2400.0000000000005</v>
      </c>
      <c r="P2661" s="14">
        <f t="shared" si="135"/>
        <v>840.00000000000011</v>
      </c>
      <c r="Q2661" s="3">
        <v>0.35</v>
      </c>
    </row>
    <row r="2662" spans="1:17" ht="15.75" customHeight="1" x14ac:dyDescent="0.2">
      <c r="A2662" s="1" t="s">
        <v>109</v>
      </c>
      <c r="B2662" s="1">
        <v>1197831</v>
      </c>
      <c r="C2662" s="17">
        <v>44907</v>
      </c>
      <c r="D2662" s="17" t="str">
        <f t="shared" si="145"/>
        <v>diciembre</v>
      </c>
      <c r="E2662" s="17" t="str">
        <f t="shared" si="146"/>
        <v>T4</v>
      </c>
      <c r="F2662" s="17" t="str">
        <f t="shared" si="147"/>
        <v>S2</v>
      </c>
      <c r="G2662" s="1" t="s">
        <v>8</v>
      </c>
      <c r="H2662" s="1" t="s">
        <v>77</v>
      </c>
      <c r="I2662" s="1" t="s">
        <v>78</v>
      </c>
      <c r="J2662" s="1" t="s">
        <v>4</v>
      </c>
      <c r="K2662" s="1">
        <v>33</v>
      </c>
      <c r="L2662" s="1" t="s">
        <v>114</v>
      </c>
      <c r="M2662" s="14">
        <v>0.60000000000000009</v>
      </c>
      <c r="N2662" s="2">
        <v>3500</v>
      </c>
      <c r="O2662" s="14">
        <f t="shared" si="134"/>
        <v>2100.0000000000005</v>
      </c>
      <c r="P2662" s="14">
        <f t="shared" si="135"/>
        <v>735.00000000000011</v>
      </c>
      <c r="Q2662" s="3">
        <v>0.35</v>
      </c>
    </row>
    <row r="2663" spans="1:17" ht="15.75" customHeight="1" x14ac:dyDescent="0.2">
      <c r="A2663" s="1" t="s">
        <v>109</v>
      </c>
      <c r="B2663" s="1">
        <v>1197831</v>
      </c>
      <c r="C2663" s="17">
        <v>44907</v>
      </c>
      <c r="D2663" s="17" t="str">
        <f t="shared" si="145"/>
        <v>diciembre</v>
      </c>
      <c r="E2663" s="17" t="str">
        <f t="shared" si="146"/>
        <v>T4</v>
      </c>
      <c r="F2663" s="17" t="str">
        <f t="shared" si="147"/>
        <v>S2</v>
      </c>
      <c r="G2663" s="1" t="s">
        <v>8</v>
      </c>
      <c r="H2663" s="1" t="s">
        <v>77</v>
      </c>
      <c r="I2663" s="1" t="s">
        <v>78</v>
      </c>
      <c r="J2663" s="1" t="s">
        <v>5</v>
      </c>
      <c r="K2663" s="1">
        <v>21</v>
      </c>
      <c r="L2663" s="1" t="s">
        <v>112</v>
      </c>
      <c r="M2663" s="14">
        <v>0.60000000000000009</v>
      </c>
      <c r="N2663" s="2">
        <v>3000</v>
      </c>
      <c r="O2663" s="14">
        <f t="shared" ref="O2663:O2917" si="148">M2663*N2663</f>
        <v>1800.0000000000002</v>
      </c>
      <c r="P2663" s="14">
        <f t="shared" ref="P2663:P2917" si="149">O2663*Q2663</f>
        <v>630</v>
      </c>
      <c r="Q2663" s="3">
        <v>0.35</v>
      </c>
    </row>
    <row r="2664" spans="1:17" ht="15.75" customHeight="1" x14ac:dyDescent="0.2">
      <c r="A2664" s="1" t="s">
        <v>109</v>
      </c>
      <c r="B2664" s="1">
        <v>1197831</v>
      </c>
      <c r="C2664" s="17">
        <v>44907</v>
      </c>
      <c r="D2664" s="17" t="str">
        <f t="shared" si="145"/>
        <v>diciembre</v>
      </c>
      <c r="E2664" s="17" t="str">
        <f t="shared" si="146"/>
        <v>T4</v>
      </c>
      <c r="F2664" s="17" t="str">
        <f t="shared" si="147"/>
        <v>S2</v>
      </c>
      <c r="G2664" s="1" t="s">
        <v>8</v>
      </c>
      <c r="H2664" s="1" t="s">
        <v>77</v>
      </c>
      <c r="I2664" s="1" t="s">
        <v>78</v>
      </c>
      <c r="J2664" s="1" t="s">
        <v>6</v>
      </c>
      <c r="K2664" s="1">
        <v>49</v>
      </c>
      <c r="L2664" s="1" t="s">
        <v>112</v>
      </c>
      <c r="M2664" s="14">
        <v>0.70000000000000007</v>
      </c>
      <c r="N2664" s="2">
        <v>3000</v>
      </c>
      <c r="O2664" s="14">
        <f t="shared" si="148"/>
        <v>2100</v>
      </c>
      <c r="P2664" s="14">
        <f t="shared" si="149"/>
        <v>735</v>
      </c>
      <c r="Q2664" s="3">
        <v>0.35</v>
      </c>
    </row>
    <row r="2665" spans="1:17" ht="15.75" customHeight="1" x14ac:dyDescent="0.2">
      <c r="A2665" s="1" t="s">
        <v>109</v>
      </c>
      <c r="B2665" s="1">
        <v>1197831</v>
      </c>
      <c r="C2665" s="17">
        <v>44907</v>
      </c>
      <c r="D2665" s="17" t="str">
        <f t="shared" si="145"/>
        <v>diciembre</v>
      </c>
      <c r="E2665" s="17" t="str">
        <f t="shared" si="146"/>
        <v>T4</v>
      </c>
      <c r="F2665" s="17" t="str">
        <f t="shared" si="147"/>
        <v>S2</v>
      </c>
      <c r="G2665" s="1" t="s">
        <v>8</v>
      </c>
      <c r="H2665" s="1" t="s">
        <v>77</v>
      </c>
      <c r="I2665" s="1" t="s">
        <v>78</v>
      </c>
      <c r="J2665" s="1" t="s">
        <v>7</v>
      </c>
      <c r="K2665" s="1">
        <v>16</v>
      </c>
      <c r="L2665" s="1" t="s">
        <v>112</v>
      </c>
      <c r="M2665" s="14">
        <v>0.75</v>
      </c>
      <c r="N2665" s="2">
        <v>4000</v>
      </c>
      <c r="O2665" s="14">
        <f t="shared" si="148"/>
        <v>3000</v>
      </c>
      <c r="P2665" s="14">
        <f t="shared" si="149"/>
        <v>1050</v>
      </c>
      <c r="Q2665" s="3">
        <v>0.35</v>
      </c>
    </row>
    <row r="2666" spans="1:17" ht="15.75" customHeight="1" x14ac:dyDescent="0.2">
      <c r="A2666" s="1" t="s">
        <v>108</v>
      </c>
      <c r="B2666" s="1">
        <v>1185732</v>
      </c>
      <c r="C2666" s="17">
        <v>44573</v>
      </c>
      <c r="D2666" s="17" t="str">
        <f t="shared" si="145"/>
        <v>enero</v>
      </c>
      <c r="E2666" s="17" t="str">
        <f t="shared" si="146"/>
        <v>T1</v>
      </c>
      <c r="F2666" s="17" t="str">
        <f t="shared" si="147"/>
        <v>S1</v>
      </c>
      <c r="G2666" s="1" t="s">
        <v>15</v>
      </c>
      <c r="H2666" s="1" t="s">
        <v>79</v>
      </c>
      <c r="I2666" s="1" t="s">
        <v>80</v>
      </c>
      <c r="J2666" s="1" t="s">
        <v>2</v>
      </c>
      <c r="K2666" s="1">
        <v>16</v>
      </c>
      <c r="L2666" s="1" t="s">
        <v>114</v>
      </c>
      <c r="M2666" s="14">
        <v>0.4</v>
      </c>
      <c r="N2666" s="2">
        <v>4750</v>
      </c>
      <c r="O2666" s="14">
        <f t="shared" si="148"/>
        <v>1900</v>
      </c>
      <c r="P2666" s="14">
        <f t="shared" si="149"/>
        <v>665</v>
      </c>
      <c r="Q2666" s="3">
        <v>0.35</v>
      </c>
    </row>
    <row r="2667" spans="1:17" ht="15.75" customHeight="1" x14ac:dyDescent="0.2">
      <c r="A2667" s="1" t="s">
        <v>108</v>
      </c>
      <c r="B2667" s="1">
        <v>1185732</v>
      </c>
      <c r="C2667" s="17">
        <v>44573</v>
      </c>
      <c r="D2667" s="17" t="str">
        <f t="shared" si="145"/>
        <v>enero</v>
      </c>
      <c r="E2667" s="17" t="str">
        <f t="shared" si="146"/>
        <v>T1</v>
      </c>
      <c r="F2667" s="17" t="str">
        <f t="shared" si="147"/>
        <v>S1</v>
      </c>
      <c r="G2667" s="1" t="s">
        <v>15</v>
      </c>
      <c r="H2667" s="1" t="s">
        <v>79</v>
      </c>
      <c r="I2667" s="1" t="s">
        <v>80</v>
      </c>
      <c r="J2667" s="1" t="s">
        <v>3</v>
      </c>
      <c r="K2667" s="1">
        <v>28</v>
      </c>
      <c r="L2667" s="1" t="s">
        <v>112</v>
      </c>
      <c r="M2667" s="14">
        <v>0.4</v>
      </c>
      <c r="N2667" s="2">
        <v>2750</v>
      </c>
      <c r="O2667" s="14">
        <f t="shared" si="148"/>
        <v>1100</v>
      </c>
      <c r="P2667" s="14">
        <f t="shared" si="149"/>
        <v>330</v>
      </c>
      <c r="Q2667" s="3">
        <v>0.3</v>
      </c>
    </row>
    <row r="2668" spans="1:17" ht="15.75" customHeight="1" x14ac:dyDescent="0.2">
      <c r="A2668" s="1" t="s">
        <v>108</v>
      </c>
      <c r="B2668" s="1">
        <v>1185732</v>
      </c>
      <c r="C2668" s="17">
        <v>44573</v>
      </c>
      <c r="D2668" s="17" t="str">
        <f t="shared" si="145"/>
        <v>enero</v>
      </c>
      <c r="E2668" s="17" t="str">
        <f t="shared" si="146"/>
        <v>T1</v>
      </c>
      <c r="F2668" s="17" t="str">
        <f t="shared" si="147"/>
        <v>S1</v>
      </c>
      <c r="G2668" s="1" t="s">
        <v>15</v>
      </c>
      <c r="H2668" s="1" t="s">
        <v>79</v>
      </c>
      <c r="I2668" s="1" t="s">
        <v>80</v>
      </c>
      <c r="J2668" s="1" t="s">
        <v>4</v>
      </c>
      <c r="K2668" s="1">
        <v>53</v>
      </c>
      <c r="L2668" s="1" t="s">
        <v>115</v>
      </c>
      <c r="M2668" s="14">
        <v>0.30000000000000004</v>
      </c>
      <c r="N2668" s="2">
        <v>2750</v>
      </c>
      <c r="O2668" s="14">
        <f t="shared" si="148"/>
        <v>825.00000000000011</v>
      </c>
      <c r="P2668" s="14">
        <f t="shared" si="149"/>
        <v>247.50000000000003</v>
      </c>
      <c r="Q2668" s="3">
        <v>0.3</v>
      </c>
    </row>
    <row r="2669" spans="1:17" ht="15.75" customHeight="1" x14ac:dyDescent="0.2">
      <c r="A2669" s="1" t="s">
        <v>108</v>
      </c>
      <c r="B2669" s="1">
        <v>1185732</v>
      </c>
      <c r="C2669" s="17">
        <v>44573</v>
      </c>
      <c r="D2669" s="17" t="str">
        <f t="shared" si="145"/>
        <v>enero</v>
      </c>
      <c r="E2669" s="17" t="str">
        <f t="shared" si="146"/>
        <v>T1</v>
      </c>
      <c r="F2669" s="17" t="str">
        <f t="shared" si="147"/>
        <v>S1</v>
      </c>
      <c r="G2669" s="1" t="s">
        <v>15</v>
      </c>
      <c r="H2669" s="1" t="s">
        <v>79</v>
      </c>
      <c r="I2669" s="1" t="s">
        <v>80</v>
      </c>
      <c r="J2669" s="1" t="s">
        <v>5</v>
      </c>
      <c r="K2669" s="1">
        <v>35</v>
      </c>
      <c r="L2669" s="1" t="s">
        <v>114</v>
      </c>
      <c r="M2669" s="14">
        <v>0.35000000000000003</v>
      </c>
      <c r="N2669" s="2">
        <v>1250</v>
      </c>
      <c r="O2669" s="14">
        <f t="shared" si="148"/>
        <v>437.50000000000006</v>
      </c>
      <c r="P2669" s="14">
        <f t="shared" si="149"/>
        <v>131.25</v>
      </c>
      <c r="Q2669" s="3">
        <v>0.3</v>
      </c>
    </row>
    <row r="2670" spans="1:17" ht="15.75" customHeight="1" x14ac:dyDescent="0.2">
      <c r="A2670" s="1" t="s">
        <v>108</v>
      </c>
      <c r="B2670" s="1">
        <v>1185732</v>
      </c>
      <c r="C2670" s="17">
        <v>44573</v>
      </c>
      <c r="D2670" s="17" t="str">
        <f t="shared" si="145"/>
        <v>enero</v>
      </c>
      <c r="E2670" s="17" t="str">
        <f t="shared" si="146"/>
        <v>T1</v>
      </c>
      <c r="F2670" s="17" t="str">
        <f t="shared" si="147"/>
        <v>S1</v>
      </c>
      <c r="G2670" s="1" t="s">
        <v>15</v>
      </c>
      <c r="H2670" s="1" t="s">
        <v>79</v>
      </c>
      <c r="I2670" s="1" t="s">
        <v>80</v>
      </c>
      <c r="J2670" s="1" t="s">
        <v>6</v>
      </c>
      <c r="K2670" s="1">
        <v>35</v>
      </c>
      <c r="L2670" s="1" t="s">
        <v>114</v>
      </c>
      <c r="M2670" s="14">
        <v>0.49999999999999994</v>
      </c>
      <c r="N2670" s="2">
        <v>1750</v>
      </c>
      <c r="O2670" s="14">
        <f t="shared" si="148"/>
        <v>874.99999999999989</v>
      </c>
      <c r="P2670" s="14">
        <f t="shared" si="149"/>
        <v>306.24999999999994</v>
      </c>
      <c r="Q2670" s="3">
        <v>0.35</v>
      </c>
    </row>
    <row r="2671" spans="1:17" ht="15.75" customHeight="1" x14ac:dyDescent="0.2">
      <c r="A2671" s="1" t="s">
        <v>108</v>
      </c>
      <c r="B2671" s="1">
        <v>1185732</v>
      </c>
      <c r="C2671" s="17">
        <v>44573</v>
      </c>
      <c r="D2671" s="17" t="str">
        <f t="shared" si="145"/>
        <v>enero</v>
      </c>
      <c r="E2671" s="17" t="str">
        <f t="shared" si="146"/>
        <v>T1</v>
      </c>
      <c r="F2671" s="17" t="str">
        <f t="shared" si="147"/>
        <v>S1</v>
      </c>
      <c r="G2671" s="1" t="s">
        <v>15</v>
      </c>
      <c r="H2671" s="1" t="s">
        <v>79</v>
      </c>
      <c r="I2671" s="1" t="s">
        <v>80</v>
      </c>
      <c r="J2671" s="1" t="s">
        <v>7</v>
      </c>
      <c r="K2671" s="1">
        <v>31</v>
      </c>
      <c r="L2671" s="1" t="s">
        <v>115</v>
      </c>
      <c r="M2671" s="14">
        <v>0.4</v>
      </c>
      <c r="N2671" s="2">
        <v>2750</v>
      </c>
      <c r="O2671" s="14">
        <f t="shared" si="148"/>
        <v>1100</v>
      </c>
      <c r="P2671" s="14">
        <f t="shared" si="149"/>
        <v>440</v>
      </c>
      <c r="Q2671" s="3">
        <v>0.4</v>
      </c>
    </row>
    <row r="2672" spans="1:17" ht="15.75" customHeight="1" x14ac:dyDescent="0.2">
      <c r="A2672" s="1" t="s">
        <v>108</v>
      </c>
      <c r="B2672" s="1">
        <v>1185732</v>
      </c>
      <c r="C2672" s="17">
        <v>44604</v>
      </c>
      <c r="D2672" s="17" t="str">
        <f t="shared" si="145"/>
        <v>febrero</v>
      </c>
      <c r="E2672" s="17" t="str">
        <f t="shared" si="146"/>
        <v>T1</v>
      </c>
      <c r="F2672" s="17" t="str">
        <f t="shared" si="147"/>
        <v>S1</v>
      </c>
      <c r="G2672" s="1" t="s">
        <v>15</v>
      </c>
      <c r="H2672" s="1" t="s">
        <v>79</v>
      </c>
      <c r="I2672" s="1" t="s">
        <v>80</v>
      </c>
      <c r="J2672" s="1" t="s">
        <v>2</v>
      </c>
      <c r="K2672" s="1">
        <v>49</v>
      </c>
      <c r="L2672" s="1" t="s">
        <v>114</v>
      </c>
      <c r="M2672" s="14">
        <v>0.4</v>
      </c>
      <c r="N2672" s="2">
        <v>5250</v>
      </c>
      <c r="O2672" s="14">
        <f t="shared" si="148"/>
        <v>2100</v>
      </c>
      <c r="P2672" s="14">
        <f t="shared" si="149"/>
        <v>735</v>
      </c>
      <c r="Q2672" s="3">
        <v>0.35</v>
      </c>
    </row>
    <row r="2673" spans="1:17" ht="15.75" customHeight="1" x14ac:dyDescent="0.2">
      <c r="A2673" s="1" t="s">
        <v>108</v>
      </c>
      <c r="B2673" s="1">
        <v>1185732</v>
      </c>
      <c r="C2673" s="17">
        <v>44604</v>
      </c>
      <c r="D2673" s="17" t="str">
        <f t="shared" si="145"/>
        <v>febrero</v>
      </c>
      <c r="E2673" s="17" t="str">
        <f t="shared" si="146"/>
        <v>T1</v>
      </c>
      <c r="F2673" s="17" t="str">
        <f t="shared" si="147"/>
        <v>S1</v>
      </c>
      <c r="G2673" s="1" t="s">
        <v>15</v>
      </c>
      <c r="H2673" s="1" t="s">
        <v>79</v>
      </c>
      <c r="I2673" s="1" t="s">
        <v>80</v>
      </c>
      <c r="J2673" s="1" t="s">
        <v>3</v>
      </c>
      <c r="K2673" s="1">
        <v>30</v>
      </c>
      <c r="L2673" s="1" t="s">
        <v>112</v>
      </c>
      <c r="M2673" s="14">
        <v>0.4</v>
      </c>
      <c r="N2673" s="2">
        <v>1750</v>
      </c>
      <c r="O2673" s="14">
        <f t="shared" si="148"/>
        <v>700</v>
      </c>
      <c r="P2673" s="14">
        <f t="shared" si="149"/>
        <v>210</v>
      </c>
      <c r="Q2673" s="3">
        <v>0.3</v>
      </c>
    </row>
    <row r="2674" spans="1:17" ht="15.75" customHeight="1" x14ac:dyDescent="0.2">
      <c r="A2674" s="1" t="s">
        <v>108</v>
      </c>
      <c r="B2674" s="1">
        <v>1185732</v>
      </c>
      <c r="C2674" s="17">
        <v>44604</v>
      </c>
      <c r="D2674" s="17" t="str">
        <f t="shared" si="145"/>
        <v>febrero</v>
      </c>
      <c r="E2674" s="17" t="str">
        <f t="shared" si="146"/>
        <v>T1</v>
      </c>
      <c r="F2674" s="17" t="str">
        <f t="shared" si="147"/>
        <v>S1</v>
      </c>
      <c r="G2674" s="1" t="s">
        <v>15</v>
      </c>
      <c r="H2674" s="1" t="s">
        <v>79</v>
      </c>
      <c r="I2674" s="1" t="s">
        <v>80</v>
      </c>
      <c r="J2674" s="1" t="s">
        <v>4</v>
      </c>
      <c r="K2674" s="1">
        <v>22</v>
      </c>
      <c r="L2674" s="1" t="s">
        <v>115</v>
      </c>
      <c r="M2674" s="14">
        <v>0.30000000000000004</v>
      </c>
      <c r="N2674" s="2">
        <v>2250</v>
      </c>
      <c r="O2674" s="14">
        <f t="shared" si="148"/>
        <v>675.00000000000011</v>
      </c>
      <c r="P2674" s="14">
        <f t="shared" si="149"/>
        <v>202.50000000000003</v>
      </c>
      <c r="Q2674" s="3">
        <v>0.3</v>
      </c>
    </row>
    <row r="2675" spans="1:17" ht="15.75" customHeight="1" x14ac:dyDescent="0.2">
      <c r="A2675" s="1" t="s">
        <v>108</v>
      </c>
      <c r="B2675" s="1">
        <v>1185732</v>
      </c>
      <c r="C2675" s="17">
        <v>44604</v>
      </c>
      <c r="D2675" s="17" t="str">
        <f t="shared" si="145"/>
        <v>febrero</v>
      </c>
      <c r="E2675" s="17" t="str">
        <f t="shared" si="146"/>
        <v>T1</v>
      </c>
      <c r="F2675" s="17" t="str">
        <f t="shared" si="147"/>
        <v>S1</v>
      </c>
      <c r="G2675" s="1" t="s">
        <v>15</v>
      </c>
      <c r="H2675" s="1" t="s">
        <v>79</v>
      </c>
      <c r="I2675" s="1" t="s">
        <v>80</v>
      </c>
      <c r="J2675" s="1" t="s">
        <v>5</v>
      </c>
      <c r="K2675" s="1">
        <v>60</v>
      </c>
      <c r="L2675" s="1" t="s">
        <v>115</v>
      </c>
      <c r="M2675" s="14">
        <v>0.35000000000000003</v>
      </c>
      <c r="N2675" s="2">
        <v>1000</v>
      </c>
      <c r="O2675" s="14">
        <f t="shared" si="148"/>
        <v>350.00000000000006</v>
      </c>
      <c r="P2675" s="14">
        <f t="shared" si="149"/>
        <v>105.00000000000001</v>
      </c>
      <c r="Q2675" s="3">
        <v>0.3</v>
      </c>
    </row>
    <row r="2676" spans="1:17" ht="15.75" customHeight="1" x14ac:dyDescent="0.2">
      <c r="A2676" s="1" t="s">
        <v>108</v>
      </c>
      <c r="B2676" s="1">
        <v>1185732</v>
      </c>
      <c r="C2676" s="17">
        <v>44604</v>
      </c>
      <c r="D2676" s="17" t="str">
        <f t="shared" si="145"/>
        <v>febrero</v>
      </c>
      <c r="E2676" s="17" t="str">
        <f t="shared" si="146"/>
        <v>T1</v>
      </c>
      <c r="F2676" s="17" t="str">
        <f t="shared" si="147"/>
        <v>S1</v>
      </c>
      <c r="G2676" s="1" t="s">
        <v>15</v>
      </c>
      <c r="H2676" s="1" t="s">
        <v>79</v>
      </c>
      <c r="I2676" s="1" t="s">
        <v>80</v>
      </c>
      <c r="J2676" s="1" t="s">
        <v>6</v>
      </c>
      <c r="K2676" s="1">
        <v>22</v>
      </c>
      <c r="L2676" s="1" t="s">
        <v>113</v>
      </c>
      <c r="M2676" s="14">
        <v>0.49999999999999994</v>
      </c>
      <c r="N2676" s="2">
        <v>1750</v>
      </c>
      <c r="O2676" s="14">
        <f t="shared" si="148"/>
        <v>874.99999999999989</v>
      </c>
      <c r="P2676" s="14">
        <f t="shared" si="149"/>
        <v>306.24999999999994</v>
      </c>
      <c r="Q2676" s="3">
        <v>0.35</v>
      </c>
    </row>
    <row r="2677" spans="1:17" ht="15.75" customHeight="1" x14ac:dyDescent="0.2">
      <c r="A2677" s="1" t="s">
        <v>108</v>
      </c>
      <c r="B2677" s="1">
        <v>1185732</v>
      </c>
      <c r="C2677" s="17">
        <v>44604</v>
      </c>
      <c r="D2677" s="17" t="str">
        <f t="shared" si="145"/>
        <v>febrero</v>
      </c>
      <c r="E2677" s="17" t="str">
        <f t="shared" si="146"/>
        <v>T1</v>
      </c>
      <c r="F2677" s="17" t="str">
        <f t="shared" si="147"/>
        <v>S1</v>
      </c>
      <c r="G2677" s="1" t="s">
        <v>15</v>
      </c>
      <c r="H2677" s="1" t="s">
        <v>79</v>
      </c>
      <c r="I2677" s="1" t="s">
        <v>80</v>
      </c>
      <c r="J2677" s="1" t="s">
        <v>7</v>
      </c>
      <c r="K2677" s="1">
        <v>29</v>
      </c>
      <c r="L2677" s="1" t="s">
        <v>115</v>
      </c>
      <c r="M2677" s="14">
        <v>0.35</v>
      </c>
      <c r="N2677" s="2">
        <v>2750</v>
      </c>
      <c r="O2677" s="14">
        <f t="shared" si="148"/>
        <v>962.49999999999989</v>
      </c>
      <c r="P2677" s="14">
        <f t="shared" si="149"/>
        <v>385</v>
      </c>
      <c r="Q2677" s="3">
        <v>0.4</v>
      </c>
    </row>
    <row r="2678" spans="1:17" ht="15.75" customHeight="1" x14ac:dyDescent="0.2">
      <c r="A2678" s="1" t="s">
        <v>108</v>
      </c>
      <c r="B2678" s="1">
        <v>1185732</v>
      </c>
      <c r="C2678" s="17">
        <v>44631</v>
      </c>
      <c r="D2678" s="17" t="str">
        <f t="shared" si="145"/>
        <v>marzo</v>
      </c>
      <c r="E2678" s="17" t="str">
        <f t="shared" si="146"/>
        <v>T1</v>
      </c>
      <c r="F2678" s="17" t="str">
        <f t="shared" si="147"/>
        <v>S1</v>
      </c>
      <c r="G2678" s="1" t="s">
        <v>15</v>
      </c>
      <c r="H2678" s="1" t="s">
        <v>79</v>
      </c>
      <c r="I2678" s="1" t="s">
        <v>80</v>
      </c>
      <c r="J2678" s="1" t="s">
        <v>2</v>
      </c>
      <c r="K2678" s="1">
        <v>38</v>
      </c>
      <c r="L2678" s="1" t="s">
        <v>115</v>
      </c>
      <c r="M2678" s="14">
        <v>0.4</v>
      </c>
      <c r="N2678" s="2">
        <v>4950</v>
      </c>
      <c r="O2678" s="14">
        <f t="shared" si="148"/>
        <v>1980</v>
      </c>
      <c r="P2678" s="14">
        <f t="shared" si="149"/>
        <v>693</v>
      </c>
      <c r="Q2678" s="3">
        <v>0.35</v>
      </c>
    </row>
    <row r="2679" spans="1:17" ht="15.75" customHeight="1" x14ac:dyDescent="0.2">
      <c r="A2679" s="1" t="s">
        <v>108</v>
      </c>
      <c r="B2679" s="1">
        <v>1185732</v>
      </c>
      <c r="C2679" s="17">
        <v>44631</v>
      </c>
      <c r="D2679" s="17" t="str">
        <f t="shared" si="145"/>
        <v>marzo</v>
      </c>
      <c r="E2679" s="17" t="str">
        <f t="shared" si="146"/>
        <v>T1</v>
      </c>
      <c r="F2679" s="17" t="str">
        <f t="shared" si="147"/>
        <v>S1</v>
      </c>
      <c r="G2679" s="1" t="s">
        <v>15</v>
      </c>
      <c r="H2679" s="1" t="s">
        <v>79</v>
      </c>
      <c r="I2679" s="1" t="s">
        <v>80</v>
      </c>
      <c r="J2679" s="1" t="s">
        <v>3</v>
      </c>
      <c r="K2679" s="1">
        <v>29</v>
      </c>
      <c r="L2679" s="1" t="s">
        <v>115</v>
      </c>
      <c r="M2679" s="14">
        <v>0.4</v>
      </c>
      <c r="N2679" s="2">
        <v>2000</v>
      </c>
      <c r="O2679" s="14">
        <f t="shared" si="148"/>
        <v>800</v>
      </c>
      <c r="P2679" s="14">
        <f t="shared" si="149"/>
        <v>240</v>
      </c>
      <c r="Q2679" s="3">
        <v>0.3</v>
      </c>
    </row>
    <row r="2680" spans="1:17" ht="15.75" customHeight="1" x14ac:dyDescent="0.2">
      <c r="A2680" s="1" t="s">
        <v>108</v>
      </c>
      <c r="B2680" s="1">
        <v>1185732</v>
      </c>
      <c r="C2680" s="17">
        <v>44631</v>
      </c>
      <c r="D2680" s="17" t="str">
        <f t="shared" si="145"/>
        <v>marzo</v>
      </c>
      <c r="E2680" s="17" t="str">
        <f t="shared" si="146"/>
        <v>T1</v>
      </c>
      <c r="F2680" s="17" t="str">
        <f t="shared" si="147"/>
        <v>S1</v>
      </c>
      <c r="G2680" s="1" t="s">
        <v>15</v>
      </c>
      <c r="H2680" s="1" t="s">
        <v>79</v>
      </c>
      <c r="I2680" s="1" t="s">
        <v>80</v>
      </c>
      <c r="J2680" s="1" t="s">
        <v>4</v>
      </c>
      <c r="K2680" s="1">
        <v>38</v>
      </c>
      <c r="L2680" s="1" t="s">
        <v>113</v>
      </c>
      <c r="M2680" s="14">
        <v>0.30000000000000004</v>
      </c>
      <c r="N2680" s="2">
        <v>2250</v>
      </c>
      <c r="O2680" s="14">
        <f t="shared" si="148"/>
        <v>675.00000000000011</v>
      </c>
      <c r="P2680" s="14">
        <f t="shared" si="149"/>
        <v>202.50000000000003</v>
      </c>
      <c r="Q2680" s="3">
        <v>0.3</v>
      </c>
    </row>
    <row r="2681" spans="1:17" ht="15.75" customHeight="1" x14ac:dyDescent="0.2">
      <c r="A2681" s="1" t="s">
        <v>108</v>
      </c>
      <c r="B2681" s="1">
        <v>1185732</v>
      </c>
      <c r="C2681" s="17">
        <v>44631</v>
      </c>
      <c r="D2681" s="17" t="str">
        <f t="shared" si="145"/>
        <v>marzo</v>
      </c>
      <c r="E2681" s="17" t="str">
        <f t="shared" si="146"/>
        <v>T1</v>
      </c>
      <c r="F2681" s="17" t="str">
        <f t="shared" si="147"/>
        <v>S1</v>
      </c>
      <c r="G2681" s="1" t="s">
        <v>15</v>
      </c>
      <c r="H2681" s="1" t="s">
        <v>79</v>
      </c>
      <c r="I2681" s="1" t="s">
        <v>80</v>
      </c>
      <c r="J2681" s="1" t="s">
        <v>5</v>
      </c>
      <c r="K2681" s="1">
        <v>53</v>
      </c>
      <c r="L2681" s="1" t="s">
        <v>112</v>
      </c>
      <c r="M2681" s="14">
        <v>0.35</v>
      </c>
      <c r="N2681" s="2">
        <v>750</v>
      </c>
      <c r="O2681" s="14">
        <f t="shared" si="148"/>
        <v>262.5</v>
      </c>
      <c r="P2681" s="14">
        <f t="shared" si="149"/>
        <v>78.75</v>
      </c>
      <c r="Q2681" s="3">
        <v>0.3</v>
      </c>
    </row>
    <row r="2682" spans="1:17" ht="15.75" customHeight="1" x14ac:dyDescent="0.2">
      <c r="A2682" s="1" t="s">
        <v>108</v>
      </c>
      <c r="B2682" s="1">
        <v>1185732</v>
      </c>
      <c r="C2682" s="17">
        <v>44631</v>
      </c>
      <c r="D2682" s="17" t="str">
        <f t="shared" si="145"/>
        <v>marzo</v>
      </c>
      <c r="E2682" s="17" t="str">
        <f t="shared" si="146"/>
        <v>T1</v>
      </c>
      <c r="F2682" s="17" t="str">
        <f t="shared" si="147"/>
        <v>S1</v>
      </c>
      <c r="G2682" s="1" t="s">
        <v>15</v>
      </c>
      <c r="H2682" s="1" t="s">
        <v>79</v>
      </c>
      <c r="I2682" s="1" t="s">
        <v>80</v>
      </c>
      <c r="J2682" s="1" t="s">
        <v>6</v>
      </c>
      <c r="K2682" s="1">
        <v>54</v>
      </c>
      <c r="L2682" s="1" t="s">
        <v>115</v>
      </c>
      <c r="M2682" s="14">
        <v>0.5</v>
      </c>
      <c r="N2682" s="2">
        <v>1250</v>
      </c>
      <c r="O2682" s="14">
        <f t="shared" si="148"/>
        <v>625</v>
      </c>
      <c r="P2682" s="14">
        <f t="shared" si="149"/>
        <v>218.75</v>
      </c>
      <c r="Q2682" s="3">
        <v>0.35</v>
      </c>
    </row>
    <row r="2683" spans="1:17" ht="15.75" customHeight="1" x14ac:dyDescent="0.2">
      <c r="A2683" s="1" t="s">
        <v>108</v>
      </c>
      <c r="B2683" s="1">
        <v>1185732</v>
      </c>
      <c r="C2683" s="17">
        <v>44631</v>
      </c>
      <c r="D2683" s="17" t="str">
        <f t="shared" si="145"/>
        <v>marzo</v>
      </c>
      <c r="E2683" s="17" t="str">
        <f t="shared" si="146"/>
        <v>T1</v>
      </c>
      <c r="F2683" s="17" t="str">
        <f t="shared" si="147"/>
        <v>S1</v>
      </c>
      <c r="G2683" s="1" t="s">
        <v>15</v>
      </c>
      <c r="H2683" s="1" t="s">
        <v>79</v>
      </c>
      <c r="I2683" s="1" t="s">
        <v>80</v>
      </c>
      <c r="J2683" s="1" t="s">
        <v>7</v>
      </c>
      <c r="K2683" s="1">
        <v>51</v>
      </c>
      <c r="L2683" s="1" t="s">
        <v>112</v>
      </c>
      <c r="M2683" s="14">
        <v>0.4</v>
      </c>
      <c r="N2683" s="2">
        <v>2250</v>
      </c>
      <c r="O2683" s="14">
        <f t="shared" si="148"/>
        <v>900</v>
      </c>
      <c r="P2683" s="14">
        <f t="shared" si="149"/>
        <v>360</v>
      </c>
      <c r="Q2683" s="3">
        <v>0.4</v>
      </c>
    </row>
    <row r="2684" spans="1:17" ht="15.75" customHeight="1" x14ac:dyDescent="0.2">
      <c r="A2684" s="1" t="s">
        <v>108</v>
      </c>
      <c r="B2684" s="1">
        <v>1185732</v>
      </c>
      <c r="C2684" s="17">
        <v>44663</v>
      </c>
      <c r="D2684" s="17" t="str">
        <f t="shared" si="145"/>
        <v>abril</v>
      </c>
      <c r="E2684" s="17" t="str">
        <f t="shared" si="146"/>
        <v>T2</v>
      </c>
      <c r="F2684" s="17" t="str">
        <f t="shared" si="147"/>
        <v>S1</v>
      </c>
      <c r="G2684" s="1" t="s">
        <v>15</v>
      </c>
      <c r="H2684" s="1" t="s">
        <v>79</v>
      </c>
      <c r="I2684" s="1" t="s">
        <v>80</v>
      </c>
      <c r="J2684" s="1" t="s">
        <v>2</v>
      </c>
      <c r="K2684" s="1">
        <v>36</v>
      </c>
      <c r="L2684" s="1" t="s">
        <v>112</v>
      </c>
      <c r="M2684" s="14">
        <v>0.4</v>
      </c>
      <c r="N2684" s="2">
        <v>4500</v>
      </c>
      <c r="O2684" s="14">
        <f t="shared" si="148"/>
        <v>1800</v>
      </c>
      <c r="P2684" s="14">
        <f t="shared" si="149"/>
        <v>630</v>
      </c>
      <c r="Q2684" s="3">
        <v>0.35</v>
      </c>
    </row>
    <row r="2685" spans="1:17" ht="15.75" customHeight="1" x14ac:dyDescent="0.2">
      <c r="A2685" s="1" t="s">
        <v>108</v>
      </c>
      <c r="B2685" s="1">
        <v>1185732</v>
      </c>
      <c r="C2685" s="17">
        <v>44663</v>
      </c>
      <c r="D2685" s="17" t="str">
        <f t="shared" si="145"/>
        <v>abril</v>
      </c>
      <c r="E2685" s="17" t="str">
        <f t="shared" si="146"/>
        <v>T2</v>
      </c>
      <c r="F2685" s="17" t="str">
        <f t="shared" si="147"/>
        <v>S1</v>
      </c>
      <c r="G2685" s="1" t="s">
        <v>15</v>
      </c>
      <c r="H2685" s="1" t="s">
        <v>79</v>
      </c>
      <c r="I2685" s="1" t="s">
        <v>80</v>
      </c>
      <c r="J2685" s="1" t="s">
        <v>3</v>
      </c>
      <c r="K2685" s="1">
        <v>27</v>
      </c>
      <c r="L2685" s="1" t="s">
        <v>114</v>
      </c>
      <c r="M2685" s="14">
        <v>0.4</v>
      </c>
      <c r="N2685" s="2">
        <v>1500</v>
      </c>
      <c r="O2685" s="14">
        <f t="shared" si="148"/>
        <v>600</v>
      </c>
      <c r="P2685" s="14">
        <f t="shared" si="149"/>
        <v>180</v>
      </c>
      <c r="Q2685" s="3">
        <v>0.3</v>
      </c>
    </row>
    <row r="2686" spans="1:17" ht="15.75" customHeight="1" x14ac:dyDescent="0.2">
      <c r="A2686" s="1" t="s">
        <v>108</v>
      </c>
      <c r="B2686" s="1">
        <v>1185732</v>
      </c>
      <c r="C2686" s="17">
        <v>44663</v>
      </c>
      <c r="D2686" s="17" t="str">
        <f t="shared" si="145"/>
        <v>abril</v>
      </c>
      <c r="E2686" s="17" t="str">
        <f t="shared" si="146"/>
        <v>T2</v>
      </c>
      <c r="F2686" s="17" t="str">
        <f t="shared" si="147"/>
        <v>S1</v>
      </c>
      <c r="G2686" s="1" t="s">
        <v>15</v>
      </c>
      <c r="H2686" s="1" t="s">
        <v>79</v>
      </c>
      <c r="I2686" s="1" t="s">
        <v>80</v>
      </c>
      <c r="J2686" s="1" t="s">
        <v>4</v>
      </c>
      <c r="K2686" s="1">
        <v>44</v>
      </c>
      <c r="L2686" s="1" t="s">
        <v>112</v>
      </c>
      <c r="M2686" s="14">
        <v>0.30000000000000004</v>
      </c>
      <c r="N2686" s="2">
        <v>1500</v>
      </c>
      <c r="O2686" s="14">
        <f t="shared" si="148"/>
        <v>450.00000000000006</v>
      </c>
      <c r="P2686" s="14">
        <f t="shared" si="149"/>
        <v>135</v>
      </c>
      <c r="Q2686" s="3">
        <v>0.3</v>
      </c>
    </row>
    <row r="2687" spans="1:17" ht="15.75" customHeight="1" x14ac:dyDescent="0.2">
      <c r="A2687" s="1" t="s">
        <v>108</v>
      </c>
      <c r="B2687" s="1">
        <v>1185732</v>
      </c>
      <c r="C2687" s="17">
        <v>44663</v>
      </c>
      <c r="D2687" s="17" t="str">
        <f t="shared" si="145"/>
        <v>abril</v>
      </c>
      <c r="E2687" s="17" t="str">
        <f t="shared" si="146"/>
        <v>T2</v>
      </c>
      <c r="F2687" s="17" t="str">
        <f t="shared" si="147"/>
        <v>S1</v>
      </c>
      <c r="G2687" s="1" t="s">
        <v>15</v>
      </c>
      <c r="H2687" s="1" t="s">
        <v>79</v>
      </c>
      <c r="I2687" s="1" t="s">
        <v>80</v>
      </c>
      <c r="J2687" s="1" t="s">
        <v>5</v>
      </c>
      <c r="K2687" s="1">
        <v>54</v>
      </c>
      <c r="L2687" s="1" t="s">
        <v>114</v>
      </c>
      <c r="M2687" s="14">
        <v>0.35</v>
      </c>
      <c r="N2687" s="2">
        <v>750</v>
      </c>
      <c r="O2687" s="14">
        <f t="shared" si="148"/>
        <v>262.5</v>
      </c>
      <c r="P2687" s="14">
        <f t="shared" si="149"/>
        <v>78.75</v>
      </c>
      <c r="Q2687" s="3">
        <v>0.3</v>
      </c>
    </row>
    <row r="2688" spans="1:17" ht="15.75" customHeight="1" x14ac:dyDescent="0.2">
      <c r="A2688" s="1" t="s">
        <v>108</v>
      </c>
      <c r="B2688" s="1">
        <v>1185732</v>
      </c>
      <c r="C2688" s="17">
        <v>44663</v>
      </c>
      <c r="D2688" s="17" t="str">
        <f t="shared" si="145"/>
        <v>abril</v>
      </c>
      <c r="E2688" s="17" t="str">
        <f t="shared" si="146"/>
        <v>T2</v>
      </c>
      <c r="F2688" s="17" t="str">
        <f t="shared" si="147"/>
        <v>S1</v>
      </c>
      <c r="G2688" s="1" t="s">
        <v>15</v>
      </c>
      <c r="H2688" s="1" t="s">
        <v>79</v>
      </c>
      <c r="I2688" s="1" t="s">
        <v>80</v>
      </c>
      <c r="J2688" s="1" t="s">
        <v>6</v>
      </c>
      <c r="K2688" s="1">
        <v>28</v>
      </c>
      <c r="L2688" s="1" t="s">
        <v>115</v>
      </c>
      <c r="M2688" s="14">
        <v>0.6</v>
      </c>
      <c r="N2688" s="2">
        <v>1000</v>
      </c>
      <c r="O2688" s="14">
        <f t="shared" si="148"/>
        <v>600</v>
      </c>
      <c r="P2688" s="14">
        <f t="shared" si="149"/>
        <v>210</v>
      </c>
      <c r="Q2688" s="3">
        <v>0.35</v>
      </c>
    </row>
    <row r="2689" spans="1:17" ht="15.75" customHeight="1" x14ac:dyDescent="0.2">
      <c r="A2689" s="1" t="s">
        <v>108</v>
      </c>
      <c r="B2689" s="1">
        <v>1185732</v>
      </c>
      <c r="C2689" s="17">
        <v>44663</v>
      </c>
      <c r="D2689" s="17" t="str">
        <f t="shared" si="145"/>
        <v>abril</v>
      </c>
      <c r="E2689" s="17" t="str">
        <f t="shared" si="146"/>
        <v>T2</v>
      </c>
      <c r="F2689" s="17" t="str">
        <f t="shared" si="147"/>
        <v>S1</v>
      </c>
      <c r="G2689" s="1" t="s">
        <v>15</v>
      </c>
      <c r="H2689" s="1" t="s">
        <v>79</v>
      </c>
      <c r="I2689" s="1" t="s">
        <v>80</v>
      </c>
      <c r="J2689" s="1" t="s">
        <v>7</v>
      </c>
      <c r="K2689" s="1">
        <v>54</v>
      </c>
      <c r="L2689" s="1" t="s">
        <v>115</v>
      </c>
      <c r="M2689" s="14">
        <v>0.5</v>
      </c>
      <c r="N2689" s="2">
        <v>2250</v>
      </c>
      <c r="O2689" s="14">
        <f t="shared" si="148"/>
        <v>1125</v>
      </c>
      <c r="P2689" s="14">
        <f t="shared" si="149"/>
        <v>450</v>
      </c>
      <c r="Q2689" s="3">
        <v>0.4</v>
      </c>
    </row>
    <row r="2690" spans="1:17" ht="15.75" customHeight="1" x14ac:dyDescent="0.2">
      <c r="A2690" s="1" t="s">
        <v>108</v>
      </c>
      <c r="B2690" s="1">
        <v>1185732</v>
      </c>
      <c r="C2690" s="17">
        <v>44694</v>
      </c>
      <c r="D2690" s="17" t="str">
        <f t="shared" ref="D2690:D2753" si="150">TEXT(C2690,"mmmm")</f>
        <v>mayo</v>
      </c>
      <c r="E2690" s="17" t="str">
        <f t="shared" ref="E2690:E2753" si="151">"T" &amp; TRUNC((MONTH(C2690)-1)/3)+1</f>
        <v>T2</v>
      </c>
      <c r="F2690" s="17" t="str">
        <f t="shared" ref="F2690:F2753" si="152">"S" &amp; IF(MONTH(C2690)&lt;=6,1,2)</f>
        <v>S1</v>
      </c>
      <c r="G2690" s="1" t="s">
        <v>15</v>
      </c>
      <c r="H2690" s="1" t="s">
        <v>79</v>
      </c>
      <c r="I2690" s="1" t="s">
        <v>80</v>
      </c>
      <c r="J2690" s="1" t="s">
        <v>2</v>
      </c>
      <c r="K2690" s="1">
        <v>52</v>
      </c>
      <c r="L2690" s="1" t="s">
        <v>113</v>
      </c>
      <c r="M2690" s="14">
        <v>0.6</v>
      </c>
      <c r="N2690" s="2">
        <v>4950</v>
      </c>
      <c r="O2690" s="14">
        <f t="shared" si="148"/>
        <v>2970</v>
      </c>
      <c r="P2690" s="14">
        <f t="shared" si="149"/>
        <v>1039.5</v>
      </c>
      <c r="Q2690" s="3">
        <v>0.35</v>
      </c>
    </row>
    <row r="2691" spans="1:17" ht="15.75" customHeight="1" x14ac:dyDescent="0.2">
      <c r="A2691" s="1" t="s">
        <v>108</v>
      </c>
      <c r="B2691" s="1">
        <v>1185732</v>
      </c>
      <c r="C2691" s="17">
        <v>44694</v>
      </c>
      <c r="D2691" s="17" t="str">
        <f t="shared" si="150"/>
        <v>mayo</v>
      </c>
      <c r="E2691" s="17" t="str">
        <f t="shared" si="151"/>
        <v>T2</v>
      </c>
      <c r="F2691" s="17" t="str">
        <f t="shared" si="152"/>
        <v>S1</v>
      </c>
      <c r="G2691" s="1" t="s">
        <v>15</v>
      </c>
      <c r="H2691" s="1" t="s">
        <v>79</v>
      </c>
      <c r="I2691" s="1" t="s">
        <v>80</v>
      </c>
      <c r="J2691" s="1" t="s">
        <v>3</v>
      </c>
      <c r="K2691" s="1">
        <v>54</v>
      </c>
      <c r="L2691" s="1" t="s">
        <v>113</v>
      </c>
      <c r="M2691" s="14">
        <v>0.5</v>
      </c>
      <c r="N2691" s="2">
        <v>2000</v>
      </c>
      <c r="O2691" s="14">
        <f t="shared" si="148"/>
        <v>1000</v>
      </c>
      <c r="P2691" s="14">
        <f t="shared" si="149"/>
        <v>300</v>
      </c>
      <c r="Q2691" s="3">
        <v>0.3</v>
      </c>
    </row>
    <row r="2692" spans="1:17" ht="15.75" customHeight="1" x14ac:dyDescent="0.2">
      <c r="A2692" s="1" t="s">
        <v>108</v>
      </c>
      <c r="B2692" s="1">
        <v>1185732</v>
      </c>
      <c r="C2692" s="17">
        <v>44694</v>
      </c>
      <c r="D2692" s="17" t="str">
        <f t="shared" si="150"/>
        <v>mayo</v>
      </c>
      <c r="E2692" s="17" t="str">
        <f t="shared" si="151"/>
        <v>T2</v>
      </c>
      <c r="F2692" s="17" t="str">
        <f t="shared" si="152"/>
        <v>S1</v>
      </c>
      <c r="G2692" s="1" t="s">
        <v>15</v>
      </c>
      <c r="H2692" s="1" t="s">
        <v>79</v>
      </c>
      <c r="I2692" s="1" t="s">
        <v>80</v>
      </c>
      <c r="J2692" s="1" t="s">
        <v>4</v>
      </c>
      <c r="K2692" s="1">
        <v>20</v>
      </c>
      <c r="L2692" s="1" t="s">
        <v>112</v>
      </c>
      <c r="M2692" s="14">
        <v>0.45</v>
      </c>
      <c r="N2692" s="2">
        <v>1750</v>
      </c>
      <c r="O2692" s="14">
        <f t="shared" si="148"/>
        <v>787.5</v>
      </c>
      <c r="P2692" s="14">
        <f t="shared" si="149"/>
        <v>236.25</v>
      </c>
      <c r="Q2692" s="3">
        <v>0.3</v>
      </c>
    </row>
    <row r="2693" spans="1:17" ht="15.75" customHeight="1" x14ac:dyDescent="0.2">
      <c r="A2693" s="1" t="s">
        <v>108</v>
      </c>
      <c r="B2693" s="1">
        <v>1185732</v>
      </c>
      <c r="C2693" s="17">
        <v>44694</v>
      </c>
      <c r="D2693" s="17" t="str">
        <f t="shared" si="150"/>
        <v>mayo</v>
      </c>
      <c r="E2693" s="17" t="str">
        <f t="shared" si="151"/>
        <v>T2</v>
      </c>
      <c r="F2693" s="17" t="str">
        <f t="shared" si="152"/>
        <v>S1</v>
      </c>
      <c r="G2693" s="1" t="s">
        <v>15</v>
      </c>
      <c r="H2693" s="1" t="s">
        <v>79</v>
      </c>
      <c r="I2693" s="1" t="s">
        <v>80</v>
      </c>
      <c r="J2693" s="1" t="s">
        <v>5</v>
      </c>
      <c r="K2693" s="1">
        <v>20</v>
      </c>
      <c r="L2693" s="1" t="s">
        <v>113</v>
      </c>
      <c r="M2693" s="14">
        <v>0.45</v>
      </c>
      <c r="N2693" s="2">
        <v>1000</v>
      </c>
      <c r="O2693" s="14">
        <f t="shared" si="148"/>
        <v>450</v>
      </c>
      <c r="P2693" s="14">
        <f t="shared" si="149"/>
        <v>135</v>
      </c>
      <c r="Q2693" s="3">
        <v>0.3</v>
      </c>
    </row>
    <row r="2694" spans="1:17" ht="15.75" customHeight="1" x14ac:dyDescent="0.2">
      <c r="A2694" s="1" t="s">
        <v>108</v>
      </c>
      <c r="B2694" s="1">
        <v>1185732</v>
      </c>
      <c r="C2694" s="17">
        <v>44694</v>
      </c>
      <c r="D2694" s="17" t="str">
        <f t="shared" si="150"/>
        <v>mayo</v>
      </c>
      <c r="E2694" s="17" t="str">
        <f t="shared" si="151"/>
        <v>T2</v>
      </c>
      <c r="F2694" s="17" t="str">
        <f t="shared" si="152"/>
        <v>S1</v>
      </c>
      <c r="G2694" s="1" t="s">
        <v>15</v>
      </c>
      <c r="H2694" s="1" t="s">
        <v>79</v>
      </c>
      <c r="I2694" s="1" t="s">
        <v>80</v>
      </c>
      <c r="J2694" s="1" t="s">
        <v>6</v>
      </c>
      <c r="K2694" s="1">
        <v>58</v>
      </c>
      <c r="L2694" s="1" t="s">
        <v>112</v>
      </c>
      <c r="M2694" s="14">
        <v>0.54999999999999993</v>
      </c>
      <c r="N2694" s="2">
        <v>1250</v>
      </c>
      <c r="O2694" s="14">
        <f t="shared" si="148"/>
        <v>687.49999999999989</v>
      </c>
      <c r="P2694" s="14">
        <f t="shared" si="149"/>
        <v>240.62499999999994</v>
      </c>
      <c r="Q2694" s="3">
        <v>0.35</v>
      </c>
    </row>
    <row r="2695" spans="1:17" ht="15.75" customHeight="1" x14ac:dyDescent="0.2">
      <c r="A2695" s="1" t="s">
        <v>108</v>
      </c>
      <c r="B2695" s="1">
        <v>1185732</v>
      </c>
      <c r="C2695" s="17">
        <v>44694</v>
      </c>
      <c r="D2695" s="17" t="str">
        <f t="shared" si="150"/>
        <v>mayo</v>
      </c>
      <c r="E2695" s="17" t="str">
        <f t="shared" si="151"/>
        <v>T2</v>
      </c>
      <c r="F2695" s="17" t="str">
        <f t="shared" si="152"/>
        <v>S1</v>
      </c>
      <c r="G2695" s="1" t="s">
        <v>15</v>
      </c>
      <c r="H2695" s="1" t="s">
        <v>79</v>
      </c>
      <c r="I2695" s="1" t="s">
        <v>80</v>
      </c>
      <c r="J2695" s="1" t="s">
        <v>7</v>
      </c>
      <c r="K2695" s="1">
        <v>54</v>
      </c>
      <c r="L2695" s="1" t="s">
        <v>112</v>
      </c>
      <c r="M2695" s="14">
        <v>0.6</v>
      </c>
      <c r="N2695" s="2">
        <v>2500</v>
      </c>
      <c r="O2695" s="14">
        <f t="shared" si="148"/>
        <v>1500</v>
      </c>
      <c r="P2695" s="14">
        <f t="shared" si="149"/>
        <v>600</v>
      </c>
      <c r="Q2695" s="3">
        <v>0.4</v>
      </c>
    </row>
    <row r="2696" spans="1:17" ht="15.75" customHeight="1" x14ac:dyDescent="0.2">
      <c r="A2696" s="1" t="s">
        <v>108</v>
      </c>
      <c r="B2696" s="1">
        <v>1185732</v>
      </c>
      <c r="C2696" s="17">
        <v>44724</v>
      </c>
      <c r="D2696" s="17" t="str">
        <f t="shared" si="150"/>
        <v>junio</v>
      </c>
      <c r="E2696" s="17" t="str">
        <f t="shared" si="151"/>
        <v>T2</v>
      </c>
      <c r="F2696" s="17" t="str">
        <f t="shared" si="152"/>
        <v>S1</v>
      </c>
      <c r="G2696" s="1" t="s">
        <v>15</v>
      </c>
      <c r="H2696" s="1" t="s">
        <v>79</v>
      </c>
      <c r="I2696" s="1" t="s">
        <v>80</v>
      </c>
      <c r="J2696" s="1" t="s">
        <v>2</v>
      </c>
      <c r="K2696" s="1">
        <v>45</v>
      </c>
      <c r="L2696" s="1" t="s">
        <v>113</v>
      </c>
      <c r="M2696" s="14">
        <v>0.45</v>
      </c>
      <c r="N2696" s="2">
        <v>5000</v>
      </c>
      <c r="O2696" s="14">
        <f t="shared" si="148"/>
        <v>2250</v>
      </c>
      <c r="P2696" s="14">
        <f t="shared" si="149"/>
        <v>787.5</v>
      </c>
      <c r="Q2696" s="3">
        <v>0.35</v>
      </c>
    </row>
    <row r="2697" spans="1:17" ht="15.75" customHeight="1" x14ac:dyDescent="0.2">
      <c r="A2697" s="1" t="s">
        <v>108</v>
      </c>
      <c r="B2697" s="1">
        <v>1185732</v>
      </c>
      <c r="C2697" s="17">
        <v>44724</v>
      </c>
      <c r="D2697" s="17" t="str">
        <f t="shared" si="150"/>
        <v>junio</v>
      </c>
      <c r="E2697" s="17" t="str">
        <f t="shared" si="151"/>
        <v>T2</v>
      </c>
      <c r="F2697" s="17" t="str">
        <f t="shared" si="152"/>
        <v>S1</v>
      </c>
      <c r="G2697" s="1" t="s">
        <v>15</v>
      </c>
      <c r="H2697" s="1" t="s">
        <v>79</v>
      </c>
      <c r="I2697" s="1" t="s">
        <v>80</v>
      </c>
      <c r="J2697" s="1" t="s">
        <v>3</v>
      </c>
      <c r="K2697" s="1">
        <v>23</v>
      </c>
      <c r="L2697" s="1" t="s">
        <v>114</v>
      </c>
      <c r="M2697" s="14">
        <v>0.40000000000000008</v>
      </c>
      <c r="N2697" s="2">
        <v>2500</v>
      </c>
      <c r="O2697" s="14">
        <f t="shared" si="148"/>
        <v>1000.0000000000002</v>
      </c>
      <c r="P2697" s="14">
        <f t="shared" si="149"/>
        <v>300.00000000000006</v>
      </c>
      <c r="Q2697" s="3">
        <v>0.3</v>
      </c>
    </row>
    <row r="2698" spans="1:17" ht="15.75" customHeight="1" x14ac:dyDescent="0.2">
      <c r="A2698" s="1" t="s">
        <v>108</v>
      </c>
      <c r="B2698" s="1">
        <v>1185732</v>
      </c>
      <c r="C2698" s="17">
        <v>44724</v>
      </c>
      <c r="D2698" s="17" t="str">
        <f t="shared" si="150"/>
        <v>junio</v>
      </c>
      <c r="E2698" s="17" t="str">
        <f t="shared" si="151"/>
        <v>T2</v>
      </c>
      <c r="F2698" s="17" t="str">
        <f t="shared" si="152"/>
        <v>S1</v>
      </c>
      <c r="G2698" s="1" t="s">
        <v>15</v>
      </c>
      <c r="H2698" s="1" t="s">
        <v>79</v>
      </c>
      <c r="I2698" s="1" t="s">
        <v>80</v>
      </c>
      <c r="J2698" s="1" t="s">
        <v>4</v>
      </c>
      <c r="K2698" s="1">
        <v>26</v>
      </c>
      <c r="L2698" s="1" t="s">
        <v>112</v>
      </c>
      <c r="M2698" s="14">
        <v>0.35000000000000003</v>
      </c>
      <c r="N2698" s="2">
        <v>2000</v>
      </c>
      <c r="O2698" s="14">
        <f t="shared" si="148"/>
        <v>700.00000000000011</v>
      </c>
      <c r="P2698" s="14">
        <f t="shared" si="149"/>
        <v>210.00000000000003</v>
      </c>
      <c r="Q2698" s="3">
        <v>0.3</v>
      </c>
    </row>
    <row r="2699" spans="1:17" ht="15.75" customHeight="1" x14ac:dyDescent="0.2">
      <c r="A2699" s="1" t="s">
        <v>108</v>
      </c>
      <c r="B2699" s="1">
        <v>1185732</v>
      </c>
      <c r="C2699" s="17">
        <v>44724</v>
      </c>
      <c r="D2699" s="17" t="str">
        <f t="shared" si="150"/>
        <v>junio</v>
      </c>
      <c r="E2699" s="17" t="str">
        <f t="shared" si="151"/>
        <v>T2</v>
      </c>
      <c r="F2699" s="17" t="str">
        <f t="shared" si="152"/>
        <v>S1</v>
      </c>
      <c r="G2699" s="1" t="s">
        <v>15</v>
      </c>
      <c r="H2699" s="1" t="s">
        <v>79</v>
      </c>
      <c r="I2699" s="1" t="s">
        <v>80</v>
      </c>
      <c r="J2699" s="1" t="s">
        <v>5</v>
      </c>
      <c r="K2699" s="1">
        <v>58</v>
      </c>
      <c r="L2699" s="1" t="s">
        <v>115</v>
      </c>
      <c r="M2699" s="14">
        <v>0.35000000000000003</v>
      </c>
      <c r="N2699" s="2">
        <v>1750</v>
      </c>
      <c r="O2699" s="14">
        <f t="shared" si="148"/>
        <v>612.50000000000011</v>
      </c>
      <c r="P2699" s="14">
        <f t="shared" si="149"/>
        <v>183.75000000000003</v>
      </c>
      <c r="Q2699" s="3">
        <v>0.3</v>
      </c>
    </row>
    <row r="2700" spans="1:17" ht="15.75" customHeight="1" x14ac:dyDescent="0.2">
      <c r="A2700" s="1" t="s">
        <v>108</v>
      </c>
      <c r="B2700" s="1">
        <v>1185732</v>
      </c>
      <c r="C2700" s="17">
        <v>44724</v>
      </c>
      <c r="D2700" s="17" t="str">
        <f t="shared" si="150"/>
        <v>junio</v>
      </c>
      <c r="E2700" s="17" t="str">
        <f t="shared" si="151"/>
        <v>T2</v>
      </c>
      <c r="F2700" s="17" t="str">
        <f t="shared" si="152"/>
        <v>S1</v>
      </c>
      <c r="G2700" s="1" t="s">
        <v>15</v>
      </c>
      <c r="H2700" s="1" t="s">
        <v>79</v>
      </c>
      <c r="I2700" s="1" t="s">
        <v>80</v>
      </c>
      <c r="J2700" s="1" t="s">
        <v>6</v>
      </c>
      <c r="K2700" s="1">
        <v>45</v>
      </c>
      <c r="L2700" s="1" t="s">
        <v>113</v>
      </c>
      <c r="M2700" s="14">
        <v>0.45</v>
      </c>
      <c r="N2700" s="2">
        <v>1750</v>
      </c>
      <c r="O2700" s="14">
        <f t="shared" si="148"/>
        <v>787.5</v>
      </c>
      <c r="P2700" s="14">
        <f t="shared" si="149"/>
        <v>275.625</v>
      </c>
      <c r="Q2700" s="3">
        <v>0.35</v>
      </c>
    </row>
    <row r="2701" spans="1:17" ht="15.75" customHeight="1" x14ac:dyDescent="0.2">
      <c r="A2701" s="1" t="s">
        <v>108</v>
      </c>
      <c r="B2701" s="1">
        <v>1185732</v>
      </c>
      <c r="C2701" s="17">
        <v>44724</v>
      </c>
      <c r="D2701" s="17" t="str">
        <f t="shared" si="150"/>
        <v>junio</v>
      </c>
      <c r="E2701" s="17" t="str">
        <f t="shared" si="151"/>
        <v>T2</v>
      </c>
      <c r="F2701" s="17" t="str">
        <f t="shared" si="152"/>
        <v>S1</v>
      </c>
      <c r="G2701" s="1" t="s">
        <v>15</v>
      </c>
      <c r="H2701" s="1" t="s">
        <v>79</v>
      </c>
      <c r="I2701" s="1" t="s">
        <v>80</v>
      </c>
      <c r="J2701" s="1" t="s">
        <v>7</v>
      </c>
      <c r="K2701" s="1">
        <v>46</v>
      </c>
      <c r="L2701" s="1" t="s">
        <v>114</v>
      </c>
      <c r="M2701" s="14">
        <v>0.55000000000000004</v>
      </c>
      <c r="N2701" s="2">
        <v>3250</v>
      </c>
      <c r="O2701" s="14">
        <f t="shared" si="148"/>
        <v>1787.5000000000002</v>
      </c>
      <c r="P2701" s="14">
        <f t="shared" si="149"/>
        <v>715.00000000000011</v>
      </c>
      <c r="Q2701" s="3">
        <v>0.4</v>
      </c>
    </row>
    <row r="2702" spans="1:17" ht="15.75" customHeight="1" x14ac:dyDescent="0.2">
      <c r="A2702" s="1" t="s">
        <v>108</v>
      </c>
      <c r="B2702" s="1">
        <v>1185732</v>
      </c>
      <c r="C2702" s="17">
        <v>44753</v>
      </c>
      <c r="D2702" s="17" t="str">
        <f t="shared" si="150"/>
        <v>julio</v>
      </c>
      <c r="E2702" s="17" t="str">
        <f t="shared" si="151"/>
        <v>T3</v>
      </c>
      <c r="F2702" s="17" t="str">
        <f t="shared" si="152"/>
        <v>S2</v>
      </c>
      <c r="G2702" s="1" t="s">
        <v>15</v>
      </c>
      <c r="H2702" s="1" t="s">
        <v>79</v>
      </c>
      <c r="I2702" s="1" t="s">
        <v>80</v>
      </c>
      <c r="J2702" s="1" t="s">
        <v>2</v>
      </c>
      <c r="K2702" s="1">
        <v>29</v>
      </c>
      <c r="L2702" s="1" t="s">
        <v>114</v>
      </c>
      <c r="M2702" s="14">
        <v>0.5</v>
      </c>
      <c r="N2702" s="2">
        <v>5500</v>
      </c>
      <c r="O2702" s="14">
        <f t="shared" si="148"/>
        <v>2750</v>
      </c>
      <c r="P2702" s="14">
        <f t="shared" si="149"/>
        <v>962.49999999999989</v>
      </c>
      <c r="Q2702" s="3">
        <v>0.35</v>
      </c>
    </row>
    <row r="2703" spans="1:17" ht="15.75" customHeight="1" x14ac:dyDescent="0.2">
      <c r="A2703" s="1" t="s">
        <v>108</v>
      </c>
      <c r="B2703" s="1">
        <v>1185732</v>
      </c>
      <c r="C2703" s="17">
        <v>44753</v>
      </c>
      <c r="D2703" s="17" t="str">
        <f t="shared" si="150"/>
        <v>julio</v>
      </c>
      <c r="E2703" s="17" t="str">
        <f t="shared" si="151"/>
        <v>T3</v>
      </c>
      <c r="F2703" s="17" t="str">
        <f t="shared" si="152"/>
        <v>S2</v>
      </c>
      <c r="G2703" s="1" t="s">
        <v>15</v>
      </c>
      <c r="H2703" s="1" t="s">
        <v>79</v>
      </c>
      <c r="I2703" s="1" t="s">
        <v>80</v>
      </c>
      <c r="J2703" s="1" t="s">
        <v>3</v>
      </c>
      <c r="K2703" s="1">
        <v>43</v>
      </c>
      <c r="L2703" s="1" t="s">
        <v>113</v>
      </c>
      <c r="M2703" s="14">
        <v>0.45000000000000007</v>
      </c>
      <c r="N2703" s="2">
        <v>3000</v>
      </c>
      <c r="O2703" s="14">
        <f t="shared" si="148"/>
        <v>1350.0000000000002</v>
      </c>
      <c r="P2703" s="14">
        <f t="shared" si="149"/>
        <v>405.00000000000006</v>
      </c>
      <c r="Q2703" s="3">
        <v>0.3</v>
      </c>
    </row>
    <row r="2704" spans="1:17" ht="15.75" customHeight="1" x14ac:dyDescent="0.2">
      <c r="A2704" s="1" t="s">
        <v>108</v>
      </c>
      <c r="B2704" s="1">
        <v>1185732</v>
      </c>
      <c r="C2704" s="17">
        <v>44753</v>
      </c>
      <c r="D2704" s="17" t="str">
        <f t="shared" si="150"/>
        <v>julio</v>
      </c>
      <c r="E2704" s="17" t="str">
        <f t="shared" si="151"/>
        <v>T3</v>
      </c>
      <c r="F2704" s="17" t="str">
        <f t="shared" si="152"/>
        <v>S2</v>
      </c>
      <c r="G2704" s="1" t="s">
        <v>15</v>
      </c>
      <c r="H2704" s="1" t="s">
        <v>79</v>
      </c>
      <c r="I2704" s="1" t="s">
        <v>80</v>
      </c>
      <c r="J2704" s="1" t="s">
        <v>4</v>
      </c>
      <c r="K2704" s="1">
        <v>39</v>
      </c>
      <c r="L2704" s="1" t="s">
        <v>112</v>
      </c>
      <c r="M2704" s="14">
        <v>0.4</v>
      </c>
      <c r="N2704" s="2">
        <v>2250</v>
      </c>
      <c r="O2704" s="14">
        <f t="shared" si="148"/>
        <v>900</v>
      </c>
      <c r="P2704" s="14">
        <f t="shared" si="149"/>
        <v>270</v>
      </c>
      <c r="Q2704" s="3">
        <v>0.3</v>
      </c>
    </row>
    <row r="2705" spans="1:17" ht="15.75" customHeight="1" x14ac:dyDescent="0.2">
      <c r="A2705" s="1" t="s">
        <v>108</v>
      </c>
      <c r="B2705" s="1">
        <v>1185732</v>
      </c>
      <c r="C2705" s="17">
        <v>44753</v>
      </c>
      <c r="D2705" s="17" t="str">
        <f t="shared" si="150"/>
        <v>julio</v>
      </c>
      <c r="E2705" s="17" t="str">
        <f t="shared" si="151"/>
        <v>T3</v>
      </c>
      <c r="F2705" s="17" t="str">
        <f t="shared" si="152"/>
        <v>S2</v>
      </c>
      <c r="G2705" s="1" t="s">
        <v>15</v>
      </c>
      <c r="H2705" s="1" t="s">
        <v>79</v>
      </c>
      <c r="I2705" s="1" t="s">
        <v>80</v>
      </c>
      <c r="J2705" s="1" t="s">
        <v>5</v>
      </c>
      <c r="K2705" s="1">
        <v>19</v>
      </c>
      <c r="L2705" s="1" t="s">
        <v>115</v>
      </c>
      <c r="M2705" s="14">
        <v>0.4</v>
      </c>
      <c r="N2705" s="2">
        <v>1750</v>
      </c>
      <c r="O2705" s="14">
        <f t="shared" si="148"/>
        <v>700</v>
      </c>
      <c r="P2705" s="14">
        <f t="shared" si="149"/>
        <v>210</v>
      </c>
      <c r="Q2705" s="3">
        <v>0.3</v>
      </c>
    </row>
    <row r="2706" spans="1:17" ht="15.75" customHeight="1" x14ac:dyDescent="0.2">
      <c r="A2706" s="1" t="s">
        <v>108</v>
      </c>
      <c r="B2706" s="1">
        <v>1185732</v>
      </c>
      <c r="C2706" s="17">
        <v>44753</v>
      </c>
      <c r="D2706" s="17" t="str">
        <f t="shared" si="150"/>
        <v>julio</v>
      </c>
      <c r="E2706" s="17" t="str">
        <f t="shared" si="151"/>
        <v>T3</v>
      </c>
      <c r="F2706" s="17" t="str">
        <f t="shared" si="152"/>
        <v>S2</v>
      </c>
      <c r="G2706" s="1" t="s">
        <v>15</v>
      </c>
      <c r="H2706" s="1" t="s">
        <v>79</v>
      </c>
      <c r="I2706" s="1" t="s">
        <v>80</v>
      </c>
      <c r="J2706" s="1" t="s">
        <v>6</v>
      </c>
      <c r="K2706" s="1">
        <v>23</v>
      </c>
      <c r="L2706" s="1" t="s">
        <v>112</v>
      </c>
      <c r="M2706" s="14">
        <v>0.5</v>
      </c>
      <c r="N2706" s="2">
        <v>2000</v>
      </c>
      <c r="O2706" s="14">
        <f t="shared" si="148"/>
        <v>1000</v>
      </c>
      <c r="P2706" s="14">
        <f t="shared" si="149"/>
        <v>350</v>
      </c>
      <c r="Q2706" s="3">
        <v>0.35</v>
      </c>
    </row>
    <row r="2707" spans="1:17" ht="15.75" customHeight="1" x14ac:dyDescent="0.2">
      <c r="A2707" s="1" t="s">
        <v>108</v>
      </c>
      <c r="B2707" s="1">
        <v>1185732</v>
      </c>
      <c r="C2707" s="17">
        <v>44753</v>
      </c>
      <c r="D2707" s="17" t="str">
        <f t="shared" si="150"/>
        <v>julio</v>
      </c>
      <c r="E2707" s="17" t="str">
        <f t="shared" si="151"/>
        <v>T3</v>
      </c>
      <c r="F2707" s="17" t="str">
        <f t="shared" si="152"/>
        <v>S2</v>
      </c>
      <c r="G2707" s="1" t="s">
        <v>15</v>
      </c>
      <c r="H2707" s="1" t="s">
        <v>79</v>
      </c>
      <c r="I2707" s="1" t="s">
        <v>80</v>
      </c>
      <c r="J2707" s="1" t="s">
        <v>7</v>
      </c>
      <c r="K2707" s="1">
        <v>26</v>
      </c>
      <c r="L2707" s="1" t="s">
        <v>115</v>
      </c>
      <c r="M2707" s="14">
        <v>0.55000000000000004</v>
      </c>
      <c r="N2707" s="2">
        <v>3750</v>
      </c>
      <c r="O2707" s="14">
        <f t="shared" si="148"/>
        <v>2062.5</v>
      </c>
      <c r="P2707" s="14">
        <f t="shared" si="149"/>
        <v>825</v>
      </c>
      <c r="Q2707" s="3">
        <v>0.4</v>
      </c>
    </row>
    <row r="2708" spans="1:17" ht="15.75" customHeight="1" x14ac:dyDescent="0.2">
      <c r="A2708" s="1" t="s">
        <v>108</v>
      </c>
      <c r="B2708" s="1">
        <v>1185732</v>
      </c>
      <c r="C2708" s="17">
        <v>44785</v>
      </c>
      <c r="D2708" s="17" t="str">
        <f t="shared" si="150"/>
        <v>agosto</v>
      </c>
      <c r="E2708" s="17" t="str">
        <f t="shared" si="151"/>
        <v>T3</v>
      </c>
      <c r="F2708" s="17" t="str">
        <f t="shared" si="152"/>
        <v>S2</v>
      </c>
      <c r="G2708" s="1" t="s">
        <v>15</v>
      </c>
      <c r="H2708" s="1" t="s">
        <v>79</v>
      </c>
      <c r="I2708" s="1" t="s">
        <v>80</v>
      </c>
      <c r="J2708" s="1" t="s">
        <v>2</v>
      </c>
      <c r="K2708" s="1">
        <v>27</v>
      </c>
      <c r="L2708" s="1" t="s">
        <v>112</v>
      </c>
      <c r="M2708" s="14">
        <v>0.5</v>
      </c>
      <c r="N2708" s="2">
        <v>5250</v>
      </c>
      <c r="O2708" s="14">
        <f t="shared" si="148"/>
        <v>2625</v>
      </c>
      <c r="P2708" s="14">
        <f t="shared" si="149"/>
        <v>918.74999999999989</v>
      </c>
      <c r="Q2708" s="3">
        <v>0.35</v>
      </c>
    </row>
    <row r="2709" spans="1:17" ht="15.75" customHeight="1" x14ac:dyDescent="0.2">
      <c r="A2709" s="1" t="s">
        <v>108</v>
      </c>
      <c r="B2709" s="1">
        <v>1185732</v>
      </c>
      <c r="C2709" s="17">
        <v>44785</v>
      </c>
      <c r="D2709" s="17" t="str">
        <f t="shared" si="150"/>
        <v>agosto</v>
      </c>
      <c r="E2709" s="17" t="str">
        <f t="shared" si="151"/>
        <v>T3</v>
      </c>
      <c r="F2709" s="17" t="str">
        <f t="shared" si="152"/>
        <v>S2</v>
      </c>
      <c r="G2709" s="1" t="s">
        <v>15</v>
      </c>
      <c r="H2709" s="1" t="s">
        <v>79</v>
      </c>
      <c r="I2709" s="1" t="s">
        <v>80</v>
      </c>
      <c r="J2709" s="1" t="s">
        <v>3</v>
      </c>
      <c r="K2709" s="1">
        <v>32</v>
      </c>
      <c r="L2709" s="1" t="s">
        <v>114</v>
      </c>
      <c r="M2709" s="14">
        <v>0.45000000000000007</v>
      </c>
      <c r="N2709" s="2">
        <v>3000</v>
      </c>
      <c r="O2709" s="14">
        <f t="shared" si="148"/>
        <v>1350.0000000000002</v>
      </c>
      <c r="P2709" s="14">
        <f t="shared" si="149"/>
        <v>405.00000000000006</v>
      </c>
      <c r="Q2709" s="3">
        <v>0.3</v>
      </c>
    </row>
    <row r="2710" spans="1:17" ht="15.75" customHeight="1" x14ac:dyDescent="0.2">
      <c r="A2710" s="1" t="s">
        <v>108</v>
      </c>
      <c r="B2710" s="1">
        <v>1185732</v>
      </c>
      <c r="C2710" s="17">
        <v>44785</v>
      </c>
      <c r="D2710" s="17" t="str">
        <f t="shared" si="150"/>
        <v>agosto</v>
      </c>
      <c r="E2710" s="17" t="str">
        <f t="shared" si="151"/>
        <v>T3</v>
      </c>
      <c r="F2710" s="17" t="str">
        <f t="shared" si="152"/>
        <v>S2</v>
      </c>
      <c r="G2710" s="1" t="s">
        <v>15</v>
      </c>
      <c r="H2710" s="1" t="s">
        <v>79</v>
      </c>
      <c r="I2710" s="1" t="s">
        <v>80</v>
      </c>
      <c r="J2710" s="1" t="s">
        <v>4</v>
      </c>
      <c r="K2710" s="1">
        <v>17</v>
      </c>
      <c r="L2710" s="1" t="s">
        <v>113</v>
      </c>
      <c r="M2710" s="14">
        <v>0.4</v>
      </c>
      <c r="N2710" s="2">
        <v>2250</v>
      </c>
      <c r="O2710" s="14">
        <f t="shared" si="148"/>
        <v>900</v>
      </c>
      <c r="P2710" s="14">
        <f t="shared" si="149"/>
        <v>270</v>
      </c>
      <c r="Q2710" s="3">
        <v>0.3</v>
      </c>
    </row>
    <row r="2711" spans="1:17" ht="15.75" customHeight="1" x14ac:dyDescent="0.2">
      <c r="A2711" s="1" t="s">
        <v>108</v>
      </c>
      <c r="B2711" s="1">
        <v>1185732</v>
      </c>
      <c r="C2711" s="17">
        <v>44785</v>
      </c>
      <c r="D2711" s="17" t="str">
        <f t="shared" si="150"/>
        <v>agosto</v>
      </c>
      <c r="E2711" s="17" t="str">
        <f t="shared" si="151"/>
        <v>T3</v>
      </c>
      <c r="F2711" s="17" t="str">
        <f t="shared" si="152"/>
        <v>S2</v>
      </c>
      <c r="G2711" s="1" t="s">
        <v>15</v>
      </c>
      <c r="H2711" s="1" t="s">
        <v>79</v>
      </c>
      <c r="I2711" s="1" t="s">
        <v>80</v>
      </c>
      <c r="J2711" s="1" t="s">
        <v>5</v>
      </c>
      <c r="K2711" s="1">
        <v>47</v>
      </c>
      <c r="L2711" s="1" t="s">
        <v>113</v>
      </c>
      <c r="M2711" s="14">
        <v>0.4</v>
      </c>
      <c r="N2711" s="2">
        <v>2000</v>
      </c>
      <c r="O2711" s="14">
        <f t="shared" si="148"/>
        <v>800</v>
      </c>
      <c r="P2711" s="14">
        <f t="shared" si="149"/>
        <v>240</v>
      </c>
      <c r="Q2711" s="3">
        <v>0.3</v>
      </c>
    </row>
    <row r="2712" spans="1:17" ht="15.75" customHeight="1" x14ac:dyDescent="0.2">
      <c r="A2712" s="1" t="s">
        <v>108</v>
      </c>
      <c r="B2712" s="1">
        <v>1185732</v>
      </c>
      <c r="C2712" s="17">
        <v>44785</v>
      </c>
      <c r="D2712" s="17" t="str">
        <f t="shared" si="150"/>
        <v>agosto</v>
      </c>
      <c r="E2712" s="17" t="str">
        <f t="shared" si="151"/>
        <v>T3</v>
      </c>
      <c r="F2712" s="17" t="str">
        <f t="shared" si="152"/>
        <v>S2</v>
      </c>
      <c r="G2712" s="1" t="s">
        <v>15</v>
      </c>
      <c r="H2712" s="1" t="s">
        <v>79</v>
      </c>
      <c r="I2712" s="1" t="s">
        <v>80</v>
      </c>
      <c r="J2712" s="1" t="s">
        <v>6</v>
      </c>
      <c r="K2712" s="1">
        <v>19</v>
      </c>
      <c r="L2712" s="1" t="s">
        <v>113</v>
      </c>
      <c r="M2712" s="14">
        <v>0.5</v>
      </c>
      <c r="N2712" s="2">
        <v>1750</v>
      </c>
      <c r="O2712" s="14">
        <f t="shared" si="148"/>
        <v>875</v>
      </c>
      <c r="P2712" s="14">
        <f t="shared" si="149"/>
        <v>306.25</v>
      </c>
      <c r="Q2712" s="3">
        <v>0.35</v>
      </c>
    </row>
    <row r="2713" spans="1:17" ht="15.75" customHeight="1" x14ac:dyDescent="0.2">
      <c r="A2713" s="1" t="s">
        <v>108</v>
      </c>
      <c r="B2713" s="1">
        <v>1185732</v>
      </c>
      <c r="C2713" s="17">
        <v>44785</v>
      </c>
      <c r="D2713" s="17" t="str">
        <f t="shared" si="150"/>
        <v>agosto</v>
      </c>
      <c r="E2713" s="17" t="str">
        <f t="shared" si="151"/>
        <v>T3</v>
      </c>
      <c r="F2713" s="17" t="str">
        <f t="shared" si="152"/>
        <v>S2</v>
      </c>
      <c r="G2713" s="1" t="s">
        <v>15</v>
      </c>
      <c r="H2713" s="1" t="s">
        <v>79</v>
      </c>
      <c r="I2713" s="1" t="s">
        <v>80</v>
      </c>
      <c r="J2713" s="1" t="s">
        <v>7</v>
      </c>
      <c r="K2713" s="1">
        <v>40</v>
      </c>
      <c r="L2713" s="1" t="s">
        <v>114</v>
      </c>
      <c r="M2713" s="14">
        <v>0.55000000000000004</v>
      </c>
      <c r="N2713" s="2">
        <v>3500</v>
      </c>
      <c r="O2713" s="14">
        <f t="shared" si="148"/>
        <v>1925.0000000000002</v>
      </c>
      <c r="P2713" s="14">
        <f t="shared" si="149"/>
        <v>770.00000000000011</v>
      </c>
      <c r="Q2713" s="3">
        <v>0.4</v>
      </c>
    </row>
    <row r="2714" spans="1:17" ht="15.75" customHeight="1" x14ac:dyDescent="0.2">
      <c r="A2714" s="1" t="s">
        <v>108</v>
      </c>
      <c r="B2714" s="1">
        <v>1185732</v>
      </c>
      <c r="C2714" s="17">
        <v>44817</v>
      </c>
      <c r="D2714" s="17" t="str">
        <f t="shared" si="150"/>
        <v>septiembre</v>
      </c>
      <c r="E2714" s="17" t="str">
        <f t="shared" si="151"/>
        <v>T3</v>
      </c>
      <c r="F2714" s="17" t="str">
        <f t="shared" si="152"/>
        <v>S2</v>
      </c>
      <c r="G2714" s="1" t="s">
        <v>15</v>
      </c>
      <c r="H2714" s="1" t="s">
        <v>79</v>
      </c>
      <c r="I2714" s="1" t="s">
        <v>80</v>
      </c>
      <c r="J2714" s="1" t="s">
        <v>2</v>
      </c>
      <c r="K2714" s="1">
        <v>59</v>
      </c>
      <c r="L2714" s="1" t="s">
        <v>113</v>
      </c>
      <c r="M2714" s="14">
        <v>0.45</v>
      </c>
      <c r="N2714" s="2">
        <v>4750</v>
      </c>
      <c r="O2714" s="14">
        <f t="shared" si="148"/>
        <v>2137.5</v>
      </c>
      <c r="P2714" s="14">
        <f t="shared" si="149"/>
        <v>748.125</v>
      </c>
      <c r="Q2714" s="3">
        <v>0.35</v>
      </c>
    </row>
    <row r="2715" spans="1:17" ht="15.75" customHeight="1" x14ac:dyDescent="0.2">
      <c r="A2715" s="1" t="s">
        <v>108</v>
      </c>
      <c r="B2715" s="1">
        <v>1185732</v>
      </c>
      <c r="C2715" s="17">
        <v>44817</v>
      </c>
      <c r="D2715" s="17" t="str">
        <f t="shared" si="150"/>
        <v>septiembre</v>
      </c>
      <c r="E2715" s="17" t="str">
        <f t="shared" si="151"/>
        <v>T3</v>
      </c>
      <c r="F2715" s="17" t="str">
        <f t="shared" si="152"/>
        <v>S2</v>
      </c>
      <c r="G2715" s="1" t="s">
        <v>15</v>
      </c>
      <c r="H2715" s="1" t="s">
        <v>79</v>
      </c>
      <c r="I2715" s="1" t="s">
        <v>80</v>
      </c>
      <c r="J2715" s="1" t="s">
        <v>3</v>
      </c>
      <c r="K2715" s="1">
        <v>30</v>
      </c>
      <c r="L2715" s="1" t="s">
        <v>114</v>
      </c>
      <c r="M2715" s="14">
        <v>0.40000000000000008</v>
      </c>
      <c r="N2715" s="2">
        <v>2750</v>
      </c>
      <c r="O2715" s="14">
        <f t="shared" si="148"/>
        <v>1100.0000000000002</v>
      </c>
      <c r="P2715" s="14">
        <f t="shared" si="149"/>
        <v>330.00000000000006</v>
      </c>
      <c r="Q2715" s="3">
        <v>0.3</v>
      </c>
    </row>
    <row r="2716" spans="1:17" ht="15.75" customHeight="1" x14ac:dyDescent="0.2">
      <c r="A2716" s="1" t="s">
        <v>108</v>
      </c>
      <c r="B2716" s="1">
        <v>1185732</v>
      </c>
      <c r="C2716" s="17">
        <v>44817</v>
      </c>
      <c r="D2716" s="17" t="str">
        <f t="shared" si="150"/>
        <v>septiembre</v>
      </c>
      <c r="E2716" s="17" t="str">
        <f t="shared" si="151"/>
        <v>T3</v>
      </c>
      <c r="F2716" s="17" t="str">
        <f t="shared" si="152"/>
        <v>S2</v>
      </c>
      <c r="G2716" s="1" t="s">
        <v>15</v>
      </c>
      <c r="H2716" s="1" t="s">
        <v>79</v>
      </c>
      <c r="I2716" s="1" t="s">
        <v>80</v>
      </c>
      <c r="J2716" s="1" t="s">
        <v>4</v>
      </c>
      <c r="K2716" s="1">
        <v>35</v>
      </c>
      <c r="L2716" s="1" t="s">
        <v>114</v>
      </c>
      <c r="M2716" s="14">
        <v>0.35000000000000003</v>
      </c>
      <c r="N2716" s="2">
        <v>1750</v>
      </c>
      <c r="O2716" s="14">
        <f t="shared" si="148"/>
        <v>612.50000000000011</v>
      </c>
      <c r="P2716" s="14">
        <f t="shared" si="149"/>
        <v>183.75000000000003</v>
      </c>
      <c r="Q2716" s="3">
        <v>0.3</v>
      </c>
    </row>
    <row r="2717" spans="1:17" ht="15.75" customHeight="1" x14ac:dyDescent="0.2">
      <c r="A2717" s="1" t="s">
        <v>108</v>
      </c>
      <c r="B2717" s="1">
        <v>1185732</v>
      </c>
      <c r="C2717" s="17">
        <v>44817</v>
      </c>
      <c r="D2717" s="17" t="str">
        <f t="shared" si="150"/>
        <v>septiembre</v>
      </c>
      <c r="E2717" s="17" t="str">
        <f t="shared" si="151"/>
        <v>T3</v>
      </c>
      <c r="F2717" s="17" t="str">
        <f t="shared" si="152"/>
        <v>S2</v>
      </c>
      <c r="G2717" s="1" t="s">
        <v>15</v>
      </c>
      <c r="H2717" s="1" t="s">
        <v>79</v>
      </c>
      <c r="I2717" s="1" t="s">
        <v>80</v>
      </c>
      <c r="J2717" s="1" t="s">
        <v>5</v>
      </c>
      <c r="K2717" s="1">
        <v>26</v>
      </c>
      <c r="L2717" s="1" t="s">
        <v>114</v>
      </c>
      <c r="M2717" s="14">
        <v>0.35000000000000003</v>
      </c>
      <c r="N2717" s="2">
        <v>1500</v>
      </c>
      <c r="O2717" s="14">
        <f t="shared" si="148"/>
        <v>525</v>
      </c>
      <c r="P2717" s="14">
        <f t="shared" si="149"/>
        <v>157.5</v>
      </c>
      <c r="Q2717" s="3">
        <v>0.3</v>
      </c>
    </row>
    <row r="2718" spans="1:17" ht="15.75" customHeight="1" x14ac:dyDescent="0.2">
      <c r="A2718" s="1" t="s">
        <v>108</v>
      </c>
      <c r="B2718" s="1">
        <v>1185732</v>
      </c>
      <c r="C2718" s="17">
        <v>44817</v>
      </c>
      <c r="D2718" s="17" t="str">
        <f t="shared" si="150"/>
        <v>septiembre</v>
      </c>
      <c r="E2718" s="17" t="str">
        <f t="shared" si="151"/>
        <v>T3</v>
      </c>
      <c r="F2718" s="17" t="str">
        <f t="shared" si="152"/>
        <v>S2</v>
      </c>
      <c r="G2718" s="1" t="s">
        <v>15</v>
      </c>
      <c r="H2718" s="1" t="s">
        <v>79</v>
      </c>
      <c r="I2718" s="1" t="s">
        <v>80</v>
      </c>
      <c r="J2718" s="1" t="s">
        <v>6</v>
      </c>
      <c r="K2718" s="1">
        <v>36</v>
      </c>
      <c r="L2718" s="1" t="s">
        <v>115</v>
      </c>
      <c r="M2718" s="14">
        <v>0.45</v>
      </c>
      <c r="N2718" s="2">
        <v>1500</v>
      </c>
      <c r="O2718" s="14">
        <f t="shared" si="148"/>
        <v>675</v>
      </c>
      <c r="P2718" s="14">
        <f t="shared" si="149"/>
        <v>236.24999999999997</v>
      </c>
      <c r="Q2718" s="3">
        <v>0.35</v>
      </c>
    </row>
    <row r="2719" spans="1:17" ht="15.75" customHeight="1" x14ac:dyDescent="0.2">
      <c r="A2719" s="1" t="s">
        <v>108</v>
      </c>
      <c r="B2719" s="1">
        <v>1185732</v>
      </c>
      <c r="C2719" s="17">
        <v>44817</v>
      </c>
      <c r="D2719" s="17" t="str">
        <f t="shared" si="150"/>
        <v>septiembre</v>
      </c>
      <c r="E2719" s="17" t="str">
        <f t="shared" si="151"/>
        <v>T3</v>
      </c>
      <c r="F2719" s="17" t="str">
        <f t="shared" si="152"/>
        <v>S2</v>
      </c>
      <c r="G2719" s="1" t="s">
        <v>15</v>
      </c>
      <c r="H2719" s="1" t="s">
        <v>79</v>
      </c>
      <c r="I2719" s="1" t="s">
        <v>80</v>
      </c>
      <c r="J2719" s="1" t="s">
        <v>7</v>
      </c>
      <c r="K2719" s="1">
        <v>23</v>
      </c>
      <c r="L2719" s="1" t="s">
        <v>112</v>
      </c>
      <c r="M2719" s="14">
        <v>0.5</v>
      </c>
      <c r="N2719" s="2">
        <v>2250</v>
      </c>
      <c r="O2719" s="14">
        <f t="shared" si="148"/>
        <v>1125</v>
      </c>
      <c r="P2719" s="14">
        <f t="shared" si="149"/>
        <v>450</v>
      </c>
      <c r="Q2719" s="3">
        <v>0.4</v>
      </c>
    </row>
    <row r="2720" spans="1:17" ht="15.75" customHeight="1" x14ac:dyDescent="0.2">
      <c r="A2720" s="1" t="s">
        <v>108</v>
      </c>
      <c r="B2720" s="1">
        <v>1185732</v>
      </c>
      <c r="C2720" s="17">
        <v>44846</v>
      </c>
      <c r="D2720" s="17" t="str">
        <f t="shared" si="150"/>
        <v>octubre</v>
      </c>
      <c r="E2720" s="17" t="str">
        <f t="shared" si="151"/>
        <v>T4</v>
      </c>
      <c r="F2720" s="17" t="str">
        <f t="shared" si="152"/>
        <v>S2</v>
      </c>
      <c r="G2720" s="1" t="s">
        <v>15</v>
      </c>
      <c r="H2720" s="1" t="s">
        <v>79</v>
      </c>
      <c r="I2720" s="1" t="s">
        <v>80</v>
      </c>
      <c r="J2720" s="1" t="s">
        <v>2</v>
      </c>
      <c r="K2720" s="1">
        <v>28</v>
      </c>
      <c r="L2720" s="1" t="s">
        <v>114</v>
      </c>
      <c r="M2720" s="14">
        <v>0.54999999999999993</v>
      </c>
      <c r="N2720" s="2">
        <v>4000</v>
      </c>
      <c r="O2720" s="14">
        <f t="shared" si="148"/>
        <v>2199.9999999999995</v>
      </c>
      <c r="P2720" s="14">
        <f t="shared" si="149"/>
        <v>769.99999999999977</v>
      </c>
      <c r="Q2720" s="3">
        <v>0.35</v>
      </c>
    </row>
    <row r="2721" spans="1:17" ht="15.75" customHeight="1" x14ac:dyDescent="0.2">
      <c r="A2721" s="1" t="s">
        <v>108</v>
      </c>
      <c r="B2721" s="1">
        <v>1185732</v>
      </c>
      <c r="C2721" s="17">
        <v>44846</v>
      </c>
      <c r="D2721" s="17" t="str">
        <f t="shared" si="150"/>
        <v>octubre</v>
      </c>
      <c r="E2721" s="17" t="str">
        <f t="shared" si="151"/>
        <v>T4</v>
      </c>
      <c r="F2721" s="17" t="str">
        <f t="shared" si="152"/>
        <v>S2</v>
      </c>
      <c r="G2721" s="1" t="s">
        <v>15</v>
      </c>
      <c r="H2721" s="1" t="s">
        <v>79</v>
      </c>
      <c r="I2721" s="1" t="s">
        <v>80</v>
      </c>
      <c r="J2721" s="1" t="s">
        <v>3</v>
      </c>
      <c r="K2721" s="1">
        <v>46</v>
      </c>
      <c r="L2721" s="1" t="s">
        <v>114</v>
      </c>
      <c r="M2721" s="14">
        <v>0.45</v>
      </c>
      <c r="N2721" s="2">
        <v>2500</v>
      </c>
      <c r="O2721" s="14">
        <f t="shared" si="148"/>
        <v>1125</v>
      </c>
      <c r="P2721" s="14">
        <f t="shared" si="149"/>
        <v>337.5</v>
      </c>
      <c r="Q2721" s="3">
        <v>0.3</v>
      </c>
    </row>
    <row r="2722" spans="1:17" ht="15.75" customHeight="1" x14ac:dyDescent="0.2">
      <c r="A2722" s="1" t="s">
        <v>108</v>
      </c>
      <c r="B2722" s="1">
        <v>1185732</v>
      </c>
      <c r="C2722" s="17">
        <v>44846</v>
      </c>
      <c r="D2722" s="17" t="str">
        <f t="shared" si="150"/>
        <v>octubre</v>
      </c>
      <c r="E2722" s="17" t="str">
        <f t="shared" si="151"/>
        <v>T4</v>
      </c>
      <c r="F2722" s="17" t="str">
        <f t="shared" si="152"/>
        <v>S2</v>
      </c>
      <c r="G2722" s="1" t="s">
        <v>15</v>
      </c>
      <c r="H2722" s="1" t="s">
        <v>79</v>
      </c>
      <c r="I2722" s="1" t="s">
        <v>80</v>
      </c>
      <c r="J2722" s="1" t="s">
        <v>4</v>
      </c>
      <c r="K2722" s="1">
        <v>47</v>
      </c>
      <c r="L2722" s="1" t="s">
        <v>115</v>
      </c>
      <c r="M2722" s="14">
        <v>0.45</v>
      </c>
      <c r="N2722" s="2">
        <v>1500</v>
      </c>
      <c r="O2722" s="14">
        <f t="shared" si="148"/>
        <v>675</v>
      </c>
      <c r="P2722" s="14">
        <f t="shared" si="149"/>
        <v>202.5</v>
      </c>
      <c r="Q2722" s="3">
        <v>0.3</v>
      </c>
    </row>
    <row r="2723" spans="1:17" ht="15.75" customHeight="1" x14ac:dyDescent="0.2">
      <c r="A2723" s="1" t="s">
        <v>108</v>
      </c>
      <c r="B2723" s="1">
        <v>1185732</v>
      </c>
      <c r="C2723" s="17">
        <v>44846</v>
      </c>
      <c r="D2723" s="17" t="str">
        <f t="shared" si="150"/>
        <v>octubre</v>
      </c>
      <c r="E2723" s="17" t="str">
        <f t="shared" si="151"/>
        <v>T4</v>
      </c>
      <c r="F2723" s="17" t="str">
        <f t="shared" si="152"/>
        <v>S2</v>
      </c>
      <c r="G2723" s="1" t="s">
        <v>15</v>
      </c>
      <c r="H2723" s="1" t="s">
        <v>79</v>
      </c>
      <c r="I2723" s="1" t="s">
        <v>80</v>
      </c>
      <c r="J2723" s="1" t="s">
        <v>5</v>
      </c>
      <c r="K2723" s="1">
        <v>57</v>
      </c>
      <c r="L2723" s="1" t="s">
        <v>115</v>
      </c>
      <c r="M2723" s="14">
        <v>0.45</v>
      </c>
      <c r="N2723" s="2">
        <v>1250</v>
      </c>
      <c r="O2723" s="14">
        <f t="shared" si="148"/>
        <v>562.5</v>
      </c>
      <c r="P2723" s="14">
        <f t="shared" si="149"/>
        <v>168.75</v>
      </c>
      <c r="Q2723" s="3">
        <v>0.3</v>
      </c>
    </row>
    <row r="2724" spans="1:17" ht="15.75" customHeight="1" x14ac:dyDescent="0.2">
      <c r="A2724" s="1" t="s">
        <v>108</v>
      </c>
      <c r="B2724" s="1">
        <v>1185732</v>
      </c>
      <c r="C2724" s="17">
        <v>44846</v>
      </c>
      <c r="D2724" s="17" t="str">
        <f t="shared" si="150"/>
        <v>octubre</v>
      </c>
      <c r="E2724" s="17" t="str">
        <f t="shared" si="151"/>
        <v>T4</v>
      </c>
      <c r="F2724" s="17" t="str">
        <f t="shared" si="152"/>
        <v>S2</v>
      </c>
      <c r="G2724" s="1" t="s">
        <v>15</v>
      </c>
      <c r="H2724" s="1" t="s">
        <v>79</v>
      </c>
      <c r="I2724" s="1" t="s">
        <v>80</v>
      </c>
      <c r="J2724" s="1" t="s">
        <v>6</v>
      </c>
      <c r="K2724" s="1">
        <v>48</v>
      </c>
      <c r="L2724" s="1" t="s">
        <v>115</v>
      </c>
      <c r="M2724" s="14">
        <v>0.54999999999999993</v>
      </c>
      <c r="N2724" s="2">
        <v>1250</v>
      </c>
      <c r="O2724" s="14">
        <f t="shared" si="148"/>
        <v>687.49999999999989</v>
      </c>
      <c r="P2724" s="14">
        <f t="shared" si="149"/>
        <v>240.62499999999994</v>
      </c>
      <c r="Q2724" s="3">
        <v>0.35</v>
      </c>
    </row>
    <row r="2725" spans="1:17" ht="15.75" customHeight="1" x14ac:dyDescent="0.2">
      <c r="A2725" s="1" t="s">
        <v>108</v>
      </c>
      <c r="B2725" s="1">
        <v>1185732</v>
      </c>
      <c r="C2725" s="17">
        <v>44846</v>
      </c>
      <c r="D2725" s="17" t="str">
        <f t="shared" si="150"/>
        <v>octubre</v>
      </c>
      <c r="E2725" s="17" t="str">
        <f t="shared" si="151"/>
        <v>T4</v>
      </c>
      <c r="F2725" s="17" t="str">
        <f t="shared" si="152"/>
        <v>S2</v>
      </c>
      <c r="G2725" s="1" t="s">
        <v>15</v>
      </c>
      <c r="H2725" s="1" t="s">
        <v>79</v>
      </c>
      <c r="I2725" s="1" t="s">
        <v>80</v>
      </c>
      <c r="J2725" s="1" t="s">
        <v>7</v>
      </c>
      <c r="K2725" s="1">
        <v>36</v>
      </c>
      <c r="L2725" s="1" t="s">
        <v>112</v>
      </c>
      <c r="M2725" s="14">
        <v>0.59999999999999987</v>
      </c>
      <c r="N2725" s="2">
        <v>2500</v>
      </c>
      <c r="O2725" s="14">
        <f t="shared" si="148"/>
        <v>1499.9999999999998</v>
      </c>
      <c r="P2725" s="14">
        <f t="shared" si="149"/>
        <v>599.99999999999989</v>
      </c>
      <c r="Q2725" s="3">
        <v>0.4</v>
      </c>
    </row>
    <row r="2726" spans="1:17" ht="15.75" customHeight="1" x14ac:dyDescent="0.2">
      <c r="A2726" s="1" t="s">
        <v>108</v>
      </c>
      <c r="B2726" s="1">
        <v>1185732</v>
      </c>
      <c r="C2726" s="17">
        <v>44877</v>
      </c>
      <c r="D2726" s="17" t="str">
        <f t="shared" si="150"/>
        <v>noviembre</v>
      </c>
      <c r="E2726" s="17" t="str">
        <f t="shared" si="151"/>
        <v>T4</v>
      </c>
      <c r="F2726" s="17" t="str">
        <f t="shared" si="152"/>
        <v>S2</v>
      </c>
      <c r="G2726" s="1" t="s">
        <v>15</v>
      </c>
      <c r="H2726" s="1" t="s">
        <v>79</v>
      </c>
      <c r="I2726" s="1" t="s">
        <v>80</v>
      </c>
      <c r="J2726" s="1" t="s">
        <v>2</v>
      </c>
      <c r="K2726" s="1">
        <v>45</v>
      </c>
      <c r="L2726" s="1" t="s">
        <v>115</v>
      </c>
      <c r="M2726" s="14">
        <v>0.54999999999999993</v>
      </c>
      <c r="N2726" s="2">
        <v>4000</v>
      </c>
      <c r="O2726" s="14">
        <f t="shared" si="148"/>
        <v>2199.9999999999995</v>
      </c>
      <c r="P2726" s="14">
        <f t="shared" si="149"/>
        <v>769.99999999999977</v>
      </c>
      <c r="Q2726" s="3">
        <v>0.35</v>
      </c>
    </row>
    <row r="2727" spans="1:17" ht="15.75" customHeight="1" x14ac:dyDescent="0.2">
      <c r="A2727" s="1" t="s">
        <v>108</v>
      </c>
      <c r="B2727" s="1">
        <v>1185732</v>
      </c>
      <c r="C2727" s="17">
        <v>44877</v>
      </c>
      <c r="D2727" s="17" t="str">
        <f t="shared" si="150"/>
        <v>noviembre</v>
      </c>
      <c r="E2727" s="17" t="str">
        <f t="shared" si="151"/>
        <v>T4</v>
      </c>
      <c r="F2727" s="17" t="str">
        <f t="shared" si="152"/>
        <v>S2</v>
      </c>
      <c r="G2727" s="1" t="s">
        <v>15</v>
      </c>
      <c r="H2727" s="1" t="s">
        <v>79</v>
      </c>
      <c r="I2727" s="1" t="s">
        <v>80</v>
      </c>
      <c r="J2727" s="1" t="s">
        <v>3</v>
      </c>
      <c r="K2727" s="1">
        <v>52</v>
      </c>
      <c r="L2727" s="1" t="s">
        <v>114</v>
      </c>
      <c r="M2727" s="14">
        <v>0.45</v>
      </c>
      <c r="N2727" s="2">
        <v>2500</v>
      </c>
      <c r="O2727" s="14">
        <f t="shared" si="148"/>
        <v>1125</v>
      </c>
      <c r="P2727" s="14">
        <f t="shared" si="149"/>
        <v>337.5</v>
      </c>
      <c r="Q2727" s="3">
        <v>0.3</v>
      </c>
    </row>
    <row r="2728" spans="1:17" ht="15.75" customHeight="1" x14ac:dyDescent="0.2">
      <c r="A2728" s="1" t="s">
        <v>108</v>
      </c>
      <c r="B2728" s="1">
        <v>1185732</v>
      </c>
      <c r="C2728" s="17">
        <v>44877</v>
      </c>
      <c r="D2728" s="17" t="str">
        <f t="shared" si="150"/>
        <v>noviembre</v>
      </c>
      <c r="E2728" s="17" t="str">
        <f t="shared" si="151"/>
        <v>T4</v>
      </c>
      <c r="F2728" s="17" t="str">
        <f t="shared" si="152"/>
        <v>S2</v>
      </c>
      <c r="G2728" s="1" t="s">
        <v>15</v>
      </c>
      <c r="H2728" s="1" t="s">
        <v>79</v>
      </c>
      <c r="I2728" s="1" t="s">
        <v>80</v>
      </c>
      <c r="J2728" s="1" t="s">
        <v>4</v>
      </c>
      <c r="K2728" s="1">
        <v>40</v>
      </c>
      <c r="L2728" s="1" t="s">
        <v>112</v>
      </c>
      <c r="M2728" s="14">
        <v>0.45</v>
      </c>
      <c r="N2728" s="2">
        <v>1950</v>
      </c>
      <c r="O2728" s="14">
        <f t="shared" si="148"/>
        <v>877.5</v>
      </c>
      <c r="P2728" s="14">
        <f t="shared" si="149"/>
        <v>263.25</v>
      </c>
      <c r="Q2728" s="3">
        <v>0.3</v>
      </c>
    </row>
    <row r="2729" spans="1:17" ht="15.75" customHeight="1" x14ac:dyDescent="0.2">
      <c r="A2729" s="1" t="s">
        <v>108</v>
      </c>
      <c r="B2729" s="1">
        <v>1185732</v>
      </c>
      <c r="C2729" s="17">
        <v>44877</v>
      </c>
      <c r="D2729" s="17" t="str">
        <f t="shared" si="150"/>
        <v>noviembre</v>
      </c>
      <c r="E2729" s="17" t="str">
        <f t="shared" si="151"/>
        <v>T4</v>
      </c>
      <c r="F2729" s="17" t="str">
        <f t="shared" si="152"/>
        <v>S2</v>
      </c>
      <c r="G2729" s="1" t="s">
        <v>15</v>
      </c>
      <c r="H2729" s="1" t="s">
        <v>79</v>
      </c>
      <c r="I2729" s="1" t="s">
        <v>80</v>
      </c>
      <c r="J2729" s="1" t="s">
        <v>5</v>
      </c>
      <c r="K2729" s="1">
        <v>31</v>
      </c>
      <c r="L2729" s="1" t="s">
        <v>112</v>
      </c>
      <c r="M2729" s="14">
        <v>0.45</v>
      </c>
      <c r="N2729" s="2">
        <v>1750</v>
      </c>
      <c r="O2729" s="14">
        <f t="shared" si="148"/>
        <v>787.5</v>
      </c>
      <c r="P2729" s="14">
        <f t="shared" si="149"/>
        <v>236.25</v>
      </c>
      <c r="Q2729" s="3">
        <v>0.3</v>
      </c>
    </row>
    <row r="2730" spans="1:17" ht="15.75" customHeight="1" x14ac:dyDescent="0.2">
      <c r="A2730" s="1" t="s">
        <v>108</v>
      </c>
      <c r="B2730" s="1">
        <v>1185732</v>
      </c>
      <c r="C2730" s="17">
        <v>44877</v>
      </c>
      <c r="D2730" s="17" t="str">
        <f t="shared" si="150"/>
        <v>noviembre</v>
      </c>
      <c r="E2730" s="17" t="str">
        <f t="shared" si="151"/>
        <v>T4</v>
      </c>
      <c r="F2730" s="17" t="str">
        <f t="shared" si="152"/>
        <v>S2</v>
      </c>
      <c r="G2730" s="1" t="s">
        <v>15</v>
      </c>
      <c r="H2730" s="1" t="s">
        <v>79</v>
      </c>
      <c r="I2730" s="1" t="s">
        <v>80</v>
      </c>
      <c r="J2730" s="1" t="s">
        <v>6</v>
      </c>
      <c r="K2730" s="1">
        <v>34</v>
      </c>
      <c r="L2730" s="1" t="s">
        <v>112</v>
      </c>
      <c r="M2730" s="14">
        <v>0.6</v>
      </c>
      <c r="N2730" s="2">
        <v>1500</v>
      </c>
      <c r="O2730" s="14">
        <f t="shared" si="148"/>
        <v>900</v>
      </c>
      <c r="P2730" s="14">
        <f t="shared" si="149"/>
        <v>315</v>
      </c>
      <c r="Q2730" s="3">
        <v>0.35</v>
      </c>
    </row>
    <row r="2731" spans="1:17" ht="15.75" customHeight="1" x14ac:dyDescent="0.2">
      <c r="A2731" s="1" t="s">
        <v>108</v>
      </c>
      <c r="B2731" s="1">
        <v>1185732</v>
      </c>
      <c r="C2731" s="17">
        <v>44877</v>
      </c>
      <c r="D2731" s="17" t="str">
        <f t="shared" si="150"/>
        <v>noviembre</v>
      </c>
      <c r="E2731" s="17" t="str">
        <f t="shared" si="151"/>
        <v>T4</v>
      </c>
      <c r="F2731" s="17" t="str">
        <f t="shared" si="152"/>
        <v>S2</v>
      </c>
      <c r="G2731" s="1" t="s">
        <v>15</v>
      </c>
      <c r="H2731" s="1" t="s">
        <v>79</v>
      </c>
      <c r="I2731" s="1" t="s">
        <v>80</v>
      </c>
      <c r="J2731" s="1" t="s">
        <v>7</v>
      </c>
      <c r="K2731" s="1">
        <v>21</v>
      </c>
      <c r="L2731" s="1" t="s">
        <v>114</v>
      </c>
      <c r="M2731" s="14">
        <v>0.64999999999999991</v>
      </c>
      <c r="N2731" s="2">
        <v>2500</v>
      </c>
      <c r="O2731" s="14">
        <f t="shared" si="148"/>
        <v>1624.9999999999998</v>
      </c>
      <c r="P2731" s="14">
        <f t="shared" si="149"/>
        <v>650</v>
      </c>
      <c r="Q2731" s="3">
        <v>0.4</v>
      </c>
    </row>
    <row r="2732" spans="1:17" ht="15.75" customHeight="1" x14ac:dyDescent="0.2">
      <c r="A2732" s="1" t="s">
        <v>108</v>
      </c>
      <c r="B2732" s="1">
        <v>1185732</v>
      </c>
      <c r="C2732" s="17">
        <v>44906</v>
      </c>
      <c r="D2732" s="17" t="str">
        <f t="shared" si="150"/>
        <v>diciembre</v>
      </c>
      <c r="E2732" s="17" t="str">
        <f t="shared" si="151"/>
        <v>T4</v>
      </c>
      <c r="F2732" s="17" t="str">
        <f t="shared" si="152"/>
        <v>S2</v>
      </c>
      <c r="G2732" s="1" t="s">
        <v>15</v>
      </c>
      <c r="H2732" s="1" t="s">
        <v>79</v>
      </c>
      <c r="I2732" s="1" t="s">
        <v>80</v>
      </c>
      <c r="J2732" s="1" t="s">
        <v>2</v>
      </c>
      <c r="K2732" s="1">
        <v>55</v>
      </c>
      <c r="L2732" s="1" t="s">
        <v>115</v>
      </c>
      <c r="M2732" s="14">
        <v>0.6</v>
      </c>
      <c r="N2732" s="2">
        <v>5000</v>
      </c>
      <c r="O2732" s="14">
        <f t="shared" si="148"/>
        <v>3000</v>
      </c>
      <c r="P2732" s="14">
        <f t="shared" si="149"/>
        <v>1050</v>
      </c>
      <c r="Q2732" s="3">
        <v>0.35</v>
      </c>
    </row>
    <row r="2733" spans="1:17" ht="15.75" customHeight="1" x14ac:dyDescent="0.2">
      <c r="A2733" s="1" t="s">
        <v>108</v>
      </c>
      <c r="B2733" s="1">
        <v>1185732</v>
      </c>
      <c r="C2733" s="17">
        <v>44906</v>
      </c>
      <c r="D2733" s="17" t="str">
        <f t="shared" si="150"/>
        <v>diciembre</v>
      </c>
      <c r="E2733" s="17" t="str">
        <f t="shared" si="151"/>
        <v>T4</v>
      </c>
      <c r="F2733" s="17" t="str">
        <f t="shared" si="152"/>
        <v>S2</v>
      </c>
      <c r="G2733" s="1" t="s">
        <v>15</v>
      </c>
      <c r="H2733" s="1" t="s">
        <v>79</v>
      </c>
      <c r="I2733" s="1" t="s">
        <v>80</v>
      </c>
      <c r="J2733" s="1" t="s">
        <v>3</v>
      </c>
      <c r="K2733" s="1">
        <v>34</v>
      </c>
      <c r="L2733" s="1" t="s">
        <v>114</v>
      </c>
      <c r="M2733" s="14">
        <v>0.5</v>
      </c>
      <c r="N2733" s="2">
        <v>3000</v>
      </c>
      <c r="O2733" s="14">
        <f t="shared" si="148"/>
        <v>1500</v>
      </c>
      <c r="P2733" s="14">
        <f t="shared" si="149"/>
        <v>450</v>
      </c>
      <c r="Q2733" s="3">
        <v>0.3</v>
      </c>
    </row>
    <row r="2734" spans="1:17" ht="15.75" customHeight="1" x14ac:dyDescent="0.2">
      <c r="A2734" s="1" t="s">
        <v>108</v>
      </c>
      <c r="B2734" s="1">
        <v>1185732</v>
      </c>
      <c r="C2734" s="17">
        <v>44906</v>
      </c>
      <c r="D2734" s="17" t="str">
        <f t="shared" si="150"/>
        <v>diciembre</v>
      </c>
      <c r="E2734" s="17" t="str">
        <f t="shared" si="151"/>
        <v>T4</v>
      </c>
      <c r="F2734" s="17" t="str">
        <f t="shared" si="152"/>
        <v>S2</v>
      </c>
      <c r="G2734" s="1" t="s">
        <v>15</v>
      </c>
      <c r="H2734" s="1" t="s">
        <v>79</v>
      </c>
      <c r="I2734" s="1" t="s">
        <v>80</v>
      </c>
      <c r="J2734" s="1" t="s">
        <v>4</v>
      </c>
      <c r="K2734" s="1">
        <v>55</v>
      </c>
      <c r="L2734" s="1" t="s">
        <v>114</v>
      </c>
      <c r="M2734" s="14">
        <v>0.5</v>
      </c>
      <c r="N2734" s="2">
        <v>2500</v>
      </c>
      <c r="O2734" s="14">
        <f t="shared" si="148"/>
        <v>1250</v>
      </c>
      <c r="P2734" s="14">
        <f t="shared" si="149"/>
        <v>375</v>
      </c>
      <c r="Q2734" s="3">
        <v>0.3</v>
      </c>
    </row>
    <row r="2735" spans="1:17" ht="15.75" customHeight="1" x14ac:dyDescent="0.2">
      <c r="A2735" s="1" t="s">
        <v>108</v>
      </c>
      <c r="B2735" s="1">
        <v>1185732</v>
      </c>
      <c r="C2735" s="17">
        <v>44906</v>
      </c>
      <c r="D2735" s="17" t="str">
        <f t="shared" si="150"/>
        <v>diciembre</v>
      </c>
      <c r="E2735" s="17" t="str">
        <f t="shared" si="151"/>
        <v>T4</v>
      </c>
      <c r="F2735" s="17" t="str">
        <f t="shared" si="152"/>
        <v>S2</v>
      </c>
      <c r="G2735" s="1" t="s">
        <v>15</v>
      </c>
      <c r="H2735" s="1" t="s">
        <v>79</v>
      </c>
      <c r="I2735" s="1" t="s">
        <v>80</v>
      </c>
      <c r="J2735" s="1" t="s">
        <v>5</v>
      </c>
      <c r="K2735" s="1">
        <v>56</v>
      </c>
      <c r="L2735" s="1" t="s">
        <v>113</v>
      </c>
      <c r="M2735" s="14">
        <v>0.5</v>
      </c>
      <c r="N2735" s="2">
        <v>2000</v>
      </c>
      <c r="O2735" s="14">
        <f t="shared" si="148"/>
        <v>1000</v>
      </c>
      <c r="P2735" s="14">
        <f t="shared" si="149"/>
        <v>300</v>
      </c>
      <c r="Q2735" s="3">
        <v>0.3</v>
      </c>
    </row>
    <row r="2736" spans="1:17" ht="15.75" customHeight="1" x14ac:dyDescent="0.2">
      <c r="A2736" s="1" t="s">
        <v>108</v>
      </c>
      <c r="B2736" s="1">
        <v>1185732</v>
      </c>
      <c r="C2736" s="17">
        <v>44906</v>
      </c>
      <c r="D2736" s="17" t="str">
        <f t="shared" si="150"/>
        <v>diciembre</v>
      </c>
      <c r="E2736" s="17" t="str">
        <f t="shared" si="151"/>
        <v>T4</v>
      </c>
      <c r="F2736" s="17" t="str">
        <f t="shared" si="152"/>
        <v>S2</v>
      </c>
      <c r="G2736" s="1" t="s">
        <v>15</v>
      </c>
      <c r="H2736" s="1" t="s">
        <v>79</v>
      </c>
      <c r="I2736" s="1" t="s">
        <v>80</v>
      </c>
      <c r="J2736" s="1" t="s">
        <v>6</v>
      </c>
      <c r="K2736" s="1">
        <v>58</v>
      </c>
      <c r="L2736" s="1" t="s">
        <v>112</v>
      </c>
      <c r="M2736" s="14">
        <v>0.6</v>
      </c>
      <c r="N2736" s="2">
        <v>2000</v>
      </c>
      <c r="O2736" s="14">
        <f t="shared" si="148"/>
        <v>1200</v>
      </c>
      <c r="P2736" s="14">
        <f t="shared" si="149"/>
        <v>420</v>
      </c>
      <c r="Q2736" s="3">
        <v>0.35</v>
      </c>
    </row>
    <row r="2737" spans="1:17" ht="15.75" customHeight="1" x14ac:dyDescent="0.2">
      <c r="A2737" s="1" t="s">
        <v>108</v>
      </c>
      <c r="B2737" s="1">
        <v>1185732</v>
      </c>
      <c r="C2737" s="17">
        <v>44906</v>
      </c>
      <c r="D2737" s="17" t="str">
        <f t="shared" si="150"/>
        <v>diciembre</v>
      </c>
      <c r="E2737" s="17" t="str">
        <f t="shared" si="151"/>
        <v>T4</v>
      </c>
      <c r="F2737" s="17" t="str">
        <f t="shared" si="152"/>
        <v>S2</v>
      </c>
      <c r="G2737" s="1" t="s">
        <v>15</v>
      </c>
      <c r="H2737" s="1" t="s">
        <v>79</v>
      </c>
      <c r="I2737" s="1" t="s">
        <v>80</v>
      </c>
      <c r="J2737" s="1" t="s">
        <v>7</v>
      </c>
      <c r="K2737" s="1">
        <v>19</v>
      </c>
      <c r="L2737" s="1" t="s">
        <v>114</v>
      </c>
      <c r="M2737" s="14">
        <v>0.64999999999999991</v>
      </c>
      <c r="N2737" s="2">
        <v>3000</v>
      </c>
      <c r="O2737" s="14">
        <f t="shared" si="148"/>
        <v>1949.9999999999998</v>
      </c>
      <c r="P2737" s="14">
        <f t="shared" si="149"/>
        <v>780</v>
      </c>
      <c r="Q2737" s="3">
        <v>0.4</v>
      </c>
    </row>
    <row r="2738" spans="1:17" ht="15.75" customHeight="1" x14ac:dyDescent="0.2">
      <c r="A2738" s="1" t="s">
        <v>108</v>
      </c>
      <c r="B2738" s="1">
        <v>1185732</v>
      </c>
      <c r="C2738" s="17">
        <v>44570</v>
      </c>
      <c r="D2738" s="17" t="str">
        <f t="shared" si="150"/>
        <v>enero</v>
      </c>
      <c r="E2738" s="17" t="str">
        <f t="shared" si="151"/>
        <v>T1</v>
      </c>
      <c r="F2738" s="17" t="str">
        <f t="shared" si="152"/>
        <v>S1</v>
      </c>
      <c r="G2738" s="1" t="s">
        <v>15</v>
      </c>
      <c r="H2738" s="1" t="s">
        <v>81</v>
      </c>
      <c r="I2738" s="1" t="s">
        <v>82</v>
      </c>
      <c r="J2738" s="1" t="s">
        <v>2</v>
      </c>
      <c r="K2738" s="1">
        <v>27</v>
      </c>
      <c r="L2738" s="1" t="s">
        <v>115</v>
      </c>
      <c r="M2738" s="14">
        <v>0.35000000000000003</v>
      </c>
      <c r="N2738" s="2">
        <v>4750</v>
      </c>
      <c r="O2738" s="14">
        <f t="shared" si="148"/>
        <v>1662.5000000000002</v>
      </c>
      <c r="P2738" s="14">
        <f t="shared" si="149"/>
        <v>581.875</v>
      </c>
      <c r="Q2738" s="3">
        <v>0.35</v>
      </c>
    </row>
    <row r="2739" spans="1:17" ht="15.75" customHeight="1" x14ac:dyDescent="0.2">
      <c r="A2739" s="1" t="s">
        <v>108</v>
      </c>
      <c r="B2739" s="1">
        <v>1185732</v>
      </c>
      <c r="C2739" s="17">
        <v>44570</v>
      </c>
      <c r="D2739" s="17" t="str">
        <f t="shared" si="150"/>
        <v>enero</v>
      </c>
      <c r="E2739" s="17" t="str">
        <f t="shared" si="151"/>
        <v>T1</v>
      </c>
      <c r="F2739" s="17" t="str">
        <f t="shared" si="152"/>
        <v>S1</v>
      </c>
      <c r="G2739" s="1" t="s">
        <v>15</v>
      </c>
      <c r="H2739" s="1" t="s">
        <v>81</v>
      </c>
      <c r="I2739" s="1" t="s">
        <v>82</v>
      </c>
      <c r="J2739" s="1" t="s">
        <v>3</v>
      </c>
      <c r="K2739" s="1">
        <v>53</v>
      </c>
      <c r="L2739" s="1" t="s">
        <v>112</v>
      </c>
      <c r="M2739" s="14">
        <v>0.35000000000000003</v>
      </c>
      <c r="N2739" s="2">
        <v>2750</v>
      </c>
      <c r="O2739" s="14">
        <f t="shared" si="148"/>
        <v>962.50000000000011</v>
      </c>
      <c r="P2739" s="14">
        <f t="shared" si="149"/>
        <v>288.75</v>
      </c>
      <c r="Q2739" s="3">
        <v>0.3</v>
      </c>
    </row>
    <row r="2740" spans="1:17" ht="15.75" customHeight="1" x14ac:dyDescent="0.2">
      <c r="A2740" s="1" t="s">
        <v>108</v>
      </c>
      <c r="B2740" s="1">
        <v>1185732</v>
      </c>
      <c r="C2740" s="17">
        <v>44570</v>
      </c>
      <c r="D2740" s="17" t="str">
        <f t="shared" si="150"/>
        <v>enero</v>
      </c>
      <c r="E2740" s="17" t="str">
        <f t="shared" si="151"/>
        <v>T1</v>
      </c>
      <c r="F2740" s="17" t="str">
        <f t="shared" si="152"/>
        <v>S1</v>
      </c>
      <c r="G2740" s="1" t="s">
        <v>15</v>
      </c>
      <c r="H2740" s="1" t="s">
        <v>81</v>
      </c>
      <c r="I2740" s="1" t="s">
        <v>82</v>
      </c>
      <c r="J2740" s="1" t="s">
        <v>4</v>
      </c>
      <c r="K2740" s="1">
        <v>44</v>
      </c>
      <c r="L2740" s="1" t="s">
        <v>115</v>
      </c>
      <c r="M2740" s="14">
        <v>0.25000000000000006</v>
      </c>
      <c r="N2740" s="2">
        <v>2750</v>
      </c>
      <c r="O2740" s="14">
        <f t="shared" si="148"/>
        <v>687.50000000000011</v>
      </c>
      <c r="P2740" s="14">
        <f t="shared" si="149"/>
        <v>206.25000000000003</v>
      </c>
      <c r="Q2740" s="3">
        <v>0.3</v>
      </c>
    </row>
    <row r="2741" spans="1:17" ht="15.75" customHeight="1" x14ac:dyDescent="0.2">
      <c r="A2741" s="1" t="s">
        <v>108</v>
      </c>
      <c r="B2741" s="1">
        <v>1185732</v>
      </c>
      <c r="C2741" s="17">
        <v>44570</v>
      </c>
      <c r="D2741" s="17" t="str">
        <f t="shared" si="150"/>
        <v>enero</v>
      </c>
      <c r="E2741" s="17" t="str">
        <f t="shared" si="151"/>
        <v>T1</v>
      </c>
      <c r="F2741" s="17" t="str">
        <f t="shared" si="152"/>
        <v>S1</v>
      </c>
      <c r="G2741" s="1" t="s">
        <v>15</v>
      </c>
      <c r="H2741" s="1" t="s">
        <v>81</v>
      </c>
      <c r="I2741" s="1" t="s">
        <v>82</v>
      </c>
      <c r="J2741" s="1" t="s">
        <v>5</v>
      </c>
      <c r="K2741" s="1">
        <v>32</v>
      </c>
      <c r="L2741" s="1" t="s">
        <v>114</v>
      </c>
      <c r="M2741" s="14">
        <v>0.30000000000000004</v>
      </c>
      <c r="N2741" s="2">
        <v>1250</v>
      </c>
      <c r="O2741" s="14">
        <f t="shared" si="148"/>
        <v>375.00000000000006</v>
      </c>
      <c r="P2741" s="14">
        <f t="shared" si="149"/>
        <v>112.50000000000001</v>
      </c>
      <c r="Q2741" s="3">
        <v>0.3</v>
      </c>
    </row>
    <row r="2742" spans="1:17" ht="15.75" customHeight="1" x14ac:dyDescent="0.2">
      <c r="A2742" s="1" t="s">
        <v>108</v>
      </c>
      <c r="B2742" s="1">
        <v>1185732</v>
      </c>
      <c r="C2742" s="17">
        <v>44570</v>
      </c>
      <c r="D2742" s="17" t="str">
        <f t="shared" si="150"/>
        <v>enero</v>
      </c>
      <c r="E2742" s="17" t="str">
        <f t="shared" si="151"/>
        <v>T1</v>
      </c>
      <c r="F2742" s="17" t="str">
        <f t="shared" si="152"/>
        <v>S1</v>
      </c>
      <c r="G2742" s="1" t="s">
        <v>15</v>
      </c>
      <c r="H2742" s="1" t="s">
        <v>81</v>
      </c>
      <c r="I2742" s="1" t="s">
        <v>82</v>
      </c>
      <c r="J2742" s="1" t="s">
        <v>6</v>
      </c>
      <c r="K2742" s="1">
        <v>44</v>
      </c>
      <c r="L2742" s="1" t="s">
        <v>113</v>
      </c>
      <c r="M2742" s="14">
        <v>0.44999999999999996</v>
      </c>
      <c r="N2742" s="2">
        <v>1750</v>
      </c>
      <c r="O2742" s="14">
        <f t="shared" si="148"/>
        <v>787.49999999999989</v>
      </c>
      <c r="P2742" s="14">
        <f t="shared" si="149"/>
        <v>275.62499999999994</v>
      </c>
      <c r="Q2742" s="3">
        <v>0.35</v>
      </c>
    </row>
    <row r="2743" spans="1:17" ht="15.75" customHeight="1" x14ac:dyDescent="0.2">
      <c r="A2743" s="1" t="s">
        <v>108</v>
      </c>
      <c r="B2743" s="1">
        <v>1185732</v>
      </c>
      <c r="C2743" s="17">
        <v>44570</v>
      </c>
      <c r="D2743" s="17" t="str">
        <f t="shared" si="150"/>
        <v>enero</v>
      </c>
      <c r="E2743" s="17" t="str">
        <f t="shared" si="151"/>
        <v>T1</v>
      </c>
      <c r="F2743" s="17" t="str">
        <f t="shared" si="152"/>
        <v>S1</v>
      </c>
      <c r="G2743" s="1" t="s">
        <v>15</v>
      </c>
      <c r="H2743" s="1" t="s">
        <v>81</v>
      </c>
      <c r="I2743" s="1" t="s">
        <v>82</v>
      </c>
      <c r="J2743" s="1" t="s">
        <v>7</v>
      </c>
      <c r="K2743" s="1">
        <v>42</v>
      </c>
      <c r="L2743" s="1" t="s">
        <v>113</v>
      </c>
      <c r="M2743" s="14">
        <v>0.35000000000000003</v>
      </c>
      <c r="N2743" s="2">
        <v>2750</v>
      </c>
      <c r="O2743" s="14">
        <f t="shared" si="148"/>
        <v>962.50000000000011</v>
      </c>
      <c r="P2743" s="14">
        <f t="shared" si="149"/>
        <v>385.00000000000006</v>
      </c>
      <c r="Q2743" s="3">
        <v>0.4</v>
      </c>
    </row>
    <row r="2744" spans="1:17" ht="15.75" customHeight="1" x14ac:dyDescent="0.2">
      <c r="A2744" s="1" t="s">
        <v>108</v>
      </c>
      <c r="B2744" s="1">
        <v>1185732</v>
      </c>
      <c r="C2744" s="17">
        <v>44601</v>
      </c>
      <c r="D2744" s="17" t="str">
        <f t="shared" si="150"/>
        <v>febrero</v>
      </c>
      <c r="E2744" s="17" t="str">
        <f t="shared" si="151"/>
        <v>T1</v>
      </c>
      <c r="F2744" s="17" t="str">
        <f t="shared" si="152"/>
        <v>S1</v>
      </c>
      <c r="G2744" s="1" t="s">
        <v>15</v>
      </c>
      <c r="H2744" s="1" t="s">
        <v>81</v>
      </c>
      <c r="I2744" s="1" t="s">
        <v>82</v>
      </c>
      <c r="J2744" s="1" t="s">
        <v>2</v>
      </c>
      <c r="K2744" s="1">
        <v>30</v>
      </c>
      <c r="L2744" s="1" t="s">
        <v>114</v>
      </c>
      <c r="M2744" s="14">
        <v>0.35000000000000003</v>
      </c>
      <c r="N2744" s="2">
        <v>5250</v>
      </c>
      <c r="O2744" s="14">
        <f t="shared" si="148"/>
        <v>1837.5000000000002</v>
      </c>
      <c r="P2744" s="14">
        <f t="shared" si="149"/>
        <v>643.125</v>
      </c>
      <c r="Q2744" s="3">
        <v>0.35</v>
      </c>
    </row>
    <row r="2745" spans="1:17" ht="15.75" customHeight="1" x14ac:dyDescent="0.2">
      <c r="A2745" s="1" t="s">
        <v>108</v>
      </c>
      <c r="B2745" s="1">
        <v>1185732</v>
      </c>
      <c r="C2745" s="17">
        <v>44601</v>
      </c>
      <c r="D2745" s="17" t="str">
        <f t="shared" si="150"/>
        <v>febrero</v>
      </c>
      <c r="E2745" s="17" t="str">
        <f t="shared" si="151"/>
        <v>T1</v>
      </c>
      <c r="F2745" s="17" t="str">
        <f t="shared" si="152"/>
        <v>S1</v>
      </c>
      <c r="G2745" s="1" t="s">
        <v>15</v>
      </c>
      <c r="H2745" s="1" t="s">
        <v>81</v>
      </c>
      <c r="I2745" s="1" t="s">
        <v>82</v>
      </c>
      <c r="J2745" s="1" t="s">
        <v>3</v>
      </c>
      <c r="K2745" s="1">
        <v>59</v>
      </c>
      <c r="L2745" s="1" t="s">
        <v>115</v>
      </c>
      <c r="M2745" s="14">
        <v>0.35000000000000003</v>
      </c>
      <c r="N2745" s="2">
        <v>1750</v>
      </c>
      <c r="O2745" s="14">
        <f t="shared" si="148"/>
        <v>612.50000000000011</v>
      </c>
      <c r="P2745" s="14">
        <f t="shared" si="149"/>
        <v>183.75000000000003</v>
      </c>
      <c r="Q2745" s="3">
        <v>0.3</v>
      </c>
    </row>
    <row r="2746" spans="1:17" ht="15.75" customHeight="1" x14ac:dyDescent="0.2">
      <c r="A2746" s="1" t="s">
        <v>108</v>
      </c>
      <c r="B2746" s="1">
        <v>1185732</v>
      </c>
      <c r="C2746" s="17">
        <v>44601</v>
      </c>
      <c r="D2746" s="17" t="str">
        <f t="shared" si="150"/>
        <v>febrero</v>
      </c>
      <c r="E2746" s="17" t="str">
        <f t="shared" si="151"/>
        <v>T1</v>
      </c>
      <c r="F2746" s="17" t="str">
        <f t="shared" si="152"/>
        <v>S1</v>
      </c>
      <c r="G2746" s="1" t="s">
        <v>15</v>
      </c>
      <c r="H2746" s="1" t="s">
        <v>81</v>
      </c>
      <c r="I2746" s="1" t="s">
        <v>82</v>
      </c>
      <c r="J2746" s="1" t="s">
        <v>4</v>
      </c>
      <c r="K2746" s="1">
        <v>39</v>
      </c>
      <c r="L2746" s="1" t="s">
        <v>112</v>
      </c>
      <c r="M2746" s="14">
        <v>0.25000000000000006</v>
      </c>
      <c r="N2746" s="2">
        <v>2250</v>
      </c>
      <c r="O2746" s="14">
        <f t="shared" si="148"/>
        <v>562.50000000000011</v>
      </c>
      <c r="P2746" s="14">
        <f t="shared" si="149"/>
        <v>168.75000000000003</v>
      </c>
      <c r="Q2746" s="3">
        <v>0.3</v>
      </c>
    </row>
    <row r="2747" spans="1:17" ht="15.75" customHeight="1" x14ac:dyDescent="0.2">
      <c r="A2747" s="1" t="s">
        <v>108</v>
      </c>
      <c r="B2747" s="1">
        <v>1185732</v>
      </c>
      <c r="C2747" s="17">
        <v>44601</v>
      </c>
      <c r="D2747" s="17" t="str">
        <f t="shared" si="150"/>
        <v>febrero</v>
      </c>
      <c r="E2747" s="17" t="str">
        <f t="shared" si="151"/>
        <v>T1</v>
      </c>
      <c r="F2747" s="17" t="str">
        <f t="shared" si="152"/>
        <v>S1</v>
      </c>
      <c r="G2747" s="1" t="s">
        <v>15</v>
      </c>
      <c r="H2747" s="1" t="s">
        <v>81</v>
      </c>
      <c r="I2747" s="1" t="s">
        <v>82</v>
      </c>
      <c r="J2747" s="1" t="s">
        <v>5</v>
      </c>
      <c r="K2747" s="1">
        <v>41</v>
      </c>
      <c r="L2747" s="1" t="s">
        <v>115</v>
      </c>
      <c r="M2747" s="14">
        <v>0.30000000000000004</v>
      </c>
      <c r="N2747" s="2">
        <v>1000</v>
      </c>
      <c r="O2747" s="14">
        <f t="shared" si="148"/>
        <v>300.00000000000006</v>
      </c>
      <c r="P2747" s="14">
        <f t="shared" si="149"/>
        <v>90.000000000000014</v>
      </c>
      <c r="Q2747" s="3">
        <v>0.3</v>
      </c>
    </row>
    <row r="2748" spans="1:17" ht="15.75" customHeight="1" x14ac:dyDescent="0.2">
      <c r="A2748" s="1" t="s">
        <v>108</v>
      </c>
      <c r="B2748" s="1">
        <v>1185732</v>
      </c>
      <c r="C2748" s="17">
        <v>44601</v>
      </c>
      <c r="D2748" s="17" t="str">
        <f t="shared" si="150"/>
        <v>febrero</v>
      </c>
      <c r="E2748" s="17" t="str">
        <f t="shared" si="151"/>
        <v>T1</v>
      </c>
      <c r="F2748" s="17" t="str">
        <f t="shared" si="152"/>
        <v>S1</v>
      </c>
      <c r="G2748" s="1" t="s">
        <v>15</v>
      </c>
      <c r="H2748" s="1" t="s">
        <v>81</v>
      </c>
      <c r="I2748" s="1" t="s">
        <v>82</v>
      </c>
      <c r="J2748" s="1" t="s">
        <v>6</v>
      </c>
      <c r="K2748" s="1">
        <v>23</v>
      </c>
      <c r="L2748" s="1" t="s">
        <v>114</v>
      </c>
      <c r="M2748" s="14">
        <v>0.44999999999999996</v>
      </c>
      <c r="N2748" s="2">
        <v>1750</v>
      </c>
      <c r="O2748" s="14">
        <f t="shared" si="148"/>
        <v>787.49999999999989</v>
      </c>
      <c r="P2748" s="14">
        <f t="shared" si="149"/>
        <v>275.62499999999994</v>
      </c>
      <c r="Q2748" s="3">
        <v>0.35</v>
      </c>
    </row>
    <row r="2749" spans="1:17" ht="15.75" customHeight="1" x14ac:dyDescent="0.2">
      <c r="A2749" s="1" t="s">
        <v>108</v>
      </c>
      <c r="B2749" s="1">
        <v>1185732</v>
      </c>
      <c r="C2749" s="17">
        <v>44601</v>
      </c>
      <c r="D2749" s="17" t="str">
        <f t="shared" si="150"/>
        <v>febrero</v>
      </c>
      <c r="E2749" s="17" t="str">
        <f t="shared" si="151"/>
        <v>T1</v>
      </c>
      <c r="F2749" s="17" t="str">
        <f t="shared" si="152"/>
        <v>S1</v>
      </c>
      <c r="G2749" s="1" t="s">
        <v>15</v>
      </c>
      <c r="H2749" s="1" t="s">
        <v>81</v>
      </c>
      <c r="I2749" s="1" t="s">
        <v>82</v>
      </c>
      <c r="J2749" s="1" t="s">
        <v>7</v>
      </c>
      <c r="K2749" s="1">
        <v>21</v>
      </c>
      <c r="L2749" s="1" t="s">
        <v>115</v>
      </c>
      <c r="M2749" s="14">
        <v>0.24999999999999997</v>
      </c>
      <c r="N2749" s="2">
        <v>2750</v>
      </c>
      <c r="O2749" s="14">
        <f t="shared" si="148"/>
        <v>687.49999999999989</v>
      </c>
      <c r="P2749" s="14">
        <f t="shared" si="149"/>
        <v>274.99999999999994</v>
      </c>
      <c r="Q2749" s="3">
        <v>0.4</v>
      </c>
    </row>
    <row r="2750" spans="1:17" ht="15.75" customHeight="1" x14ac:dyDescent="0.2">
      <c r="A2750" s="1" t="s">
        <v>108</v>
      </c>
      <c r="B2750" s="1">
        <v>1185732</v>
      </c>
      <c r="C2750" s="17">
        <v>44628</v>
      </c>
      <c r="D2750" s="17" t="str">
        <f t="shared" si="150"/>
        <v>marzo</v>
      </c>
      <c r="E2750" s="17" t="str">
        <f t="shared" si="151"/>
        <v>T1</v>
      </c>
      <c r="F2750" s="17" t="str">
        <f t="shared" si="152"/>
        <v>S1</v>
      </c>
      <c r="G2750" s="1" t="s">
        <v>15</v>
      </c>
      <c r="H2750" s="1" t="s">
        <v>81</v>
      </c>
      <c r="I2750" s="1" t="s">
        <v>82</v>
      </c>
      <c r="J2750" s="1" t="s">
        <v>2</v>
      </c>
      <c r="K2750" s="1">
        <v>35</v>
      </c>
      <c r="L2750" s="1" t="s">
        <v>113</v>
      </c>
      <c r="M2750" s="14">
        <v>0.30000000000000004</v>
      </c>
      <c r="N2750" s="2">
        <v>4950</v>
      </c>
      <c r="O2750" s="14">
        <f t="shared" si="148"/>
        <v>1485.0000000000002</v>
      </c>
      <c r="P2750" s="14">
        <f t="shared" si="149"/>
        <v>519.75</v>
      </c>
      <c r="Q2750" s="3">
        <v>0.35</v>
      </c>
    </row>
    <row r="2751" spans="1:17" ht="15.75" customHeight="1" x14ac:dyDescent="0.2">
      <c r="A2751" s="1" t="s">
        <v>108</v>
      </c>
      <c r="B2751" s="1">
        <v>1185732</v>
      </c>
      <c r="C2751" s="17">
        <v>44628</v>
      </c>
      <c r="D2751" s="17" t="str">
        <f t="shared" si="150"/>
        <v>marzo</v>
      </c>
      <c r="E2751" s="17" t="str">
        <f t="shared" si="151"/>
        <v>T1</v>
      </c>
      <c r="F2751" s="17" t="str">
        <f t="shared" si="152"/>
        <v>S1</v>
      </c>
      <c r="G2751" s="1" t="s">
        <v>15</v>
      </c>
      <c r="H2751" s="1" t="s">
        <v>81</v>
      </c>
      <c r="I2751" s="1" t="s">
        <v>82</v>
      </c>
      <c r="J2751" s="1" t="s">
        <v>3</v>
      </c>
      <c r="K2751" s="1">
        <v>31</v>
      </c>
      <c r="L2751" s="1" t="s">
        <v>113</v>
      </c>
      <c r="M2751" s="14">
        <v>0.30000000000000004</v>
      </c>
      <c r="N2751" s="2">
        <v>2000</v>
      </c>
      <c r="O2751" s="14">
        <f t="shared" si="148"/>
        <v>600.00000000000011</v>
      </c>
      <c r="P2751" s="14">
        <f t="shared" si="149"/>
        <v>180.00000000000003</v>
      </c>
      <c r="Q2751" s="3">
        <v>0.3</v>
      </c>
    </row>
    <row r="2752" spans="1:17" ht="15.75" customHeight="1" x14ac:dyDescent="0.2">
      <c r="A2752" s="1" t="s">
        <v>108</v>
      </c>
      <c r="B2752" s="1">
        <v>1185732</v>
      </c>
      <c r="C2752" s="17">
        <v>44628</v>
      </c>
      <c r="D2752" s="17" t="str">
        <f t="shared" si="150"/>
        <v>marzo</v>
      </c>
      <c r="E2752" s="17" t="str">
        <f t="shared" si="151"/>
        <v>T1</v>
      </c>
      <c r="F2752" s="17" t="str">
        <f t="shared" si="152"/>
        <v>S1</v>
      </c>
      <c r="G2752" s="1" t="s">
        <v>15</v>
      </c>
      <c r="H2752" s="1" t="s">
        <v>81</v>
      </c>
      <c r="I2752" s="1" t="s">
        <v>82</v>
      </c>
      <c r="J2752" s="1" t="s">
        <v>4</v>
      </c>
      <c r="K2752" s="1">
        <v>32</v>
      </c>
      <c r="L2752" s="1" t="s">
        <v>113</v>
      </c>
      <c r="M2752" s="14">
        <v>0.20000000000000004</v>
      </c>
      <c r="N2752" s="2">
        <v>2250</v>
      </c>
      <c r="O2752" s="14">
        <f t="shared" si="148"/>
        <v>450.00000000000011</v>
      </c>
      <c r="P2752" s="14">
        <f t="shared" si="149"/>
        <v>135.00000000000003</v>
      </c>
      <c r="Q2752" s="3">
        <v>0.3</v>
      </c>
    </row>
    <row r="2753" spans="1:17" ht="15.75" customHeight="1" x14ac:dyDescent="0.2">
      <c r="A2753" s="1" t="s">
        <v>108</v>
      </c>
      <c r="B2753" s="1">
        <v>1185732</v>
      </c>
      <c r="C2753" s="17">
        <v>44628</v>
      </c>
      <c r="D2753" s="17" t="str">
        <f t="shared" si="150"/>
        <v>marzo</v>
      </c>
      <c r="E2753" s="17" t="str">
        <f t="shared" si="151"/>
        <v>T1</v>
      </c>
      <c r="F2753" s="17" t="str">
        <f t="shared" si="152"/>
        <v>S1</v>
      </c>
      <c r="G2753" s="1" t="s">
        <v>15</v>
      </c>
      <c r="H2753" s="1" t="s">
        <v>81</v>
      </c>
      <c r="I2753" s="1" t="s">
        <v>82</v>
      </c>
      <c r="J2753" s="1" t="s">
        <v>5</v>
      </c>
      <c r="K2753" s="1">
        <v>60</v>
      </c>
      <c r="L2753" s="1" t="s">
        <v>113</v>
      </c>
      <c r="M2753" s="14">
        <v>0.24999999999999997</v>
      </c>
      <c r="N2753" s="2">
        <v>750</v>
      </c>
      <c r="O2753" s="14">
        <f t="shared" si="148"/>
        <v>187.49999999999997</v>
      </c>
      <c r="P2753" s="14">
        <f t="shared" si="149"/>
        <v>56.249999999999993</v>
      </c>
      <c r="Q2753" s="3">
        <v>0.3</v>
      </c>
    </row>
    <row r="2754" spans="1:17" ht="15.75" customHeight="1" x14ac:dyDescent="0.2">
      <c r="A2754" s="1" t="s">
        <v>108</v>
      </c>
      <c r="B2754" s="1">
        <v>1185732</v>
      </c>
      <c r="C2754" s="17">
        <v>44628</v>
      </c>
      <c r="D2754" s="17" t="str">
        <f t="shared" ref="D2754:D2817" si="153">TEXT(C2754,"mmmm")</f>
        <v>marzo</v>
      </c>
      <c r="E2754" s="17" t="str">
        <f t="shared" ref="E2754:E2817" si="154">"T" &amp; TRUNC((MONTH(C2754)-1)/3)+1</f>
        <v>T1</v>
      </c>
      <c r="F2754" s="17" t="str">
        <f t="shared" ref="F2754:F2817" si="155">"S" &amp; IF(MONTH(C2754)&lt;=6,1,2)</f>
        <v>S1</v>
      </c>
      <c r="G2754" s="1" t="s">
        <v>15</v>
      </c>
      <c r="H2754" s="1" t="s">
        <v>81</v>
      </c>
      <c r="I2754" s="1" t="s">
        <v>82</v>
      </c>
      <c r="J2754" s="1" t="s">
        <v>6</v>
      </c>
      <c r="K2754" s="1">
        <v>23</v>
      </c>
      <c r="L2754" s="1" t="s">
        <v>112</v>
      </c>
      <c r="M2754" s="14">
        <v>0.4</v>
      </c>
      <c r="N2754" s="2">
        <v>1250</v>
      </c>
      <c r="O2754" s="14">
        <f t="shared" si="148"/>
        <v>500</v>
      </c>
      <c r="P2754" s="14">
        <f t="shared" si="149"/>
        <v>175</v>
      </c>
      <c r="Q2754" s="3">
        <v>0.35</v>
      </c>
    </row>
    <row r="2755" spans="1:17" ht="15.75" customHeight="1" x14ac:dyDescent="0.2">
      <c r="A2755" s="1" t="s">
        <v>108</v>
      </c>
      <c r="B2755" s="1">
        <v>1185732</v>
      </c>
      <c r="C2755" s="17">
        <v>44628</v>
      </c>
      <c r="D2755" s="17" t="str">
        <f t="shared" si="153"/>
        <v>marzo</v>
      </c>
      <c r="E2755" s="17" t="str">
        <f t="shared" si="154"/>
        <v>T1</v>
      </c>
      <c r="F2755" s="17" t="str">
        <f t="shared" si="155"/>
        <v>S1</v>
      </c>
      <c r="G2755" s="1" t="s">
        <v>15</v>
      </c>
      <c r="H2755" s="1" t="s">
        <v>81</v>
      </c>
      <c r="I2755" s="1" t="s">
        <v>82</v>
      </c>
      <c r="J2755" s="1" t="s">
        <v>7</v>
      </c>
      <c r="K2755" s="1">
        <v>43</v>
      </c>
      <c r="L2755" s="1" t="s">
        <v>113</v>
      </c>
      <c r="M2755" s="14">
        <v>0.30000000000000004</v>
      </c>
      <c r="N2755" s="2">
        <v>2250</v>
      </c>
      <c r="O2755" s="14">
        <f t="shared" si="148"/>
        <v>675.00000000000011</v>
      </c>
      <c r="P2755" s="14">
        <f t="shared" si="149"/>
        <v>270.00000000000006</v>
      </c>
      <c r="Q2755" s="3">
        <v>0.4</v>
      </c>
    </row>
    <row r="2756" spans="1:17" ht="15.75" customHeight="1" x14ac:dyDescent="0.2">
      <c r="A2756" s="1" t="s">
        <v>108</v>
      </c>
      <c r="B2756" s="1">
        <v>1185732</v>
      </c>
      <c r="C2756" s="17">
        <v>44660</v>
      </c>
      <c r="D2756" s="17" t="str">
        <f t="shared" si="153"/>
        <v>abril</v>
      </c>
      <c r="E2756" s="17" t="str">
        <f t="shared" si="154"/>
        <v>T2</v>
      </c>
      <c r="F2756" s="17" t="str">
        <f t="shared" si="155"/>
        <v>S1</v>
      </c>
      <c r="G2756" s="1" t="s">
        <v>15</v>
      </c>
      <c r="H2756" s="1" t="s">
        <v>81</v>
      </c>
      <c r="I2756" s="1" t="s">
        <v>82</v>
      </c>
      <c r="J2756" s="1" t="s">
        <v>2</v>
      </c>
      <c r="K2756" s="1">
        <v>57</v>
      </c>
      <c r="L2756" s="1" t="s">
        <v>112</v>
      </c>
      <c r="M2756" s="14">
        <v>0.30000000000000004</v>
      </c>
      <c r="N2756" s="2">
        <v>4500</v>
      </c>
      <c r="O2756" s="14">
        <f t="shared" si="148"/>
        <v>1350.0000000000002</v>
      </c>
      <c r="P2756" s="14">
        <f t="shared" si="149"/>
        <v>472.50000000000006</v>
      </c>
      <c r="Q2756" s="3">
        <v>0.35</v>
      </c>
    </row>
    <row r="2757" spans="1:17" ht="15.75" customHeight="1" x14ac:dyDescent="0.2">
      <c r="A2757" s="1" t="s">
        <v>108</v>
      </c>
      <c r="B2757" s="1">
        <v>1185732</v>
      </c>
      <c r="C2757" s="17">
        <v>44660</v>
      </c>
      <c r="D2757" s="17" t="str">
        <f t="shared" si="153"/>
        <v>abril</v>
      </c>
      <c r="E2757" s="17" t="str">
        <f t="shared" si="154"/>
        <v>T2</v>
      </c>
      <c r="F2757" s="17" t="str">
        <f t="shared" si="155"/>
        <v>S1</v>
      </c>
      <c r="G2757" s="1" t="s">
        <v>15</v>
      </c>
      <c r="H2757" s="1" t="s">
        <v>81</v>
      </c>
      <c r="I2757" s="1" t="s">
        <v>82</v>
      </c>
      <c r="J2757" s="1" t="s">
        <v>3</v>
      </c>
      <c r="K2757" s="1">
        <v>54</v>
      </c>
      <c r="L2757" s="1" t="s">
        <v>115</v>
      </c>
      <c r="M2757" s="14">
        <v>0.30000000000000004</v>
      </c>
      <c r="N2757" s="2">
        <v>1500</v>
      </c>
      <c r="O2757" s="14">
        <f t="shared" si="148"/>
        <v>450.00000000000006</v>
      </c>
      <c r="P2757" s="14">
        <f t="shared" si="149"/>
        <v>135</v>
      </c>
      <c r="Q2757" s="3">
        <v>0.3</v>
      </c>
    </row>
    <row r="2758" spans="1:17" ht="15.75" customHeight="1" x14ac:dyDescent="0.2">
      <c r="A2758" s="1" t="s">
        <v>108</v>
      </c>
      <c r="B2758" s="1">
        <v>1185732</v>
      </c>
      <c r="C2758" s="17">
        <v>44660</v>
      </c>
      <c r="D2758" s="17" t="str">
        <f t="shared" si="153"/>
        <v>abril</v>
      </c>
      <c r="E2758" s="17" t="str">
        <f t="shared" si="154"/>
        <v>T2</v>
      </c>
      <c r="F2758" s="17" t="str">
        <f t="shared" si="155"/>
        <v>S1</v>
      </c>
      <c r="G2758" s="1" t="s">
        <v>15</v>
      </c>
      <c r="H2758" s="1" t="s">
        <v>81</v>
      </c>
      <c r="I2758" s="1" t="s">
        <v>82</v>
      </c>
      <c r="J2758" s="1" t="s">
        <v>4</v>
      </c>
      <c r="K2758" s="1">
        <v>34</v>
      </c>
      <c r="L2758" s="1" t="s">
        <v>115</v>
      </c>
      <c r="M2758" s="14">
        <v>0.20000000000000004</v>
      </c>
      <c r="N2758" s="2">
        <v>1500</v>
      </c>
      <c r="O2758" s="14">
        <f t="shared" si="148"/>
        <v>300.00000000000006</v>
      </c>
      <c r="P2758" s="14">
        <f t="shared" si="149"/>
        <v>90.000000000000014</v>
      </c>
      <c r="Q2758" s="3">
        <v>0.3</v>
      </c>
    </row>
    <row r="2759" spans="1:17" ht="15.75" customHeight="1" x14ac:dyDescent="0.2">
      <c r="A2759" s="1" t="s">
        <v>108</v>
      </c>
      <c r="B2759" s="1">
        <v>1185732</v>
      </c>
      <c r="C2759" s="17">
        <v>44660</v>
      </c>
      <c r="D2759" s="17" t="str">
        <f t="shared" si="153"/>
        <v>abril</v>
      </c>
      <c r="E2759" s="17" t="str">
        <f t="shared" si="154"/>
        <v>T2</v>
      </c>
      <c r="F2759" s="17" t="str">
        <f t="shared" si="155"/>
        <v>S1</v>
      </c>
      <c r="G2759" s="1" t="s">
        <v>15</v>
      </c>
      <c r="H2759" s="1" t="s">
        <v>81</v>
      </c>
      <c r="I2759" s="1" t="s">
        <v>82</v>
      </c>
      <c r="J2759" s="1" t="s">
        <v>5</v>
      </c>
      <c r="K2759" s="1">
        <v>25</v>
      </c>
      <c r="L2759" s="1" t="s">
        <v>114</v>
      </c>
      <c r="M2759" s="14">
        <v>0.24999999999999997</v>
      </c>
      <c r="N2759" s="2">
        <v>750</v>
      </c>
      <c r="O2759" s="14">
        <f t="shared" si="148"/>
        <v>187.49999999999997</v>
      </c>
      <c r="P2759" s="14">
        <f t="shared" si="149"/>
        <v>56.249999999999993</v>
      </c>
      <c r="Q2759" s="3">
        <v>0.3</v>
      </c>
    </row>
    <row r="2760" spans="1:17" ht="15.75" customHeight="1" x14ac:dyDescent="0.2">
      <c r="A2760" s="1" t="s">
        <v>108</v>
      </c>
      <c r="B2760" s="1">
        <v>1185732</v>
      </c>
      <c r="C2760" s="17">
        <v>44660</v>
      </c>
      <c r="D2760" s="17" t="str">
        <f t="shared" si="153"/>
        <v>abril</v>
      </c>
      <c r="E2760" s="17" t="str">
        <f t="shared" si="154"/>
        <v>T2</v>
      </c>
      <c r="F2760" s="17" t="str">
        <f t="shared" si="155"/>
        <v>S1</v>
      </c>
      <c r="G2760" s="1" t="s">
        <v>15</v>
      </c>
      <c r="H2760" s="1" t="s">
        <v>81</v>
      </c>
      <c r="I2760" s="1" t="s">
        <v>82</v>
      </c>
      <c r="J2760" s="1" t="s">
        <v>6</v>
      </c>
      <c r="K2760" s="1">
        <v>41</v>
      </c>
      <c r="L2760" s="1" t="s">
        <v>115</v>
      </c>
      <c r="M2760" s="14">
        <v>0.6</v>
      </c>
      <c r="N2760" s="2">
        <v>1000</v>
      </c>
      <c r="O2760" s="14">
        <f t="shared" si="148"/>
        <v>600</v>
      </c>
      <c r="P2760" s="14">
        <f t="shared" si="149"/>
        <v>210</v>
      </c>
      <c r="Q2760" s="3">
        <v>0.35</v>
      </c>
    </row>
    <row r="2761" spans="1:17" ht="15.75" customHeight="1" x14ac:dyDescent="0.2">
      <c r="A2761" s="1" t="s">
        <v>108</v>
      </c>
      <c r="B2761" s="1">
        <v>1185732</v>
      </c>
      <c r="C2761" s="17">
        <v>44660</v>
      </c>
      <c r="D2761" s="17" t="str">
        <f t="shared" si="153"/>
        <v>abril</v>
      </c>
      <c r="E2761" s="17" t="str">
        <f t="shared" si="154"/>
        <v>T2</v>
      </c>
      <c r="F2761" s="17" t="str">
        <f t="shared" si="155"/>
        <v>S1</v>
      </c>
      <c r="G2761" s="1" t="s">
        <v>15</v>
      </c>
      <c r="H2761" s="1" t="s">
        <v>81</v>
      </c>
      <c r="I2761" s="1" t="s">
        <v>82</v>
      </c>
      <c r="J2761" s="1" t="s">
        <v>7</v>
      </c>
      <c r="K2761" s="1">
        <v>48</v>
      </c>
      <c r="L2761" s="1" t="s">
        <v>115</v>
      </c>
      <c r="M2761" s="14">
        <v>0.5</v>
      </c>
      <c r="N2761" s="2">
        <v>2250</v>
      </c>
      <c r="O2761" s="14">
        <f t="shared" si="148"/>
        <v>1125</v>
      </c>
      <c r="P2761" s="14">
        <f t="shared" si="149"/>
        <v>450</v>
      </c>
      <c r="Q2761" s="3">
        <v>0.4</v>
      </c>
    </row>
    <row r="2762" spans="1:17" ht="15.75" customHeight="1" x14ac:dyDescent="0.2">
      <c r="A2762" s="1" t="s">
        <v>108</v>
      </c>
      <c r="B2762" s="1">
        <v>1185732</v>
      </c>
      <c r="C2762" s="17">
        <v>44691</v>
      </c>
      <c r="D2762" s="17" t="str">
        <f t="shared" si="153"/>
        <v>mayo</v>
      </c>
      <c r="E2762" s="17" t="str">
        <f t="shared" si="154"/>
        <v>T2</v>
      </c>
      <c r="F2762" s="17" t="str">
        <f t="shared" si="155"/>
        <v>S1</v>
      </c>
      <c r="G2762" s="1" t="s">
        <v>15</v>
      </c>
      <c r="H2762" s="1" t="s">
        <v>81</v>
      </c>
      <c r="I2762" s="1" t="s">
        <v>82</v>
      </c>
      <c r="J2762" s="1" t="s">
        <v>2</v>
      </c>
      <c r="K2762" s="1">
        <v>30</v>
      </c>
      <c r="L2762" s="1" t="s">
        <v>113</v>
      </c>
      <c r="M2762" s="14">
        <v>0.6</v>
      </c>
      <c r="N2762" s="2">
        <v>4950</v>
      </c>
      <c r="O2762" s="14">
        <f t="shared" si="148"/>
        <v>2970</v>
      </c>
      <c r="P2762" s="14">
        <f t="shared" si="149"/>
        <v>1039.5</v>
      </c>
      <c r="Q2762" s="3">
        <v>0.35</v>
      </c>
    </row>
    <row r="2763" spans="1:17" ht="15.75" customHeight="1" x14ac:dyDescent="0.2">
      <c r="A2763" s="1" t="s">
        <v>108</v>
      </c>
      <c r="B2763" s="1">
        <v>1185732</v>
      </c>
      <c r="C2763" s="17">
        <v>44691</v>
      </c>
      <c r="D2763" s="17" t="str">
        <f t="shared" si="153"/>
        <v>mayo</v>
      </c>
      <c r="E2763" s="17" t="str">
        <f t="shared" si="154"/>
        <v>T2</v>
      </c>
      <c r="F2763" s="17" t="str">
        <f t="shared" si="155"/>
        <v>S1</v>
      </c>
      <c r="G2763" s="1" t="s">
        <v>15</v>
      </c>
      <c r="H2763" s="1" t="s">
        <v>81</v>
      </c>
      <c r="I2763" s="1" t="s">
        <v>82</v>
      </c>
      <c r="J2763" s="1" t="s">
        <v>3</v>
      </c>
      <c r="K2763" s="1">
        <v>35</v>
      </c>
      <c r="L2763" s="1" t="s">
        <v>115</v>
      </c>
      <c r="M2763" s="14">
        <v>0.45</v>
      </c>
      <c r="N2763" s="2">
        <v>2000</v>
      </c>
      <c r="O2763" s="14">
        <f t="shared" si="148"/>
        <v>900</v>
      </c>
      <c r="P2763" s="14">
        <f t="shared" si="149"/>
        <v>270</v>
      </c>
      <c r="Q2763" s="3">
        <v>0.3</v>
      </c>
    </row>
    <row r="2764" spans="1:17" ht="15.75" customHeight="1" x14ac:dyDescent="0.2">
      <c r="A2764" s="1" t="s">
        <v>108</v>
      </c>
      <c r="B2764" s="1">
        <v>1185732</v>
      </c>
      <c r="C2764" s="17">
        <v>44691</v>
      </c>
      <c r="D2764" s="17" t="str">
        <f t="shared" si="153"/>
        <v>mayo</v>
      </c>
      <c r="E2764" s="17" t="str">
        <f t="shared" si="154"/>
        <v>T2</v>
      </c>
      <c r="F2764" s="17" t="str">
        <f t="shared" si="155"/>
        <v>S1</v>
      </c>
      <c r="G2764" s="1" t="s">
        <v>15</v>
      </c>
      <c r="H2764" s="1" t="s">
        <v>81</v>
      </c>
      <c r="I2764" s="1" t="s">
        <v>82</v>
      </c>
      <c r="J2764" s="1" t="s">
        <v>4</v>
      </c>
      <c r="K2764" s="1">
        <v>41</v>
      </c>
      <c r="L2764" s="1" t="s">
        <v>113</v>
      </c>
      <c r="M2764" s="14">
        <v>0.4</v>
      </c>
      <c r="N2764" s="2">
        <v>1750</v>
      </c>
      <c r="O2764" s="14">
        <f t="shared" si="148"/>
        <v>700</v>
      </c>
      <c r="P2764" s="14">
        <f t="shared" si="149"/>
        <v>210</v>
      </c>
      <c r="Q2764" s="3">
        <v>0.3</v>
      </c>
    </row>
    <row r="2765" spans="1:17" ht="15.75" customHeight="1" x14ac:dyDescent="0.2">
      <c r="A2765" s="1" t="s">
        <v>108</v>
      </c>
      <c r="B2765" s="1">
        <v>1185732</v>
      </c>
      <c r="C2765" s="17">
        <v>44691</v>
      </c>
      <c r="D2765" s="17" t="str">
        <f t="shared" si="153"/>
        <v>mayo</v>
      </c>
      <c r="E2765" s="17" t="str">
        <f t="shared" si="154"/>
        <v>T2</v>
      </c>
      <c r="F2765" s="17" t="str">
        <f t="shared" si="155"/>
        <v>S1</v>
      </c>
      <c r="G2765" s="1" t="s">
        <v>15</v>
      </c>
      <c r="H2765" s="1" t="s">
        <v>81</v>
      </c>
      <c r="I2765" s="1" t="s">
        <v>82</v>
      </c>
      <c r="J2765" s="1" t="s">
        <v>5</v>
      </c>
      <c r="K2765" s="1">
        <v>42</v>
      </c>
      <c r="L2765" s="1" t="s">
        <v>114</v>
      </c>
      <c r="M2765" s="14">
        <v>0.4</v>
      </c>
      <c r="N2765" s="2">
        <v>1000</v>
      </c>
      <c r="O2765" s="14">
        <f t="shared" si="148"/>
        <v>400</v>
      </c>
      <c r="P2765" s="14">
        <f t="shared" si="149"/>
        <v>120</v>
      </c>
      <c r="Q2765" s="3">
        <v>0.3</v>
      </c>
    </row>
    <row r="2766" spans="1:17" ht="15.75" customHeight="1" x14ac:dyDescent="0.2">
      <c r="A2766" s="1" t="s">
        <v>108</v>
      </c>
      <c r="B2766" s="1">
        <v>1185732</v>
      </c>
      <c r="C2766" s="17">
        <v>44691</v>
      </c>
      <c r="D2766" s="17" t="str">
        <f t="shared" si="153"/>
        <v>mayo</v>
      </c>
      <c r="E2766" s="17" t="str">
        <f t="shared" si="154"/>
        <v>T2</v>
      </c>
      <c r="F2766" s="17" t="str">
        <f t="shared" si="155"/>
        <v>S1</v>
      </c>
      <c r="G2766" s="1" t="s">
        <v>15</v>
      </c>
      <c r="H2766" s="1" t="s">
        <v>81</v>
      </c>
      <c r="I2766" s="1" t="s">
        <v>82</v>
      </c>
      <c r="J2766" s="1" t="s">
        <v>6</v>
      </c>
      <c r="K2766" s="1">
        <v>32</v>
      </c>
      <c r="L2766" s="1" t="s">
        <v>114</v>
      </c>
      <c r="M2766" s="14">
        <v>0.49999999999999994</v>
      </c>
      <c r="N2766" s="2">
        <v>1250</v>
      </c>
      <c r="O2766" s="14">
        <f t="shared" si="148"/>
        <v>624.99999999999989</v>
      </c>
      <c r="P2766" s="14">
        <f t="shared" si="149"/>
        <v>218.74999999999994</v>
      </c>
      <c r="Q2766" s="3">
        <v>0.35</v>
      </c>
    </row>
    <row r="2767" spans="1:17" ht="15.75" customHeight="1" x14ac:dyDescent="0.2">
      <c r="A2767" s="1" t="s">
        <v>108</v>
      </c>
      <c r="B2767" s="1">
        <v>1185732</v>
      </c>
      <c r="C2767" s="17">
        <v>44691</v>
      </c>
      <c r="D2767" s="17" t="str">
        <f t="shared" si="153"/>
        <v>mayo</v>
      </c>
      <c r="E2767" s="17" t="str">
        <f t="shared" si="154"/>
        <v>T2</v>
      </c>
      <c r="F2767" s="17" t="str">
        <f t="shared" si="155"/>
        <v>S1</v>
      </c>
      <c r="G2767" s="1" t="s">
        <v>15</v>
      </c>
      <c r="H2767" s="1" t="s">
        <v>81</v>
      </c>
      <c r="I2767" s="1" t="s">
        <v>82</v>
      </c>
      <c r="J2767" s="1" t="s">
        <v>7</v>
      </c>
      <c r="K2767" s="1">
        <v>53</v>
      </c>
      <c r="L2767" s="1" t="s">
        <v>112</v>
      </c>
      <c r="M2767" s="14">
        <v>0.54999999999999993</v>
      </c>
      <c r="N2767" s="2">
        <v>2500</v>
      </c>
      <c r="O2767" s="14">
        <f t="shared" si="148"/>
        <v>1374.9999999999998</v>
      </c>
      <c r="P2767" s="14">
        <f t="shared" si="149"/>
        <v>549.99999999999989</v>
      </c>
      <c r="Q2767" s="3">
        <v>0.4</v>
      </c>
    </row>
    <row r="2768" spans="1:17" ht="15.75" customHeight="1" x14ac:dyDescent="0.2">
      <c r="A2768" s="1" t="s">
        <v>108</v>
      </c>
      <c r="B2768" s="1">
        <v>1185732</v>
      </c>
      <c r="C2768" s="17">
        <v>44721</v>
      </c>
      <c r="D2768" s="17" t="str">
        <f t="shared" si="153"/>
        <v>junio</v>
      </c>
      <c r="E2768" s="17" t="str">
        <f t="shared" si="154"/>
        <v>T2</v>
      </c>
      <c r="F2768" s="17" t="str">
        <f t="shared" si="155"/>
        <v>S1</v>
      </c>
      <c r="G2768" s="1" t="s">
        <v>15</v>
      </c>
      <c r="H2768" s="1" t="s">
        <v>81</v>
      </c>
      <c r="I2768" s="1" t="s">
        <v>82</v>
      </c>
      <c r="J2768" s="1" t="s">
        <v>2</v>
      </c>
      <c r="K2768" s="1">
        <v>47</v>
      </c>
      <c r="L2768" s="1" t="s">
        <v>112</v>
      </c>
      <c r="M2768" s="14">
        <v>0.4</v>
      </c>
      <c r="N2768" s="2">
        <v>5000</v>
      </c>
      <c r="O2768" s="14">
        <f t="shared" si="148"/>
        <v>2000</v>
      </c>
      <c r="P2768" s="14">
        <f t="shared" si="149"/>
        <v>700</v>
      </c>
      <c r="Q2768" s="3">
        <v>0.35</v>
      </c>
    </row>
    <row r="2769" spans="1:17" ht="15.75" customHeight="1" x14ac:dyDescent="0.2">
      <c r="A2769" s="1" t="s">
        <v>108</v>
      </c>
      <c r="B2769" s="1">
        <v>1185732</v>
      </c>
      <c r="C2769" s="17">
        <v>44721</v>
      </c>
      <c r="D2769" s="17" t="str">
        <f t="shared" si="153"/>
        <v>junio</v>
      </c>
      <c r="E2769" s="17" t="str">
        <f t="shared" si="154"/>
        <v>T2</v>
      </c>
      <c r="F2769" s="17" t="str">
        <f t="shared" si="155"/>
        <v>S1</v>
      </c>
      <c r="G2769" s="1" t="s">
        <v>15</v>
      </c>
      <c r="H2769" s="1" t="s">
        <v>81</v>
      </c>
      <c r="I2769" s="1" t="s">
        <v>82</v>
      </c>
      <c r="J2769" s="1" t="s">
        <v>3</v>
      </c>
      <c r="K2769" s="1">
        <v>35</v>
      </c>
      <c r="L2769" s="1" t="s">
        <v>113</v>
      </c>
      <c r="M2769" s="14">
        <v>0.35000000000000009</v>
      </c>
      <c r="N2769" s="2">
        <v>2500</v>
      </c>
      <c r="O2769" s="14">
        <f t="shared" si="148"/>
        <v>875.00000000000023</v>
      </c>
      <c r="P2769" s="14">
        <f t="shared" si="149"/>
        <v>262.50000000000006</v>
      </c>
      <c r="Q2769" s="3">
        <v>0.3</v>
      </c>
    </row>
    <row r="2770" spans="1:17" ht="15.75" customHeight="1" x14ac:dyDescent="0.2">
      <c r="A2770" s="1" t="s">
        <v>108</v>
      </c>
      <c r="B2770" s="1">
        <v>1185732</v>
      </c>
      <c r="C2770" s="17">
        <v>44721</v>
      </c>
      <c r="D2770" s="17" t="str">
        <f t="shared" si="153"/>
        <v>junio</v>
      </c>
      <c r="E2770" s="17" t="str">
        <f t="shared" si="154"/>
        <v>T2</v>
      </c>
      <c r="F2770" s="17" t="str">
        <f t="shared" si="155"/>
        <v>S1</v>
      </c>
      <c r="G2770" s="1" t="s">
        <v>15</v>
      </c>
      <c r="H2770" s="1" t="s">
        <v>81</v>
      </c>
      <c r="I2770" s="1" t="s">
        <v>82</v>
      </c>
      <c r="J2770" s="1" t="s">
        <v>4</v>
      </c>
      <c r="K2770" s="1">
        <v>16</v>
      </c>
      <c r="L2770" s="1" t="s">
        <v>112</v>
      </c>
      <c r="M2770" s="14">
        <v>0.30000000000000004</v>
      </c>
      <c r="N2770" s="2">
        <v>2000</v>
      </c>
      <c r="O2770" s="14">
        <f t="shared" si="148"/>
        <v>600.00000000000011</v>
      </c>
      <c r="P2770" s="14">
        <f t="shared" si="149"/>
        <v>180.00000000000003</v>
      </c>
      <c r="Q2770" s="3">
        <v>0.3</v>
      </c>
    </row>
    <row r="2771" spans="1:17" ht="15.75" customHeight="1" x14ac:dyDescent="0.2">
      <c r="A2771" s="1" t="s">
        <v>108</v>
      </c>
      <c r="B2771" s="1">
        <v>1185732</v>
      </c>
      <c r="C2771" s="17">
        <v>44721</v>
      </c>
      <c r="D2771" s="17" t="str">
        <f t="shared" si="153"/>
        <v>junio</v>
      </c>
      <c r="E2771" s="17" t="str">
        <f t="shared" si="154"/>
        <v>T2</v>
      </c>
      <c r="F2771" s="17" t="str">
        <f t="shared" si="155"/>
        <v>S1</v>
      </c>
      <c r="G2771" s="1" t="s">
        <v>15</v>
      </c>
      <c r="H2771" s="1" t="s">
        <v>81</v>
      </c>
      <c r="I2771" s="1" t="s">
        <v>82</v>
      </c>
      <c r="J2771" s="1" t="s">
        <v>5</v>
      </c>
      <c r="K2771" s="1">
        <v>16</v>
      </c>
      <c r="L2771" s="1" t="s">
        <v>114</v>
      </c>
      <c r="M2771" s="14">
        <v>0.30000000000000004</v>
      </c>
      <c r="N2771" s="2">
        <v>1750</v>
      </c>
      <c r="O2771" s="14">
        <f t="shared" si="148"/>
        <v>525.00000000000011</v>
      </c>
      <c r="P2771" s="14">
        <f t="shared" si="149"/>
        <v>157.50000000000003</v>
      </c>
      <c r="Q2771" s="3">
        <v>0.3</v>
      </c>
    </row>
    <row r="2772" spans="1:17" ht="15.75" customHeight="1" x14ac:dyDescent="0.2">
      <c r="A2772" s="1" t="s">
        <v>108</v>
      </c>
      <c r="B2772" s="1">
        <v>1185732</v>
      </c>
      <c r="C2772" s="17">
        <v>44721</v>
      </c>
      <c r="D2772" s="17" t="str">
        <f t="shared" si="153"/>
        <v>junio</v>
      </c>
      <c r="E2772" s="17" t="str">
        <f t="shared" si="154"/>
        <v>T2</v>
      </c>
      <c r="F2772" s="17" t="str">
        <f t="shared" si="155"/>
        <v>S1</v>
      </c>
      <c r="G2772" s="1" t="s">
        <v>15</v>
      </c>
      <c r="H2772" s="1" t="s">
        <v>81</v>
      </c>
      <c r="I2772" s="1" t="s">
        <v>82</v>
      </c>
      <c r="J2772" s="1" t="s">
        <v>6</v>
      </c>
      <c r="K2772" s="1">
        <v>47</v>
      </c>
      <c r="L2772" s="1" t="s">
        <v>114</v>
      </c>
      <c r="M2772" s="14">
        <v>0.4</v>
      </c>
      <c r="N2772" s="2">
        <v>1750</v>
      </c>
      <c r="O2772" s="14">
        <f t="shared" si="148"/>
        <v>700</v>
      </c>
      <c r="P2772" s="14">
        <f t="shared" si="149"/>
        <v>244.99999999999997</v>
      </c>
      <c r="Q2772" s="3">
        <v>0.35</v>
      </c>
    </row>
    <row r="2773" spans="1:17" ht="15.75" customHeight="1" x14ac:dyDescent="0.2">
      <c r="A2773" s="1" t="s">
        <v>108</v>
      </c>
      <c r="B2773" s="1">
        <v>1185732</v>
      </c>
      <c r="C2773" s="17">
        <v>44721</v>
      </c>
      <c r="D2773" s="17" t="str">
        <f t="shared" si="153"/>
        <v>junio</v>
      </c>
      <c r="E2773" s="17" t="str">
        <f t="shared" si="154"/>
        <v>T2</v>
      </c>
      <c r="F2773" s="17" t="str">
        <f t="shared" si="155"/>
        <v>S1</v>
      </c>
      <c r="G2773" s="1" t="s">
        <v>15</v>
      </c>
      <c r="H2773" s="1" t="s">
        <v>81</v>
      </c>
      <c r="I2773" s="1" t="s">
        <v>82</v>
      </c>
      <c r="J2773" s="1" t="s">
        <v>7</v>
      </c>
      <c r="K2773" s="1">
        <v>19</v>
      </c>
      <c r="L2773" s="1" t="s">
        <v>112</v>
      </c>
      <c r="M2773" s="14">
        <v>0.55000000000000004</v>
      </c>
      <c r="N2773" s="2">
        <v>3250</v>
      </c>
      <c r="O2773" s="14">
        <f t="shared" si="148"/>
        <v>1787.5000000000002</v>
      </c>
      <c r="P2773" s="14">
        <f t="shared" si="149"/>
        <v>715.00000000000011</v>
      </c>
      <c r="Q2773" s="3">
        <v>0.4</v>
      </c>
    </row>
    <row r="2774" spans="1:17" ht="15.75" customHeight="1" x14ac:dyDescent="0.2">
      <c r="A2774" s="1" t="s">
        <v>108</v>
      </c>
      <c r="B2774" s="1">
        <v>1185732</v>
      </c>
      <c r="C2774" s="17">
        <v>44750</v>
      </c>
      <c r="D2774" s="17" t="str">
        <f t="shared" si="153"/>
        <v>julio</v>
      </c>
      <c r="E2774" s="17" t="str">
        <f t="shared" si="154"/>
        <v>T3</v>
      </c>
      <c r="F2774" s="17" t="str">
        <f t="shared" si="155"/>
        <v>S2</v>
      </c>
      <c r="G2774" s="1" t="s">
        <v>15</v>
      </c>
      <c r="H2774" s="1" t="s">
        <v>81</v>
      </c>
      <c r="I2774" s="1" t="s">
        <v>82</v>
      </c>
      <c r="J2774" s="1" t="s">
        <v>2</v>
      </c>
      <c r="K2774" s="1">
        <v>31</v>
      </c>
      <c r="L2774" s="1" t="s">
        <v>115</v>
      </c>
      <c r="M2774" s="14">
        <v>0.5</v>
      </c>
      <c r="N2774" s="2">
        <v>5500</v>
      </c>
      <c r="O2774" s="14">
        <f t="shared" si="148"/>
        <v>2750</v>
      </c>
      <c r="P2774" s="14">
        <f t="shared" si="149"/>
        <v>962.49999999999989</v>
      </c>
      <c r="Q2774" s="3">
        <v>0.35</v>
      </c>
    </row>
    <row r="2775" spans="1:17" ht="15.75" customHeight="1" x14ac:dyDescent="0.2">
      <c r="A2775" s="1" t="s">
        <v>108</v>
      </c>
      <c r="B2775" s="1">
        <v>1185732</v>
      </c>
      <c r="C2775" s="17">
        <v>44750</v>
      </c>
      <c r="D2775" s="17" t="str">
        <f t="shared" si="153"/>
        <v>julio</v>
      </c>
      <c r="E2775" s="17" t="str">
        <f t="shared" si="154"/>
        <v>T3</v>
      </c>
      <c r="F2775" s="17" t="str">
        <f t="shared" si="155"/>
        <v>S2</v>
      </c>
      <c r="G2775" s="1" t="s">
        <v>15</v>
      </c>
      <c r="H2775" s="1" t="s">
        <v>81</v>
      </c>
      <c r="I2775" s="1" t="s">
        <v>82</v>
      </c>
      <c r="J2775" s="1" t="s">
        <v>3</v>
      </c>
      <c r="K2775" s="1">
        <v>24</v>
      </c>
      <c r="L2775" s="1" t="s">
        <v>115</v>
      </c>
      <c r="M2775" s="14">
        <v>0.45000000000000007</v>
      </c>
      <c r="N2775" s="2">
        <v>3000</v>
      </c>
      <c r="O2775" s="14">
        <f t="shared" si="148"/>
        <v>1350.0000000000002</v>
      </c>
      <c r="P2775" s="14">
        <f t="shared" si="149"/>
        <v>405.00000000000006</v>
      </c>
      <c r="Q2775" s="3">
        <v>0.3</v>
      </c>
    </row>
    <row r="2776" spans="1:17" ht="15.75" customHeight="1" x14ac:dyDescent="0.2">
      <c r="A2776" s="1" t="s">
        <v>108</v>
      </c>
      <c r="B2776" s="1">
        <v>1185732</v>
      </c>
      <c r="C2776" s="17">
        <v>44750</v>
      </c>
      <c r="D2776" s="17" t="str">
        <f t="shared" si="153"/>
        <v>julio</v>
      </c>
      <c r="E2776" s="17" t="str">
        <f t="shared" si="154"/>
        <v>T3</v>
      </c>
      <c r="F2776" s="17" t="str">
        <f t="shared" si="155"/>
        <v>S2</v>
      </c>
      <c r="G2776" s="1" t="s">
        <v>15</v>
      </c>
      <c r="H2776" s="1" t="s">
        <v>81</v>
      </c>
      <c r="I2776" s="1" t="s">
        <v>82</v>
      </c>
      <c r="J2776" s="1" t="s">
        <v>4</v>
      </c>
      <c r="K2776" s="1">
        <v>54</v>
      </c>
      <c r="L2776" s="1" t="s">
        <v>114</v>
      </c>
      <c r="M2776" s="14">
        <v>0.4</v>
      </c>
      <c r="N2776" s="2">
        <v>2250</v>
      </c>
      <c r="O2776" s="14">
        <f t="shared" si="148"/>
        <v>900</v>
      </c>
      <c r="P2776" s="14">
        <f t="shared" si="149"/>
        <v>270</v>
      </c>
      <c r="Q2776" s="3">
        <v>0.3</v>
      </c>
    </row>
    <row r="2777" spans="1:17" ht="15.75" customHeight="1" x14ac:dyDescent="0.2">
      <c r="A2777" s="1" t="s">
        <v>108</v>
      </c>
      <c r="B2777" s="1">
        <v>1185732</v>
      </c>
      <c r="C2777" s="17">
        <v>44750</v>
      </c>
      <c r="D2777" s="17" t="str">
        <f t="shared" si="153"/>
        <v>julio</v>
      </c>
      <c r="E2777" s="17" t="str">
        <f t="shared" si="154"/>
        <v>T3</v>
      </c>
      <c r="F2777" s="17" t="str">
        <f t="shared" si="155"/>
        <v>S2</v>
      </c>
      <c r="G2777" s="1" t="s">
        <v>15</v>
      </c>
      <c r="H2777" s="1" t="s">
        <v>81</v>
      </c>
      <c r="I2777" s="1" t="s">
        <v>82</v>
      </c>
      <c r="J2777" s="1" t="s">
        <v>5</v>
      </c>
      <c r="K2777" s="1">
        <v>34</v>
      </c>
      <c r="L2777" s="1" t="s">
        <v>112</v>
      </c>
      <c r="M2777" s="14">
        <v>0.4</v>
      </c>
      <c r="N2777" s="2">
        <v>1750</v>
      </c>
      <c r="O2777" s="14">
        <f t="shared" si="148"/>
        <v>700</v>
      </c>
      <c r="P2777" s="14">
        <f t="shared" si="149"/>
        <v>210</v>
      </c>
      <c r="Q2777" s="3">
        <v>0.3</v>
      </c>
    </row>
    <row r="2778" spans="1:17" ht="15.75" customHeight="1" x14ac:dyDescent="0.2">
      <c r="A2778" s="1" t="s">
        <v>108</v>
      </c>
      <c r="B2778" s="1">
        <v>1185732</v>
      </c>
      <c r="C2778" s="17">
        <v>44750</v>
      </c>
      <c r="D2778" s="17" t="str">
        <f t="shared" si="153"/>
        <v>julio</v>
      </c>
      <c r="E2778" s="17" t="str">
        <f t="shared" si="154"/>
        <v>T3</v>
      </c>
      <c r="F2778" s="17" t="str">
        <f t="shared" si="155"/>
        <v>S2</v>
      </c>
      <c r="G2778" s="1" t="s">
        <v>15</v>
      </c>
      <c r="H2778" s="1" t="s">
        <v>81</v>
      </c>
      <c r="I2778" s="1" t="s">
        <v>82</v>
      </c>
      <c r="J2778" s="1" t="s">
        <v>6</v>
      </c>
      <c r="K2778" s="1">
        <v>18</v>
      </c>
      <c r="L2778" s="1" t="s">
        <v>113</v>
      </c>
      <c r="M2778" s="14">
        <v>0.5</v>
      </c>
      <c r="N2778" s="2">
        <v>2000</v>
      </c>
      <c r="O2778" s="14">
        <f t="shared" si="148"/>
        <v>1000</v>
      </c>
      <c r="P2778" s="14">
        <f t="shared" si="149"/>
        <v>350</v>
      </c>
      <c r="Q2778" s="3">
        <v>0.35</v>
      </c>
    </row>
    <row r="2779" spans="1:17" ht="15.75" customHeight="1" x14ac:dyDescent="0.2">
      <c r="A2779" s="1" t="s">
        <v>108</v>
      </c>
      <c r="B2779" s="1">
        <v>1185732</v>
      </c>
      <c r="C2779" s="17">
        <v>44750</v>
      </c>
      <c r="D2779" s="17" t="str">
        <f t="shared" si="153"/>
        <v>julio</v>
      </c>
      <c r="E2779" s="17" t="str">
        <f t="shared" si="154"/>
        <v>T3</v>
      </c>
      <c r="F2779" s="17" t="str">
        <f t="shared" si="155"/>
        <v>S2</v>
      </c>
      <c r="G2779" s="1" t="s">
        <v>15</v>
      </c>
      <c r="H2779" s="1" t="s">
        <v>81</v>
      </c>
      <c r="I2779" s="1" t="s">
        <v>82</v>
      </c>
      <c r="J2779" s="1" t="s">
        <v>7</v>
      </c>
      <c r="K2779" s="1">
        <v>56</v>
      </c>
      <c r="L2779" s="1" t="s">
        <v>113</v>
      </c>
      <c r="M2779" s="14">
        <v>0.55000000000000004</v>
      </c>
      <c r="N2779" s="2">
        <v>3750</v>
      </c>
      <c r="O2779" s="14">
        <f t="shared" si="148"/>
        <v>2062.5</v>
      </c>
      <c r="P2779" s="14">
        <f t="shared" si="149"/>
        <v>825</v>
      </c>
      <c r="Q2779" s="3">
        <v>0.4</v>
      </c>
    </row>
    <row r="2780" spans="1:17" ht="15.75" customHeight="1" x14ac:dyDescent="0.2">
      <c r="A2780" s="1" t="s">
        <v>108</v>
      </c>
      <c r="B2780" s="1">
        <v>1185732</v>
      </c>
      <c r="C2780" s="17">
        <v>44782</v>
      </c>
      <c r="D2780" s="17" t="str">
        <f t="shared" si="153"/>
        <v>agosto</v>
      </c>
      <c r="E2780" s="17" t="str">
        <f t="shared" si="154"/>
        <v>T3</v>
      </c>
      <c r="F2780" s="17" t="str">
        <f t="shared" si="155"/>
        <v>S2</v>
      </c>
      <c r="G2780" s="1" t="s">
        <v>15</v>
      </c>
      <c r="H2780" s="1" t="s">
        <v>81</v>
      </c>
      <c r="I2780" s="1" t="s">
        <v>82</v>
      </c>
      <c r="J2780" s="1" t="s">
        <v>2</v>
      </c>
      <c r="K2780" s="1">
        <v>29</v>
      </c>
      <c r="L2780" s="1" t="s">
        <v>113</v>
      </c>
      <c r="M2780" s="14">
        <v>0.5</v>
      </c>
      <c r="N2780" s="2">
        <v>5250</v>
      </c>
      <c r="O2780" s="14">
        <f t="shared" si="148"/>
        <v>2625</v>
      </c>
      <c r="P2780" s="14">
        <f t="shared" si="149"/>
        <v>918.74999999999989</v>
      </c>
      <c r="Q2780" s="3">
        <v>0.35</v>
      </c>
    </row>
    <row r="2781" spans="1:17" ht="15.75" customHeight="1" x14ac:dyDescent="0.2">
      <c r="A2781" s="1" t="s">
        <v>108</v>
      </c>
      <c r="B2781" s="1">
        <v>1185732</v>
      </c>
      <c r="C2781" s="17">
        <v>44782</v>
      </c>
      <c r="D2781" s="17" t="str">
        <f t="shared" si="153"/>
        <v>agosto</v>
      </c>
      <c r="E2781" s="17" t="str">
        <f t="shared" si="154"/>
        <v>T3</v>
      </c>
      <c r="F2781" s="17" t="str">
        <f t="shared" si="155"/>
        <v>S2</v>
      </c>
      <c r="G2781" s="1" t="s">
        <v>15</v>
      </c>
      <c r="H2781" s="1" t="s">
        <v>81</v>
      </c>
      <c r="I2781" s="1" t="s">
        <v>82</v>
      </c>
      <c r="J2781" s="1" t="s">
        <v>3</v>
      </c>
      <c r="K2781" s="1">
        <v>50</v>
      </c>
      <c r="L2781" s="1" t="s">
        <v>114</v>
      </c>
      <c r="M2781" s="14">
        <v>0.45000000000000007</v>
      </c>
      <c r="N2781" s="2">
        <v>3000</v>
      </c>
      <c r="O2781" s="14">
        <f t="shared" si="148"/>
        <v>1350.0000000000002</v>
      </c>
      <c r="P2781" s="14">
        <f t="shared" si="149"/>
        <v>405.00000000000006</v>
      </c>
      <c r="Q2781" s="3">
        <v>0.3</v>
      </c>
    </row>
    <row r="2782" spans="1:17" ht="15.75" customHeight="1" x14ac:dyDescent="0.2">
      <c r="A2782" s="1" t="s">
        <v>108</v>
      </c>
      <c r="B2782" s="1">
        <v>1185732</v>
      </c>
      <c r="C2782" s="17">
        <v>44782</v>
      </c>
      <c r="D2782" s="17" t="str">
        <f t="shared" si="153"/>
        <v>agosto</v>
      </c>
      <c r="E2782" s="17" t="str">
        <f t="shared" si="154"/>
        <v>T3</v>
      </c>
      <c r="F2782" s="17" t="str">
        <f t="shared" si="155"/>
        <v>S2</v>
      </c>
      <c r="G2782" s="1" t="s">
        <v>15</v>
      </c>
      <c r="H2782" s="1" t="s">
        <v>81</v>
      </c>
      <c r="I2782" s="1" t="s">
        <v>82</v>
      </c>
      <c r="J2782" s="1" t="s">
        <v>4</v>
      </c>
      <c r="K2782" s="1">
        <v>48</v>
      </c>
      <c r="L2782" s="1" t="s">
        <v>115</v>
      </c>
      <c r="M2782" s="14">
        <v>0.4</v>
      </c>
      <c r="N2782" s="2">
        <v>2250</v>
      </c>
      <c r="O2782" s="14">
        <f t="shared" si="148"/>
        <v>900</v>
      </c>
      <c r="P2782" s="14">
        <f t="shared" si="149"/>
        <v>270</v>
      </c>
      <c r="Q2782" s="3">
        <v>0.3</v>
      </c>
    </row>
    <row r="2783" spans="1:17" ht="15.75" customHeight="1" x14ac:dyDescent="0.2">
      <c r="A2783" s="1" t="s">
        <v>108</v>
      </c>
      <c r="B2783" s="1">
        <v>1185732</v>
      </c>
      <c r="C2783" s="17">
        <v>44782</v>
      </c>
      <c r="D2783" s="17" t="str">
        <f t="shared" si="153"/>
        <v>agosto</v>
      </c>
      <c r="E2783" s="17" t="str">
        <f t="shared" si="154"/>
        <v>T3</v>
      </c>
      <c r="F2783" s="17" t="str">
        <f t="shared" si="155"/>
        <v>S2</v>
      </c>
      <c r="G2783" s="1" t="s">
        <v>15</v>
      </c>
      <c r="H2783" s="1" t="s">
        <v>81</v>
      </c>
      <c r="I2783" s="1" t="s">
        <v>82</v>
      </c>
      <c r="J2783" s="1" t="s">
        <v>5</v>
      </c>
      <c r="K2783" s="1">
        <v>49</v>
      </c>
      <c r="L2783" s="1" t="s">
        <v>113</v>
      </c>
      <c r="M2783" s="14">
        <v>0.4</v>
      </c>
      <c r="N2783" s="2">
        <v>2000</v>
      </c>
      <c r="O2783" s="14">
        <f t="shared" si="148"/>
        <v>800</v>
      </c>
      <c r="P2783" s="14">
        <f t="shared" si="149"/>
        <v>240</v>
      </c>
      <c r="Q2783" s="3">
        <v>0.3</v>
      </c>
    </row>
    <row r="2784" spans="1:17" ht="15.75" customHeight="1" x14ac:dyDescent="0.2">
      <c r="A2784" s="1" t="s">
        <v>108</v>
      </c>
      <c r="B2784" s="1">
        <v>1185732</v>
      </c>
      <c r="C2784" s="17">
        <v>44782</v>
      </c>
      <c r="D2784" s="17" t="str">
        <f t="shared" si="153"/>
        <v>agosto</v>
      </c>
      <c r="E2784" s="17" t="str">
        <f t="shared" si="154"/>
        <v>T3</v>
      </c>
      <c r="F2784" s="17" t="str">
        <f t="shared" si="155"/>
        <v>S2</v>
      </c>
      <c r="G2784" s="1" t="s">
        <v>15</v>
      </c>
      <c r="H2784" s="1" t="s">
        <v>81</v>
      </c>
      <c r="I2784" s="1" t="s">
        <v>82</v>
      </c>
      <c r="J2784" s="1" t="s">
        <v>6</v>
      </c>
      <c r="K2784" s="1">
        <v>19</v>
      </c>
      <c r="L2784" s="1" t="s">
        <v>113</v>
      </c>
      <c r="M2784" s="14">
        <v>0.5</v>
      </c>
      <c r="N2784" s="2">
        <v>1750</v>
      </c>
      <c r="O2784" s="14">
        <f t="shared" si="148"/>
        <v>875</v>
      </c>
      <c r="P2784" s="14">
        <f t="shared" si="149"/>
        <v>306.25</v>
      </c>
      <c r="Q2784" s="3">
        <v>0.35</v>
      </c>
    </row>
    <row r="2785" spans="1:17" ht="15.75" customHeight="1" x14ac:dyDescent="0.2">
      <c r="A2785" s="1" t="s">
        <v>108</v>
      </c>
      <c r="B2785" s="1">
        <v>1185732</v>
      </c>
      <c r="C2785" s="17">
        <v>44782</v>
      </c>
      <c r="D2785" s="17" t="str">
        <f t="shared" si="153"/>
        <v>agosto</v>
      </c>
      <c r="E2785" s="17" t="str">
        <f t="shared" si="154"/>
        <v>T3</v>
      </c>
      <c r="F2785" s="17" t="str">
        <f t="shared" si="155"/>
        <v>S2</v>
      </c>
      <c r="G2785" s="1" t="s">
        <v>15</v>
      </c>
      <c r="H2785" s="1" t="s">
        <v>81</v>
      </c>
      <c r="I2785" s="1" t="s">
        <v>82</v>
      </c>
      <c r="J2785" s="1" t="s">
        <v>7</v>
      </c>
      <c r="K2785" s="1">
        <v>16</v>
      </c>
      <c r="L2785" s="1" t="s">
        <v>114</v>
      </c>
      <c r="M2785" s="14">
        <v>0.55000000000000004</v>
      </c>
      <c r="N2785" s="2">
        <v>3500</v>
      </c>
      <c r="O2785" s="14">
        <f t="shared" si="148"/>
        <v>1925.0000000000002</v>
      </c>
      <c r="P2785" s="14">
        <f t="shared" si="149"/>
        <v>770.00000000000011</v>
      </c>
      <c r="Q2785" s="3">
        <v>0.4</v>
      </c>
    </row>
    <row r="2786" spans="1:17" ht="15.75" customHeight="1" x14ac:dyDescent="0.2">
      <c r="A2786" s="1" t="s">
        <v>108</v>
      </c>
      <c r="B2786" s="1">
        <v>1185732</v>
      </c>
      <c r="C2786" s="17">
        <v>44814</v>
      </c>
      <c r="D2786" s="17" t="str">
        <f t="shared" si="153"/>
        <v>septiembre</v>
      </c>
      <c r="E2786" s="17" t="str">
        <f t="shared" si="154"/>
        <v>T3</v>
      </c>
      <c r="F2786" s="17" t="str">
        <f t="shared" si="155"/>
        <v>S2</v>
      </c>
      <c r="G2786" s="1" t="s">
        <v>15</v>
      </c>
      <c r="H2786" s="1" t="s">
        <v>81</v>
      </c>
      <c r="I2786" s="1" t="s">
        <v>82</v>
      </c>
      <c r="J2786" s="1" t="s">
        <v>2</v>
      </c>
      <c r="K2786" s="1">
        <v>31</v>
      </c>
      <c r="L2786" s="1" t="s">
        <v>113</v>
      </c>
      <c r="M2786" s="14">
        <v>0.4</v>
      </c>
      <c r="N2786" s="2">
        <v>4750</v>
      </c>
      <c r="O2786" s="14">
        <f t="shared" si="148"/>
        <v>1900</v>
      </c>
      <c r="P2786" s="14">
        <f t="shared" si="149"/>
        <v>665</v>
      </c>
      <c r="Q2786" s="3">
        <v>0.35</v>
      </c>
    </row>
    <row r="2787" spans="1:17" ht="15.75" customHeight="1" x14ac:dyDescent="0.2">
      <c r="A2787" s="1" t="s">
        <v>108</v>
      </c>
      <c r="B2787" s="1">
        <v>1185732</v>
      </c>
      <c r="C2787" s="17">
        <v>44814</v>
      </c>
      <c r="D2787" s="17" t="str">
        <f t="shared" si="153"/>
        <v>septiembre</v>
      </c>
      <c r="E2787" s="17" t="str">
        <f t="shared" si="154"/>
        <v>T3</v>
      </c>
      <c r="F2787" s="17" t="str">
        <f t="shared" si="155"/>
        <v>S2</v>
      </c>
      <c r="G2787" s="1" t="s">
        <v>15</v>
      </c>
      <c r="H2787" s="1" t="s">
        <v>81</v>
      </c>
      <c r="I2787" s="1" t="s">
        <v>82</v>
      </c>
      <c r="J2787" s="1" t="s">
        <v>3</v>
      </c>
      <c r="K2787" s="1">
        <v>27</v>
      </c>
      <c r="L2787" s="1" t="s">
        <v>113</v>
      </c>
      <c r="M2787" s="14">
        <v>0.35000000000000009</v>
      </c>
      <c r="N2787" s="2">
        <v>2750</v>
      </c>
      <c r="O2787" s="14">
        <f t="shared" si="148"/>
        <v>962.50000000000023</v>
      </c>
      <c r="P2787" s="14">
        <f t="shared" si="149"/>
        <v>288.75000000000006</v>
      </c>
      <c r="Q2787" s="3">
        <v>0.3</v>
      </c>
    </row>
    <row r="2788" spans="1:17" ht="15.75" customHeight="1" x14ac:dyDescent="0.2">
      <c r="A2788" s="1" t="s">
        <v>108</v>
      </c>
      <c r="B2788" s="1">
        <v>1185732</v>
      </c>
      <c r="C2788" s="17">
        <v>44814</v>
      </c>
      <c r="D2788" s="17" t="str">
        <f t="shared" si="153"/>
        <v>septiembre</v>
      </c>
      <c r="E2788" s="17" t="str">
        <f t="shared" si="154"/>
        <v>T3</v>
      </c>
      <c r="F2788" s="17" t="str">
        <f t="shared" si="155"/>
        <v>S2</v>
      </c>
      <c r="G2788" s="1" t="s">
        <v>15</v>
      </c>
      <c r="H2788" s="1" t="s">
        <v>81</v>
      </c>
      <c r="I2788" s="1" t="s">
        <v>82</v>
      </c>
      <c r="J2788" s="1" t="s">
        <v>4</v>
      </c>
      <c r="K2788" s="1">
        <v>54</v>
      </c>
      <c r="L2788" s="1" t="s">
        <v>115</v>
      </c>
      <c r="M2788" s="14">
        <v>0.30000000000000004</v>
      </c>
      <c r="N2788" s="2">
        <v>1750</v>
      </c>
      <c r="O2788" s="14">
        <f t="shared" si="148"/>
        <v>525.00000000000011</v>
      </c>
      <c r="P2788" s="14">
        <f t="shared" si="149"/>
        <v>157.50000000000003</v>
      </c>
      <c r="Q2788" s="3">
        <v>0.3</v>
      </c>
    </row>
    <row r="2789" spans="1:17" ht="15.75" customHeight="1" x14ac:dyDescent="0.2">
      <c r="A2789" s="1" t="s">
        <v>108</v>
      </c>
      <c r="B2789" s="1">
        <v>1185732</v>
      </c>
      <c r="C2789" s="17">
        <v>44814</v>
      </c>
      <c r="D2789" s="17" t="str">
        <f t="shared" si="153"/>
        <v>septiembre</v>
      </c>
      <c r="E2789" s="17" t="str">
        <f t="shared" si="154"/>
        <v>T3</v>
      </c>
      <c r="F2789" s="17" t="str">
        <f t="shared" si="155"/>
        <v>S2</v>
      </c>
      <c r="G2789" s="1" t="s">
        <v>15</v>
      </c>
      <c r="H2789" s="1" t="s">
        <v>81</v>
      </c>
      <c r="I2789" s="1" t="s">
        <v>82</v>
      </c>
      <c r="J2789" s="1" t="s">
        <v>5</v>
      </c>
      <c r="K2789" s="1">
        <v>59</v>
      </c>
      <c r="L2789" s="1" t="s">
        <v>115</v>
      </c>
      <c r="M2789" s="14">
        <v>0.30000000000000004</v>
      </c>
      <c r="N2789" s="2">
        <v>1500</v>
      </c>
      <c r="O2789" s="14">
        <f t="shared" si="148"/>
        <v>450.00000000000006</v>
      </c>
      <c r="P2789" s="14">
        <f t="shared" si="149"/>
        <v>135</v>
      </c>
      <c r="Q2789" s="3">
        <v>0.3</v>
      </c>
    </row>
    <row r="2790" spans="1:17" ht="15.75" customHeight="1" x14ac:dyDescent="0.2">
      <c r="A2790" s="1" t="s">
        <v>108</v>
      </c>
      <c r="B2790" s="1">
        <v>1185732</v>
      </c>
      <c r="C2790" s="17">
        <v>44814</v>
      </c>
      <c r="D2790" s="17" t="str">
        <f t="shared" si="153"/>
        <v>septiembre</v>
      </c>
      <c r="E2790" s="17" t="str">
        <f t="shared" si="154"/>
        <v>T3</v>
      </c>
      <c r="F2790" s="17" t="str">
        <f t="shared" si="155"/>
        <v>S2</v>
      </c>
      <c r="G2790" s="1" t="s">
        <v>15</v>
      </c>
      <c r="H2790" s="1" t="s">
        <v>81</v>
      </c>
      <c r="I2790" s="1" t="s">
        <v>82</v>
      </c>
      <c r="J2790" s="1" t="s">
        <v>6</v>
      </c>
      <c r="K2790" s="1">
        <v>26</v>
      </c>
      <c r="L2790" s="1" t="s">
        <v>113</v>
      </c>
      <c r="M2790" s="14">
        <v>0.4</v>
      </c>
      <c r="N2790" s="2">
        <v>1500</v>
      </c>
      <c r="O2790" s="14">
        <f t="shared" si="148"/>
        <v>600</v>
      </c>
      <c r="P2790" s="14">
        <f t="shared" si="149"/>
        <v>210</v>
      </c>
      <c r="Q2790" s="3">
        <v>0.35</v>
      </c>
    </row>
    <row r="2791" spans="1:17" ht="15.75" customHeight="1" x14ac:dyDescent="0.2">
      <c r="A2791" s="1" t="s">
        <v>108</v>
      </c>
      <c r="B2791" s="1">
        <v>1185732</v>
      </c>
      <c r="C2791" s="17">
        <v>44814</v>
      </c>
      <c r="D2791" s="17" t="str">
        <f t="shared" si="153"/>
        <v>septiembre</v>
      </c>
      <c r="E2791" s="17" t="str">
        <f t="shared" si="154"/>
        <v>T3</v>
      </c>
      <c r="F2791" s="17" t="str">
        <f t="shared" si="155"/>
        <v>S2</v>
      </c>
      <c r="G2791" s="1" t="s">
        <v>15</v>
      </c>
      <c r="H2791" s="1" t="s">
        <v>81</v>
      </c>
      <c r="I2791" s="1" t="s">
        <v>82</v>
      </c>
      <c r="J2791" s="1" t="s">
        <v>7</v>
      </c>
      <c r="K2791" s="1">
        <v>31</v>
      </c>
      <c r="L2791" s="1" t="s">
        <v>114</v>
      </c>
      <c r="M2791" s="14">
        <v>0.45</v>
      </c>
      <c r="N2791" s="2">
        <v>2250</v>
      </c>
      <c r="O2791" s="14">
        <f t="shared" si="148"/>
        <v>1012.5</v>
      </c>
      <c r="P2791" s="14">
        <f t="shared" si="149"/>
        <v>405</v>
      </c>
      <c r="Q2791" s="3">
        <v>0.4</v>
      </c>
    </row>
    <row r="2792" spans="1:17" ht="15.75" customHeight="1" x14ac:dyDescent="0.2">
      <c r="A2792" s="1" t="s">
        <v>108</v>
      </c>
      <c r="B2792" s="1">
        <v>1185732</v>
      </c>
      <c r="C2792" s="17">
        <v>44843</v>
      </c>
      <c r="D2792" s="17" t="str">
        <f t="shared" si="153"/>
        <v>octubre</v>
      </c>
      <c r="E2792" s="17" t="str">
        <f t="shared" si="154"/>
        <v>T4</v>
      </c>
      <c r="F2792" s="17" t="str">
        <f t="shared" si="155"/>
        <v>S2</v>
      </c>
      <c r="G2792" s="1" t="s">
        <v>15</v>
      </c>
      <c r="H2792" s="1" t="s">
        <v>81</v>
      </c>
      <c r="I2792" s="1" t="s">
        <v>82</v>
      </c>
      <c r="J2792" s="1" t="s">
        <v>2</v>
      </c>
      <c r="K2792" s="1">
        <v>56</v>
      </c>
      <c r="L2792" s="1" t="s">
        <v>114</v>
      </c>
      <c r="M2792" s="14">
        <v>0.49999999999999994</v>
      </c>
      <c r="N2792" s="2">
        <v>4000</v>
      </c>
      <c r="O2792" s="14">
        <f t="shared" si="148"/>
        <v>1999.9999999999998</v>
      </c>
      <c r="P2792" s="14">
        <f t="shared" si="149"/>
        <v>699.99999999999989</v>
      </c>
      <c r="Q2792" s="3">
        <v>0.35</v>
      </c>
    </row>
    <row r="2793" spans="1:17" ht="15.75" customHeight="1" x14ac:dyDescent="0.2">
      <c r="A2793" s="1" t="s">
        <v>108</v>
      </c>
      <c r="B2793" s="1">
        <v>1185732</v>
      </c>
      <c r="C2793" s="17">
        <v>44843</v>
      </c>
      <c r="D2793" s="17" t="str">
        <f t="shared" si="153"/>
        <v>octubre</v>
      </c>
      <c r="E2793" s="17" t="str">
        <f t="shared" si="154"/>
        <v>T4</v>
      </c>
      <c r="F2793" s="17" t="str">
        <f t="shared" si="155"/>
        <v>S2</v>
      </c>
      <c r="G2793" s="1" t="s">
        <v>15</v>
      </c>
      <c r="H2793" s="1" t="s">
        <v>81</v>
      </c>
      <c r="I2793" s="1" t="s">
        <v>82</v>
      </c>
      <c r="J2793" s="1" t="s">
        <v>3</v>
      </c>
      <c r="K2793" s="1">
        <v>36</v>
      </c>
      <c r="L2793" s="1" t="s">
        <v>113</v>
      </c>
      <c r="M2793" s="14">
        <v>0.4</v>
      </c>
      <c r="N2793" s="2">
        <v>2500</v>
      </c>
      <c r="O2793" s="14">
        <f t="shared" si="148"/>
        <v>1000</v>
      </c>
      <c r="P2793" s="14">
        <f t="shared" si="149"/>
        <v>300</v>
      </c>
      <c r="Q2793" s="3">
        <v>0.3</v>
      </c>
    </row>
    <row r="2794" spans="1:17" ht="15.75" customHeight="1" x14ac:dyDescent="0.2">
      <c r="A2794" s="1" t="s">
        <v>108</v>
      </c>
      <c r="B2794" s="1">
        <v>1185732</v>
      </c>
      <c r="C2794" s="17">
        <v>44843</v>
      </c>
      <c r="D2794" s="17" t="str">
        <f t="shared" si="153"/>
        <v>octubre</v>
      </c>
      <c r="E2794" s="17" t="str">
        <f t="shared" si="154"/>
        <v>T4</v>
      </c>
      <c r="F2794" s="17" t="str">
        <f t="shared" si="155"/>
        <v>S2</v>
      </c>
      <c r="G2794" s="1" t="s">
        <v>15</v>
      </c>
      <c r="H2794" s="1" t="s">
        <v>81</v>
      </c>
      <c r="I2794" s="1" t="s">
        <v>82</v>
      </c>
      <c r="J2794" s="1" t="s">
        <v>4</v>
      </c>
      <c r="K2794" s="1">
        <v>48</v>
      </c>
      <c r="L2794" s="1" t="s">
        <v>114</v>
      </c>
      <c r="M2794" s="14">
        <v>0.4</v>
      </c>
      <c r="N2794" s="2">
        <v>1500</v>
      </c>
      <c r="O2794" s="14">
        <f t="shared" si="148"/>
        <v>600</v>
      </c>
      <c r="P2794" s="14">
        <f t="shared" si="149"/>
        <v>180</v>
      </c>
      <c r="Q2794" s="3">
        <v>0.3</v>
      </c>
    </row>
    <row r="2795" spans="1:17" ht="15.75" customHeight="1" x14ac:dyDescent="0.2">
      <c r="A2795" s="1" t="s">
        <v>108</v>
      </c>
      <c r="B2795" s="1">
        <v>1185732</v>
      </c>
      <c r="C2795" s="17">
        <v>44843</v>
      </c>
      <c r="D2795" s="17" t="str">
        <f t="shared" si="153"/>
        <v>octubre</v>
      </c>
      <c r="E2795" s="17" t="str">
        <f t="shared" si="154"/>
        <v>T4</v>
      </c>
      <c r="F2795" s="17" t="str">
        <f t="shared" si="155"/>
        <v>S2</v>
      </c>
      <c r="G2795" s="1" t="s">
        <v>15</v>
      </c>
      <c r="H2795" s="1" t="s">
        <v>81</v>
      </c>
      <c r="I2795" s="1" t="s">
        <v>82</v>
      </c>
      <c r="J2795" s="1" t="s">
        <v>5</v>
      </c>
      <c r="K2795" s="1">
        <v>55</v>
      </c>
      <c r="L2795" s="1" t="s">
        <v>115</v>
      </c>
      <c r="M2795" s="14">
        <v>0.4</v>
      </c>
      <c r="N2795" s="2">
        <v>1250</v>
      </c>
      <c r="O2795" s="14">
        <f t="shared" si="148"/>
        <v>500</v>
      </c>
      <c r="P2795" s="14">
        <f t="shared" si="149"/>
        <v>150</v>
      </c>
      <c r="Q2795" s="3">
        <v>0.3</v>
      </c>
    </row>
    <row r="2796" spans="1:17" ht="15.75" customHeight="1" x14ac:dyDescent="0.2">
      <c r="A2796" s="1" t="s">
        <v>108</v>
      </c>
      <c r="B2796" s="1">
        <v>1185732</v>
      </c>
      <c r="C2796" s="17">
        <v>44843</v>
      </c>
      <c r="D2796" s="17" t="str">
        <f t="shared" si="153"/>
        <v>octubre</v>
      </c>
      <c r="E2796" s="17" t="str">
        <f t="shared" si="154"/>
        <v>T4</v>
      </c>
      <c r="F2796" s="17" t="str">
        <f t="shared" si="155"/>
        <v>S2</v>
      </c>
      <c r="G2796" s="1" t="s">
        <v>15</v>
      </c>
      <c r="H2796" s="1" t="s">
        <v>81</v>
      </c>
      <c r="I2796" s="1" t="s">
        <v>82</v>
      </c>
      <c r="J2796" s="1" t="s">
        <v>6</v>
      </c>
      <c r="K2796" s="1">
        <v>52</v>
      </c>
      <c r="L2796" s="1" t="s">
        <v>114</v>
      </c>
      <c r="M2796" s="14">
        <v>0.49999999999999994</v>
      </c>
      <c r="N2796" s="2">
        <v>1250</v>
      </c>
      <c r="O2796" s="14">
        <f t="shared" si="148"/>
        <v>624.99999999999989</v>
      </c>
      <c r="P2796" s="14">
        <f t="shared" si="149"/>
        <v>218.74999999999994</v>
      </c>
      <c r="Q2796" s="3">
        <v>0.35</v>
      </c>
    </row>
    <row r="2797" spans="1:17" ht="15.75" customHeight="1" x14ac:dyDescent="0.2">
      <c r="A2797" s="1" t="s">
        <v>108</v>
      </c>
      <c r="B2797" s="1">
        <v>1185732</v>
      </c>
      <c r="C2797" s="17">
        <v>44843</v>
      </c>
      <c r="D2797" s="17" t="str">
        <f t="shared" si="153"/>
        <v>octubre</v>
      </c>
      <c r="E2797" s="17" t="str">
        <f t="shared" si="154"/>
        <v>T4</v>
      </c>
      <c r="F2797" s="17" t="str">
        <f t="shared" si="155"/>
        <v>S2</v>
      </c>
      <c r="G2797" s="1" t="s">
        <v>15</v>
      </c>
      <c r="H2797" s="1" t="s">
        <v>81</v>
      </c>
      <c r="I2797" s="1" t="s">
        <v>82</v>
      </c>
      <c r="J2797" s="1" t="s">
        <v>7</v>
      </c>
      <c r="K2797" s="1">
        <v>31</v>
      </c>
      <c r="L2797" s="1" t="s">
        <v>113</v>
      </c>
      <c r="M2797" s="14">
        <v>0.54999999999999982</v>
      </c>
      <c r="N2797" s="2">
        <v>2500</v>
      </c>
      <c r="O2797" s="14">
        <f t="shared" si="148"/>
        <v>1374.9999999999995</v>
      </c>
      <c r="P2797" s="14">
        <f t="shared" si="149"/>
        <v>549.99999999999989</v>
      </c>
      <c r="Q2797" s="3">
        <v>0.4</v>
      </c>
    </row>
    <row r="2798" spans="1:17" ht="15.75" customHeight="1" x14ac:dyDescent="0.2">
      <c r="A2798" s="1" t="s">
        <v>108</v>
      </c>
      <c r="B2798" s="1">
        <v>1185732</v>
      </c>
      <c r="C2798" s="17">
        <v>44874</v>
      </c>
      <c r="D2798" s="17" t="str">
        <f t="shared" si="153"/>
        <v>noviembre</v>
      </c>
      <c r="E2798" s="17" t="str">
        <f t="shared" si="154"/>
        <v>T4</v>
      </c>
      <c r="F2798" s="17" t="str">
        <f t="shared" si="155"/>
        <v>S2</v>
      </c>
      <c r="G2798" s="1" t="s">
        <v>15</v>
      </c>
      <c r="H2798" s="1" t="s">
        <v>81</v>
      </c>
      <c r="I2798" s="1" t="s">
        <v>82</v>
      </c>
      <c r="J2798" s="1" t="s">
        <v>2</v>
      </c>
      <c r="K2798" s="1">
        <v>37</v>
      </c>
      <c r="L2798" s="1" t="s">
        <v>114</v>
      </c>
      <c r="M2798" s="14">
        <v>0.49999999999999994</v>
      </c>
      <c r="N2798" s="2">
        <v>4000</v>
      </c>
      <c r="O2798" s="14">
        <f t="shared" si="148"/>
        <v>1999.9999999999998</v>
      </c>
      <c r="P2798" s="14">
        <f t="shared" si="149"/>
        <v>699.99999999999989</v>
      </c>
      <c r="Q2798" s="3">
        <v>0.35</v>
      </c>
    </row>
    <row r="2799" spans="1:17" ht="15.75" customHeight="1" x14ac:dyDescent="0.2">
      <c r="A2799" s="1" t="s">
        <v>108</v>
      </c>
      <c r="B2799" s="1">
        <v>1185732</v>
      </c>
      <c r="C2799" s="17">
        <v>44874</v>
      </c>
      <c r="D2799" s="17" t="str">
        <f t="shared" si="153"/>
        <v>noviembre</v>
      </c>
      <c r="E2799" s="17" t="str">
        <f t="shared" si="154"/>
        <v>T4</v>
      </c>
      <c r="F2799" s="17" t="str">
        <f t="shared" si="155"/>
        <v>S2</v>
      </c>
      <c r="G2799" s="1" t="s">
        <v>15</v>
      </c>
      <c r="H2799" s="1" t="s">
        <v>81</v>
      </c>
      <c r="I2799" s="1" t="s">
        <v>82</v>
      </c>
      <c r="J2799" s="1" t="s">
        <v>3</v>
      </c>
      <c r="K2799" s="1">
        <v>39</v>
      </c>
      <c r="L2799" s="1" t="s">
        <v>113</v>
      </c>
      <c r="M2799" s="14">
        <v>0.4</v>
      </c>
      <c r="N2799" s="2">
        <v>2500</v>
      </c>
      <c r="O2799" s="14">
        <f t="shared" si="148"/>
        <v>1000</v>
      </c>
      <c r="P2799" s="14">
        <f t="shared" si="149"/>
        <v>300</v>
      </c>
      <c r="Q2799" s="3">
        <v>0.3</v>
      </c>
    </row>
    <row r="2800" spans="1:17" ht="15.75" customHeight="1" x14ac:dyDescent="0.2">
      <c r="A2800" s="1" t="s">
        <v>108</v>
      </c>
      <c r="B2800" s="1">
        <v>1185732</v>
      </c>
      <c r="C2800" s="17">
        <v>44874</v>
      </c>
      <c r="D2800" s="17" t="str">
        <f t="shared" si="153"/>
        <v>noviembre</v>
      </c>
      <c r="E2800" s="17" t="str">
        <f t="shared" si="154"/>
        <v>T4</v>
      </c>
      <c r="F2800" s="17" t="str">
        <f t="shared" si="155"/>
        <v>S2</v>
      </c>
      <c r="G2800" s="1" t="s">
        <v>15</v>
      </c>
      <c r="H2800" s="1" t="s">
        <v>81</v>
      </c>
      <c r="I2800" s="1" t="s">
        <v>82</v>
      </c>
      <c r="J2800" s="1" t="s">
        <v>4</v>
      </c>
      <c r="K2800" s="1">
        <v>30</v>
      </c>
      <c r="L2800" s="1" t="s">
        <v>115</v>
      </c>
      <c r="M2800" s="14">
        <v>0.4</v>
      </c>
      <c r="N2800" s="2">
        <v>1950</v>
      </c>
      <c r="O2800" s="14">
        <f t="shared" si="148"/>
        <v>780</v>
      </c>
      <c r="P2800" s="14">
        <f t="shared" si="149"/>
        <v>234</v>
      </c>
      <c r="Q2800" s="3">
        <v>0.3</v>
      </c>
    </row>
    <row r="2801" spans="1:17" ht="15.75" customHeight="1" x14ac:dyDescent="0.2">
      <c r="A2801" s="1" t="s">
        <v>108</v>
      </c>
      <c r="B2801" s="1">
        <v>1185732</v>
      </c>
      <c r="C2801" s="17">
        <v>44874</v>
      </c>
      <c r="D2801" s="17" t="str">
        <f t="shared" si="153"/>
        <v>noviembre</v>
      </c>
      <c r="E2801" s="17" t="str">
        <f t="shared" si="154"/>
        <v>T4</v>
      </c>
      <c r="F2801" s="17" t="str">
        <f t="shared" si="155"/>
        <v>S2</v>
      </c>
      <c r="G2801" s="1" t="s">
        <v>15</v>
      </c>
      <c r="H2801" s="1" t="s">
        <v>81</v>
      </c>
      <c r="I2801" s="1" t="s">
        <v>82</v>
      </c>
      <c r="J2801" s="1" t="s">
        <v>5</v>
      </c>
      <c r="K2801" s="1">
        <v>36</v>
      </c>
      <c r="L2801" s="1" t="s">
        <v>114</v>
      </c>
      <c r="M2801" s="14">
        <v>0.4</v>
      </c>
      <c r="N2801" s="2">
        <v>1750</v>
      </c>
      <c r="O2801" s="14">
        <f t="shared" si="148"/>
        <v>700</v>
      </c>
      <c r="P2801" s="14">
        <f t="shared" si="149"/>
        <v>210</v>
      </c>
      <c r="Q2801" s="3">
        <v>0.3</v>
      </c>
    </row>
    <row r="2802" spans="1:17" ht="15.75" customHeight="1" x14ac:dyDescent="0.2">
      <c r="A2802" s="1" t="s">
        <v>108</v>
      </c>
      <c r="B2802" s="1">
        <v>1185732</v>
      </c>
      <c r="C2802" s="17">
        <v>44874</v>
      </c>
      <c r="D2802" s="17" t="str">
        <f t="shared" si="153"/>
        <v>noviembre</v>
      </c>
      <c r="E2802" s="17" t="str">
        <f t="shared" si="154"/>
        <v>T4</v>
      </c>
      <c r="F2802" s="17" t="str">
        <f t="shared" si="155"/>
        <v>S2</v>
      </c>
      <c r="G2802" s="1" t="s">
        <v>15</v>
      </c>
      <c r="H2802" s="1" t="s">
        <v>81</v>
      </c>
      <c r="I2802" s="1" t="s">
        <v>82</v>
      </c>
      <c r="J2802" s="1" t="s">
        <v>6</v>
      </c>
      <c r="K2802" s="1">
        <v>51</v>
      </c>
      <c r="L2802" s="1" t="s">
        <v>114</v>
      </c>
      <c r="M2802" s="14">
        <v>0.6</v>
      </c>
      <c r="N2802" s="2">
        <v>1500</v>
      </c>
      <c r="O2802" s="14">
        <f t="shared" si="148"/>
        <v>900</v>
      </c>
      <c r="P2802" s="14">
        <f t="shared" si="149"/>
        <v>315</v>
      </c>
      <c r="Q2802" s="3">
        <v>0.35</v>
      </c>
    </row>
    <row r="2803" spans="1:17" ht="15.75" customHeight="1" x14ac:dyDescent="0.2">
      <c r="A2803" s="1" t="s">
        <v>108</v>
      </c>
      <c r="B2803" s="1">
        <v>1185732</v>
      </c>
      <c r="C2803" s="17">
        <v>44874</v>
      </c>
      <c r="D2803" s="17" t="str">
        <f t="shared" si="153"/>
        <v>noviembre</v>
      </c>
      <c r="E2803" s="17" t="str">
        <f t="shared" si="154"/>
        <v>T4</v>
      </c>
      <c r="F2803" s="17" t="str">
        <f t="shared" si="155"/>
        <v>S2</v>
      </c>
      <c r="G2803" s="1" t="s">
        <v>15</v>
      </c>
      <c r="H2803" s="1" t="s">
        <v>81</v>
      </c>
      <c r="I2803" s="1" t="s">
        <v>82</v>
      </c>
      <c r="J2803" s="1" t="s">
        <v>7</v>
      </c>
      <c r="K2803" s="1">
        <v>32</v>
      </c>
      <c r="L2803" s="1" t="s">
        <v>113</v>
      </c>
      <c r="M2803" s="14">
        <v>0.64999999999999991</v>
      </c>
      <c r="N2803" s="2">
        <v>2500</v>
      </c>
      <c r="O2803" s="14">
        <f t="shared" si="148"/>
        <v>1624.9999999999998</v>
      </c>
      <c r="P2803" s="14">
        <f t="shared" si="149"/>
        <v>650</v>
      </c>
      <c r="Q2803" s="3">
        <v>0.4</v>
      </c>
    </row>
    <row r="2804" spans="1:17" ht="15.75" customHeight="1" x14ac:dyDescent="0.2">
      <c r="A2804" s="1" t="s">
        <v>108</v>
      </c>
      <c r="B2804" s="1">
        <v>1185732</v>
      </c>
      <c r="C2804" s="17">
        <v>44903</v>
      </c>
      <c r="D2804" s="17" t="str">
        <f t="shared" si="153"/>
        <v>diciembre</v>
      </c>
      <c r="E2804" s="17" t="str">
        <f t="shared" si="154"/>
        <v>T4</v>
      </c>
      <c r="F2804" s="17" t="str">
        <f t="shared" si="155"/>
        <v>S2</v>
      </c>
      <c r="G2804" s="1" t="s">
        <v>15</v>
      </c>
      <c r="H2804" s="1" t="s">
        <v>81</v>
      </c>
      <c r="I2804" s="1" t="s">
        <v>82</v>
      </c>
      <c r="J2804" s="1" t="s">
        <v>2</v>
      </c>
      <c r="K2804" s="1">
        <v>44</v>
      </c>
      <c r="L2804" s="1" t="s">
        <v>115</v>
      </c>
      <c r="M2804" s="14">
        <v>0.6</v>
      </c>
      <c r="N2804" s="2">
        <v>5000</v>
      </c>
      <c r="O2804" s="14">
        <f t="shared" si="148"/>
        <v>3000</v>
      </c>
      <c r="P2804" s="14">
        <f t="shared" si="149"/>
        <v>1050</v>
      </c>
      <c r="Q2804" s="3">
        <v>0.35</v>
      </c>
    </row>
    <row r="2805" spans="1:17" ht="15.75" customHeight="1" x14ac:dyDescent="0.2">
      <c r="A2805" s="1" t="s">
        <v>108</v>
      </c>
      <c r="B2805" s="1">
        <v>1185732</v>
      </c>
      <c r="C2805" s="17">
        <v>44903</v>
      </c>
      <c r="D2805" s="17" t="str">
        <f t="shared" si="153"/>
        <v>diciembre</v>
      </c>
      <c r="E2805" s="17" t="str">
        <f t="shared" si="154"/>
        <v>T4</v>
      </c>
      <c r="F2805" s="17" t="str">
        <f t="shared" si="155"/>
        <v>S2</v>
      </c>
      <c r="G2805" s="1" t="s">
        <v>15</v>
      </c>
      <c r="H2805" s="1" t="s">
        <v>81</v>
      </c>
      <c r="I2805" s="1" t="s">
        <v>82</v>
      </c>
      <c r="J2805" s="1" t="s">
        <v>3</v>
      </c>
      <c r="K2805" s="1">
        <v>33</v>
      </c>
      <c r="L2805" s="1" t="s">
        <v>113</v>
      </c>
      <c r="M2805" s="14">
        <v>0.5</v>
      </c>
      <c r="N2805" s="2">
        <v>3000</v>
      </c>
      <c r="O2805" s="14">
        <f t="shared" si="148"/>
        <v>1500</v>
      </c>
      <c r="P2805" s="14">
        <f t="shared" si="149"/>
        <v>450</v>
      </c>
      <c r="Q2805" s="3">
        <v>0.3</v>
      </c>
    </row>
    <row r="2806" spans="1:17" ht="15.75" customHeight="1" x14ac:dyDescent="0.2">
      <c r="A2806" s="1" t="s">
        <v>108</v>
      </c>
      <c r="B2806" s="1">
        <v>1185732</v>
      </c>
      <c r="C2806" s="17">
        <v>44903</v>
      </c>
      <c r="D2806" s="17" t="str">
        <f t="shared" si="153"/>
        <v>diciembre</v>
      </c>
      <c r="E2806" s="17" t="str">
        <f t="shared" si="154"/>
        <v>T4</v>
      </c>
      <c r="F2806" s="17" t="str">
        <f t="shared" si="155"/>
        <v>S2</v>
      </c>
      <c r="G2806" s="1" t="s">
        <v>15</v>
      </c>
      <c r="H2806" s="1" t="s">
        <v>81</v>
      </c>
      <c r="I2806" s="1" t="s">
        <v>82</v>
      </c>
      <c r="J2806" s="1" t="s">
        <v>4</v>
      </c>
      <c r="K2806" s="1">
        <v>33</v>
      </c>
      <c r="L2806" s="1" t="s">
        <v>113</v>
      </c>
      <c r="M2806" s="14">
        <v>0.5</v>
      </c>
      <c r="N2806" s="2">
        <v>2500</v>
      </c>
      <c r="O2806" s="14">
        <f t="shared" si="148"/>
        <v>1250</v>
      </c>
      <c r="P2806" s="14">
        <f t="shared" si="149"/>
        <v>375</v>
      </c>
      <c r="Q2806" s="3">
        <v>0.3</v>
      </c>
    </row>
    <row r="2807" spans="1:17" ht="15.75" customHeight="1" x14ac:dyDescent="0.2">
      <c r="A2807" s="1" t="s">
        <v>108</v>
      </c>
      <c r="B2807" s="1">
        <v>1185732</v>
      </c>
      <c r="C2807" s="17">
        <v>44903</v>
      </c>
      <c r="D2807" s="17" t="str">
        <f t="shared" si="153"/>
        <v>diciembre</v>
      </c>
      <c r="E2807" s="17" t="str">
        <f t="shared" si="154"/>
        <v>T4</v>
      </c>
      <c r="F2807" s="17" t="str">
        <f t="shared" si="155"/>
        <v>S2</v>
      </c>
      <c r="G2807" s="1" t="s">
        <v>15</v>
      </c>
      <c r="H2807" s="1" t="s">
        <v>81</v>
      </c>
      <c r="I2807" s="1" t="s">
        <v>82</v>
      </c>
      <c r="J2807" s="1" t="s">
        <v>5</v>
      </c>
      <c r="K2807" s="1">
        <v>60</v>
      </c>
      <c r="L2807" s="1" t="s">
        <v>113</v>
      </c>
      <c r="M2807" s="14">
        <v>0.5</v>
      </c>
      <c r="N2807" s="2">
        <v>2000</v>
      </c>
      <c r="O2807" s="14">
        <f t="shared" si="148"/>
        <v>1000</v>
      </c>
      <c r="P2807" s="14">
        <f t="shared" si="149"/>
        <v>300</v>
      </c>
      <c r="Q2807" s="3">
        <v>0.3</v>
      </c>
    </row>
    <row r="2808" spans="1:17" ht="15.75" customHeight="1" x14ac:dyDescent="0.2">
      <c r="A2808" s="1" t="s">
        <v>108</v>
      </c>
      <c r="B2808" s="1">
        <v>1185732</v>
      </c>
      <c r="C2808" s="17">
        <v>44903</v>
      </c>
      <c r="D2808" s="17" t="str">
        <f t="shared" si="153"/>
        <v>diciembre</v>
      </c>
      <c r="E2808" s="17" t="str">
        <f t="shared" si="154"/>
        <v>T4</v>
      </c>
      <c r="F2808" s="17" t="str">
        <f t="shared" si="155"/>
        <v>S2</v>
      </c>
      <c r="G2808" s="1" t="s">
        <v>15</v>
      </c>
      <c r="H2808" s="1" t="s">
        <v>81</v>
      </c>
      <c r="I2808" s="1" t="s">
        <v>82</v>
      </c>
      <c r="J2808" s="1" t="s">
        <v>6</v>
      </c>
      <c r="K2808" s="1">
        <v>23</v>
      </c>
      <c r="L2808" s="1" t="s">
        <v>115</v>
      </c>
      <c r="M2808" s="14">
        <v>0.6</v>
      </c>
      <c r="N2808" s="2">
        <v>2000</v>
      </c>
      <c r="O2808" s="14">
        <f t="shared" si="148"/>
        <v>1200</v>
      </c>
      <c r="P2808" s="14">
        <f t="shared" si="149"/>
        <v>420</v>
      </c>
      <c r="Q2808" s="3">
        <v>0.35</v>
      </c>
    </row>
    <row r="2809" spans="1:17" ht="15.75" customHeight="1" x14ac:dyDescent="0.2">
      <c r="A2809" s="1" t="s">
        <v>108</v>
      </c>
      <c r="B2809" s="1">
        <v>1185732</v>
      </c>
      <c r="C2809" s="17">
        <v>44903</v>
      </c>
      <c r="D2809" s="17" t="str">
        <f t="shared" si="153"/>
        <v>diciembre</v>
      </c>
      <c r="E2809" s="17" t="str">
        <f t="shared" si="154"/>
        <v>T4</v>
      </c>
      <c r="F2809" s="17" t="str">
        <f t="shared" si="155"/>
        <v>S2</v>
      </c>
      <c r="G2809" s="1" t="s">
        <v>15</v>
      </c>
      <c r="H2809" s="1" t="s">
        <v>81</v>
      </c>
      <c r="I2809" s="1" t="s">
        <v>82</v>
      </c>
      <c r="J2809" s="1" t="s">
        <v>7</v>
      </c>
      <c r="K2809" s="1">
        <v>53</v>
      </c>
      <c r="L2809" s="1" t="s">
        <v>113</v>
      </c>
      <c r="M2809" s="14">
        <v>0.64999999999999991</v>
      </c>
      <c r="N2809" s="2">
        <v>3000</v>
      </c>
      <c r="O2809" s="14">
        <f t="shared" si="148"/>
        <v>1949.9999999999998</v>
      </c>
      <c r="P2809" s="14">
        <f t="shared" si="149"/>
        <v>780</v>
      </c>
      <c r="Q2809" s="3">
        <v>0.4</v>
      </c>
    </row>
    <row r="2810" spans="1:17" ht="15.75" customHeight="1" x14ac:dyDescent="0.2">
      <c r="A2810" s="1" t="s">
        <v>108</v>
      </c>
      <c r="B2810" s="1">
        <v>1185732</v>
      </c>
      <c r="C2810" s="17">
        <v>44567</v>
      </c>
      <c r="D2810" s="17" t="str">
        <f t="shared" si="153"/>
        <v>enero</v>
      </c>
      <c r="E2810" s="17" t="str">
        <f t="shared" si="154"/>
        <v>T1</v>
      </c>
      <c r="F2810" s="17" t="str">
        <f t="shared" si="155"/>
        <v>S1</v>
      </c>
      <c r="G2810" s="1" t="s">
        <v>15</v>
      </c>
      <c r="H2810" s="1" t="s">
        <v>83</v>
      </c>
      <c r="I2810" s="1" t="s">
        <v>84</v>
      </c>
      <c r="J2810" s="1" t="s">
        <v>2</v>
      </c>
      <c r="K2810" s="1">
        <v>23</v>
      </c>
      <c r="L2810" s="1" t="s">
        <v>112</v>
      </c>
      <c r="M2810" s="14">
        <v>0.30000000000000004</v>
      </c>
      <c r="N2810" s="2">
        <v>4500</v>
      </c>
      <c r="O2810" s="14">
        <f t="shared" si="148"/>
        <v>1350.0000000000002</v>
      </c>
      <c r="P2810" s="14">
        <f t="shared" si="149"/>
        <v>405.00000000000006</v>
      </c>
      <c r="Q2810" s="3">
        <v>0.3</v>
      </c>
    </row>
    <row r="2811" spans="1:17" ht="15.75" customHeight="1" x14ac:dyDescent="0.2">
      <c r="A2811" s="1" t="s">
        <v>108</v>
      </c>
      <c r="B2811" s="1">
        <v>1185732</v>
      </c>
      <c r="C2811" s="17">
        <v>44567</v>
      </c>
      <c r="D2811" s="17" t="str">
        <f t="shared" si="153"/>
        <v>enero</v>
      </c>
      <c r="E2811" s="17" t="str">
        <f t="shared" si="154"/>
        <v>T1</v>
      </c>
      <c r="F2811" s="17" t="str">
        <f t="shared" si="155"/>
        <v>S1</v>
      </c>
      <c r="G2811" s="1" t="s">
        <v>15</v>
      </c>
      <c r="H2811" s="1" t="s">
        <v>83</v>
      </c>
      <c r="I2811" s="1" t="s">
        <v>84</v>
      </c>
      <c r="J2811" s="1" t="s">
        <v>3</v>
      </c>
      <c r="K2811" s="1">
        <v>59</v>
      </c>
      <c r="L2811" s="1" t="s">
        <v>112</v>
      </c>
      <c r="M2811" s="14">
        <v>0.30000000000000004</v>
      </c>
      <c r="N2811" s="2">
        <v>2500</v>
      </c>
      <c r="O2811" s="14">
        <f t="shared" si="148"/>
        <v>750.00000000000011</v>
      </c>
      <c r="P2811" s="14">
        <f t="shared" si="149"/>
        <v>262.5</v>
      </c>
      <c r="Q2811" s="3">
        <v>0.35</v>
      </c>
    </row>
    <row r="2812" spans="1:17" ht="15.75" customHeight="1" x14ac:dyDescent="0.2">
      <c r="A2812" s="1" t="s">
        <v>108</v>
      </c>
      <c r="B2812" s="1">
        <v>1185732</v>
      </c>
      <c r="C2812" s="17">
        <v>44567</v>
      </c>
      <c r="D2812" s="17" t="str">
        <f t="shared" si="153"/>
        <v>enero</v>
      </c>
      <c r="E2812" s="17" t="str">
        <f t="shared" si="154"/>
        <v>T1</v>
      </c>
      <c r="F2812" s="17" t="str">
        <f t="shared" si="155"/>
        <v>S1</v>
      </c>
      <c r="G2812" s="1" t="s">
        <v>15</v>
      </c>
      <c r="H2812" s="1" t="s">
        <v>83</v>
      </c>
      <c r="I2812" s="1" t="s">
        <v>84</v>
      </c>
      <c r="J2812" s="1" t="s">
        <v>4</v>
      </c>
      <c r="K2812" s="1">
        <v>52</v>
      </c>
      <c r="L2812" s="1" t="s">
        <v>113</v>
      </c>
      <c r="M2812" s="14">
        <v>0.20000000000000007</v>
      </c>
      <c r="N2812" s="2">
        <v>2500</v>
      </c>
      <c r="O2812" s="14">
        <f t="shared" si="148"/>
        <v>500.00000000000017</v>
      </c>
      <c r="P2812" s="14">
        <f t="shared" si="149"/>
        <v>150.00000000000006</v>
      </c>
      <c r="Q2812" s="3">
        <v>0.3</v>
      </c>
    </row>
    <row r="2813" spans="1:17" ht="15.75" customHeight="1" x14ac:dyDescent="0.2">
      <c r="A2813" s="1" t="s">
        <v>108</v>
      </c>
      <c r="B2813" s="1">
        <v>1185732</v>
      </c>
      <c r="C2813" s="17">
        <v>44567</v>
      </c>
      <c r="D2813" s="17" t="str">
        <f t="shared" si="153"/>
        <v>enero</v>
      </c>
      <c r="E2813" s="17" t="str">
        <f t="shared" si="154"/>
        <v>T1</v>
      </c>
      <c r="F2813" s="17" t="str">
        <f t="shared" si="155"/>
        <v>S1</v>
      </c>
      <c r="G2813" s="1" t="s">
        <v>15</v>
      </c>
      <c r="H2813" s="1" t="s">
        <v>83</v>
      </c>
      <c r="I2813" s="1" t="s">
        <v>84</v>
      </c>
      <c r="J2813" s="1" t="s">
        <v>5</v>
      </c>
      <c r="K2813" s="1">
        <v>40</v>
      </c>
      <c r="L2813" s="1" t="s">
        <v>112</v>
      </c>
      <c r="M2813" s="14">
        <v>0.25000000000000006</v>
      </c>
      <c r="N2813" s="2">
        <v>1000</v>
      </c>
      <c r="O2813" s="14">
        <f t="shared" si="148"/>
        <v>250.00000000000006</v>
      </c>
      <c r="P2813" s="14">
        <f t="shared" si="149"/>
        <v>75.000000000000014</v>
      </c>
      <c r="Q2813" s="3">
        <v>0.3</v>
      </c>
    </row>
    <row r="2814" spans="1:17" ht="15.75" customHeight="1" x14ac:dyDescent="0.2">
      <c r="A2814" s="1" t="s">
        <v>108</v>
      </c>
      <c r="B2814" s="1">
        <v>1185732</v>
      </c>
      <c r="C2814" s="17">
        <v>44567</v>
      </c>
      <c r="D2814" s="17" t="str">
        <f t="shared" si="153"/>
        <v>enero</v>
      </c>
      <c r="E2814" s="17" t="str">
        <f t="shared" si="154"/>
        <v>T1</v>
      </c>
      <c r="F2814" s="17" t="str">
        <f t="shared" si="155"/>
        <v>S1</v>
      </c>
      <c r="G2814" s="1" t="s">
        <v>15</v>
      </c>
      <c r="H2814" s="1" t="s">
        <v>83</v>
      </c>
      <c r="I2814" s="1" t="s">
        <v>84</v>
      </c>
      <c r="J2814" s="1" t="s">
        <v>6</v>
      </c>
      <c r="K2814" s="1">
        <v>42</v>
      </c>
      <c r="L2814" s="1" t="s">
        <v>113</v>
      </c>
      <c r="M2814" s="14">
        <v>0.39999999999999997</v>
      </c>
      <c r="N2814" s="2">
        <v>1500</v>
      </c>
      <c r="O2814" s="14">
        <f t="shared" si="148"/>
        <v>600</v>
      </c>
      <c r="P2814" s="14">
        <f t="shared" si="149"/>
        <v>300</v>
      </c>
      <c r="Q2814" s="3">
        <v>0.5</v>
      </c>
    </row>
    <row r="2815" spans="1:17" ht="15.75" customHeight="1" x14ac:dyDescent="0.2">
      <c r="A2815" s="1" t="s">
        <v>108</v>
      </c>
      <c r="B2815" s="1">
        <v>1185732</v>
      </c>
      <c r="C2815" s="17">
        <v>44567</v>
      </c>
      <c r="D2815" s="17" t="str">
        <f t="shared" si="153"/>
        <v>enero</v>
      </c>
      <c r="E2815" s="17" t="str">
        <f t="shared" si="154"/>
        <v>T1</v>
      </c>
      <c r="F2815" s="17" t="str">
        <f t="shared" si="155"/>
        <v>S1</v>
      </c>
      <c r="G2815" s="1" t="s">
        <v>15</v>
      </c>
      <c r="H2815" s="1" t="s">
        <v>83</v>
      </c>
      <c r="I2815" s="1" t="s">
        <v>84</v>
      </c>
      <c r="J2815" s="1" t="s">
        <v>7</v>
      </c>
      <c r="K2815" s="1">
        <v>33</v>
      </c>
      <c r="L2815" s="1" t="s">
        <v>115</v>
      </c>
      <c r="M2815" s="14">
        <v>0.30000000000000004</v>
      </c>
      <c r="N2815" s="2">
        <v>2500</v>
      </c>
      <c r="O2815" s="14">
        <f t="shared" si="148"/>
        <v>750.00000000000011</v>
      </c>
      <c r="P2815" s="14">
        <f t="shared" si="149"/>
        <v>300.00000000000006</v>
      </c>
      <c r="Q2815" s="3">
        <v>0.4</v>
      </c>
    </row>
    <row r="2816" spans="1:17" ht="15.75" customHeight="1" x14ac:dyDescent="0.2">
      <c r="A2816" s="1" t="s">
        <v>108</v>
      </c>
      <c r="B2816" s="1">
        <v>1185732</v>
      </c>
      <c r="C2816" s="17">
        <v>44598</v>
      </c>
      <c r="D2816" s="17" t="str">
        <f t="shared" si="153"/>
        <v>febrero</v>
      </c>
      <c r="E2816" s="17" t="str">
        <f t="shared" si="154"/>
        <v>T1</v>
      </c>
      <c r="F2816" s="17" t="str">
        <f t="shared" si="155"/>
        <v>S1</v>
      </c>
      <c r="G2816" s="1" t="s">
        <v>15</v>
      </c>
      <c r="H2816" s="1" t="s">
        <v>83</v>
      </c>
      <c r="I2816" s="1" t="s">
        <v>84</v>
      </c>
      <c r="J2816" s="1" t="s">
        <v>2</v>
      </c>
      <c r="K2816" s="1">
        <v>35</v>
      </c>
      <c r="L2816" s="1" t="s">
        <v>115</v>
      </c>
      <c r="M2816" s="14">
        <v>0.30000000000000004</v>
      </c>
      <c r="N2816" s="2">
        <v>5000</v>
      </c>
      <c r="O2816" s="14">
        <f t="shared" si="148"/>
        <v>1500.0000000000002</v>
      </c>
      <c r="P2816" s="14">
        <f t="shared" si="149"/>
        <v>450.00000000000006</v>
      </c>
      <c r="Q2816" s="3">
        <v>0.3</v>
      </c>
    </row>
    <row r="2817" spans="1:17" ht="15.75" customHeight="1" x14ac:dyDescent="0.2">
      <c r="A2817" s="1" t="s">
        <v>108</v>
      </c>
      <c r="B2817" s="1">
        <v>1185732</v>
      </c>
      <c r="C2817" s="17">
        <v>44598</v>
      </c>
      <c r="D2817" s="17" t="str">
        <f t="shared" si="153"/>
        <v>febrero</v>
      </c>
      <c r="E2817" s="17" t="str">
        <f t="shared" si="154"/>
        <v>T1</v>
      </c>
      <c r="F2817" s="17" t="str">
        <f t="shared" si="155"/>
        <v>S1</v>
      </c>
      <c r="G2817" s="1" t="s">
        <v>15</v>
      </c>
      <c r="H2817" s="1" t="s">
        <v>83</v>
      </c>
      <c r="I2817" s="1" t="s">
        <v>84</v>
      </c>
      <c r="J2817" s="1" t="s">
        <v>3</v>
      </c>
      <c r="K2817" s="1">
        <v>50</v>
      </c>
      <c r="L2817" s="1" t="s">
        <v>115</v>
      </c>
      <c r="M2817" s="14">
        <v>0.30000000000000004</v>
      </c>
      <c r="N2817" s="2">
        <v>1500</v>
      </c>
      <c r="O2817" s="14">
        <f t="shared" si="148"/>
        <v>450.00000000000006</v>
      </c>
      <c r="P2817" s="14">
        <f t="shared" si="149"/>
        <v>157.5</v>
      </c>
      <c r="Q2817" s="3">
        <v>0.35</v>
      </c>
    </row>
    <row r="2818" spans="1:17" ht="15.75" customHeight="1" x14ac:dyDescent="0.2">
      <c r="A2818" s="1" t="s">
        <v>108</v>
      </c>
      <c r="B2818" s="1">
        <v>1185732</v>
      </c>
      <c r="C2818" s="17">
        <v>44598</v>
      </c>
      <c r="D2818" s="17" t="str">
        <f t="shared" ref="D2818:D2881" si="156">TEXT(C2818,"mmmm")</f>
        <v>febrero</v>
      </c>
      <c r="E2818" s="17" t="str">
        <f t="shared" ref="E2818:E2881" si="157">"T" &amp; TRUNC((MONTH(C2818)-1)/3)+1</f>
        <v>T1</v>
      </c>
      <c r="F2818" s="17" t="str">
        <f t="shared" ref="F2818:F2881" si="158">"S" &amp; IF(MONTH(C2818)&lt;=6,1,2)</f>
        <v>S1</v>
      </c>
      <c r="G2818" s="1" t="s">
        <v>15</v>
      </c>
      <c r="H2818" s="1" t="s">
        <v>83</v>
      </c>
      <c r="I2818" s="1" t="s">
        <v>84</v>
      </c>
      <c r="J2818" s="1" t="s">
        <v>4</v>
      </c>
      <c r="K2818" s="1">
        <v>17</v>
      </c>
      <c r="L2818" s="1" t="s">
        <v>112</v>
      </c>
      <c r="M2818" s="14">
        <v>0.20000000000000007</v>
      </c>
      <c r="N2818" s="2">
        <v>2000</v>
      </c>
      <c r="O2818" s="14">
        <f t="shared" si="148"/>
        <v>400.00000000000011</v>
      </c>
      <c r="P2818" s="14">
        <f t="shared" si="149"/>
        <v>120.00000000000003</v>
      </c>
      <c r="Q2818" s="3">
        <v>0.3</v>
      </c>
    </row>
    <row r="2819" spans="1:17" ht="15.75" customHeight="1" x14ac:dyDescent="0.2">
      <c r="A2819" s="1" t="s">
        <v>108</v>
      </c>
      <c r="B2819" s="1">
        <v>1185732</v>
      </c>
      <c r="C2819" s="17">
        <v>44598</v>
      </c>
      <c r="D2819" s="17" t="str">
        <f t="shared" si="156"/>
        <v>febrero</v>
      </c>
      <c r="E2819" s="17" t="str">
        <f t="shared" si="157"/>
        <v>T1</v>
      </c>
      <c r="F2819" s="17" t="str">
        <f t="shared" si="158"/>
        <v>S1</v>
      </c>
      <c r="G2819" s="1" t="s">
        <v>15</v>
      </c>
      <c r="H2819" s="1" t="s">
        <v>83</v>
      </c>
      <c r="I2819" s="1" t="s">
        <v>84</v>
      </c>
      <c r="J2819" s="1" t="s">
        <v>5</v>
      </c>
      <c r="K2819" s="1">
        <v>40</v>
      </c>
      <c r="L2819" s="1" t="s">
        <v>112</v>
      </c>
      <c r="M2819" s="14">
        <v>0.25000000000000006</v>
      </c>
      <c r="N2819" s="2">
        <v>750</v>
      </c>
      <c r="O2819" s="14">
        <f t="shared" si="148"/>
        <v>187.50000000000003</v>
      </c>
      <c r="P2819" s="14">
        <f t="shared" si="149"/>
        <v>56.250000000000007</v>
      </c>
      <c r="Q2819" s="3">
        <v>0.3</v>
      </c>
    </row>
    <row r="2820" spans="1:17" ht="15.75" customHeight="1" x14ac:dyDescent="0.2">
      <c r="A2820" s="1" t="s">
        <v>108</v>
      </c>
      <c r="B2820" s="1">
        <v>1185732</v>
      </c>
      <c r="C2820" s="17">
        <v>44598</v>
      </c>
      <c r="D2820" s="17" t="str">
        <f t="shared" si="156"/>
        <v>febrero</v>
      </c>
      <c r="E2820" s="17" t="str">
        <f t="shared" si="157"/>
        <v>T1</v>
      </c>
      <c r="F2820" s="17" t="str">
        <f t="shared" si="158"/>
        <v>S1</v>
      </c>
      <c r="G2820" s="1" t="s">
        <v>15</v>
      </c>
      <c r="H2820" s="1" t="s">
        <v>83</v>
      </c>
      <c r="I2820" s="1" t="s">
        <v>84</v>
      </c>
      <c r="J2820" s="1" t="s">
        <v>6</v>
      </c>
      <c r="K2820" s="1">
        <v>59</v>
      </c>
      <c r="L2820" s="1" t="s">
        <v>114</v>
      </c>
      <c r="M2820" s="14">
        <v>0.39999999999999997</v>
      </c>
      <c r="N2820" s="2">
        <v>1500</v>
      </c>
      <c r="O2820" s="14">
        <f t="shared" si="148"/>
        <v>600</v>
      </c>
      <c r="P2820" s="14">
        <f t="shared" si="149"/>
        <v>300</v>
      </c>
      <c r="Q2820" s="3">
        <v>0.5</v>
      </c>
    </row>
    <row r="2821" spans="1:17" ht="15.75" customHeight="1" x14ac:dyDescent="0.2">
      <c r="A2821" s="1" t="s">
        <v>108</v>
      </c>
      <c r="B2821" s="1">
        <v>1185732</v>
      </c>
      <c r="C2821" s="17">
        <v>44598</v>
      </c>
      <c r="D2821" s="17" t="str">
        <f t="shared" si="156"/>
        <v>febrero</v>
      </c>
      <c r="E2821" s="17" t="str">
        <f t="shared" si="157"/>
        <v>T1</v>
      </c>
      <c r="F2821" s="17" t="str">
        <f t="shared" si="158"/>
        <v>S1</v>
      </c>
      <c r="G2821" s="1" t="s">
        <v>15</v>
      </c>
      <c r="H2821" s="1" t="s">
        <v>83</v>
      </c>
      <c r="I2821" s="1" t="s">
        <v>84</v>
      </c>
      <c r="J2821" s="1" t="s">
        <v>7</v>
      </c>
      <c r="K2821" s="1">
        <v>40</v>
      </c>
      <c r="L2821" s="1" t="s">
        <v>114</v>
      </c>
      <c r="M2821" s="14">
        <v>0.14999999999999997</v>
      </c>
      <c r="N2821" s="2">
        <v>2500</v>
      </c>
      <c r="O2821" s="14">
        <f t="shared" si="148"/>
        <v>374.99999999999994</v>
      </c>
      <c r="P2821" s="14">
        <f t="shared" si="149"/>
        <v>149.99999999999997</v>
      </c>
      <c r="Q2821" s="3">
        <v>0.4</v>
      </c>
    </row>
    <row r="2822" spans="1:17" ht="15.75" customHeight="1" x14ac:dyDescent="0.2">
      <c r="A2822" s="1" t="s">
        <v>108</v>
      </c>
      <c r="B2822" s="1">
        <v>1185732</v>
      </c>
      <c r="C2822" s="17">
        <v>44625</v>
      </c>
      <c r="D2822" s="17" t="str">
        <f t="shared" si="156"/>
        <v>marzo</v>
      </c>
      <c r="E2822" s="17" t="str">
        <f t="shared" si="157"/>
        <v>T1</v>
      </c>
      <c r="F2822" s="17" t="str">
        <f t="shared" si="158"/>
        <v>S1</v>
      </c>
      <c r="G2822" s="1" t="s">
        <v>15</v>
      </c>
      <c r="H2822" s="1" t="s">
        <v>83</v>
      </c>
      <c r="I2822" s="1" t="s">
        <v>84</v>
      </c>
      <c r="J2822" s="1" t="s">
        <v>2</v>
      </c>
      <c r="K2822" s="1">
        <v>36</v>
      </c>
      <c r="L2822" s="1" t="s">
        <v>112</v>
      </c>
      <c r="M2822" s="14">
        <v>0.20000000000000004</v>
      </c>
      <c r="N2822" s="2">
        <v>4700</v>
      </c>
      <c r="O2822" s="14">
        <f t="shared" si="148"/>
        <v>940.00000000000023</v>
      </c>
      <c r="P2822" s="14">
        <f t="shared" si="149"/>
        <v>282.00000000000006</v>
      </c>
      <c r="Q2822" s="3">
        <v>0.3</v>
      </c>
    </row>
    <row r="2823" spans="1:17" ht="15.75" customHeight="1" x14ac:dyDescent="0.2">
      <c r="A2823" s="1" t="s">
        <v>108</v>
      </c>
      <c r="B2823" s="1">
        <v>1185732</v>
      </c>
      <c r="C2823" s="17">
        <v>44625</v>
      </c>
      <c r="D2823" s="17" t="str">
        <f t="shared" si="156"/>
        <v>marzo</v>
      </c>
      <c r="E2823" s="17" t="str">
        <f t="shared" si="157"/>
        <v>T1</v>
      </c>
      <c r="F2823" s="17" t="str">
        <f t="shared" si="158"/>
        <v>S1</v>
      </c>
      <c r="G2823" s="1" t="s">
        <v>15</v>
      </c>
      <c r="H2823" s="1" t="s">
        <v>83</v>
      </c>
      <c r="I2823" s="1" t="s">
        <v>84</v>
      </c>
      <c r="J2823" s="1" t="s">
        <v>3</v>
      </c>
      <c r="K2823" s="1">
        <v>23</v>
      </c>
      <c r="L2823" s="1" t="s">
        <v>115</v>
      </c>
      <c r="M2823" s="14">
        <v>0.20000000000000004</v>
      </c>
      <c r="N2823" s="2">
        <v>1750</v>
      </c>
      <c r="O2823" s="14">
        <f t="shared" si="148"/>
        <v>350.00000000000006</v>
      </c>
      <c r="P2823" s="14">
        <f t="shared" si="149"/>
        <v>122.50000000000001</v>
      </c>
      <c r="Q2823" s="3">
        <v>0.35</v>
      </c>
    </row>
    <row r="2824" spans="1:17" ht="15.75" customHeight="1" x14ac:dyDescent="0.2">
      <c r="A2824" s="1" t="s">
        <v>108</v>
      </c>
      <c r="B2824" s="1">
        <v>1185732</v>
      </c>
      <c r="C2824" s="17">
        <v>44625</v>
      </c>
      <c r="D2824" s="17" t="str">
        <f t="shared" si="156"/>
        <v>marzo</v>
      </c>
      <c r="E2824" s="17" t="str">
        <f t="shared" si="157"/>
        <v>T1</v>
      </c>
      <c r="F2824" s="17" t="str">
        <f t="shared" si="158"/>
        <v>S1</v>
      </c>
      <c r="G2824" s="1" t="s">
        <v>15</v>
      </c>
      <c r="H2824" s="1" t="s">
        <v>83</v>
      </c>
      <c r="I2824" s="1" t="s">
        <v>84</v>
      </c>
      <c r="J2824" s="1" t="s">
        <v>4</v>
      </c>
      <c r="K2824" s="1">
        <v>45</v>
      </c>
      <c r="L2824" s="1" t="s">
        <v>115</v>
      </c>
      <c r="M2824" s="14">
        <v>0.10000000000000003</v>
      </c>
      <c r="N2824" s="2">
        <v>2250</v>
      </c>
      <c r="O2824" s="14">
        <f t="shared" si="148"/>
        <v>225.00000000000009</v>
      </c>
      <c r="P2824" s="14">
        <f t="shared" si="149"/>
        <v>67.500000000000028</v>
      </c>
      <c r="Q2824" s="3">
        <v>0.3</v>
      </c>
    </row>
    <row r="2825" spans="1:17" ht="15.75" customHeight="1" x14ac:dyDescent="0.2">
      <c r="A2825" s="1" t="s">
        <v>108</v>
      </c>
      <c r="B2825" s="1">
        <v>1185732</v>
      </c>
      <c r="C2825" s="17">
        <v>44625</v>
      </c>
      <c r="D2825" s="17" t="str">
        <f t="shared" si="156"/>
        <v>marzo</v>
      </c>
      <c r="E2825" s="17" t="str">
        <f t="shared" si="157"/>
        <v>T1</v>
      </c>
      <c r="F2825" s="17" t="str">
        <f t="shared" si="158"/>
        <v>S1</v>
      </c>
      <c r="G2825" s="1" t="s">
        <v>15</v>
      </c>
      <c r="H2825" s="1" t="s">
        <v>83</v>
      </c>
      <c r="I2825" s="1" t="s">
        <v>84</v>
      </c>
      <c r="J2825" s="1" t="s">
        <v>5</v>
      </c>
      <c r="K2825" s="1">
        <v>57</v>
      </c>
      <c r="L2825" s="1" t="s">
        <v>114</v>
      </c>
      <c r="M2825" s="14">
        <v>0.14999999999999997</v>
      </c>
      <c r="N2825" s="2">
        <v>1000</v>
      </c>
      <c r="O2825" s="14">
        <f t="shared" si="148"/>
        <v>149.99999999999997</v>
      </c>
      <c r="P2825" s="14">
        <f t="shared" si="149"/>
        <v>44.999999999999993</v>
      </c>
      <c r="Q2825" s="3">
        <v>0.3</v>
      </c>
    </row>
    <row r="2826" spans="1:17" ht="15.75" customHeight="1" x14ac:dyDescent="0.2">
      <c r="A2826" s="1" t="s">
        <v>108</v>
      </c>
      <c r="B2826" s="1">
        <v>1185732</v>
      </c>
      <c r="C2826" s="17">
        <v>44625</v>
      </c>
      <c r="D2826" s="17" t="str">
        <f t="shared" si="156"/>
        <v>marzo</v>
      </c>
      <c r="E2826" s="17" t="str">
        <f t="shared" si="157"/>
        <v>T1</v>
      </c>
      <c r="F2826" s="17" t="str">
        <f t="shared" si="158"/>
        <v>S1</v>
      </c>
      <c r="G2826" s="1" t="s">
        <v>15</v>
      </c>
      <c r="H2826" s="1" t="s">
        <v>83</v>
      </c>
      <c r="I2826" s="1" t="s">
        <v>84</v>
      </c>
      <c r="J2826" s="1" t="s">
        <v>6</v>
      </c>
      <c r="K2826" s="1">
        <v>51</v>
      </c>
      <c r="L2826" s="1" t="s">
        <v>114</v>
      </c>
      <c r="M2826" s="14">
        <v>0.30000000000000004</v>
      </c>
      <c r="N2826" s="2">
        <v>1500</v>
      </c>
      <c r="O2826" s="14">
        <f t="shared" si="148"/>
        <v>450.00000000000006</v>
      </c>
      <c r="P2826" s="14">
        <f t="shared" si="149"/>
        <v>225.00000000000003</v>
      </c>
      <c r="Q2826" s="3">
        <v>0.5</v>
      </c>
    </row>
    <row r="2827" spans="1:17" ht="15.75" customHeight="1" x14ac:dyDescent="0.2">
      <c r="A2827" s="1" t="s">
        <v>108</v>
      </c>
      <c r="B2827" s="1">
        <v>1185732</v>
      </c>
      <c r="C2827" s="17">
        <v>44625</v>
      </c>
      <c r="D2827" s="17" t="str">
        <f t="shared" si="156"/>
        <v>marzo</v>
      </c>
      <c r="E2827" s="17" t="str">
        <f t="shared" si="157"/>
        <v>T1</v>
      </c>
      <c r="F2827" s="17" t="str">
        <f t="shared" si="158"/>
        <v>S1</v>
      </c>
      <c r="G2827" s="1" t="s">
        <v>15</v>
      </c>
      <c r="H2827" s="1" t="s">
        <v>83</v>
      </c>
      <c r="I2827" s="1" t="s">
        <v>84</v>
      </c>
      <c r="J2827" s="1" t="s">
        <v>7</v>
      </c>
      <c r="K2827" s="1">
        <v>17</v>
      </c>
      <c r="L2827" s="1" t="s">
        <v>115</v>
      </c>
      <c r="M2827" s="14">
        <v>0.20000000000000004</v>
      </c>
      <c r="N2827" s="2">
        <v>2500</v>
      </c>
      <c r="O2827" s="14">
        <f t="shared" si="148"/>
        <v>500.00000000000011</v>
      </c>
      <c r="P2827" s="14">
        <f t="shared" si="149"/>
        <v>200.00000000000006</v>
      </c>
      <c r="Q2827" s="3">
        <v>0.4</v>
      </c>
    </row>
    <row r="2828" spans="1:17" ht="15.75" customHeight="1" x14ac:dyDescent="0.2">
      <c r="A2828" s="1" t="s">
        <v>108</v>
      </c>
      <c r="B2828" s="1">
        <v>1185732</v>
      </c>
      <c r="C2828" s="17">
        <v>44657</v>
      </c>
      <c r="D2828" s="17" t="str">
        <f t="shared" si="156"/>
        <v>abril</v>
      </c>
      <c r="E2828" s="17" t="str">
        <f t="shared" si="157"/>
        <v>T2</v>
      </c>
      <c r="F2828" s="17" t="str">
        <f t="shared" si="158"/>
        <v>S1</v>
      </c>
      <c r="G2828" s="1" t="s">
        <v>15</v>
      </c>
      <c r="H2828" s="1" t="s">
        <v>83</v>
      </c>
      <c r="I2828" s="1" t="s">
        <v>84</v>
      </c>
      <c r="J2828" s="1" t="s">
        <v>2</v>
      </c>
      <c r="K2828" s="1">
        <v>57</v>
      </c>
      <c r="L2828" s="1" t="s">
        <v>113</v>
      </c>
      <c r="M2828" s="14">
        <v>0.20000000000000004</v>
      </c>
      <c r="N2828" s="2">
        <v>4750</v>
      </c>
      <c r="O2828" s="14">
        <f t="shared" si="148"/>
        <v>950.00000000000023</v>
      </c>
      <c r="P2828" s="14">
        <f t="shared" si="149"/>
        <v>285.00000000000006</v>
      </c>
      <c r="Q2828" s="3">
        <v>0.3</v>
      </c>
    </row>
    <row r="2829" spans="1:17" ht="15.75" customHeight="1" x14ac:dyDescent="0.2">
      <c r="A2829" s="1" t="s">
        <v>108</v>
      </c>
      <c r="B2829" s="1">
        <v>1185732</v>
      </c>
      <c r="C2829" s="17">
        <v>44657</v>
      </c>
      <c r="D2829" s="17" t="str">
        <f t="shared" si="156"/>
        <v>abril</v>
      </c>
      <c r="E2829" s="17" t="str">
        <f t="shared" si="157"/>
        <v>T2</v>
      </c>
      <c r="F2829" s="17" t="str">
        <f t="shared" si="158"/>
        <v>S1</v>
      </c>
      <c r="G2829" s="1" t="s">
        <v>15</v>
      </c>
      <c r="H2829" s="1" t="s">
        <v>83</v>
      </c>
      <c r="I2829" s="1" t="s">
        <v>84</v>
      </c>
      <c r="J2829" s="1" t="s">
        <v>3</v>
      </c>
      <c r="K2829" s="1">
        <v>32</v>
      </c>
      <c r="L2829" s="1" t="s">
        <v>115</v>
      </c>
      <c r="M2829" s="14">
        <v>0.20000000000000004</v>
      </c>
      <c r="N2829" s="2">
        <v>1750</v>
      </c>
      <c r="O2829" s="14">
        <f t="shared" si="148"/>
        <v>350.00000000000006</v>
      </c>
      <c r="P2829" s="14">
        <f t="shared" si="149"/>
        <v>122.50000000000001</v>
      </c>
      <c r="Q2829" s="3">
        <v>0.35</v>
      </c>
    </row>
    <row r="2830" spans="1:17" ht="15.75" customHeight="1" x14ac:dyDescent="0.2">
      <c r="A2830" s="1" t="s">
        <v>108</v>
      </c>
      <c r="B2830" s="1">
        <v>1185732</v>
      </c>
      <c r="C2830" s="17">
        <v>44657</v>
      </c>
      <c r="D2830" s="17" t="str">
        <f t="shared" si="156"/>
        <v>abril</v>
      </c>
      <c r="E2830" s="17" t="str">
        <f t="shared" si="157"/>
        <v>T2</v>
      </c>
      <c r="F2830" s="17" t="str">
        <f t="shared" si="158"/>
        <v>S1</v>
      </c>
      <c r="G2830" s="1" t="s">
        <v>15</v>
      </c>
      <c r="H2830" s="1" t="s">
        <v>83</v>
      </c>
      <c r="I2830" s="1" t="s">
        <v>84</v>
      </c>
      <c r="J2830" s="1" t="s">
        <v>4</v>
      </c>
      <c r="K2830" s="1">
        <v>60</v>
      </c>
      <c r="L2830" s="1" t="s">
        <v>114</v>
      </c>
      <c r="M2830" s="14">
        <v>0.10000000000000003</v>
      </c>
      <c r="N2830" s="2">
        <v>1750</v>
      </c>
      <c r="O2830" s="14">
        <f t="shared" si="148"/>
        <v>175.00000000000006</v>
      </c>
      <c r="P2830" s="14">
        <f t="shared" si="149"/>
        <v>52.500000000000014</v>
      </c>
      <c r="Q2830" s="3">
        <v>0.3</v>
      </c>
    </row>
    <row r="2831" spans="1:17" ht="15.75" customHeight="1" x14ac:dyDescent="0.2">
      <c r="A2831" s="1" t="s">
        <v>108</v>
      </c>
      <c r="B2831" s="1">
        <v>1185732</v>
      </c>
      <c r="C2831" s="17">
        <v>44657</v>
      </c>
      <c r="D2831" s="17" t="str">
        <f t="shared" si="156"/>
        <v>abril</v>
      </c>
      <c r="E2831" s="17" t="str">
        <f t="shared" si="157"/>
        <v>T2</v>
      </c>
      <c r="F2831" s="17" t="str">
        <f t="shared" si="158"/>
        <v>S1</v>
      </c>
      <c r="G2831" s="1" t="s">
        <v>15</v>
      </c>
      <c r="H2831" s="1" t="s">
        <v>83</v>
      </c>
      <c r="I2831" s="1" t="s">
        <v>84</v>
      </c>
      <c r="J2831" s="1" t="s">
        <v>5</v>
      </c>
      <c r="K2831" s="1">
        <v>28</v>
      </c>
      <c r="L2831" s="1" t="s">
        <v>115</v>
      </c>
      <c r="M2831" s="14">
        <v>0.14999999999999997</v>
      </c>
      <c r="N2831" s="2">
        <v>1000</v>
      </c>
      <c r="O2831" s="14">
        <f t="shared" si="148"/>
        <v>149.99999999999997</v>
      </c>
      <c r="P2831" s="14">
        <f t="shared" si="149"/>
        <v>44.999999999999993</v>
      </c>
      <c r="Q2831" s="3">
        <v>0.3</v>
      </c>
    </row>
    <row r="2832" spans="1:17" ht="15.75" customHeight="1" x14ac:dyDescent="0.2">
      <c r="A2832" s="1" t="s">
        <v>108</v>
      </c>
      <c r="B2832" s="1">
        <v>1185732</v>
      </c>
      <c r="C2832" s="17">
        <v>44657</v>
      </c>
      <c r="D2832" s="17" t="str">
        <f t="shared" si="156"/>
        <v>abril</v>
      </c>
      <c r="E2832" s="17" t="str">
        <f t="shared" si="157"/>
        <v>T2</v>
      </c>
      <c r="F2832" s="17" t="str">
        <f t="shared" si="158"/>
        <v>S1</v>
      </c>
      <c r="G2832" s="1" t="s">
        <v>15</v>
      </c>
      <c r="H2832" s="1" t="s">
        <v>83</v>
      </c>
      <c r="I2832" s="1" t="s">
        <v>84</v>
      </c>
      <c r="J2832" s="1" t="s">
        <v>6</v>
      </c>
      <c r="K2832" s="1">
        <v>34</v>
      </c>
      <c r="L2832" s="1" t="s">
        <v>112</v>
      </c>
      <c r="M2832" s="14">
        <v>0.6</v>
      </c>
      <c r="N2832" s="2">
        <v>1250</v>
      </c>
      <c r="O2832" s="14">
        <f t="shared" si="148"/>
        <v>750</v>
      </c>
      <c r="P2832" s="14">
        <f t="shared" si="149"/>
        <v>375</v>
      </c>
      <c r="Q2832" s="3">
        <v>0.5</v>
      </c>
    </row>
    <row r="2833" spans="1:17" ht="15.75" customHeight="1" x14ac:dyDescent="0.2">
      <c r="A2833" s="1" t="s">
        <v>108</v>
      </c>
      <c r="B2833" s="1">
        <v>1185732</v>
      </c>
      <c r="C2833" s="17">
        <v>44657</v>
      </c>
      <c r="D2833" s="17" t="str">
        <f t="shared" si="156"/>
        <v>abril</v>
      </c>
      <c r="E2833" s="17" t="str">
        <f t="shared" si="157"/>
        <v>T2</v>
      </c>
      <c r="F2833" s="17" t="str">
        <f t="shared" si="158"/>
        <v>S1</v>
      </c>
      <c r="G2833" s="1" t="s">
        <v>15</v>
      </c>
      <c r="H2833" s="1" t="s">
        <v>83</v>
      </c>
      <c r="I2833" s="1" t="s">
        <v>84</v>
      </c>
      <c r="J2833" s="1" t="s">
        <v>7</v>
      </c>
      <c r="K2833" s="1">
        <v>38</v>
      </c>
      <c r="L2833" s="1" t="s">
        <v>112</v>
      </c>
      <c r="M2833" s="14">
        <v>0.5</v>
      </c>
      <c r="N2833" s="2">
        <v>2500</v>
      </c>
      <c r="O2833" s="14">
        <f t="shared" si="148"/>
        <v>1250</v>
      </c>
      <c r="P2833" s="14">
        <f t="shared" si="149"/>
        <v>500</v>
      </c>
      <c r="Q2833" s="3">
        <v>0.4</v>
      </c>
    </row>
    <row r="2834" spans="1:17" ht="15.75" customHeight="1" x14ac:dyDescent="0.2">
      <c r="A2834" s="1" t="s">
        <v>108</v>
      </c>
      <c r="B2834" s="1">
        <v>1185732</v>
      </c>
      <c r="C2834" s="17">
        <v>44688</v>
      </c>
      <c r="D2834" s="17" t="str">
        <f t="shared" si="156"/>
        <v>mayo</v>
      </c>
      <c r="E2834" s="17" t="str">
        <f t="shared" si="157"/>
        <v>T2</v>
      </c>
      <c r="F2834" s="17" t="str">
        <f t="shared" si="158"/>
        <v>S1</v>
      </c>
      <c r="G2834" s="1" t="s">
        <v>15</v>
      </c>
      <c r="H2834" s="1" t="s">
        <v>83</v>
      </c>
      <c r="I2834" s="1" t="s">
        <v>84</v>
      </c>
      <c r="J2834" s="1" t="s">
        <v>2</v>
      </c>
      <c r="K2834" s="1">
        <v>39</v>
      </c>
      <c r="L2834" s="1" t="s">
        <v>112</v>
      </c>
      <c r="M2834" s="14">
        <v>0.6</v>
      </c>
      <c r="N2834" s="2">
        <v>5200</v>
      </c>
      <c r="O2834" s="14">
        <f t="shared" si="148"/>
        <v>3120</v>
      </c>
      <c r="P2834" s="14">
        <f t="shared" si="149"/>
        <v>936</v>
      </c>
      <c r="Q2834" s="3">
        <v>0.3</v>
      </c>
    </row>
    <row r="2835" spans="1:17" ht="15.75" customHeight="1" x14ac:dyDescent="0.2">
      <c r="A2835" s="1" t="s">
        <v>108</v>
      </c>
      <c r="B2835" s="1">
        <v>1185732</v>
      </c>
      <c r="C2835" s="17">
        <v>44688</v>
      </c>
      <c r="D2835" s="17" t="str">
        <f t="shared" si="156"/>
        <v>mayo</v>
      </c>
      <c r="E2835" s="17" t="str">
        <f t="shared" si="157"/>
        <v>T2</v>
      </c>
      <c r="F2835" s="17" t="str">
        <f t="shared" si="158"/>
        <v>S1</v>
      </c>
      <c r="G2835" s="1" t="s">
        <v>15</v>
      </c>
      <c r="H2835" s="1" t="s">
        <v>83</v>
      </c>
      <c r="I2835" s="1" t="s">
        <v>84</v>
      </c>
      <c r="J2835" s="1" t="s">
        <v>3</v>
      </c>
      <c r="K2835" s="1">
        <v>20</v>
      </c>
      <c r="L2835" s="1" t="s">
        <v>113</v>
      </c>
      <c r="M2835" s="14">
        <v>0.4</v>
      </c>
      <c r="N2835" s="2">
        <v>2250</v>
      </c>
      <c r="O2835" s="14">
        <f t="shared" si="148"/>
        <v>900</v>
      </c>
      <c r="P2835" s="14">
        <f t="shared" si="149"/>
        <v>315</v>
      </c>
      <c r="Q2835" s="3">
        <v>0.35</v>
      </c>
    </row>
    <row r="2836" spans="1:17" ht="15.75" customHeight="1" x14ac:dyDescent="0.2">
      <c r="A2836" s="1" t="s">
        <v>108</v>
      </c>
      <c r="B2836" s="1">
        <v>1185732</v>
      </c>
      <c r="C2836" s="17">
        <v>44688</v>
      </c>
      <c r="D2836" s="17" t="str">
        <f t="shared" si="156"/>
        <v>mayo</v>
      </c>
      <c r="E2836" s="17" t="str">
        <f t="shared" si="157"/>
        <v>T2</v>
      </c>
      <c r="F2836" s="17" t="str">
        <f t="shared" si="158"/>
        <v>S1</v>
      </c>
      <c r="G2836" s="1" t="s">
        <v>15</v>
      </c>
      <c r="H2836" s="1" t="s">
        <v>83</v>
      </c>
      <c r="I2836" s="1" t="s">
        <v>84</v>
      </c>
      <c r="J2836" s="1" t="s">
        <v>4</v>
      </c>
      <c r="K2836" s="1">
        <v>26</v>
      </c>
      <c r="L2836" s="1" t="s">
        <v>114</v>
      </c>
      <c r="M2836" s="14">
        <v>0.35000000000000003</v>
      </c>
      <c r="N2836" s="2">
        <v>2000</v>
      </c>
      <c r="O2836" s="14">
        <f t="shared" si="148"/>
        <v>700.00000000000011</v>
      </c>
      <c r="P2836" s="14">
        <f t="shared" si="149"/>
        <v>210.00000000000003</v>
      </c>
      <c r="Q2836" s="3">
        <v>0.3</v>
      </c>
    </row>
    <row r="2837" spans="1:17" ht="15.75" customHeight="1" x14ac:dyDescent="0.2">
      <c r="A2837" s="1" t="s">
        <v>108</v>
      </c>
      <c r="B2837" s="1">
        <v>1185732</v>
      </c>
      <c r="C2837" s="17">
        <v>44688</v>
      </c>
      <c r="D2837" s="17" t="str">
        <f t="shared" si="156"/>
        <v>mayo</v>
      </c>
      <c r="E2837" s="17" t="str">
        <f t="shared" si="157"/>
        <v>T2</v>
      </c>
      <c r="F2837" s="17" t="str">
        <f t="shared" si="158"/>
        <v>S1</v>
      </c>
      <c r="G2837" s="1" t="s">
        <v>15</v>
      </c>
      <c r="H2837" s="1" t="s">
        <v>83</v>
      </c>
      <c r="I2837" s="1" t="s">
        <v>84</v>
      </c>
      <c r="J2837" s="1" t="s">
        <v>5</v>
      </c>
      <c r="K2837" s="1">
        <v>49</v>
      </c>
      <c r="L2837" s="1" t="s">
        <v>114</v>
      </c>
      <c r="M2837" s="14">
        <v>0.35000000000000003</v>
      </c>
      <c r="N2837" s="2">
        <v>1250</v>
      </c>
      <c r="O2837" s="14">
        <f t="shared" si="148"/>
        <v>437.50000000000006</v>
      </c>
      <c r="P2837" s="14">
        <f t="shared" si="149"/>
        <v>131.25</v>
      </c>
      <c r="Q2837" s="3">
        <v>0.3</v>
      </c>
    </row>
    <row r="2838" spans="1:17" ht="15.75" customHeight="1" x14ac:dyDescent="0.2">
      <c r="A2838" s="1" t="s">
        <v>108</v>
      </c>
      <c r="B2838" s="1">
        <v>1185732</v>
      </c>
      <c r="C2838" s="17">
        <v>44688</v>
      </c>
      <c r="D2838" s="17" t="str">
        <f t="shared" si="156"/>
        <v>mayo</v>
      </c>
      <c r="E2838" s="17" t="str">
        <f t="shared" si="157"/>
        <v>T2</v>
      </c>
      <c r="F2838" s="17" t="str">
        <f t="shared" si="158"/>
        <v>S1</v>
      </c>
      <c r="G2838" s="1" t="s">
        <v>15</v>
      </c>
      <c r="H2838" s="1" t="s">
        <v>83</v>
      </c>
      <c r="I2838" s="1" t="s">
        <v>84</v>
      </c>
      <c r="J2838" s="1" t="s">
        <v>6</v>
      </c>
      <c r="K2838" s="1">
        <v>23</v>
      </c>
      <c r="L2838" s="1" t="s">
        <v>115</v>
      </c>
      <c r="M2838" s="14">
        <v>0.44999999999999996</v>
      </c>
      <c r="N2838" s="2">
        <v>1500</v>
      </c>
      <c r="O2838" s="14">
        <f t="shared" si="148"/>
        <v>674.99999999999989</v>
      </c>
      <c r="P2838" s="14">
        <f t="shared" si="149"/>
        <v>337.49999999999994</v>
      </c>
      <c r="Q2838" s="3">
        <v>0.5</v>
      </c>
    </row>
    <row r="2839" spans="1:17" ht="15.75" customHeight="1" x14ac:dyDescent="0.2">
      <c r="A2839" s="1" t="s">
        <v>108</v>
      </c>
      <c r="B2839" s="1">
        <v>1185732</v>
      </c>
      <c r="C2839" s="17">
        <v>44688</v>
      </c>
      <c r="D2839" s="17" t="str">
        <f t="shared" si="156"/>
        <v>mayo</v>
      </c>
      <c r="E2839" s="17" t="str">
        <f t="shared" si="157"/>
        <v>T2</v>
      </c>
      <c r="F2839" s="17" t="str">
        <f t="shared" si="158"/>
        <v>S1</v>
      </c>
      <c r="G2839" s="1" t="s">
        <v>15</v>
      </c>
      <c r="H2839" s="1" t="s">
        <v>83</v>
      </c>
      <c r="I2839" s="1" t="s">
        <v>84</v>
      </c>
      <c r="J2839" s="1" t="s">
        <v>7</v>
      </c>
      <c r="K2839" s="1">
        <v>59</v>
      </c>
      <c r="L2839" s="1" t="s">
        <v>115</v>
      </c>
      <c r="M2839" s="14">
        <v>0.49999999999999994</v>
      </c>
      <c r="N2839" s="2">
        <v>2750</v>
      </c>
      <c r="O2839" s="14">
        <f t="shared" si="148"/>
        <v>1374.9999999999998</v>
      </c>
      <c r="P2839" s="14">
        <f t="shared" si="149"/>
        <v>549.99999999999989</v>
      </c>
      <c r="Q2839" s="3">
        <v>0.4</v>
      </c>
    </row>
    <row r="2840" spans="1:17" ht="15.75" customHeight="1" x14ac:dyDescent="0.2">
      <c r="A2840" s="1" t="s">
        <v>108</v>
      </c>
      <c r="B2840" s="1">
        <v>1185732</v>
      </c>
      <c r="C2840" s="17">
        <v>44718</v>
      </c>
      <c r="D2840" s="17" t="str">
        <f t="shared" si="156"/>
        <v>junio</v>
      </c>
      <c r="E2840" s="17" t="str">
        <f t="shared" si="157"/>
        <v>T2</v>
      </c>
      <c r="F2840" s="17" t="str">
        <f t="shared" si="158"/>
        <v>S1</v>
      </c>
      <c r="G2840" s="1" t="s">
        <v>15</v>
      </c>
      <c r="H2840" s="1" t="s">
        <v>83</v>
      </c>
      <c r="I2840" s="1" t="s">
        <v>84</v>
      </c>
      <c r="J2840" s="1" t="s">
        <v>2</v>
      </c>
      <c r="K2840" s="1">
        <v>24</v>
      </c>
      <c r="L2840" s="1" t="s">
        <v>115</v>
      </c>
      <c r="M2840" s="14">
        <v>0.35000000000000003</v>
      </c>
      <c r="N2840" s="2">
        <v>5250</v>
      </c>
      <c r="O2840" s="14">
        <f t="shared" si="148"/>
        <v>1837.5000000000002</v>
      </c>
      <c r="P2840" s="14">
        <f t="shared" si="149"/>
        <v>551.25</v>
      </c>
      <c r="Q2840" s="3">
        <v>0.3</v>
      </c>
    </row>
    <row r="2841" spans="1:17" ht="15.75" customHeight="1" x14ac:dyDescent="0.2">
      <c r="A2841" s="1" t="s">
        <v>108</v>
      </c>
      <c r="B2841" s="1">
        <v>1185732</v>
      </c>
      <c r="C2841" s="17">
        <v>44718</v>
      </c>
      <c r="D2841" s="17" t="str">
        <f t="shared" si="156"/>
        <v>junio</v>
      </c>
      <c r="E2841" s="17" t="str">
        <f t="shared" si="157"/>
        <v>T2</v>
      </c>
      <c r="F2841" s="17" t="str">
        <f t="shared" si="158"/>
        <v>S1</v>
      </c>
      <c r="G2841" s="1" t="s">
        <v>15</v>
      </c>
      <c r="H2841" s="1" t="s">
        <v>83</v>
      </c>
      <c r="I2841" s="1" t="s">
        <v>84</v>
      </c>
      <c r="J2841" s="1" t="s">
        <v>3</v>
      </c>
      <c r="K2841" s="1">
        <v>47</v>
      </c>
      <c r="L2841" s="1" t="s">
        <v>114</v>
      </c>
      <c r="M2841" s="14">
        <v>0.3000000000000001</v>
      </c>
      <c r="N2841" s="2">
        <v>2750</v>
      </c>
      <c r="O2841" s="14">
        <f t="shared" si="148"/>
        <v>825.00000000000023</v>
      </c>
      <c r="P2841" s="14">
        <f t="shared" si="149"/>
        <v>288.75000000000006</v>
      </c>
      <c r="Q2841" s="3">
        <v>0.35</v>
      </c>
    </row>
    <row r="2842" spans="1:17" ht="15.75" customHeight="1" x14ac:dyDescent="0.2">
      <c r="A2842" s="1" t="s">
        <v>108</v>
      </c>
      <c r="B2842" s="1">
        <v>1185732</v>
      </c>
      <c r="C2842" s="17">
        <v>44718</v>
      </c>
      <c r="D2842" s="17" t="str">
        <f t="shared" si="156"/>
        <v>junio</v>
      </c>
      <c r="E2842" s="17" t="str">
        <f t="shared" si="157"/>
        <v>T2</v>
      </c>
      <c r="F2842" s="17" t="str">
        <f t="shared" si="158"/>
        <v>S1</v>
      </c>
      <c r="G2842" s="1" t="s">
        <v>15</v>
      </c>
      <c r="H2842" s="1" t="s">
        <v>83</v>
      </c>
      <c r="I2842" s="1" t="s">
        <v>84</v>
      </c>
      <c r="J2842" s="1" t="s">
        <v>4</v>
      </c>
      <c r="K2842" s="1">
        <v>56</v>
      </c>
      <c r="L2842" s="1" t="s">
        <v>115</v>
      </c>
      <c r="M2842" s="14">
        <v>0.25000000000000006</v>
      </c>
      <c r="N2842" s="2">
        <v>2000</v>
      </c>
      <c r="O2842" s="14">
        <f t="shared" si="148"/>
        <v>500.00000000000011</v>
      </c>
      <c r="P2842" s="14">
        <f t="shared" si="149"/>
        <v>150.00000000000003</v>
      </c>
      <c r="Q2842" s="3">
        <v>0.3</v>
      </c>
    </row>
    <row r="2843" spans="1:17" ht="15.75" customHeight="1" x14ac:dyDescent="0.2">
      <c r="A2843" s="1" t="s">
        <v>108</v>
      </c>
      <c r="B2843" s="1">
        <v>1185732</v>
      </c>
      <c r="C2843" s="17">
        <v>44718</v>
      </c>
      <c r="D2843" s="17" t="str">
        <f t="shared" si="156"/>
        <v>junio</v>
      </c>
      <c r="E2843" s="17" t="str">
        <f t="shared" si="157"/>
        <v>T2</v>
      </c>
      <c r="F2843" s="17" t="str">
        <f t="shared" si="158"/>
        <v>S1</v>
      </c>
      <c r="G2843" s="1" t="s">
        <v>15</v>
      </c>
      <c r="H2843" s="1" t="s">
        <v>83</v>
      </c>
      <c r="I2843" s="1" t="s">
        <v>84</v>
      </c>
      <c r="J2843" s="1" t="s">
        <v>5</v>
      </c>
      <c r="K2843" s="1">
        <v>36</v>
      </c>
      <c r="L2843" s="1" t="s">
        <v>114</v>
      </c>
      <c r="M2843" s="14">
        <v>0.25000000000000006</v>
      </c>
      <c r="N2843" s="2">
        <v>1750</v>
      </c>
      <c r="O2843" s="14">
        <f t="shared" si="148"/>
        <v>437.50000000000011</v>
      </c>
      <c r="P2843" s="14">
        <f t="shared" si="149"/>
        <v>131.25000000000003</v>
      </c>
      <c r="Q2843" s="3">
        <v>0.3</v>
      </c>
    </row>
    <row r="2844" spans="1:17" ht="15.75" customHeight="1" x14ac:dyDescent="0.2">
      <c r="A2844" s="1" t="s">
        <v>108</v>
      </c>
      <c r="B2844" s="1">
        <v>1185732</v>
      </c>
      <c r="C2844" s="17">
        <v>44718</v>
      </c>
      <c r="D2844" s="17" t="str">
        <f t="shared" si="156"/>
        <v>junio</v>
      </c>
      <c r="E2844" s="17" t="str">
        <f t="shared" si="157"/>
        <v>T2</v>
      </c>
      <c r="F2844" s="17" t="str">
        <f t="shared" si="158"/>
        <v>S1</v>
      </c>
      <c r="G2844" s="1" t="s">
        <v>15</v>
      </c>
      <c r="H2844" s="1" t="s">
        <v>83</v>
      </c>
      <c r="I2844" s="1" t="s">
        <v>84</v>
      </c>
      <c r="J2844" s="1" t="s">
        <v>6</v>
      </c>
      <c r="K2844" s="1">
        <v>38</v>
      </c>
      <c r="L2844" s="1" t="s">
        <v>115</v>
      </c>
      <c r="M2844" s="14">
        <v>0.35000000000000003</v>
      </c>
      <c r="N2844" s="2">
        <v>1750</v>
      </c>
      <c r="O2844" s="14">
        <f t="shared" si="148"/>
        <v>612.50000000000011</v>
      </c>
      <c r="P2844" s="14">
        <f t="shared" si="149"/>
        <v>306.25000000000006</v>
      </c>
      <c r="Q2844" s="3">
        <v>0.5</v>
      </c>
    </row>
    <row r="2845" spans="1:17" ht="15.75" customHeight="1" x14ac:dyDescent="0.2">
      <c r="A2845" s="1" t="s">
        <v>108</v>
      </c>
      <c r="B2845" s="1">
        <v>1185732</v>
      </c>
      <c r="C2845" s="17">
        <v>44718</v>
      </c>
      <c r="D2845" s="17" t="str">
        <f t="shared" si="156"/>
        <v>junio</v>
      </c>
      <c r="E2845" s="17" t="str">
        <f t="shared" si="157"/>
        <v>T2</v>
      </c>
      <c r="F2845" s="17" t="str">
        <f t="shared" si="158"/>
        <v>S1</v>
      </c>
      <c r="G2845" s="1" t="s">
        <v>15</v>
      </c>
      <c r="H2845" s="1" t="s">
        <v>83</v>
      </c>
      <c r="I2845" s="1" t="s">
        <v>84</v>
      </c>
      <c r="J2845" s="1" t="s">
        <v>7</v>
      </c>
      <c r="K2845" s="1">
        <v>31</v>
      </c>
      <c r="L2845" s="1" t="s">
        <v>114</v>
      </c>
      <c r="M2845" s="14">
        <v>0.55000000000000004</v>
      </c>
      <c r="N2845" s="2">
        <v>3250</v>
      </c>
      <c r="O2845" s="14">
        <f t="shared" si="148"/>
        <v>1787.5000000000002</v>
      </c>
      <c r="P2845" s="14">
        <f t="shared" si="149"/>
        <v>715.00000000000011</v>
      </c>
      <c r="Q2845" s="3">
        <v>0.4</v>
      </c>
    </row>
    <row r="2846" spans="1:17" ht="15.75" customHeight="1" x14ac:dyDescent="0.2">
      <c r="A2846" s="1" t="s">
        <v>108</v>
      </c>
      <c r="B2846" s="1">
        <v>1185732</v>
      </c>
      <c r="C2846" s="17">
        <v>44747</v>
      </c>
      <c r="D2846" s="17" t="str">
        <f t="shared" si="156"/>
        <v>julio</v>
      </c>
      <c r="E2846" s="17" t="str">
        <f t="shared" si="157"/>
        <v>T3</v>
      </c>
      <c r="F2846" s="17" t="str">
        <f t="shared" si="158"/>
        <v>S2</v>
      </c>
      <c r="G2846" s="1" t="s">
        <v>15</v>
      </c>
      <c r="H2846" s="1" t="s">
        <v>83</v>
      </c>
      <c r="I2846" s="1" t="s">
        <v>84</v>
      </c>
      <c r="J2846" s="1" t="s">
        <v>2</v>
      </c>
      <c r="K2846" s="1">
        <v>26</v>
      </c>
      <c r="L2846" s="1" t="s">
        <v>112</v>
      </c>
      <c r="M2846" s="14">
        <v>0.5</v>
      </c>
      <c r="N2846" s="2">
        <v>5500</v>
      </c>
      <c r="O2846" s="14">
        <f t="shared" si="148"/>
        <v>2750</v>
      </c>
      <c r="P2846" s="14">
        <f t="shared" si="149"/>
        <v>825</v>
      </c>
      <c r="Q2846" s="3">
        <v>0.3</v>
      </c>
    </row>
    <row r="2847" spans="1:17" ht="15.75" customHeight="1" x14ac:dyDescent="0.2">
      <c r="A2847" s="1" t="s">
        <v>108</v>
      </c>
      <c r="B2847" s="1">
        <v>1185732</v>
      </c>
      <c r="C2847" s="17">
        <v>44747</v>
      </c>
      <c r="D2847" s="17" t="str">
        <f t="shared" si="156"/>
        <v>julio</v>
      </c>
      <c r="E2847" s="17" t="str">
        <f t="shared" si="157"/>
        <v>T3</v>
      </c>
      <c r="F2847" s="17" t="str">
        <f t="shared" si="158"/>
        <v>S2</v>
      </c>
      <c r="G2847" s="1" t="s">
        <v>15</v>
      </c>
      <c r="H2847" s="1" t="s">
        <v>83</v>
      </c>
      <c r="I2847" s="1" t="s">
        <v>84</v>
      </c>
      <c r="J2847" s="1" t="s">
        <v>3</v>
      </c>
      <c r="K2847" s="1">
        <v>28</v>
      </c>
      <c r="L2847" s="1" t="s">
        <v>114</v>
      </c>
      <c r="M2847" s="14">
        <v>0.45000000000000007</v>
      </c>
      <c r="N2847" s="2">
        <v>3000</v>
      </c>
      <c r="O2847" s="14">
        <f t="shared" si="148"/>
        <v>1350.0000000000002</v>
      </c>
      <c r="P2847" s="14">
        <f t="shared" si="149"/>
        <v>472.50000000000006</v>
      </c>
      <c r="Q2847" s="3">
        <v>0.35</v>
      </c>
    </row>
    <row r="2848" spans="1:17" ht="15.75" customHeight="1" x14ac:dyDescent="0.2">
      <c r="A2848" s="1" t="s">
        <v>108</v>
      </c>
      <c r="B2848" s="1">
        <v>1185732</v>
      </c>
      <c r="C2848" s="17">
        <v>44747</v>
      </c>
      <c r="D2848" s="17" t="str">
        <f t="shared" si="156"/>
        <v>julio</v>
      </c>
      <c r="E2848" s="17" t="str">
        <f t="shared" si="157"/>
        <v>T3</v>
      </c>
      <c r="F2848" s="17" t="str">
        <f t="shared" si="158"/>
        <v>S2</v>
      </c>
      <c r="G2848" s="1" t="s">
        <v>15</v>
      </c>
      <c r="H2848" s="1" t="s">
        <v>83</v>
      </c>
      <c r="I2848" s="1" t="s">
        <v>84</v>
      </c>
      <c r="J2848" s="1" t="s">
        <v>4</v>
      </c>
      <c r="K2848" s="1">
        <v>44</v>
      </c>
      <c r="L2848" s="1" t="s">
        <v>115</v>
      </c>
      <c r="M2848" s="14">
        <v>0.4</v>
      </c>
      <c r="N2848" s="2">
        <v>2250</v>
      </c>
      <c r="O2848" s="14">
        <f t="shared" si="148"/>
        <v>900</v>
      </c>
      <c r="P2848" s="14">
        <f t="shared" si="149"/>
        <v>270</v>
      </c>
      <c r="Q2848" s="3">
        <v>0.3</v>
      </c>
    </row>
    <row r="2849" spans="1:17" ht="15.75" customHeight="1" x14ac:dyDescent="0.2">
      <c r="A2849" s="1" t="s">
        <v>108</v>
      </c>
      <c r="B2849" s="1">
        <v>1185732</v>
      </c>
      <c r="C2849" s="17">
        <v>44747</v>
      </c>
      <c r="D2849" s="17" t="str">
        <f t="shared" si="156"/>
        <v>julio</v>
      </c>
      <c r="E2849" s="17" t="str">
        <f t="shared" si="157"/>
        <v>T3</v>
      </c>
      <c r="F2849" s="17" t="str">
        <f t="shared" si="158"/>
        <v>S2</v>
      </c>
      <c r="G2849" s="1" t="s">
        <v>15</v>
      </c>
      <c r="H2849" s="1" t="s">
        <v>83</v>
      </c>
      <c r="I2849" s="1" t="s">
        <v>84</v>
      </c>
      <c r="J2849" s="1" t="s">
        <v>5</v>
      </c>
      <c r="K2849" s="1">
        <v>28</v>
      </c>
      <c r="L2849" s="1" t="s">
        <v>113</v>
      </c>
      <c r="M2849" s="14">
        <v>0.4</v>
      </c>
      <c r="N2849" s="2">
        <v>1750</v>
      </c>
      <c r="O2849" s="14">
        <f t="shared" si="148"/>
        <v>700</v>
      </c>
      <c r="P2849" s="14">
        <f t="shared" si="149"/>
        <v>210</v>
      </c>
      <c r="Q2849" s="3">
        <v>0.3</v>
      </c>
    </row>
    <row r="2850" spans="1:17" ht="15.75" customHeight="1" x14ac:dyDescent="0.2">
      <c r="A2850" s="1" t="s">
        <v>108</v>
      </c>
      <c r="B2850" s="1">
        <v>1185732</v>
      </c>
      <c r="C2850" s="17">
        <v>44747</v>
      </c>
      <c r="D2850" s="17" t="str">
        <f t="shared" si="156"/>
        <v>julio</v>
      </c>
      <c r="E2850" s="17" t="str">
        <f t="shared" si="157"/>
        <v>T3</v>
      </c>
      <c r="F2850" s="17" t="str">
        <f t="shared" si="158"/>
        <v>S2</v>
      </c>
      <c r="G2850" s="1" t="s">
        <v>15</v>
      </c>
      <c r="H2850" s="1" t="s">
        <v>83</v>
      </c>
      <c r="I2850" s="1" t="s">
        <v>84</v>
      </c>
      <c r="J2850" s="1" t="s">
        <v>6</v>
      </c>
      <c r="K2850" s="1">
        <v>28</v>
      </c>
      <c r="L2850" s="1" t="s">
        <v>115</v>
      </c>
      <c r="M2850" s="14">
        <v>0.5</v>
      </c>
      <c r="N2850" s="2">
        <v>2000</v>
      </c>
      <c r="O2850" s="14">
        <f t="shared" si="148"/>
        <v>1000</v>
      </c>
      <c r="P2850" s="14">
        <f t="shared" si="149"/>
        <v>500</v>
      </c>
      <c r="Q2850" s="3">
        <v>0.5</v>
      </c>
    </row>
    <row r="2851" spans="1:17" ht="15.75" customHeight="1" x14ac:dyDescent="0.2">
      <c r="A2851" s="1" t="s">
        <v>108</v>
      </c>
      <c r="B2851" s="1">
        <v>1185732</v>
      </c>
      <c r="C2851" s="17">
        <v>44747</v>
      </c>
      <c r="D2851" s="17" t="str">
        <f t="shared" si="156"/>
        <v>julio</v>
      </c>
      <c r="E2851" s="17" t="str">
        <f t="shared" si="157"/>
        <v>T3</v>
      </c>
      <c r="F2851" s="17" t="str">
        <f t="shared" si="158"/>
        <v>S2</v>
      </c>
      <c r="G2851" s="1" t="s">
        <v>15</v>
      </c>
      <c r="H2851" s="1" t="s">
        <v>83</v>
      </c>
      <c r="I2851" s="1" t="s">
        <v>84</v>
      </c>
      <c r="J2851" s="1" t="s">
        <v>7</v>
      </c>
      <c r="K2851" s="1">
        <v>22</v>
      </c>
      <c r="L2851" s="1" t="s">
        <v>113</v>
      </c>
      <c r="M2851" s="14">
        <v>0.55000000000000004</v>
      </c>
      <c r="N2851" s="2">
        <v>3750</v>
      </c>
      <c r="O2851" s="14">
        <f t="shared" si="148"/>
        <v>2062.5</v>
      </c>
      <c r="P2851" s="14">
        <f t="shared" si="149"/>
        <v>825</v>
      </c>
      <c r="Q2851" s="3">
        <v>0.4</v>
      </c>
    </row>
    <row r="2852" spans="1:17" ht="15.75" customHeight="1" x14ac:dyDescent="0.2">
      <c r="A2852" s="1" t="s">
        <v>108</v>
      </c>
      <c r="B2852" s="1">
        <v>1185732</v>
      </c>
      <c r="C2852" s="17">
        <v>44779</v>
      </c>
      <c r="D2852" s="17" t="str">
        <f t="shared" si="156"/>
        <v>agosto</v>
      </c>
      <c r="E2852" s="17" t="str">
        <f t="shared" si="157"/>
        <v>T3</v>
      </c>
      <c r="F2852" s="17" t="str">
        <f t="shared" si="158"/>
        <v>S2</v>
      </c>
      <c r="G2852" s="1" t="s">
        <v>15</v>
      </c>
      <c r="H2852" s="1" t="s">
        <v>83</v>
      </c>
      <c r="I2852" s="1" t="s">
        <v>84</v>
      </c>
      <c r="J2852" s="1" t="s">
        <v>2</v>
      </c>
      <c r="K2852" s="1">
        <v>57</v>
      </c>
      <c r="L2852" s="1" t="s">
        <v>113</v>
      </c>
      <c r="M2852" s="14">
        <v>0.5</v>
      </c>
      <c r="N2852" s="2">
        <v>5250</v>
      </c>
      <c r="O2852" s="14">
        <f t="shared" si="148"/>
        <v>2625</v>
      </c>
      <c r="P2852" s="14">
        <f t="shared" si="149"/>
        <v>787.5</v>
      </c>
      <c r="Q2852" s="3">
        <v>0.3</v>
      </c>
    </row>
    <row r="2853" spans="1:17" ht="15.75" customHeight="1" x14ac:dyDescent="0.2">
      <c r="A2853" s="1" t="s">
        <v>108</v>
      </c>
      <c r="B2853" s="1">
        <v>1185732</v>
      </c>
      <c r="C2853" s="17">
        <v>44779</v>
      </c>
      <c r="D2853" s="17" t="str">
        <f t="shared" si="156"/>
        <v>agosto</v>
      </c>
      <c r="E2853" s="17" t="str">
        <f t="shared" si="157"/>
        <v>T3</v>
      </c>
      <c r="F2853" s="17" t="str">
        <f t="shared" si="158"/>
        <v>S2</v>
      </c>
      <c r="G2853" s="1" t="s">
        <v>15</v>
      </c>
      <c r="H2853" s="1" t="s">
        <v>83</v>
      </c>
      <c r="I2853" s="1" t="s">
        <v>84</v>
      </c>
      <c r="J2853" s="1" t="s">
        <v>3</v>
      </c>
      <c r="K2853" s="1">
        <v>20</v>
      </c>
      <c r="L2853" s="1" t="s">
        <v>115</v>
      </c>
      <c r="M2853" s="14">
        <v>0.45000000000000007</v>
      </c>
      <c r="N2853" s="2">
        <v>3000</v>
      </c>
      <c r="O2853" s="14">
        <f t="shared" si="148"/>
        <v>1350.0000000000002</v>
      </c>
      <c r="P2853" s="14">
        <f t="shared" si="149"/>
        <v>472.50000000000006</v>
      </c>
      <c r="Q2853" s="3">
        <v>0.35</v>
      </c>
    </row>
    <row r="2854" spans="1:17" ht="15.75" customHeight="1" x14ac:dyDescent="0.2">
      <c r="A2854" s="1" t="s">
        <v>108</v>
      </c>
      <c r="B2854" s="1">
        <v>1185732</v>
      </c>
      <c r="C2854" s="17">
        <v>44779</v>
      </c>
      <c r="D2854" s="17" t="str">
        <f t="shared" si="156"/>
        <v>agosto</v>
      </c>
      <c r="E2854" s="17" t="str">
        <f t="shared" si="157"/>
        <v>T3</v>
      </c>
      <c r="F2854" s="17" t="str">
        <f t="shared" si="158"/>
        <v>S2</v>
      </c>
      <c r="G2854" s="1" t="s">
        <v>15</v>
      </c>
      <c r="H2854" s="1" t="s">
        <v>83</v>
      </c>
      <c r="I2854" s="1" t="s">
        <v>84</v>
      </c>
      <c r="J2854" s="1" t="s">
        <v>4</v>
      </c>
      <c r="K2854" s="1">
        <v>31</v>
      </c>
      <c r="L2854" s="1" t="s">
        <v>115</v>
      </c>
      <c r="M2854" s="14">
        <v>0.4</v>
      </c>
      <c r="N2854" s="2">
        <v>2250</v>
      </c>
      <c r="O2854" s="14">
        <f t="shared" si="148"/>
        <v>900</v>
      </c>
      <c r="P2854" s="14">
        <f t="shared" si="149"/>
        <v>270</v>
      </c>
      <c r="Q2854" s="3">
        <v>0.3</v>
      </c>
    </row>
    <row r="2855" spans="1:17" ht="15.75" customHeight="1" x14ac:dyDescent="0.2">
      <c r="A2855" s="1" t="s">
        <v>108</v>
      </c>
      <c r="B2855" s="1">
        <v>1185732</v>
      </c>
      <c r="C2855" s="17">
        <v>44779</v>
      </c>
      <c r="D2855" s="17" t="str">
        <f t="shared" si="156"/>
        <v>agosto</v>
      </c>
      <c r="E2855" s="17" t="str">
        <f t="shared" si="157"/>
        <v>T3</v>
      </c>
      <c r="F2855" s="17" t="str">
        <f t="shared" si="158"/>
        <v>S2</v>
      </c>
      <c r="G2855" s="1" t="s">
        <v>15</v>
      </c>
      <c r="H2855" s="1" t="s">
        <v>83</v>
      </c>
      <c r="I2855" s="1" t="s">
        <v>84</v>
      </c>
      <c r="J2855" s="1" t="s">
        <v>5</v>
      </c>
      <c r="K2855" s="1">
        <v>54</v>
      </c>
      <c r="L2855" s="1" t="s">
        <v>113</v>
      </c>
      <c r="M2855" s="14">
        <v>0.4</v>
      </c>
      <c r="N2855" s="2">
        <v>2000</v>
      </c>
      <c r="O2855" s="14">
        <f t="shared" si="148"/>
        <v>800</v>
      </c>
      <c r="P2855" s="14">
        <f t="shared" si="149"/>
        <v>240</v>
      </c>
      <c r="Q2855" s="3">
        <v>0.3</v>
      </c>
    </row>
    <row r="2856" spans="1:17" ht="15.75" customHeight="1" x14ac:dyDescent="0.2">
      <c r="A2856" s="1" t="s">
        <v>108</v>
      </c>
      <c r="B2856" s="1">
        <v>1185732</v>
      </c>
      <c r="C2856" s="17">
        <v>44779</v>
      </c>
      <c r="D2856" s="17" t="str">
        <f t="shared" si="156"/>
        <v>agosto</v>
      </c>
      <c r="E2856" s="17" t="str">
        <f t="shared" si="157"/>
        <v>T3</v>
      </c>
      <c r="F2856" s="17" t="str">
        <f t="shared" si="158"/>
        <v>S2</v>
      </c>
      <c r="G2856" s="1" t="s">
        <v>15</v>
      </c>
      <c r="H2856" s="1" t="s">
        <v>83</v>
      </c>
      <c r="I2856" s="1" t="s">
        <v>84</v>
      </c>
      <c r="J2856" s="1" t="s">
        <v>6</v>
      </c>
      <c r="K2856" s="1">
        <v>20</v>
      </c>
      <c r="L2856" s="1" t="s">
        <v>114</v>
      </c>
      <c r="M2856" s="14">
        <v>0.5</v>
      </c>
      <c r="N2856" s="2">
        <v>1750</v>
      </c>
      <c r="O2856" s="14">
        <f t="shared" si="148"/>
        <v>875</v>
      </c>
      <c r="P2856" s="14">
        <f t="shared" si="149"/>
        <v>437.5</v>
      </c>
      <c r="Q2856" s="3">
        <v>0.5</v>
      </c>
    </row>
    <row r="2857" spans="1:17" ht="15.75" customHeight="1" x14ac:dyDescent="0.2">
      <c r="A2857" s="1" t="s">
        <v>108</v>
      </c>
      <c r="B2857" s="1">
        <v>1185732</v>
      </c>
      <c r="C2857" s="17">
        <v>44779</v>
      </c>
      <c r="D2857" s="17" t="str">
        <f t="shared" si="156"/>
        <v>agosto</v>
      </c>
      <c r="E2857" s="17" t="str">
        <f t="shared" si="157"/>
        <v>T3</v>
      </c>
      <c r="F2857" s="17" t="str">
        <f t="shared" si="158"/>
        <v>S2</v>
      </c>
      <c r="G2857" s="1" t="s">
        <v>15</v>
      </c>
      <c r="H2857" s="1" t="s">
        <v>83</v>
      </c>
      <c r="I2857" s="1" t="s">
        <v>84</v>
      </c>
      <c r="J2857" s="1" t="s">
        <v>7</v>
      </c>
      <c r="K2857" s="1">
        <v>32</v>
      </c>
      <c r="L2857" s="1" t="s">
        <v>113</v>
      </c>
      <c r="M2857" s="14">
        <v>0.55000000000000004</v>
      </c>
      <c r="N2857" s="2">
        <v>3500</v>
      </c>
      <c r="O2857" s="14">
        <f t="shared" si="148"/>
        <v>1925.0000000000002</v>
      </c>
      <c r="P2857" s="14">
        <f t="shared" si="149"/>
        <v>770.00000000000011</v>
      </c>
      <c r="Q2857" s="3">
        <v>0.4</v>
      </c>
    </row>
    <row r="2858" spans="1:17" ht="15.75" customHeight="1" x14ac:dyDescent="0.2">
      <c r="A2858" s="1" t="s">
        <v>108</v>
      </c>
      <c r="B2858" s="1">
        <v>1185732</v>
      </c>
      <c r="C2858" s="17">
        <v>44811</v>
      </c>
      <c r="D2858" s="17" t="str">
        <f t="shared" si="156"/>
        <v>septiembre</v>
      </c>
      <c r="E2858" s="17" t="str">
        <f t="shared" si="157"/>
        <v>T3</v>
      </c>
      <c r="F2858" s="17" t="str">
        <f t="shared" si="158"/>
        <v>S2</v>
      </c>
      <c r="G2858" s="1" t="s">
        <v>15</v>
      </c>
      <c r="H2858" s="1" t="s">
        <v>83</v>
      </c>
      <c r="I2858" s="1" t="s">
        <v>84</v>
      </c>
      <c r="J2858" s="1" t="s">
        <v>2</v>
      </c>
      <c r="K2858" s="1">
        <v>36</v>
      </c>
      <c r="L2858" s="1" t="s">
        <v>113</v>
      </c>
      <c r="M2858" s="14">
        <v>0.35000000000000003</v>
      </c>
      <c r="N2858" s="2">
        <v>4750</v>
      </c>
      <c r="O2858" s="14">
        <f t="shared" si="148"/>
        <v>1662.5000000000002</v>
      </c>
      <c r="P2858" s="14">
        <f t="shared" si="149"/>
        <v>498.75000000000006</v>
      </c>
      <c r="Q2858" s="3">
        <v>0.3</v>
      </c>
    </row>
    <row r="2859" spans="1:17" ht="15.75" customHeight="1" x14ac:dyDescent="0.2">
      <c r="A2859" s="1" t="s">
        <v>108</v>
      </c>
      <c r="B2859" s="1">
        <v>1185732</v>
      </c>
      <c r="C2859" s="17">
        <v>44811</v>
      </c>
      <c r="D2859" s="17" t="str">
        <f t="shared" si="156"/>
        <v>septiembre</v>
      </c>
      <c r="E2859" s="17" t="str">
        <f t="shared" si="157"/>
        <v>T3</v>
      </c>
      <c r="F2859" s="17" t="str">
        <f t="shared" si="158"/>
        <v>S2</v>
      </c>
      <c r="G2859" s="1" t="s">
        <v>15</v>
      </c>
      <c r="H2859" s="1" t="s">
        <v>83</v>
      </c>
      <c r="I2859" s="1" t="s">
        <v>84</v>
      </c>
      <c r="J2859" s="1" t="s">
        <v>3</v>
      </c>
      <c r="K2859" s="1">
        <v>32</v>
      </c>
      <c r="L2859" s="1" t="s">
        <v>113</v>
      </c>
      <c r="M2859" s="14">
        <v>0.3000000000000001</v>
      </c>
      <c r="N2859" s="2">
        <v>2750</v>
      </c>
      <c r="O2859" s="14">
        <f t="shared" si="148"/>
        <v>825.00000000000023</v>
      </c>
      <c r="P2859" s="14">
        <f t="shared" si="149"/>
        <v>288.75000000000006</v>
      </c>
      <c r="Q2859" s="3">
        <v>0.35</v>
      </c>
    </row>
    <row r="2860" spans="1:17" ht="15.75" customHeight="1" x14ac:dyDescent="0.2">
      <c r="A2860" s="1" t="s">
        <v>108</v>
      </c>
      <c r="B2860" s="1">
        <v>1185732</v>
      </c>
      <c r="C2860" s="17">
        <v>44811</v>
      </c>
      <c r="D2860" s="17" t="str">
        <f t="shared" si="156"/>
        <v>septiembre</v>
      </c>
      <c r="E2860" s="17" t="str">
        <f t="shared" si="157"/>
        <v>T3</v>
      </c>
      <c r="F2860" s="17" t="str">
        <f t="shared" si="158"/>
        <v>S2</v>
      </c>
      <c r="G2860" s="1" t="s">
        <v>15</v>
      </c>
      <c r="H2860" s="1" t="s">
        <v>83</v>
      </c>
      <c r="I2860" s="1" t="s">
        <v>84</v>
      </c>
      <c r="J2860" s="1" t="s">
        <v>4</v>
      </c>
      <c r="K2860" s="1">
        <v>56</v>
      </c>
      <c r="L2860" s="1" t="s">
        <v>114</v>
      </c>
      <c r="M2860" s="14">
        <v>0.25000000000000006</v>
      </c>
      <c r="N2860" s="2">
        <v>1750</v>
      </c>
      <c r="O2860" s="14">
        <f t="shared" si="148"/>
        <v>437.50000000000011</v>
      </c>
      <c r="P2860" s="14">
        <f t="shared" si="149"/>
        <v>131.25000000000003</v>
      </c>
      <c r="Q2860" s="3">
        <v>0.3</v>
      </c>
    </row>
    <row r="2861" spans="1:17" ht="15.75" customHeight="1" x14ac:dyDescent="0.2">
      <c r="A2861" s="1" t="s">
        <v>108</v>
      </c>
      <c r="B2861" s="1">
        <v>1185732</v>
      </c>
      <c r="C2861" s="17">
        <v>44811</v>
      </c>
      <c r="D2861" s="17" t="str">
        <f t="shared" si="156"/>
        <v>septiembre</v>
      </c>
      <c r="E2861" s="17" t="str">
        <f t="shared" si="157"/>
        <v>T3</v>
      </c>
      <c r="F2861" s="17" t="str">
        <f t="shared" si="158"/>
        <v>S2</v>
      </c>
      <c r="G2861" s="1" t="s">
        <v>15</v>
      </c>
      <c r="H2861" s="1" t="s">
        <v>83</v>
      </c>
      <c r="I2861" s="1" t="s">
        <v>84</v>
      </c>
      <c r="J2861" s="1" t="s">
        <v>5</v>
      </c>
      <c r="K2861" s="1">
        <v>35</v>
      </c>
      <c r="L2861" s="1" t="s">
        <v>114</v>
      </c>
      <c r="M2861" s="14">
        <v>0.25000000000000006</v>
      </c>
      <c r="N2861" s="2">
        <v>1500</v>
      </c>
      <c r="O2861" s="14">
        <f t="shared" si="148"/>
        <v>375.00000000000006</v>
      </c>
      <c r="P2861" s="14">
        <f t="shared" si="149"/>
        <v>112.50000000000001</v>
      </c>
      <c r="Q2861" s="3">
        <v>0.3</v>
      </c>
    </row>
    <row r="2862" spans="1:17" ht="15.75" customHeight="1" x14ac:dyDescent="0.2">
      <c r="A2862" s="1" t="s">
        <v>108</v>
      </c>
      <c r="B2862" s="1">
        <v>1185732</v>
      </c>
      <c r="C2862" s="17">
        <v>44811</v>
      </c>
      <c r="D2862" s="17" t="str">
        <f t="shared" si="156"/>
        <v>septiembre</v>
      </c>
      <c r="E2862" s="17" t="str">
        <f t="shared" si="157"/>
        <v>T3</v>
      </c>
      <c r="F2862" s="17" t="str">
        <f t="shared" si="158"/>
        <v>S2</v>
      </c>
      <c r="G2862" s="1" t="s">
        <v>15</v>
      </c>
      <c r="H2862" s="1" t="s">
        <v>83</v>
      </c>
      <c r="I2862" s="1" t="s">
        <v>84</v>
      </c>
      <c r="J2862" s="1" t="s">
        <v>6</v>
      </c>
      <c r="K2862" s="1">
        <v>51</v>
      </c>
      <c r="L2862" s="1" t="s">
        <v>115</v>
      </c>
      <c r="M2862" s="14">
        <v>0.35000000000000003</v>
      </c>
      <c r="N2862" s="2">
        <v>1500</v>
      </c>
      <c r="O2862" s="14">
        <f t="shared" si="148"/>
        <v>525</v>
      </c>
      <c r="P2862" s="14">
        <f t="shared" si="149"/>
        <v>262.5</v>
      </c>
      <c r="Q2862" s="3">
        <v>0.5</v>
      </c>
    </row>
    <row r="2863" spans="1:17" ht="15.75" customHeight="1" x14ac:dyDescent="0.2">
      <c r="A2863" s="1" t="s">
        <v>108</v>
      </c>
      <c r="B2863" s="1">
        <v>1185732</v>
      </c>
      <c r="C2863" s="17">
        <v>44811</v>
      </c>
      <c r="D2863" s="17" t="str">
        <f t="shared" si="156"/>
        <v>septiembre</v>
      </c>
      <c r="E2863" s="17" t="str">
        <f t="shared" si="157"/>
        <v>T3</v>
      </c>
      <c r="F2863" s="17" t="str">
        <f t="shared" si="158"/>
        <v>S2</v>
      </c>
      <c r="G2863" s="1" t="s">
        <v>15</v>
      </c>
      <c r="H2863" s="1" t="s">
        <v>83</v>
      </c>
      <c r="I2863" s="1" t="s">
        <v>84</v>
      </c>
      <c r="J2863" s="1" t="s">
        <v>7</v>
      </c>
      <c r="K2863" s="1">
        <v>56</v>
      </c>
      <c r="L2863" s="1" t="s">
        <v>112</v>
      </c>
      <c r="M2863" s="14">
        <v>0.4</v>
      </c>
      <c r="N2863" s="2">
        <v>2250</v>
      </c>
      <c r="O2863" s="14">
        <f t="shared" si="148"/>
        <v>900</v>
      </c>
      <c r="P2863" s="14">
        <f t="shared" si="149"/>
        <v>360</v>
      </c>
      <c r="Q2863" s="3">
        <v>0.4</v>
      </c>
    </row>
    <row r="2864" spans="1:17" ht="15.75" customHeight="1" x14ac:dyDescent="0.2">
      <c r="A2864" s="1" t="s">
        <v>108</v>
      </c>
      <c r="B2864" s="1">
        <v>1185732</v>
      </c>
      <c r="C2864" s="17">
        <v>44840</v>
      </c>
      <c r="D2864" s="17" t="str">
        <f t="shared" si="156"/>
        <v>octubre</v>
      </c>
      <c r="E2864" s="17" t="str">
        <f t="shared" si="157"/>
        <v>T4</v>
      </c>
      <c r="F2864" s="17" t="str">
        <f t="shared" si="158"/>
        <v>S2</v>
      </c>
      <c r="G2864" s="1" t="s">
        <v>15</v>
      </c>
      <c r="H2864" s="1" t="s">
        <v>83</v>
      </c>
      <c r="I2864" s="1" t="s">
        <v>84</v>
      </c>
      <c r="J2864" s="1" t="s">
        <v>2</v>
      </c>
      <c r="K2864" s="1">
        <v>52</v>
      </c>
      <c r="L2864" s="1" t="s">
        <v>114</v>
      </c>
      <c r="M2864" s="14">
        <v>0.44999999999999996</v>
      </c>
      <c r="N2864" s="2">
        <v>4000</v>
      </c>
      <c r="O2864" s="14">
        <f t="shared" si="148"/>
        <v>1799.9999999999998</v>
      </c>
      <c r="P2864" s="14">
        <f t="shared" si="149"/>
        <v>539.99999999999989</v>
      </c>
      <c r="Q2864" s="3">
        <v>0.3</v>
      </c>
    </row>
    <row r="2865" spans="1:17" ht="15.75" customHeight="1" x14ac:dyDescent="0.2">
      <c r="A2865" s="1" t="s">
        <v>108</v>
      </c>
      <c r="B2865" s="1">
        <v>1185732</v>
      </c>
      <c r="C2865" s="17">
        <v>44840</v>
      </c>
      <c r="D2865" s="17" t="str">
        <f t="shared" si="156"/>
        <v>octubre</v>
      </c>
      <c r="E2865" s="17" t="str">
        <f t="shared" si="157"/>
        <v>T4</v>
      </c>
      <c r="F2865" s="17" t="str">
        <f t="shared" si="158"/>
        <v>S2</v>
      </c>
      <c r="G2865" s="1" t="s">
        <v>15</v>
      </c>
      <c r="H2865" s="1" t="s">
        <v>83</v>
      </c>
      <c r="I2865" s="1" t="s">
        <v>84</v>
      </c>
      <c r="J2865" s="1" t="s">
        <v>3</v>
      </c>
      <c r="K2865" s="1">
        <v>36</v>
      </c>
      <c r="L2865" s="1" t="s">
        <v>113</v>
      </c>
      <c r="M2865" s="14">
        <v>0.35000000000000003</v>
      </c>
      <c r="N2865" s="2">
        <v>2500</v>
      </c>
      <c r="O2865" s="14">
        <f t="shared" si="148"/>
        <v>875.00000000000011</v>
      </c>
      <c r="P2865" s="14">
        <f t="shared" si="149"/>
        <v>306.25</v>
      </c>
      <c r="Q2865" s="3">
        <v>0.35</v>
      </c>
    </row>
    <row r="2866" spans="1:17" ht="15.75" customHeight="1" x14ac:dyDescent="0.2">
      <c r="A2866" s="1" t="s">
        <v>108</v>
      </c>
      <c r="B2866" s="1">
        <v>1185732</v>
      </c>
      <c r="C2866" s="17">
        <v>44840</v>
      </c>
      <c r="D2866" s="17" t="str">
        <f t="shared" si="156"/>
        <v>octubre</v>
      </c>
      <c r="E2866" s="17" t="str">
        <f t="shared" si="157"/>
        <v>T4</v>
      </c>
      <c r="F2866" s="17" t="str">
        <f t="shared" si="158"/>
        <v>S2</v>
      </c>
      <c r="G2866" s="1" t="s">
        <v>15</v>
      </c>
      <c r="H2866" s="1" t="s">
        <v>83</v>
      </c>
      <c r="I2866" s="1" t="s">
        <v>84</v>
      </c>
      <c r="J2866" s="1" t="s">
        <v>4</v>
      </c>
      <c r="K2866" s="1">
        <v>49</v>
      </c>
      <c r="L2866" s="1" t="s">
        <v>112</v>
      </c>
      <c r="M2866" s="14">
        <v>0.35000000000000003</v>
      </c>
      <c r="N2866" s="2">
        <v>1500</v>
      </c>
      <c r="O2866" s="14">
        <f t="shared" si="148"/>
        <v>525</v>
      </c>
      <c r="P2866" s="14">
        <f t="shared" si="149"/>
        <v>157.5</v>
      </c>
      <c r="Q2866" s="3">
        <v>0.3</v>
      </c>
    </row>
    <row r="2867" spans="1:17" ht="15.75" customHeight="1" x14ac:dyDescent="0.2">
      <c r="A2867" s="1" t="s">
        <v>108</v>
      </c>
      <c r="B2867" s="1">
        <v>1185732</v>
      </c>
      <c r="C2867" s="17">
        <v>44840</v>
      </c>
      <c r="D2867" s="17" t="str">
        <f t="shared" si="156"/>
        <v>octubre</v>
      </c>
      <c r="E2867" s="17" t="str">
        <f t="shared" si="157"/>
        <v>T4</v>
      </c>
      <c r="F2867" s="17" t="str">
        <f t="shared" si="158"/>
        <v>S2</v>
      </c>
      <c r="G2867" s="1" t="s">
        <v>15</v>
      </c>
      <c r="H2867" s="1" t="s">
        <v>83</v>
      </c>
      <c r="I2867" s="1" t="s">
        <v>84</v>
      </c>
      <c r="J2867" s="1" t="s">
        <v>5</v>
      </c>
      <c r="K2867" s="1">
        <v>35</v>
      </c>
      <c r="L2867" s="1" t="s">
        <v>114</v>
      </c>
      <c r="M2867" s="14">
        <v>0.35000000000000003</v>
      </c>
      <c r="N2867" s="2">
        <v>1250</v>
      </c>
      <c r="O2867" s="14">
        <f t="shared" si="148"/>
        <v>437.50000000000006</v>
      </c>
      <c r="P2867" s="14">
        <f t="shared" si="149"/>
        <v>131.25</v>
      </c>
      <c r="Q2867" s="3">
        <v>0.3</v>
      </c>
    </row>
    <row r="2868" spans="1:17" ht="15.75" customHeight="1" x14ac:dyDescent="0.2">
      <c r="A2868" s="1" t="s">
        <v>108</v>
      </c>
      <c r="B2868" s="1">
        <v>1185732</v>
      </c>
      <c r="C2868" s="17">
        <v>44840</v>
      </c>
      <c r="D2868" s="17" t="str">
        <f t="shared" si="156"/>
        <v>octubre</v>
      </c>
      <c r="E2868" s="17" t="str">
        <f t="shared" si="157"/>
        <v>T4</v>
      </c>
      <c r="F2868" s="17" t="str">
        <f t="shared" si="158"/>
        <v>S2</v>
      </c>
      <c r="G2868" s="1" t="s">
        <v>15</v>
      </c>
      <c r="H2868" s="1" t="s">
        <v>83</v>
      </c>
      <c r="I2868" s="1" t="s">
        <v>84</v>
      </c>
      <c r="J2868" s="1" t="s">
        <v>6</v>
      </c>
      <c r="K2868" s="1">
        <v>49</v>
      </c>
      <c r="L2868" s="1" t="s">
        <v>114</v>
      </c>
      <c r="M2868" s="14">
        <v>0.44999999999999996</v>
      </c>
      <c r="N2868" s="2">
        <v>1250</v>
      </c>
      <c r="O2868" s="14">
        <f t="shared" si="148"/>
        <v>562.5</v>
      </c>
      <c r="P2868" s="14">
        <f t="shared" si="149"/>
        <v>281.25</v>
      </c>
      <c r="Q2868" s="3">
        <v>0.5</v>
      </c>
    </row>
    <row r="2869" spans="1:17" ht="15.75" customHeight="1" x14ac:dyDescent="0.2">
      <c r="A2869" s="1" t="s">
        <v>108</v>
      </c>
      <c r="B2869" s="1">
        <v>1185732</v>
      </c>
      <c r="C2869" s="17">
        <v>44840</v>
      </c>
      <c r="D2869" s="17" t="str">
        <f t="shared" si="156"/>
        <v>octubre</v>
      </c>
      <c r="E2869" s="17" t="str">
        <f t="shared" si="157"/>
        <v>T4</v>
      </c>
      <c r="F2869" s="17" t="str">
        <f t="shared" si="158"/>
        <v>S2</v>
      </c>
      <c r="G2869" s="1" t="s">
        <v>15</v>
      </c>
      <c r="H2869" s="1" t="s">
        <v>83</v>
      </c>
      <c r="I2869" s="1" t="s">
        <v>84</v>
      </c>
      <c r="J2869" s="1" t="s">
        <v>7</v>
      </c>
      <c r="K2869" s="1">
        <v>24</v>
      </c>
      <c r="L2869" s="1" t="s">
        <v>115</v>
      </c>
      <c r="M2869" s="14">
        <v>0.49999999999999983</v>
      </c>
      <c r="N2869" s="2">
        <v>2500</v>
      </c>
      <c r="O2869" s="14">
        <f t="shared" si="148"/>
        <v>1249.9999999999995</v>
      </c>
      <c r="P2869" s="14">
        <f t="shared" si="149"/>
        <v>499.99999999999983</v>
      </c>
      <c r="Q2869" s="3">
        <v>0.4</v>
      </c>
    </row>
    <row r="2870" spans="1:17" ht="15.75" customHeight="1" x14ac:dyDescent="0.2">
      <c r="A2870" s="1" t="s">
        <v>108</v>
      </c>
      <c r="B2870" s="1">
        <v>1185732</v>
      </c>
      <c r="C2870" s="17">
        <v>44871</v>
      </c>
      <c r="D2870" s="17" t="str">
        <f t="shared" si="156"/>
        <v>noviembre</v>
      </c>
      <c r="E2870" s="17" t="str">
        <f t="shared" si="157"/>
        <v>T4</v>
      </c>
      <c r="F2870" s="17" t="str">
        <f t="shared" si="158"/>
        <v>S2</v>
      </c>
      <c r="G2870" s="1" t="s">
        <v>15</v>
      </c>
      <c r="H2870" s="1" t="s">
        <v>83</v>
      </c>
      <c r="I2870" s="1" t="s">
        <v>84</v>
      </c>
      <c r="J2870" s="1" t="s">
        <v>2</v>
      </c>
      <c r="K2870" s="1">
        <v>32</v>
      </c>
      <c r="L2870" s="1" t="s">
        <v>112</v>
      </c>
      <c r="M2870" s="14">
        <v>0.44999999999999996</v>
      </c>
      <c r="N2870" s="2">
        <v>4000</v>
      </c>
      <c r="O2870" s="14">
        <f t="shared" si="148"/>
        <v>1799.9999999999998</v>
      </c>
      <c r="P2870" s="14">
        <f t="shared" si="149"/>
        <v>539.99999999999989</v>
      </c>
      <c r="Q2870" s="3">
        <v>0.3</v>
      </c>
    </row>
    <row r="2871" spans="1:17" ht="15.75" customHeight="1" x14ac:dyDescent="0.2">
      <c r="A2871" s="1" t="s">
        <v>108</v>
      </c>
      <c r="B2871" s="1">
        <v>1185732</v>
      </c>
      <c r="C2871" s="17">
        <v>44871</v>
      </c>
      <c r="D2871" s="17" t="str">
        <f t="shared" si="156"/>
        <v>noviembre</v>
      </c>
      <c r="E2871" s="17" t="str">
        <f t="shared" si="157"/>
        <v>T4</v>
      </c>
      <c r="F2871" s="17" t="str">
        <f t="shared" si="158"/>
        <v>S2</v>
      </c>
      <c r="G2871" s="1" t="s">
        <v>15</v>
      </c>
      <c r="H2871" s="1" t="s">
        <v>83</v>
      </c>
      <c r="I2871" s="1" t="s">
        <v>84</v>
      </c>
      <c r="J2871" s="1" t="s">
        <v>3</v>
      </c>
      <c r="K2871" s="1">
        <v>30</v>
      </c>
      <c r="L2871" s="1" t="s">
        <v>114</v>
      </c>
      <c r="M2871" s="14">
        <v>0.35000000000000003</v>
      </c>
      <c r="N2871" s="2">
        <v>2750</v>
      </c>
      <c r="O2871" s="14">
        <f t="shared" si="148"/>
        <v>962.50000000000011</v>
      </c>
      <c r="P2871" s="14">
        <f t="shared" si="149"/>
        <v>336.875</v>
      </c>
      <c r="Q2871" s="3">
        <v>0.35</v>
      </c>
    </row>
    <row r="2872" spans="1:17" ht="15.75" customHeight="1" x14ac:dyDescent="0.2">
      <c r="A2872" s="1" t="s">
        <v>108</v>
      </c>
      <c r="B2872" s="1">
        <v>1185732</v>
      </c>
      <c r="C2872" s="17">
        <v>44871</v>
      </c>
      <c r="D2872" s="17" t="str">
        <f t="shared" si="156"/>
        <v>noviembre</v>
      </c>
      <c r="E2872" s="17" t="str">
        <f t="shared" si="157"/>
        <v>T4</v>
      </c>
      <c r="F2872" s="17" t="str">
        <f t="shared" si="158"/>
        <v>S2</v>
      </c>
      <c r="G2872" s="1" t="s">
        <v>15</v>
      </c>
      <c r="H2872" s="1" t="s">
        <v>83</v>
      </c>
      <c r="I2872" s="1" t="s">
        <v>84</v>
      </c>
      <c r="J2872" s="1" t="s">
        <v>4</v>
      </c>
      <c r="K2872" s="1">
        <v>45</v>
      </c>
      <c r="L2872" s="1" t="s">
        <v>112</v>
      </c>
      <c r="M2872" s="14">
        <v>0.35000000000000003</v>
      </c>
      <c r="N2872" s="2">
        <v>2200</v>
      </c>
      <c r="O2872" s="14">
        <f t="shared" si="148"/>
        <v>770.00000000000011</v>
      </c>
      <c r="P2872" s="14">
        <f t="shared" si="149"/>
        <v>231.00000000000003</v>
      </c>
      <c r="Q2872" s="3">
        <v>0.3</v>
      </c>
    </row>
    <row r="2873" spans="1:17" ht="15.75" customHeight="1" x14ac:dyDescent="0.2">
      <c r="A2873" s="1" t="s">
        <v>108</v>
      </c>
      <c r="B2873" s="1">
        <v>1185732</v>
      </c>
      <c r="C2873" s="17">
        <v>44871</v>
      </c>
      <c r="D2873" s="17" t="str">
        <f t="shared" si="156"/>
        <v>noviembre</v>
      </c>
      <c r="E2873" s="17" t="str">
        <f t="shared" si="157"/>
        <v>T4</v>
      </c>
      <c r="F2873" s="17" t="str">
        <f t="shared" si="158"/>
        <v>S2</v>
      </c>
      <c r="G2873" s="1" t="s">
        <v>15</v>
      </c>
      <c r="H2873" s="1" t="s">
        <v>83</v>
      </c>
      <c r="I2873" s="1" t="s">
        <v>84</v>
      </c>
      <c r="J2873" s="1" t="s">
        <v>5</v>
      </c>
      <c r="K2873" s="1">
        <v>15</v>
      </c>
      <c r="L2873" s="1" t="s">
        <v>114</v>
      </c>
      <c r="M2873" s="14">
        <v>0.35000000000000003</v>
      </c>
      <c r="N2873" s="2">
        <v>2000</v>
      </c>
      <c r="O2873" s="14">
        <f t="shared" si="148"/>
        <v>700.00000000000011</v>
      </c>
      <c r="P2873" s="14">
        <f t="shared" si="149"/>
        <v>210.00000000000003</v>
      </c>
      <c r="Q2873" s="3">
        <v>0.3</v>
      </c>
    </row>
    <row r="2874" spans="1:17" ht="15.75" customHeight="1" x14ac:dyDescent="0.2">
      <c r="A2874" s="1" t="s">
        <v>108</v>
      </c>
      <c r="B2874" s="1">
        <v>1185732</v>
      </c>
      <c r="C2874" s="17">
        <v>44871</v>
      </c>
      <c r="D2874" s="17" t="str">
        <f t="shared" si="156"/>
        <v>noviembre</v>
      </c>
      <c r="E2874" s="17" t="str">
        <f t="shared" si="157"/>
        <v>T4</v>
      </c>
      <c r="F2874" s="17" t="str">
        <f t="shared" si="158"/>
        <v>S2</v>
      </c>
      <c r="G2874" s="1" t="s">
        <v>15</v>
      </c>
      <c r="H2874" s="1" t="s">
        <v>83</v>
      </c>
      <c r="I2874" s="1" t="s">
        <v>84</v>
      </c>
      <c r="J2874" s="1" t="s">
        <v>6</v>
      </c>
      <c r="K2874" s="1">
        <v>18</v>
      </c>
      <c r="L2874" s="1" t="s">
        <v>112</v>
      </c>
      <c r="M2874" s="14">
        <v>0.6</v>
      </c>
      <c r="N2874" s="2">
        <v>1750</v>
      </c>
      <c r="O2874" s="14">
        <f t="shared" si="148"/>
        <v>1050</v>
      </c>
      <c r="P2874" s="14">
        <f t="shared" si="149"/>
        <v>525</v>
      </c>
      <c r="Q2874" s="3">
        <v>0.5</v>
      </c>
    </row>
    <row r="2875" spans="1:17" ht="15.75" customHeight="1" x14ac:dyDescent="0.2">
      <c r="A2875" s="1" t="s">
        <v>108</v>
      </c>
      <c r="B2875" s="1">
        <v>1185732</v>
      </c>
      <c r="C2875" s="17">
        <v>44871</v>
      </c>
      <c r="D2875" s="17" t="str">
        <f t="shared" si="156"/>
        <v>noviembre</v>
      </c>
      <c r="E2875" s="17" t="str">
        <f t="shared" si="157"/>
        <v>T4</v>
      </c>
      <c r="F2875" s="17" t="str">
        <f t="shared" si="158"/>
        <v>S2</v>
      </c>
      <c r="G2875" s="1" t="s">
        <v>15</v>
      </c>
      <c r="H2875" s="1" t="s">
        <v>83</v>
      </c>
      <c r="I2875" s="1" t="s">
        <v>84</v>
      </c>
      <c r="J2875" s="1" t="s">
        <v>7</v>
      </c>
      <c r="K2875" s="1">
        <v>45</v>
      </c>
      <c r="L2875" s="1" t="s">
        <v>112</v>
      </c>
      <c r="M2875" s="14">
        <v>0.64999999999999991</v>
      </c>
      <c r="N2875" s="2">
        <v>2750</v>
      </c>
      <c r="O2875" s="14">
        <f t="shared" si="148"/>
        <v>1787.4999999999998</v>
      </c>
      <c r="P2875" s="14">
        <f t="shared" si="149"/>
        <v>715</v>
      </c>
      <c r="Q2875" s="3">
        <v>0.4</v>
      </c>
    </row>
    <row r="2876" spans="1:17" ht="15.75" customHeight="1" x14ac:dyDescent="0.2">
      <c r="A2876" s="1" t="s">
        <v>108</v>
      </c>
      <c r="B2876" s="1">
        <v>1185732</v>
      </c>
      <c r="C2876" s="17">
        <v>44900</v>
      </c>
      <c r="D2876" s="17" t="str">
        <f t="shared" si="156"/>
        <v>diciembre</v>
      </c>
      <c r="E2876" s="17" t="str">
        <f t="shared" si="157"/>
        <v>T4</v>
      </c>
      <c r="F2876" s="17" t="str">
        <f t="shared" si="158"/>
        <v>S2</v>
      </c>
      <c r="G2876" s="1" t="s">
        <v>15</v>
      </c>
      <c r="H2876" s="1" t="s">
        <v>83</v>
      </c>
      <c r="I2876" s="1" t="s">
        <v>84</v>
      </c>
      <c r="J2876" s="1" t="s">
        <v>2</v>
      </c>
      <c r="K2876" s="1">
        <v>40</v>
      </c>
      <c r="L2876" s="1" t="s">
        <v>115</v>
      </c>
      <c r="M2876" s="14">
        <v>0.6</v>
      </c>
      <c r="N2876" s="2">
        <v>5250</v>
      </c>
      <c r="O2876" s="14">
        <f t="shared" si="148"/>
        <v>3150</v>
      </c>
      <c r="P2876" s="14">
        <f t="shared" si="149"/>
        <v>945</v>
      </c>
      <c r="Q2876" s="3">
        <v>0.3</v>
      </c>
    </row>
    <row r="2877" spans="1:17" ht="15.75" customHeight="1" x14ac:dyDescent="0.2">
      <c r="A2877" s="1" t="s">
        <v>108</v>
      </c>
      <c r="B2877" s="1">
        <v>1185732</v>
      </c>
      <c r="C2877" s="17">
        <v>44900</v>
      </c>
      <c r="D2877" s="17" t="str">
        <f t="shared" si="156"/>
        <v>diciembre</v>
      </c>
      <c r="E2877" s="17" t="str">
        <f t="shared" si="157"/>
        <v>T4</v>
      </c>
      <c r="F2877" s="17" t="str">
        <f t="shared" si="158"/>
        <v>S2</v>
      </c>
      <c r="G2877" s="1" t="s">
        <v>15</v>
      </c>
      <c r="H2877" s="1" t="s">
        <v>83</v>
      </c>
      <c r="I2877" s="1" t="s">
        <v>84</v>
      </c>
      <c r="J2877" s="1" t="s">
        <v>3</v>
      </c>
      <c r="K2877" s="1">
        <v>26</v>
      </c>
      <c r="L2877" s="1" t="s">
        <v>113</v>
      </c>
      <c r="M2877" s="14">
        <v>0.5</v>
      </c>
      <c r="N2877" s="2">
        <v>3250</v>
      </c>
      <c r="O2877" s="14">
        <f t="shared" si="148"/>
        <v>1625</v>
      </c>
      <c r="P2877" s="14">
        <f t="shared" si="149"/>
        <v>568.75</v>
      </c>
      <c r="Q2877" s="3">
        <v>0.35</v>
      </c>
    </row>
    <row r="2878" spans="1:17" ht="15.75" customHeight="1" x14ac:dyDescent="0.2">
      <c r="A2878" s="1" t="s">
        <v>108</v>
      </c>
      <c r="B2878" s="1">
        <v>1185732</v>
      </c>
      <c r="C2878" s="17">
        <v>44900</v>
      </c>
      <c r="D2878" s="17" t="str">
        <f t="shared" si="156"/>
        <v>diciembre</v>
      </c>
      <c r="E2878" s="17" t="str">
        <f t="shared" si="157"/>
        <v>T4</v>
      </c>
      <c r="F2878" s="17" t="str">
        <f t="shared" si="158"/>
        <v>S2</v>
      </c>
      <c r="G2878" s="1" t="s">
        <v>15</v>
      </c>
      <c r="H2878" s="1" t="s">
        <v>83</v>
      </c>
      <c r="I2878" s="1" t="s">
        <v>84</v>
      </c>
      <c r="J2878" s="1" t="s">
        <v>4</v>
      </c>
      <c r="K2878" s="1">
        <v>21</v>
      </c>
      <c r="L2878" s="1" t="s">
        <v>114</v>
      </c>
      <c r="M2878" s="14">
        <v>0.5</v>
      </c>
      <c r="N2878" s="2">
        <v>2750</v>
      </c>
      <c r="O2878" s="14">
        <f t="shared" si="148"/>
        <v>1375</v>
      </c>
      <c r="P2878" s="14">
        <f t="shared" si="149"/>
        <v>412.5</v>
      </c>
      <c r="Q2878" s="3">
        <v>0.3</v>
      </c>
    </row>
    <row r="2879" spans="1:17" ht="15.75" customHeight="1" x14ac:dyDescent="0.2">
      <c r="A2879" s="1" t="s">
        <v>108</v>
      </c>
      <c r="B2879" s="1">
        <v>1185732</v>
      </c>
      <c r="C2879" s="17">
        <v>44900</v>
      </c>
      <c r="D2879" s="17" t="str">
        <f t="shared" si="156"/>
        <v>diciembre</v>
      </c>
      <c r="E2879" s="17" t="str">
        <f t="shared" si="157"/>
        <v>T4</v>
      </c>
      <c r="F2879" s="17" t="str">
        <f t="shared" si="158"/>
        <v>S2</v>
      </c>
      <c r="G2879" s="1" t="s">
        <v>15</v>
      </c>
      <c r="H2879" s="1" t="s">
        <v>83</v>
      </c>
      <c r="I2879" s="1" t="s">
        <v>84</v>
      </c>
      <c r="J2879" s="1" t="s">
        <v>5</v>
      </c>
      <c r="K2879" s="1">
        <v>28</v>
      </c>
      <c r="L2879" s="1" t="s">
        <v>112</v>
      </c>
      <c r="M2879" s="14">
        <v>0.5</v>
      </c>
      <c r="N2879" s="2">
        <v>2250</v>
      </c>
      <c r="O2879" s="14">
        <f t="shared" si="148"/>
        <v>1125</v>
      </c>
      <c r="P2879" s="14">
        <f t="shared" si="149"/>
        <v>337.5</v>
      </c>
      <c r="Q2879" s="3">
        <v>0.3</v>
      </c>
    </row>
    <row r="2880" spans="1:17" ht="15.75" customHeight="1" x14ac:dyDescent="0.2">
      <c r="A2880" s="1" t="s">
        <v>108</v>
      </c>
      <c r="B2880" s="1">
        <v>1185732</v>
      </c>
      <c r="C2880" s="17">
        <v>44900</v>
      </c>
      <c r="D2880" s="17" t="str">
        <f t="shared" si="156"/>
        <v>diciembre</v>
      </c>
      <c r="E2880" s="17" t="str">
        <f t="shared" si="157"/>
        <v>T4</v>
      </c>
      <c r="F2880" s="17" t="str">
        <f t="shared" si="158"/>
        <v>S2</v>
      </c>
      <c r="G2880" s="1" t="s">
        <v>15</v>
      </c>
      <c r="H2880" s="1" t="s">
        <v>83</v>
      </c>
      <c r="I2880" s="1" t="s">
        <v>84</v>
      </c>
      <c r="J2880" s="1" t="s">
        <v>6</v>
      </c>
      <c r="K2880" s="1">
        <v>27</v>
      </c>
      <c r="L2880" s="1" t="s">
        <v>114</v>
      </c>
      <c r="M2880" s="14">
        <v>0.6</v>
      </c>
      <c r="N2880" s="2">
        <v>2250</v>
      </c>
      <c r="O2880" s="14">
        <f t="shared" si="148"/>
        <v>1350</v>
      </c>
      <c r="P2880" s="14">
        <f t="shared" si="149"/>
        <v>675</v>
      </c>
      <c r="Q2880" s="3">
        <v>0.5</v>
      </c>
    </row>
    <row r="2881" spans="1:17" ht="15.75" customHeight="1" x14ac:dyDescent="0.2">
      <c r="A2881" s="1" t="s">
        <v>108</v>
      </c>
      <c r="B2881" s="1">
        <v>1185732</v>
      </c>
      <c r="C2881" s="17">
        <v>44900</v>
      </c>
      <c r="D2881" s="17" t="str">
        <f t="shared" si="156"/>
        <v>diciembre</v>
      </c>
      <c r="E2881" s="17" t="str">
        <f t="shared" si="157"/>
        <v>T4</v>
      </c>
      <c r="F2881" s="17" t="str">
        <f t="shared" si="158"/>
        <v>S2</v>
      </c>
      <c r="G2881" s="1" t="s">
        <v>15</v>
      </c>
      <c r="H2881" s="1" t="s">
        <v>83</v>
      </c>
      <c r="I2881" s="1" t="s">
        <v>84</v>
      </c>
      <c r="J2881" s="1" t="s">
        <v>7</v>
      </c>
      <c r="K2881" s="1">
        <v>56</v>
      </c>
      <c r="L2881" s="1" t="s">
        <v>113</v>
      </c>
      <c r="M2881" s="14">
        <v>0.64999999999999991</v>
      </c>
      <c r="N2881" s="2">
        <v>3250</v>
      </c>
      <c r="O2881" s="14">
        <f t="shared" si="148"/>
        <v>2112.4999999999995</v>
      </c>
      <c r="P2881" s="14">
        <f t="shared" si="149"/>
        <v>844.99999999999989</v>
      </c>
      <c r="Q2881" s="3">
        <v>0.4</v>
      </c>
    </row>
    <row r="2882" spans="1:17" ht="15.75" customHeight="1" x14ac:dyDescent="0.2">
      <c r="A2882" s="1" t="s">
        <v>108</v>
      </c>
      <c r="B2882" s="1">
        <v>1185732</v>
      </c>
      <c r="C2882" s="17">
        <v>44564</v>
      </c>
      <c r="D2882" s="17" t="str">
        <f t="shared" ref="D2882:D2945" si="159">TEXT(C2882,"mmmm")</f>
        <v>enero</v>
      </c>
      <c r="E2882" s="17" t="str">
        <f t="shared" ref="E2882:E2945" si="160">"T" &amp; TRUNC((MONTH(C2882)-1)/3)+1</f>
        <v>T1</v>
      </c>
      <c r="F2882" s="17" t="str">
        <f t="shared" ref="F2882:F2945" si="161">"S" &amp; IF(MONTH(C2882)&lt;=6,1,2)</f>
        <v>S1</v>
      </c>
      <c r="G2882" s="1" t="s">
        <v>15</v>
      </c>
      <c r="H2882" s="1" t="s">
        <v>85</v>
      </c>
      <c r="I2882" s="1" t="s">
        <v>86</v>
      </c>
      <c r="J2882" s="1" t="s">
        <v>2</v>
      </c>
      <c r="K2882" s="1">
        <v>49</v>
      </c>
      <c r="L2882" s="1" t="s">
        <v>113</v>
      </c>
      <c r="M2882" s="14">
        <v>0.30000000000000004</v>
      </c>
      <c r="N2882" s="2">
        <v>4500</v>
      </c>
      <c r="O2882" s="14">
        <f t="shared" si="148"/>
        <v>1350.0000000000002</v>
      </c>
      <c r="P2882" s="14">
        <f t="shared" si="149"/>
        <v>405.00000000000006</v>
      </c>
      <c r="Q2882" s="3">
        <v>0.3</v>
      </c>
    </row>
    <row r="2883" spans="1:17" ht="15.75" customHeight="1" x14ac:dyDescent="0.2">
      <c r="A2883" s="1" t="s">
        <v>108</v>
      </c>
      <c r="B2883" s="1">
        <v>1185732</v>
      </c>
      <c r="C2883" s="17">
        <v>44564</v>
      </c>
      <c r="D2883" s="17" t="str">
        <f t="shared" si="159"/>
        <v>enero</v>
      </c>
      <c r="E2883" s="17" t="str">
        <f t="shared" si="160"/>
        <v>T1</v>
      </c>
      <c r="F2883" s="17" t="str">
        <f t="shared" si="161"/>
        <v>S1</v>
      </c>
      <c r="G2883" s="1" t="s">
        <v>15</v>
      </c>
      <c r="H2883" s="1" t="s">
        <v>85</v>
      </c>
      <c r="I2883" s="1" t="s">
        <v>86</v>
      </c>
      <c r="J2883" s="1" t="s">
        <v>3</v>
      </c>
      <c r="K2883" s="1">
        <v>41</v>
      </c>
      <c r="L2883" s="1" t="s">
        <v>114</v>
      </c>
      <c r="M2883" s="14">
        <v>0.30000000000000004</v>
      </c>
      <c r="N2883" s="2">
        <v>2500</v>
      </c>
      <c r="O2883" s="14">
        <f t="shared" si="148"/>
        <v>750.00000000000011</v>
      </c>
      <c r="P2883" s="14">
        <f t="shared" si="149"/>
        <v>262.5</v>
      </c>
      <c r="Q2883" s="3">
        <v>0.35</v>
      </c>
    </row>
    <row r="2884" spans="1:17" ht="15.75" customHeight="1" x14ac:dyDescent="0.2">
      <c r="A2884" s="1" t="s">
        <v>108</v>
      </c>
      <c r="B2884" s="1">
        <v>1185732</v>
      </c>
      <c r="C2884" s="17">
        <v>44564</v>
      </c>
      <c r="D2884" s="17" t="str">
        <f t="shared" si="159"/>
        <v>enero</v>
      </c>
      <c r="E2884" s="17" t="str">
        <f t="shared" si="160"/>
        <v>T1</v>
      </c>
      <c r="F2884" s="17" t="str">
        <f t="shared" si="161"/>
        <v>S1</v>
      </c>
      <c r="G2884" s="1" t="s">
        <v>15</v>
      </c>
      <c r="H2884" s="1" t="s">
        <v>85</v>
      </c>
      <c r="I2884" s="1" t="s">
        <v>86</v>
      </c>
      <c r="J2884" s="1" t="s">
        <v>4</v>
      </c>
      <c r="K2884" s="1">
        <v>51</v>
      </c>
      <c r="L2884" s="1" t="s">
        <v>113</v>
      </c>
      <c r="M2884" s="14">
        <v>0.20000000000000007</v>
      </c>
      <c r="N2884" s="2">
        <v>2500</v>
      </c>
      <c r="O2884" s="14">
        <f t="shared" si="148"/>
        <v>500.00000000000017</v>
      </c>
      <c r="P2884" s="14">
        <f t="shared" si="149"/>
        <v>150.00000000000006</v>
      </c>
      <c r="Q2884" s="3">
        <v>0.3</v>
      </c>
    </row>
    <row r="2885" spans="1:17" ht="15.75" customHeight="1" x14ac:dyDescent="0.2">
      <c r="A2885" s="1" t="s">
        <v>108</v>
      </c>
      <c r="B2885" s="1">
        <v>1185732</v>
      </c>
      <c r="C2885" s="17">
        <v>44564</v>
      </c>
      <c r="D2885" s="17" t="str">
        <f t="shared" si="159"/>
        <v>enero</v>
      </c>
      <c r="E2885" s="17" t="str">
        <f t="shared" si="160"/>
        <v>T1</v>
      </c>
      <c r="F2885" s="17" t="str">
        <f t="shared" si="161"/>
        <v>S1</v>
      </c>
      <c r="G2885" s="1" t="s">
        <v>15</v>
      </c>
      <c r="H2885" s="1" t="s">
        <v>85</v>
      </c>
      <c r="I2885" s="1" t="s">
        <v>86</v>
      </c>
      <c r="J2885" s="1" t="s">
        <v>5</v>
      </c>
      <c r="K2885" s="1">
        <v>19</v>
      </c>
      <c r="L2885" s="1" t="s">
        <v>115</v>
      </c>
      <c r="M2885" s="14">
        <v>0.25000000000000006</v>
      </c>
      <c r="N2885" s="2">
        <v>1000</v>
      </c>
      <c r="O2885" s="14">
        <f t="shared" si="148"/>
        <v>250.00000000000006</v>
      </c>
      <c r="P2885" s="14">
        <f t="shared" si="149"/>
        <v>75.000000000000014</v>
      </c>
      <c r="Q2885" s="3">
        <v>0.3</v>
      </c>
    </row>
    <row r="2886" spans="1:17" ht="15.75" customHeight="1" x14ac:dyDescent="0.2">
      <c r="A2886" s="1" t="s">
        <v>108</v>
      </c>
      <c r="B2886" s="1">
        <v>1185732</v>
      </c>
      <c r="C2886" s="17">
        <v>44564</v>
      </c>
      <c r="D2886" s="17" t="str">
        <f t="shared" si="159"/>
        <v>enero</v>
      </c>
      <c r="E2886" s="17" t="str">
        <f t="shared" si="160"/>
        <v>T1</v>
      </c>
      <c r="F2886" s="17" t="str">
        <f t="shared" si="161"/>
        <v>S1</v>
      </c>
      <c r="G2886" s="1" t="s">
        <v>15</v>
      </c>
      <c r="H2886" s="1" t="s">
        <v>85</v>
      </c>
      <c r="I2886" s="1" t="s">
        <v>86</v>
      </c>
      <c r="J2886" s="1" t="s">
        <v>6</v>
      </c>
      <c r="K2886" s="1">
        <v>21</v>
      </c>
      <c r="L2886" s="1" t="s">
        <v>113</v>
      </c>
      <c r="M2886" s="14">
        <v>0.39999999999999997</v>
      </c>
      <c r="N2886" s="2">
        <v>1500</v>
      </c>
      <c r="O2886" s="14">
        <f t="shared" si="148"/>
        <v>600</v>
      </c>
      <c r="P2886" s="14">
        <f t="shared" si="149"/>
        <v>300</v>
      </c>
      <c r="Q2886" s="3">
        <v>0.5</v>
      </c>
    </row>
    <row r="2887" spans="1:17" ht="15.75" customHeight="1" x14ac:dyDescent="0.2">
      <c r="A2887" s="1" t="s">
        <v>108</v>
      </c>
      <c r="B2887" s="1">
        <v>1185732</v>
      </c>
      <c r="C2887" s="17">
        <v>44564</v>
      </c>
      <c r="D2887" s="17" t="str">
        <f t="shared" si="159"/>
        <v>enero</v>
      </c>
      <c r="E2887" s="17" t="str">
        <f t="shared" si="160"/>
        <v>T1</v>
      </c>
      <c r="F2887" s="17" t="str">
        <f t="shared" si="161"/>
        <v>S1</v>
      </c>
      <c r="G2887" s="1" t="s">
        <v>15</v>
      </c>
      <c r="H2887" s="1" t="s">
        <v>85</v>
      </c>
      <c r="I2887" s="1" t="s">
        <v>86</v>
      </c>
      <c r="J2887" s="1" t="s">
        <v>7</v>
      </c>
      <c r="K2887" s="1">
        <v>42</v>
      </c>
      <c r="L2887" s="1" t="s">
        <v>112</v>
      </c>
      <c r="M2887" s="14">
        <v>0.30000000000000004</v>
      </c>
      <c r="N2887" s="2">
        <v>2500</v>
      </c>
      <c r="O2887" s="14">
        <f t="shared" si="148"/>
        <v>750.00000000000011</v>
      </c>
      <c r="P2887" s="14">
        <f t="shared" si="149"/>
        <v>300.00000000000006</v>
      </c>
      <c r="Q2887" s="3">
        <v>0.4</v>
      </c>
    </row>
    <row r="2888" spans="1:17" ht="15.75" customHeight="1" x14ac:dyDescent="0.2">
      <c r="A2888" s="1" t="s">
        <v>108</v>
      </c>
      <c r="B2888" s="1">
        <v>1185732</v>
      </c>
      <c r="C2888" s="17">
        <v>44595</v>
      </c>
      <c r="D2888" s="17" t="str">
        <f t="shared" si="159"/>
        <v>febrero</v>
      </c>
      <c r="E2888" s="17" t="str">
        <f t="shared" si="160"/>
        <v>T1</v>
      </c>
      <c r="F2888" s="17" t="str">
        <f t="shared" si="161"/>
        <v>S1</v>
      </c>
      <c r="G2888" s="1" t="s">
        <v>15</v>
      </c>
      <c r="H2888" s="1" t="s">
        <v>85</v>
      </c>
      <c r="I2888" s="1" t="s">
        <v>86</v>
      </c>
      <c r="J2888" s="1" t="s">
        <v>2</v>
      </c>
      <c r="K2888" s="1">
        <v>36</v>
      </c>
      <c r="L2888" s="1" t="s">
        <v>115</v>
      </c>
      <c r="M2888" s="14">
        <v>0.30000000000000004</v>
      </c>
      <c r="N2888" s="2">
        <v>5000</v>
      </c>
      <c r="O2888" s="14">
        <f t="shared" si="148"/>
        <v>1500.0000000000002</v>
      </c>
      <c r="P2888" s="14">
        <f t="shared" si="149"/>
        <v>450.00000000000006</v>
      </c>
      <c r="Q2888" s="3">
        <v>0.3</v>
      </c>
    </row>
    <row r="2889" spans="1:17" ht="15.75" customHeight="1" x14ac:dyDescent="0.2">
      <c r="A2889" s="1" t="s">
        <v>108</v>
      </c>
      <c r="B2889" s="1">
        <v>1185732</v>
      </c>
      <c r="C2889" s="17">
        <v>44595</v>
      </c>
      <c r="D2889" s="17" t="str">
        <f t="shared" si="159"/>
        <v>febrero</v>
      </c>
      <c r="E2889" s="17" t="str">
        <f t="shared" si="160"/>
        <v>T1</v>
      </c>
      <c r="F2889" s="17" t="str">
        <f t="shared" si="161"/>
        <v>S1</v>
      </c>
      <c r="G2889" s="1" t="s">
        <v>15</v>
      </c>
      <c r="H2889" s="1" t="s">
        <v>85</v>
      </c>
      <c r="I2889" s="1" t="s">
        <v>86</v>
      </c>
      <c r="J2889" s="1" t="s">
        <v>3</v>
      </c>
      <c r="K2889" s="1">
        <v>23</v>
      </c>
      <c r="L2889" s="1" t="s">
        <v>115</v>
      </c>
      <c r="M2889" s="14">
        <v>0.30000000000000004</v>
      </c>
      <c r="N2889" s="2">
        <v>1500</v>
      </c>
      <c r="O2889" s="14">
        <f t="shared" si="148"/>
        <v>450.00000000000006</v>
      </c>
      <c r="P2889" s="14">
        <f t="shared" si="149"/>
        <v>157.5</v>
      </c>
      <c r="Q2889" s="3">
        <v>0.35</v>
      </c>
    </row>
    <row r="2890" spans="1:17" ht="15.75" customHeight="1" x14ac:dyDescent="0.2">
      <c r="A2890" s="1" t="s">
        <v>108</v>
      </c>
      <c r="B2890" s="1">
        <v>1185732</v>
      </c>
      <c r="C2890" s="17">
        <v>44595</v>
      </c>
      <c r="D2890" s="17" t="str">
        <f t="shared" si="159"/>
        <v>febrero</v>
      </c>
      <c r="E2890" s="17" t="str">
        <f t="shared" si="160"/>
        <v>T1</v>
      </c>
      <c r="F2890" s="17" t="str">
        <f t="shared" si="161"/>
        <v>S1</v>
      </c>
      <c r="G2890" s="1" t="s">
        <v>15</v>
      </c>
      <c r="H2890" s="1" t="s">
        <v>85</v>
      </c>
      <c r="I2890" s="1" t="s">
        <v>86</v>
      </c>
      <c r="J2890" s="1" t="s">
        <v>4</v>
      </c>
      <c r="K2890" s="1">
        <v>53</v>
      </c>
      <c r="L2890" s="1" t="s">
        <v>114</v>
      </c>
      <c r="M2890" s="14">
        <v>0.20000000000000007</v>
      </c>
      <c r="N2890" s="2">
        <v>2000</v>
      </c>
      <c r="O2890" s="14">
        <f t="shared" si="148"/>
        <v>400.00000000000011</v>
      </c>
      <c r="P2890" s="14">
        <f t="shared" si="149"/>
        <v>120.00000000000003</v>
      </c>
      <c r="Q2890" s="3">
        <v>0.3</v>
      </c>
    </row>
    <row r="2891" spans="1:17" ht="15.75" customHeight="1" x14ac:dyDescent="0.2">
      <c r="A2891" s="1" t="s">
        <v>108</v>
      </c>
      <c r="B2891" s="1">
        <v>1185732</v>
      </c>
      <c r="C2891" s="17">
        <v>44595</v>
      </c>
      <c r="D2891" s="17" t="str">
        <f t="shared" si="159"/>
        <v>febrero</v>
      </c>
      <c r="E2891" s="17" t="str">
        <f t="shared" si="160"/>
        <v>T1</v>
      </c>
      <c r="F2891" s="17" t="str">
        <f t="shared" si="161"/>
        <v>S1</v>
      </c>
      <c r="G2891" s="1" t="s">
        <v>15</v>
      </c>
      <c r="H2891" s="1" t="s">
        <v>85</v>
      </c>
      <c r="I2891" s="1" t="s">
        <v>86</v>
      </c>
      <c r="J2891" s="1" t="s">
        <v>5</v>
      </c>
      <c r="K2891" s="1">
        <v>34</v>
      </c>
      <c r="L2891" s="1" t="s">
        <v>112</v>
      </c>
      <c r="M2891" s="14">
        <v>0.25000000000000006</v>
      </c>
      <c r="N2891" s="2">
        <v>750</v>
      </c>
      <c r="O2891" s="14">
        <f t="shared" si="148"/>
        <v>187.50000000000003</v>
      </c>
      <c r="P2891" s="14">
        <f t="shared" si="149"/>
        <v>56.250000000000007</v>
      </c>
      <c r="Q2891" s="3">
        <v>0.3</v>
      </c>
    </row>
    <row r="2892" spans="1:17" ht="15.75" customHeight="1" x14ac:dyDescent="0.2">
      <c r="A2892" s="1" t="s">
        <v>108</v>
      </c>
      <c r="B2892" s="1">
        <v>1185732</v>
      </c>
      <c r="C2892" s="17">
        <v>44595</v>
      </c>
      <c r="D2892" s="17" t="str">
        <f t="shared" si="159"/>
        <v>febrero</v>
      </c>
      <c r="E2892" s="17" t="str">
        <f t="shared" si="160"/>
        <v>T1</v>
      </c>
      <c r="F2892" s="17" t="str">
        <f t="shared" si="161"/>
        <v>S1</v>
      </c>
      <c r="G2892" s="1" t="s">
        <v>15</v>
      </c>
      <c r="H2892" s="1" t="s">
        <v>85</v>
      </c>
      <c r="I2892" s="1" t="s">
        <v>86</v>
      </c>
      <c r="J2892" s="1" t="s">
        <v>6</v>
      </c>
      <c r="K2892" s="1">
        <v>16</v>
      </c>
      <c r="L2892" s="1" t="s">
        <v>112</v>
      </c>
      <c r="M2892" s="14">
        <v>0.39999999999999997</v>
      </c>
      <c r="N2892" s="2">
        <v>1500</v>
      </c>
      <c r="O2892" s="14">
        <f t="shared" si="148"/>
        <v>600</v>
      </c>
      <c r="P2892" s="14">
        <f t="shared" si="149"/>
        <v>300</v>
      </c>
      <c r="Q2892" s="3">
        <v>0.5</v>
      </c>
    </row>
    <row r="2893" spans="1:17" ht="15.75" customHeight="1" x14ac:dyDescent="0.2">
      <c r="A2893" s="1" t="s">
        <v>108</v>
      </c>
      <c r="B2893" s="1">
        <v>1185732</v>
      </c>
      <c r="C2893" s="17">
        <v>44595</v>
      </c>
      <c r="D2893" s="17" t="str">
        <f t="shared" si="159"/>
        <v>febrero</v>
      </c>
      <c r="E2893" s="17" t="str">
        <f t="shared" si="160"/>
        <v>T1</v>
      </c>
      <c r="F2893" s="17" t="str">
        <f t="shared" si="161"/>
        <v>S1</v>
      </c>
      <c r="G2893" s="1" t="s">
        <v>15</v>
      </c>
      <c r="H2893" s="1" t="s">
        <v>85</v>
      </c>
      <c r="I2893" s="1" t="s">
        <v>86</v>
      </c>
      <c r="J2893" s="1" t="s">
        <v>7</v>
      </c>
      <c r="K2893" s="1">
        <v>37</v>
      </c>
      <c r="L2893" s="1" t="s">
        <v>114</v>
      </c>
      <c r="M2893" s="14">
        <v>0.14999999999999997</v>
      </c>
      <c r="N2893" s="2">
        <v>2500</v>
      </c>
      <c r="O2893" s="14">
        <f t="shared" si="148"/>
        <v>374.99999999999994</v>
      </c>
      <c r="P2893" s="14">
        <f t="shared" si="149"/>
        <v>149.99999999999997</v>
      </c>
      <c r="Q2893" s="3">
        <v>0.4</v>
      </c>
    </row>
    <row r="2894" spans="1:17" ht="15.75" customHeight="1" x14ac:dyDescent="0.2">
      <c r="A2894" s="1" t="s">
        <v>108</v>
      </c>
      <c r="B2894" s="1">
        <v>1185732</v>
      </c>
      <c r="C2894" s="17">
        <v>44622</v>
      </c>
      <c r="D2894" s="17" t="str">
        <f t="shared" si="159"/>
        <v>marzo</v>
      </c>
      <c r="E2894" s="17" t="str">
        <f t="shared" si="160"/>
        <v>T1</v>
      </c>
      <c r="F2894" s="17" t="str">
        <f t="shared" si="161"/>
        <v>S1</v>
      </c>
      <c r="G2894" s="1" t="s">
        <v>15</v>
      </c>
      <c r="H2894" s="1" t="s">
        <v>85</v>
      </c>
      <c r="I2894" s="1" t="s">
        <v>86</v>
      </c>
      <c r="J2894" s="1" t="s">
        <v>2</v>
      </c>
      <c r="K2894" s="1">
        <v>37</v>
      </c>
      <c r="L2894" s="1" t="s">
        <v>113</v>
      </c>
      <c r="M2894" s="14">
        <v>0.20000000000000004</v>
      </c>
      <c r="N2894" s="2">
        <v>4700</v>
      </c>
      <c r="O2894" s="14">
        <f t="shared" si="148"/>
        <v>940.00000000000023</v>
      </c>
      <c r="P2894" s="14">
        <f t="shared" si="149"/>
        <v>282.00000000000006</v>
      </c>
      <c r="Q2894" s="3">
        <v>0.3</v>
      </c>
    </row>
    <row r="2895" spans="1:17" ht="15.75" customHeight="1" x14ac:dyDescent="0.2">
      <c r="A2895" s="1" t="s">
        <v>108</v>
      </c>
      <c r="B2895" s="1">
        <v>1185732</v>
      </c>
      <c r="C2895" s="17">
        <v>44622</v>
      </c>
      <c r="D2895" s="17" t="str">
        <f t="shared" si="159"/>
        <v>marzo</v>
      </c>
      <c r="E2895" s="17" t="str">
        <f t="shared" si="160"/>
        <v>T1</v>
      </c>
      <c r="F2895" s="17" t="str">
        <f t="shared" si="161"/>
        <v>S1</v>
      </c>
      <c r="G2895" s="1" t="s">
        <v>15</v>
      </c>
      <c r="H2895" s="1" t="s">
        <v>85</v>
      </c>
      <c r="I2895" s="1" t="s">
        <v>86</v>
      </c>
      <c r="J2895" s="1" t="s">
        <v>3</v>
      </c>
      <c r="K2895" s="1">
        <v>25</v>
      </c>
      <c r="L2895" s="1" t="s">
        <v>112</v>
      </c>
      <c r="M2895" s="14">
        <v>0.20000000000000004</v>
      </c>
      <c r="N2895" s="2">
        <v>1750</v>
      </c>
      <c r="O2895" s="14">
        <f t="shared" si="148"/>
        <v>350.00000000000006</v>
      </c>
      <c r="P2895" s="14">
        <f t="shared" si="149"/>
        <v>122.50000000000001</v>
      </c>
      <c r="Q2895" s="3">
        <v>0.35</v>
      </c>
    </row>
    <row r="2896" spans="1:17" ht="15.75" customHeight="1" x14ac:dyDescent="0.2">
      <c r="A2896" s="1" t="s">
        <v>108</v>
      </c>
      <c r="B2896" s="1">
        <v>1185732</v>
      </c>
      <c r="C2896" s="17">
        <v>44622</v>
      </c>
      <c r="D2896" s="17" t="str">
        <f t="shared" si="159"/>
        <v>marzo</v>
      </c>
      <c r="E2896" s="17" t="str">
        <f t="shared" si="160"/>
        <v>T1</v>
      </c>
      <c r="F2896" s="17" t="str">
        <f t="shared" si="161"/>
        <v>S1</v>
      </c>
      <c r="G2896" s="1" t="s">
        <v>15</v>
      </c>
      <c r="H2896" s="1" t="s">
        <v>85</v>
      </c>
      <c r="I2896" s="1" t="s">
        <v>86</v>
      </c>
      <c r="J2896" s="1" t="s">
        <v>4</v>
      </c>
      <c r="K2896" s="1">
        <v>28</v>
      </c>
      <c r="L2896" s="1" t="s">
        <v>114</v>
      </c>
      <c r="M2896" s="14">
        <v>0.10000000000000003</v>
      </c>
      <c r="N2896" s="2">
        <v>2250</v>
      </c>
      <c r="O2896" s="14">
        <f t="shared" si="148"/>
        <v>225.00000000000009</v>
      </c>
      <c r="P2896" s="14">
        <f t="shared" si="149"/>
        <v>67.500000000000028</v>
      </c>
      <c r="Q2896" s="3">
        <v>0.3</v>
      </c>
    </row>
    <row r="2897" spans="1:17" ht="15.75" customHeight="1" x14ac:dyDescent="0.2">
      <c r="A2897" s="1" t="s">
        <v>108</v>
      </c>
      <c r="B2897" s="1">
        <v>1185732</v>
      </c>
      <c r="C2897" s="17">
        <v>44622</v>
      </c>
      <c r="D2897" s="17" t="str">
        <f t="shared" si="159"/>
        <v>marzo</v>
      </c>
      <c r="E2897" s="17" t="str">
        <f t="shared" si="160"/>
        <v>T1</v>
      </c>
      <c r="F2897" s="17" t="str">
        <f t="shared" si="161"/>
        <v>S1</v>
      </c>
      <c r="G2897" s="1" t="s">
        <v>15</v>
      </c>
      <c r="H2897" s="1" t="s">
        <v>85</v>
      </c>
      <c r="I2897" s="1" t="s">
        <v>86</v>
      </c>
      <c r="J2897" s="1" t="s">
        <v>5</v>
      </c>
      <c r="K2897" s="1">
        <v>39</v>
      </c>
      <c r="L2897" s="1" t="s">
        <v>114</v>
      </c>
      <c r="M2897" s="14">
        <v>0.14999999999999997</v>
      </c>
      <c r="N2897" s="2">
        <v>750</v>
      </c>
      <c r="O2897" s="14">
        <f t="shared" si="148"/>
        <v>112.49999999999997</v>
      </c>
      <c r="P2897" s="14">
        <f t="shared" si="149"/>
        <v>33.749999999999993</v>
      </c>
      <c r="Q2897" s="3">
        <v>0.3</v>
      </c>
    </row>
    <row r="2898" spans="1:17" ht="15.75" customHeight="1" x14ac:dyDescent="0.2">
      <c r="A2898" s="1" t="s">
        <v>108</v>
      </c>
      <c r="B2898" s="1">
        <v>1185732</v>
      </c>
      <c r="C2898" s="17">
        <v>44622</v>
      </c>
      <c r="D2898" s="17" t="str">
        <f t="shared" si="159"/>
        <v>marzo</v>
      </c>
      <c r="E2898" s="17" t="str">
        <f t="shared" si="160"/>
        <v>T1</v>
      </c>
      <c r="F2898" s="17" t="str">
        <f t="shared" si="161"/>
        <v>S1</v>
      </c>
      <c r="G2898" s="1" t="s">
        <v>15</v>
      </c>
      <c r="H2898" s="1" t="s">
        <v>85</v>
      </c>
      <c r="I2898" s="1" t="s">
        <v>86</v>
      </c>
      <c r="J2898" s="1" t="s">
        <v>6</v>
      </c>
      <c r="K2898" s="1">
        <v>39</v>
      </c>
      <c r="L2898" s="1" t="s">
        <v>112</v>
      </c>
      <c r="M2898" s="14">
        <v>0.30000000000000004</v>
      </c>
      <c r="N2898" s="2">
        <v>1250</v>
      </c>
      <c r="O2898" s="14">
        <f t="shared" si="148"/>
        <v>375.00000000000006</v>
      </c>
      <c r="P2898" s="14">
        <f t="shared" si="149"/>
        <v>187.50000000000003</v>
      </c>
      <c r="Q2898" s="3">
        <v>0.5</v>
      </c>
    </row>
    <row r="2899" spans="1:17" ht="15.75" customHeight="1" x14ac:dyDescent="0.2">
      <c r="A2899" s="1" t="s">
        <v>108</v>
      </c>
      <c r="B2899" s="1">
        <v>1185732</v>
      </c>
      <c r="C2899" s="17">
        <v>44622</v>
      </c>
      <c r="D2899" s="17" t="str">
        <f t="shared" si="159"/>
        <v>marzo</v>
      </c>
      <c r="E2899" s="17" t="str">
        <f t="shared" si="160"/>
        <v>T1</v>
      </c>
      <c r="F2899" s="17" t="str">
        <f t="shared" si="161"/>
        <v>S1</v>
      </c>
      <c r="G2899" s="1" t="s">
        <v>15</v>
      </c>
      <c r="H2899" s="1" t="s">
        <v>85</v>
      </c>
      <c r="I2899" s="1" t="s">
        <v>86</v>
      </c>
      <c r="J2899" s="1" t="s">
        <v>7</v>
      </c>
      <c r="K2899" s="1">
        <v>46</v>
      </c>
      <c r="L2899" s="1" t="s">
        <v>114</v>
      </c>
      <c r="M2899" s="14">
        <v>0.20000000000000004</v>
      </c>
      <c r="N2899" s="2">
        <v>2250</v>
      </c>
      <c r="O2899" s="14">
        <f t="shared" si="148"/>
        <v>450.00000000000011</v>
      </c>
      <c r="P2899" s="14">
        <f t="shared" si="149"/>
        <v>180.00000000000006</v>
      </c>
      <c r="Q2899" s="3">
        <v>0.4</v>
      </c>
    </row>
    <row r="2900" spans="1:17" ht="15.75" customHeight="1" x14ac:dyDescent="0.2">
      <c r="A2900" s="1" t="s">
        <v>108</v>
      </c>
      <c r="B2900" s="1">
        <v>1185732</v>
      </c>
      <c r="C2900" s="17">
        <v>44654</v>
      </c>
      <c r="D2900" s="17" t="str">
        <f t="shared" si="159"/>
        <v>abril</v>
      </c>
      <c r="E2900" s="17" t="str">
        <f t="shared" si="160"/>
        <v>T2</v>
      </c>
      <c r="F2900" s="17" t="str">
        <f t="shared" si="161"/>
        <v>S1</v>
      </c>
      <c r="G2900" s="1" t="s">
        <v>15</v>
      </c>
      <c r="H2900" s="1" t="s">
        <v>85</v>
      </c>
      <c r="I2900" s="1" t="s">
        <v>86</v>
      </c>
      <c r="J2900" s="1" t="s">
        <v>2</v>
      </c>
      <c r="K2900" s="1">
        <v>49</v>
      </c>
      <c r="L2900" s="1" t="s">
        <v>115</v>
      </c>
      <c r="M2900" s="14">
        <v>0.20000000000000004</v>
      </c>
      <c r="N2900" s="2">
        <v>4500</v>
      </c>
      <c r="O2900" s="14">
        <f t="shared" si="148"/>
        <v>900.00000000000023</v>
      </c>
      <c r="P2900" s="14">
        <f t="shared" si="149"/>
        <v>270.00000000000006</v>
      </c>
      <c r="Q2900" s="3">
        <v>0.3</v>
      </c>
    </row>
    <row r="2901" spans="1:17" ht="15.75" customHeight="1" x14ac:dyDescent="0.2">
      <c r="A2901" s="1" t="s">
        <v>108</v>
      </c>
      <c r="B2901" s="1">
        <v>1185732</v>
      </c>
      <c r="C2901" s="17">
        <v>44654</v>
      </c>
      <c r="D2901" s="17" t="str">
        <f t="shared" si="159"/>
        <v>abril</v>
      </c>
      <c r="E2901" s="17" t="str">
        <f t="shared" si="160"/>
        <v>T2</v>
      </c>
      <c r="F2901" s="17" t="str">
        <f t="shared" si="161"/>
        <v>S1</v>
      </c>
      <c r="G2901" s="1" t="s">
        <v>15</v>
      </c>
      <c r="H2901" s="1" t="s">
        <v>85</v>
      </c>
      <c r="I2901" s="1" t="s">
        <v>86</v>
      </c>
      <c r="J2901" s="1" t="s">
        <v>3</v>
      </c>
      <c r="K2901" s="1">
        <v>29</v>
      </c>
      <c r="L2901" s="1" t="s">
        <v>115</v>
      </c>
      <c r="M2901" s="14">
        <v>0.20000000000000004</v>
      </c>
      <c r="N2901" s="2">
        <v>1500</v>
      </c>
      <c r="O2901" s="14">
        <f t="shared" si="148"/>
        <v>300.00000000000006</v>
      </c>
      <c r="P2901" s="14">
        <f t="shared" si="149"/>
        <v>105.00000000000001</v>
      </c>
      <c r="Q2901" s="3">
        <v>0.35</v>
      </c>
    </row>
    <row r="2902" spans="1:17" ht="15.75" customHeight="1" x14ac:dyDescent="0.2">
      <c r="A2902" s="1" t="s">
        <v>108</v>
      </c>
      <c r="B2902" s="1">
        <v>1185732</v>
      </c>
      <c r="C2902" s="17">
        <v>44654</v>
      </c>
      <c r="D2902" s="17" t="str">
        <f t="shared" si="159"/>
        <v>abril</v>
      </c>
      <c r="E2902" s="17" t="str">
        <f t="shared" si="160"/>
        <v>T2</v>
      </c>
      <c r="F2902" s="17" t="str">
        <f t="shared" si="161"/>
        <v>S1</v>
      </c>
      <c r="G2902" s="1" t="s">
        <v>15</v>
      </c>
      <c r="H2902" s="1" t="s">
        <v>85</v>
      </c>
      <c r="I2902" s="1" t="s">
        <v>86</v>
      </c>
      <c r="J2902" s="1" t="s">
        <v>4</v>
      </c>
      <c r="K2902" s="1">
        <v>54</v>
      </c>
      <c r="L2902" s="1" t="s">
        <v>114</v>
      </c>
      <c r="M2902" s="14">
        <v>0.10000000000000003</v>
      </c>
      <c r="N2902" s="2">
        <v>1500</v>
      </c>
      <c r="O2902" s="14">
        <f t="shared" si="148"/>
        <v>150.00000000000006</v>
      </c>
      <c r="P2902" s="14">
        <f t="shared" si="149"/>
        <v>45.000000000000014</v>
      </c>
      <c r="Q2902" s="3">
        <v>0.3</v>
      </c>
    </row>
    <row r="2903" spans="1:17" ht="15.75" customHeight="1" x14ac:dyDescent="0.2">
      <c r="A2903" s="1" t="s">
        <v>108</v>
      </c>
      <c r="B2903" s="1">
        <v>1185732</v>
      </c>
      <c r="C2903" s="17">
        <v>44654</v>
      </c>
      <c r="D2903" s="17" t="str">
        <f t="shared" si="159"/>
        <v>abril</v>
      </c>
      <c r="E2903" s="17" t="str">
        <f t="shared" si="160"/>
        <v>T2</v>
      </c>
      <c r="F2903" s="17" t="str">
        <f t="shared" si="161"/>
        <v>S1</v>
      </c>
      <c r="G2903" s="1" t="s">
        <v>15</v>
      </c>
      <c r="H2903" s="1" t="s">
        <v>85</v>
      </c>
      <c r="I2903" s="1" t="s">
        <v>86</v>
      </c>
      <c r="J2903" s="1" t="s">
        <v>5</v>
      </c>
      <c r="K2903" s="1">
        <v>36</v>
      </c>
      <c r="L2903" s="1" t="s">
        <v>113</v>
      </c>
      <c r="M2903" s="14">
        <v>0.14999999999999997</v>
      </c>
      <c r="N2903" s="2">
        <v>750</v>
      </c>
      <c r="O2903" s="14">
        <f t="shared" si="148"/>
        <v>112.49999999999997</v>
      </c>
      <c r="P2903" s="14">
        <f t="shared" si="149"/>
        <v>33.749999999999993</v>
      </c>
      <c r="Q2903" s="3">
        <v>0.3</v>
      </c>
    </row>
    <row r="2904" spans="1:17" ht="15.75" customHeight="1" x14ac:dyDescent="0.2">
      <c r="A2904" s="1" t="s">
        <v>108</v>
      </c>
      <c r="B2904" s="1">
        <v>1185732</v>
      </c>
      <c r="C2904" s="17">
        <v>44654</v>
      </c>
      <c r="D2904" s="17" t="str">
        <f t="shared" si="159"/>
        <v>abril</v>
      </c>
      <c r="E2904" s="17" t="str">
        <f t="shared" si="160"/>
        <v>T2</v>
      </c>
      <c r="F2904" s="17" t="str">
        <f t="shared" si="161"/>
        <v>S1</v>
      </c>
      <c r="G2904" s="1" t="s">
        <v>15</v>
      </c>
      <c r="H2904" s="1" t="s">
        <v>85</v>
      </c>
      <c r="I2904" s="1" t="s">
        <v>86</v>
      </c>
      <c r="J2904" s="1" t="s">
        <v>6</v>
      </c>
      <c r="K2904" s="1">
        <v>30</v>
      </c>
      <c r="L2904" s="1" t="s">
        <v>112</v>
      </c>
      <c r="M2904" s="14">
        <v>0.6</v>
      </c>
      <c r="N2904" s="2">
        <v>1000</v>
      </c>
      <c r="O2904" s="14">
        <f t="shared" si="148"/>
        <v>600</v>
      </c>
      <c r="P2904" s="14">
        <f t="shared" si="149"/>
        <v>300</v>
      </c>
      <c r="Q2904" s="3">
        <v>0.5</v>
      </c>
    </row>
    <row r="2905" spans="1:17" ht="15.75" customHeight="1" x14ac:dyDescent="0.2">
      <c r="A2905" s="1" t="s">
        <v>108</v>
      </c>
      <c r="B2905" s="1">
        <v>1185732</v>
      </c>
      <c r="C2905" s="17">
        <v>44654</v>
      </c>
      <c r="D2905" s="17" t="str">
        <f t="shared" si="159"/>
        <v>abril</v>
      </c>
      <c r="E2905" s="17" t="str">
        <f t="shared" si="160"/>
        <v>T2</v>
      </c>
      <c r="F2905" s="17" t="str">
        <f t="shared" si="161"/>
        <v>S1</v>
      </c>
      <c r="G2905" s="1" t="s">
        <v>15</v>
      </c>
      <c r="H2905" s="1" t="s">
        <v>85</v>
      </c>
      <c r="I2905" s="1" t="s">
        <v>86</v>
      </c>
      <c r="J2905" s="1" t="s">
        <v>7</v>
      </c>
      <c r="K2905" s="1">
        <v>49</v>
      </c>
      <c r="L2905" s="1" t="s">
        <v>113</v>
      </c>
      <c r="M2905" s="14">
        <v>0.5</v>
      </c>
      <c r="N2905" s="2">
        <v>2250</v>
      </c>
      <c r="O2905" s="14">
        <f t="shared" si="148"/>
        <v>1125</v>
      </c>
      <c r="P2905" s="14">
        <f t="shared" si="149"/>
        <v>450</v>
      </c>
      <c r="Q2905" s="3">
        <v>0.4</v>
      </c>
    </row>
    <row r="2906" spans="1:17" ht="15.75" customHeight="1" x14ac:dyDescent="0.2">
      <c r="A2906" s="1" t="s">
        <v>108</v>
      </c>
      <c r="B2906" s="1">
        <v>1185732</v>
      </c>
      <c r="C2906" s="17">
        <v>44685</v>
      </c>
      <c r="D2906" s="17" t="str">
        <f t="shared" si="159"/>
        <v>mayo</v>
      </c>
      <c r="E2906" s="17" t="str">
        <f t="shared" si="160"/>
        <v>T2</v>
      </c>
      <c r="F2906" s="17" t="str">
        <f t="shared" si="161"/>
        <v>S1</v>
      </c>
      <c r="G2906" s="1" t="s">
        <v>15</v>
      </c>
      <c r="H2906" s="1" t="s">
        <v>85</v>
      </c>
      <c r="I2906" s="1" t="s">
        <v>86</v>
      </c>
      <c r="J2906" s="1" t="s">
        <v>2</v>
      </c>
      <c r="K2906" s="1">
        <v>59</v>
      </c>
      <c r="L2906" s="1" t="s">
        <v>113</v>
      </c>
      <c r="M2906" s="14">
        <v>0.6</v>
      </c>
      <c r="N2906" s="2">
        <v>4950</v>
      </c>
      <c r="O2906" s="14">
        <f t="shared" si="148"/>
        <v>2970</v>
      </c>
      <c r="P2906" s="14">
        <f t="shared" si="149"/>
        <v>891</v>
      </c>
      <c r="Q2906" s="3">
        <v>0.3</v>
      </c>
    </row>
    <row r="2907" spans="1:17" ht="15.75" customHeight="1" x14ac:dyDescent="0.2">
      <c r="A2907" s="1" t="s">
        <v>108</v>
      </c>
      <c r="B2907" s="1">
        <v>1185732</v>
      </c>
      <c r="C2907" s="17">
        <v>44685</v>
      </c>
      <c r="D2907" s="17" t="str">
        <f t="shared" si="159"/>
        <v>mayo</v>
      </c>
      <c r="E2907" s="17" t="str">
        <f t="shared" si="160"/>
        <v>T2</v>
      </c>
      <c r="F2907" s="17" t="str">
        <f t="shared" si="161"/>
        <v>S1</v>
      </c>
      <c r="G2907" s="1" t="s">
        <v>15</v>
      </c>
      <c r="H2907" s="1" t="s">
        <v>85</v>
      </c>
      <c r="I2907" s="1" t="s">
        <v>86</v>
      </c>
      <c r="J2907" s="1" t="s">
        <v>3</v>
      </c>
      <c r="K2907" s="1">
        <v>26</v>
      </c>
      <c r="L2907" s="1" t="s">
        <v>112</v>
      </c>
      <c r="M2907" s="14">
        <v>0.4</v>
      </c>
      <c r="N2907" s="2">
        <v>2000</v>
      </c>
      <c r="O2907" s="14">
        <f t="shared" si="148"/>
        <v>800</v>
      </c>
      <c r="P2907" s="14">
        <f t="shared" si="149"/>
        <v>280</v>
      </c>
      <c r="Q2907" s="3">
        <v>0.35</v>
      </c>
    </row>
    <row r="2908" spans="1:17" ht="15.75" customHeight="1" x14ac:dyDescent="0.2">
      <c r="A2908" s="1" t="s">
        <v>108</v>
      </c>
      <c r="B2908" s="1">
        <v>1185732</v>
      </c>
      <c r="C2908" s="17">
        <v>44685</v>
      </c>
      <c r="D2908" s="17" t="str">
        <f t="shared" si="159"/>
        <v>mayo</v>
      </c>
      <c r="E2908" s="17" t="str">
        <f t="shared" si="160"/>
        <v>T2</v>
      </c>
      <c r="F2908" s="17" t="str">
        <f t="shared" si="161"/>
        <v>S1</v>
      </c>
      <c r="G2908" s="1" t="s">
        <v>15</v>
      </c>
      <c r="H2908" s="1" t="s">
        <v>85</v>
      </c>
      <c r="I2908" s="1" t="s">
        <v>86</v>
      </c>
      <c r="J2908" s="1" t="s">
        <v>4</v>
      </c>
      <c r="K2908" s="1">
        <v>52</v>
      </c>
      <c r="L2908" s="1" t="s">
        <v>112</v>
      </c>
      <c r="M2908" s="14">
        <v>0.35000000000000003</v>
      </c>
      <c r="N2908" s="2">
        <v>1750</v>
      </c>
      <c r="O2908" s="14">
        <f t="shared" si="148"/>
        <v>612.50000000000011</v>
      </c>
      <c r="P2908" s="14">
        <f t="shared" si="149"/>
        <v>183.75000000000003</v>
      </c>
      <c r="Q2908" s="3">
        <v>0.3</v>
      </c>
    </row>
    <row r="2909" spans="1:17" ht="15.75" customHeight="1" x14ac:dyDescent="0.2">
      <c r="A2909" s="1" t="s">
        <v>108</v>
      </c>
      <c r="B2909" s="1">
        <v>1185732</v>
      </c>
      <c r="C2909" s="17">
        <v>44685</v>
      </c>
      <c r="D2909" s="17" t="str">
        <f t="shared" si="159"/>
        <v>mayo</v>
      </c>
      <c r="E2909" s="17" t="str">
        <f t="shared" si="160"/>
        <v>T2</v>
      </c>
      <c r="F2909" s="17" t="str">
        <f t="shared" si="161"/>
        <v>S1</v>
      </c>
      <c r="G2909" s="1" t="s">
        <v>15</v>
      </c>
      <c r="H2909" s="1" t="s">
        <v>85</v>
      </c>
      <c r="I2909" s="1" t="s">
        <v>86</v>
      </c>
      <c r="J2909" s="1" t="s">
        <v>5</v>
      </c>
      <c r="K2909" s="1">
        <v>22</v>
      </c>
      <c r="L2909" s="1" t="s">
        <v>112</v>
      </c>
      <c r="M2909" s="14">
        <v>0.35000000000000003</v>
      </c>
      <c r="N2909" s="2">
        <v>1500</v>
      </c>
      <c r="O2909" s="14">
        <f t="shared" si="148"/>
        <v>525</v>
      </c>
      <c r="P2909" s="14">
        <f t="shared" si="149"/>
        <v>157.5</v>
      </c>
      <c r="Q2909" s="3">
        <v>0.3</v>
      </c>
    </row>
    <row r="2910" spans="1:17" ht="15.75" customHeight="1" x14ac:dyDescent="0.2">
      <c r="A2910" s="1" t="s">
        <v>108</v>
      </c>
      <c r="B2910" s="1">
        <v>1185732</v>
      </c>
      <c r="C2910" s="17">
        <v>44685</v>
      </c>
      <c r="D2910" s="17" t="str">
        <f t="shared" si="159"/>
        <v>mayo</v>
      </c>
      <c r="E2910" s="17" t="str">
        <f t="shared" si="160"/>
        <v>T2</v>
      </c>
      <c r="F2910" s="17" t="str">
        <f t="shared" si="161"/>
        <v>S1</v>
      </c>
      <c r="G2910" s="1" t="s">
        <v>15</v>
      </c>
      <c r="H2910" s="1" t="s">
        <v>85</v>
      </c>
      <c r="I2910" s="1" t="s">
        <v>86</v>
      </c>
      <c r="J2910" s="1" t="s">
        <v>6</v>
      </c>
      <c r="K2910" s="1">
        <v>24</v>
      </c>
      <c r="L2910" s="1" t="s">
        <v>112</v>
      </c>
      <c r="M2910" s="14">
        <v>0.44999999999999996</v>
      </c>
      <c r="N2910" s="2">
        <v>1750</v>
      </c>
      <c r="O2910" s="14">
        <f t="shared" si="148"/>
        <v>787.49999999999989</v>
      </c>
      <c r="P2910" s="14">
        <f t="shared" si="149"/>
        <v>393.74999999999994</v>
      </c>
      <c r="Q2910" s="3">
        <v>0.5</v>
      </c>
    </row>
    <row r="2911" spans="1:17" ht="15.75" customHeight="1" x14ac:dyDescent="0.2">
      <c r="A2911" s="1" t="s">
        <v>108</v>
      </c>
      <c r="B2911" s="1">
        <v>1185732</v>
      </c>
      <c r="C2911" s="17">
        <v>44685</v>
      </c>
      <c r="D2911" s="17" t="str">
        <f t="shared" si="159"/>
        <v>mayo</v>
      </c>
      <c r="E2911" s="17" t="str">
        <f t="shared" si="160"/>
        <v>T2</v>
      </c>
      <c r="F2911" s="17" t="str">
        <f t="shared" si="161"/>
        <v>S1</v>
      </c>
      <c r="G2911" s="1" t="s">
        <v>15</v>
      </c>
      <c r="H2911" s="1" t="s">
        <v>85</v>
      </c>
      <c r="I2911" s="1" t="s">
        <v>86</v>
      </c>
      <c r="J2911" s="1" t="s">
        <v>7</v>
      </c>
      <c r="K2911" s="1">
        <v>33</v>
      </c>
      <c r="L2911" s="1" t="s">
        <v>114</v>
      </c>
      <c r="M2911" s="14">
        <v>0.49999999999999994</v>
      </c>
      <c r="N2911" s="2">
        <v>3000</v>
      </c>
      <c r="O2911" s="14">
        <f t="shared" si="148"/>
        <v>1499.9999999999998</v>
      </c>
      <c r="P2911" s="14">
        <f t="shared" si="149"/>
        <v>599.99999999999989</v>
      </c>
      <c r="Q2911" s="3">
        <v>0.4</v>
      </c>
    </row>
    <row r="2912" spans="1:17" ht="15.75" customHeight="1" x14ac:dyDescent="0.2">
      <c r="A2912" s="1" t="s">
        <v>108</v>
      </c>
      <c r="B2912" s="1">
        <v>1185732</v>
      </c>
      <c r="C2912" s="17">
        <v>44715</v>
      </c>
      <c r="D2912" s="17" t="str">
        <f t="shared" si="159"/>
        <v>junio</v>
      </c>
      <c r="E2912" s="17" t="str">
        <f t="shared" si="160"/>
        <v>T2</v>
      </c>
      <c r="F2912" s="17" t="str">
        <f t="shared" si="161"/>
        <v>S1</v>
      </c>
      <c r="G2912" s="1" t="s">
        <v>15</v>
      </c>
      <c r="H2912" s="1" t="s">
        <v>85</v>
      </c>
      <c r="I2912" s="1" t="s">
        <v>86</v>
      </c>
      <c r="J2912" s="1" t="s">
        <v>2</v>
      </c>
      <c r="K2912" s="1">
        <v>46</v>
      </c>
      <c r="L2912" s="1" t="s">
        <v>115</v>
      </c>
      <c r="M2912" s="14">
        <v>0.35000000000000003</v>
      </c>
      <c r="N2912" s="2">
        <v>5500</v>
      </c>
      <c r="O2912" s="14">
        <f t="shared" si="148"/>
        <v>1925.0000000000002</v>
      </c>
      <c r="P2912" s="14">
        <f t="shared" si="149"/>
        <v>577.5</v>
      </c>
      <c r="Q2912" s="3">
        <v>0.3</v>
      </c>
    </row>
    <row r="2913" spans="1:17" ht="15.75" customHeight="1" x14ac:dyDescent="0.2">
      <c r="A2913" s="1" t="s">
        <v>108</v>
      </c>
      <c r="B2913" s="1">
        <v>1185732</v>
      </c>
      <c r="C2913" s="17">
        <v>44715</v>
      </c>
      <c r="D2913" s="17" t="str">
        <f t="shared" si="159"/>
        <v>junio</v>
      </c>
      <c r="E2913" s="17" t="str">
        <f t="shared" si="160"/>
        <v>T2</v>
      </c>
      <c r="F2913" s="17" t="str">
        <f t="shared" si="161"/>
        <v>S1</v>
      </c>
      <c r="G2913" s="1" t="s">
        <v>15</v>
      </c>
      <c r="H2913" s="1" t="s">
        <v>85</v>
      </c>
      <c r="I2913" s="1" t="s">
        <v>86</v>
      </c>
      <c r="J2913" s="1" t="s">
        <v>3</v>
      </c>
      <c r="K2913" s="1">
        <v>37</v>
      </c>
      <c r="L2913" s="1" t="s">
        <v>112</v>
      </c>
      <c r="M2913" s="14">
        <v>0.3000000000000001</v>
      </c>
      <c r="N2913" s="2">
        <v>3000</v>
      </c>
      <c r="O2913" s="14">
        <f t="shared" si="148"/>
        <v>900.00000000000034</v>
      </c>
      <c r="P2913" s="14">
        <f t="shared" si="149"/>
        <v>315.00000000000011</v>
      </c>
      <c r="Q2913" s="3">
        <v>0.35</v>
      </c>
    </row>
    <row r="2914" spans="1:17" ht="15.75" customHeight="1" x14ac:dyDescent="0.2">
      <c r="A2914" s="1" t="s">
        <v>108</v>
      </c>
      <c r="B2914" s="1">
        <v>1185732</v>
      </c>
      <c r="C2914" s="17">
        <v>44715</v>
      </c>
      <c r="D2914" s="17" t="str">
        <f t="shared" si="159"/>
        <v>junio</v>
      </c>
      <c r="E2914" s="17" t="str">
        <f t="shared" si="160"/>
        <v>T2</v>
      </c>
      <c r="F2914" s="17" t="str">
        <f t="shared" si="161"/>
        <v>S1</v>
      </c>
      <c r="G2914" s="1" t="s">
        <v>15</v>
      </c>
      <c r="H2914" s="1" t="s">
        <v>85</v>
      </c>
      <c r="I2914" s="1" t="s">
        <v>86</v>
      </c>
      <c r="J2914" s="1" t="s">
        <v>4</v>
      </c>
      <c r="K2914" s="1">
        <v>53</v>
      </c>
      <c r="L2914" s="1" t="s">
        <v>115</v>
      </c>
      <c r="M2914" s="14">
        <v>0.25000000000000006</v>
      </c>
      <c r="N2914" s="2">
        <v>2000</v>
      </c>
      <c r="O2914" s="14">
        <f t="shared" si="148"/>
        <v>500.00000000000011</v>
      </c>
      <c r="P2914" s="14">
        <f t="shared" si="149"/>
        <v>150.00000000000003</v>
      </c>
      <c r="Q2914" s="3">
        <v>0.3</v>
      </c>
    </row>
    <row r="2915" spans="1:17" ht="15.75" customHeight="1" x14ac:dyDescent="0.2">
      <c r="A2915" s="1" t="s">
        <v>108</v>
      </c>
      <c r="B2915" s="1">
        <v>1185732</v>
      </c>
      <c r="C2915" s="17">
        <v>44715</v>
      </c>
      <c r="D2915" s="17" t="str">
        <f t="shared" si="159"/>
        <v>junio</v>
      </c>
      <c r="E2915" s="17" t="str">
        <f t="shared" si="160"/>
        <v>T2</v>
      </c>
      <c r="F2915" s="17" t="str">
        <f t="shared" si="161"/>
        <v>S1</v>
      </c>
      <c r="G2915" s="1" t="s">
        <v>15</v>
      </c>
      <c r="H2915" s="1" t="s">
        <v>85</v>
      </c>
      <c r="I2915" s="1" t="s">
        <v>86</v>
      </c>
      <c r="J2915" s="1" t="s">
        <v>5</v>
      </c>
      <c r="K2915" s="1">
        <v>43</v>
      </c>
      <c r="L2915" s="1" t="s">
        <v>113</v>
      </c>
      <c r="M2915" s="14">
        <v>0.25000000000000006</v>
      </c>
      <c r="N2915" s="2">
        <v>1750</v>
      </c>
      <c r="O2915" s="14">
        <f t="shared" si="148"/>
        <v>437.50000000000011</v>
      </c>
      <c r="P2915" s="14">
        <f t="shared" si="149"/>
        <v>131.25000000000003</v>
      </c>
      <c r="Q2915" s="3">
        <v>0.3</v>
      </c>
    </row>
    <row r="2916" spans="1:17" ht="15.75" customHeight="1" x14ac:dyDescent="0.2">
      <c r="A2916" s="1" t="s">
        <v>108</v>
      </c>
      <c r="B2916" s="1">
        <v>1185732</v>
      </c>
      <c r="C2916" s="17">
        <v>44715</v>
      </c>
      <c r="D2916" s="17" t="str">
        <f t="shared" si="159"/>
        <v>junio</v>
      </c>
      <c r="E2916" s="17" t="str">
        <f t="shared" si="160"/>
        <v>T2</v>
      </c>
      <c r="F2916" s="17" t="str">
        <f t="shared" si="161"/>
        <v>S1</v>
      </c>
      <c r="G2916" s="1" t="s">
        <v>15</v>
      </c>
      <c r="H2916" s="1" t="s">
        <v>85</v>
      </c>
      <c r="I2916" s="1" t="s">
        <v>86</v>
      </c>
      <c r="J2916" s="1" t="s">
        <v>6</v>
      </c>
      <c r="K2916" s="1">
        <v>55</v>
      </c>
      <c r="L2916" s="1" t="s">
        <v>113</v>
      </c>
      <c r="M2916" s="14">
        <v>0.35000000000000003</v>
      </c>
      <c r="N2916" s="2">
        <v>1750</v>
      </c>
      <c r="O2916" s="14">
        <f t="shared" si="148"/>
        <v>612.50000000000011</v>
      </c>
      <c r="P2916" s="14">
        <f t="shared" si="149"/>
        <v>306.25000000000006</v>
      </c>
      <c r="Q2916" s="3">
        <v>0.5</v>
      </c>
    </row>
    <row r="2917" spans="1:17" ht="15.75" customHeight="1" x14ac:dyDescent="0.2">
      <c r="A2917" s="1" t="s">
        <v>108</v>
      </c>
      <c r="B2917" s="1">
        <v>1185732</v>
      </c>
      <c r="C2917" s="17">
        <v>44715</v>
      </c>
      <c r="D2917" s="17" t="str">
        <f t="shared" si="159"/>
        <v>junio</v>
      </c>
      <c r="E2917" s="17" t="str">
        <f t="shared" si="160"/>
        <v>T2</v>
      </c>
      <c r="F2917" s="17" t="str">
        <f t="shared" si="161"/>
        <v>S1</v>
      </c>
      <c r="G2917" s="1" t="s">
        <v>15</v>
      </c>
      <c r="H2917" s="1" t="s">
        <v>85</v>
      </c>
      <c r="I2917" s="1" t="s">
        <v>86</v>
      </c>
      <c r="J2917" s="1" t="s">
        <v>7</v>
      </c>
      <c r="K2917" s="1">
        <v>19</v>
      </c>
      <c r="L2917" s="1" t="s">
        <v>115</v>
      </c>
      <c r="M2917" s="14">
        <v>0.55000000000000004</v>
      </c>
      <c r="N2917" s="2">
        <v>3250</v>
      </c>
      <c r="O2917" s="14">
        <f t="shared" si="148"/>
        <v>1787.5000000000002</v>
      </c>
      <c r="P2917" s="14">
        <f t="shared" si="149"/>
        <v>715.00000000000011</v>
      </c>
      <c r="Q2917" s="3">
        <v>0.4</v>
      </c>
    </row>
    <row r="2918" spans="1:17" ht="15.75" customHeight="1" x14ac:dyDescent="0.2">
      <c r="A2918" s="1" t="s">
        <v>108</v>
      </c>
      <c r="B2918" s="1">
        <v>1185732</v>
      </c>
      <c r="C2918" s="17">
        <v>44744</v>
      </c>
      <c r="D2918" s="17" t="str">
        <f t="shared" si="159"/>
        <v>julio</v>
      </c>
      <c r="E2918" s="17" t="str">
        <f t="shared" si="160"/>
        <v>T3</v>
      </c>
      <c r="F2918" s="17" t="str">
        <f t="shared" si="161"/>
        <v>S2</v>
      </c>
      <c r="G2918" s="1" t="s">
        <v>15</v>
      </c>
      <c r="H2918" s="1" t="s">
        <v>85</v>
      </c>
      <c r="I2918" s="1" t="s">
        <v>86</v>
      </c>
      <c r="J2918" s="1" t="s">
        <v>2</v>
      </c>
      <c r="K2918" s="1">
        <v>32</v>
      </c>
      <c r="L2918" s="1" t="s">
        <v>112</v>
      </c>
      <c r="M2918" s="14">
        <v>0.5</v>
      </c>
      <c r="N2918" s="2">
        <v>5500</v>
      </c>
      <c r="O2918" s="14">
        <f t="shared" ref="O2918:O3172" si="162">M2918*N2918</f>
        <v>2750</v>
      </c>
      <c r="P2918" s="14">
        <f t="shared" ref="P2918:P3172" si="163">O2918*Q2918</f>
        <v>825</v>
      </c>
      <c r="Q2918" s="3">
        <v>0.3</v>
      </c>
    </row>
    <row r="2919" spans="1:17" ht="15.75" customHeight="1" x14ac:dyDescent="0.2">
      <c r="A2919" s="1" t="s">
        <v>108</v>
      </c>
      <c r="B2919" s="1">
        <v>1185732</v>
      </c>
      <c r="C2919" s="17">
        <v>44744</v>
      </c>
      <c r="D2919" s="17" t="str">
        <f t="shared" si="159"/>
        <v>julio</v>
      </c>
      <c r="E2919" s="17" t="str">
        <f t="shared" si="160"/>
        <v>T3</v>
      </c>
      <c r="F2919" s="17" t="str">
        <f t="shared" si="161"/>
        <v>S2</v>
      </c>
      <c r="G2919" s="1" t="s">
        <v>15</v>
      </c>
      <c r="H2919" s="1" t="s">
        <v>85</v>
      </c>
      <c r="I2919" s="1" t="s">
        <v>86</v>
      </c>
      <c r="J2919" s="1" t="s">
        <v>3</v>
      </c>
      <c r="K2919" s="1">
        <v>28</v>
      </c>
      <c r="L2919" s="1" t="s">
        <v>113</v>
      </c>
      <c r="M2919" s="14">
        <v>0.45000000000000007</v>
      </c>
      <c r="N2919" s="2">
        <v>3000</v>
      </c>
      <c r="O2919" s="14">
        <f t="shared" si="162"/>
        <v>1350.0000000000002</v>
      </c>
      <c r="P2919" s="14">
        <f t="shared" si="163"/>
        <v>472.50000000000006</v>
      </c>
      <c r="Q2919" s="3">
        <v>0.35</v>
      </c>
    </row>
    <row r="2920" spans="1:17" ht="15.75" customHeight="1" x14ac:dyDescent="0.2">
      <c r="A2920" s="1" t="s">
        <v>108</v>
      </c>
      <c r="B2920" s="1">
        <v>1185732</v>
      </c>
      <c r="C2920" s="17">
        <v>44744</v>
      </c>
      <c r="D2920" s="17" t="str">
        <f t="shared" si="159"/>
        <v>julio</v>
      </c>
      <c r="E2920" s="17" t="str">
        <f t="shared" si="160"/>
        <v>T3</v>
      </c>
      <c r="F2920" s="17" t="str">
        <f t="shared" si="161"/>
        <v>S2</v>
      </c>
      <c r="G2920" s="1" t="s">
        <v>15</v>
      </c>
      <c r="H2920" s="1" t="s">
        <v>85</v>
      </c>
      <c r="I2920" s="1" t="s">
        <v>86</v>
      </c>
      <c r="J2920" s="1" t="s">
        <v>4</v>
      </c>
      <c r="K2920" s="1">
        <v>46</v>
      </c>
      <c r="L2920" s="1" t="s">
        <v>114</v>
      </c>
      <c r="M2920" s="14">
        <v>0.4</v>
      </c>
      <c r="N2920" s="2">
        <v>2250</v>
      </c>
      <c r="O2920" s="14">
        <f t="shared" si="162"/>
        <v>900</v>
      </c>
      <c r="P2920" s="14">
        <f t="shared" si="163"/>
        <v>270</v>
      </c>
      <c r="Q2920" s="3">
        <v>0.3</v>
      </c>
    </row>
    <row r="2921" spans="1:17" ht="15.75" customHeight="1" x14ac:dyDescent="0.2">
      <c r="A2921" s="1" t="s">
        <v>108</v>
      </c>
      <c r="B2921" s="1">
        <v>1185732</v>
      </c>
      <c r="C2921" s="17">
        <v>44744</v>
      </c>
      <c r="D2921" s="17" t="str">
        <f t="shared" si="159"/>
        <v>julio</v>
      </c>
      <c r="E2921" s="17" t="str">
        <f t="shared" si="160"/>
        <v>T3</v>
      </c>
      <c r="F2921" s="17" t="str">
        <f t="shared" si="161"/>
        <v>S2</v>
      </c>
      <c r="G2921" s="1" t="s">
        <v>15</v>
      </c>
      <c r="H2921" s="1" t="s">
        <v>85</v>
      </c>
      <c r="I2921" s="1" t="s">
        <v>86</v>
      </c>
      <c r="J2921" s="1" t="s">
        <v>5</v>
      </c>
      <c r="K2921" s="1">
        <v>20</v>
      </c>
      <c r="L2921" s="1" t="s">
        <v>115</v>
      </c>
      <c r="M2921" s="14">
        <v>0.4</v>
      </c>
      <c r="N2921" s="2">
        <v>1750</v>
      </c>
      <c r="O2921" s="14">
        <f t="shared" si="162"/>
        <v>700</v>
      </c>
      <c r="P2921" s="14">
        <f t="shared" si="163"/>
        <v>210</v>
      </c>
      <c r="Q2921" s="3">
        <v>0.3</v>
      </c>
    </row>
    <row r="2922" spans="1:17" ht="15.75" customHeight="1" x14ac:dyDescent="0.2">
      <c r="A2922" s="1" t="s">
        <v>108</v>
      </c>
      <c r="B2922" s="1">
        <v>1185732</v>
      </c>
      <c r="C2922" s="17">
        <v>44744</v>
      </c>
      <c r="D2922" s="17" t="str">
        <f t="shared" si="159"/>
        <v>julio</v>
      </c>
      <c r="E2922" s="17" t="str">
        <f t="shared" si="160"/>
        <v>T3</v>
      </c>
      <c r="F2922" s="17" t="str">
        <f t="shared" si="161"/>
        <v>S2</v>
      </c>
      <c r="G2922" s="1" t="s">
        <v>15</v>
      </c>
      <c r="H2922" s="1" t="s">
        <v>85</v>
      </c>
      <c r="I2922" s="1" t="s">
        <v>86</v>
      </c>
      <c r="J2922" s="1" t="s">
        <v>6</v>
      </c>
      <c r="K2922" s="1">
        <v>25</v>
      </c>
      <c r="L2922" s="1" t="s">
        <v>112</v>
      </c>
      <c r="M2922" s="14">
        <v>0.5</v>
      </c>
      <c r="N2922" s="2">
        <v>2000</v>
      </c>
      <c r="O2922" s="14">
        <f t="shared" si="162"/>
        <v>1000</v>
      </c>
      <c r="P2922" s="14">
        <f t="shared" si="163"/>
        <v>500</v>
      </c>
      <c r="Q2922" s="3">
        <v>0.5</v>
      </c>
    </row>
    <row r="2923" spans="1:17" ht="15.75" customHeight="1" x14ac:dyDescent="0.2">
      <c r="A2923" s="1" t="s">
        <v>108</v>
      </c>
      <c r="B2923" s="1">
        <v>1185732</v>
      </c>
      <c r="C2923" s="17">
        <v>44744</v>
      </c>
      <c r="D2923" s="17" t="str">
        <f t="shared" si="159"/>
        <v>julio</v>
      </c>
      <c r="E2923" s="17" t="str">
        <f t="shared" si="160"/>
        <v>T3</v>
      </c>
      <c r="F2923" s="17" t="str">
        <f t="shared" si="161"/>
        <v>S2</v>
      </c>
      <c r="G2923" s="1" t="s">
        <v>15</v>
      </c>
      <c r="H2923" s="1" t="s">
        <v>85</v>
      </c>
      <c r="I2923" s="1" t="s">
        <v>86</v>
      </c>
      <c r="J2923" s="1" t="s">
        <v>7</v>
      </c>
      <c r="K2923" s="1">
        <v>17</v>
      </c>
      <c r="L2923" s="1" t="s">
        <v>115</v>
      </c>
      <c r="M2923" s="14">
        <v>0.55000000000000004</v>
      </c>
      <c r="N2923" s="2">
        <v>3750</v>
      </c>
      <c r="O2923" s="14">
        <f t="shared" si="162"/>
        <v>2062.5</v>
      </c>
      <c r="P2923" s="14">
        <f t="shared" si="163"/>
        <v>825</v>
      </c>
      <c r="Q2923" s="3">
        <v>0.4</v>
      </c>
    </row>
    <row r="2924" spans="1:17" ht="15.75" customHeight="1" x14ac:dyDescent="0.2">
      <c r="A2924" s="1" t="s">
        <v>108</v>
      </c>
      <c r="B2924" s="1">
        <v>1185732</v>
      </c>
      <c r="C2924" s="17">
        <v>44776</v>
      </c>
      <c r="D2924" s="17" t="str">
        <f t="shared" si="159"/>
        <v>agosto</v>
      </c>
      <c r="E2924" s="17" t="str">
        <f t="shared" si="160"/>
        <v>T3</v>
      </c>
      <c r="F2924" s="17" t="str">
        <f t="shared" si="161"/>
        <v>S2</v>
      </c>
      <c r="G2924" s="1" t="s">
        <v>15</v>
      </c>
      <c r="H2924" s="1" t="s">
        <v>85</v>
      </c>
      <c r="I2924" s="1" t="s">
        <v>86</v>
      </c>
      <c r="J2924" s="1" t="s">
        <v>2</v>
      </c>
      <c r="K2924" s="1">
        <v>43</v>
      </c>
      <c r="L2924" s="1" t="s">
        <v>114</v>
      </c>
      <c r="M2924" s="14">
        <v>0.5</v>
      </c>
      <c r="N2924" s="2">
        <v>5250</v>
      </c>
      <c r="O2924" s="14">
        <f t="shared" si="162"/>
        <v>2625</v>
      </c>
      <c r="P2924" s="14">
        <f t="shared" si="163"/>
        <v>787.5</v>
      </c>
      <c r="Q2924" s="3">
        <v>0.3</v>
      </c>
    </row>
    <row r="2925" spans="1:17" ht="15.75" customHeight="1" x14ac:dyDescent="0.2">
      <c r="A2925" s="1" t="s">
        <v>108</v>
      </c>
      <c r="B2925" s="1">
        <v>1185732</v>
      </c>
      <c r="C2925" s="17">
        <v>44776</v>
      </c>
      <c r="D2925" s="17" t="str">
        <f t="shared" si="159"/>
        <v>agosto</v>
      </c>
      <c r="E2925" s="17" t="str">
        <f t="shared" si="160"/>
        <v>T3</v>
      </c>
      <c r="F2925" s="17" t="str">
        <f t="shared" si="161"/>
        <v>S2</v>
      </c>
      <c r="G2925" s="1" t="s">
        <v>15</v>
      </c>
      <c r="H2925" s="1" t="s">
        <v>85</v>
      </c>
      <c r="I2925" s="1" t="s">
        <v>86</v>
      </c>
      <c r="J2925" s="1" t="s">
        <v>3</v>
      </c>
      <c r="K2925" s="1">
        <v>60</v>
      </c>
      <c r="L2925" s="1" t="s">
        <v>113</v>
      </c>
      <c r="M2925" s="14">
        <v>0.45000000000000007</v>
      </c>
      <c r="N2925" s="2">
        <v>3000</v>
      </c>
      <c r="O2925" s="14">
        <f t="shared" si="162"/>
        <v>1350.0000000000002</v>
      </c>
      <c r="P2925" s="14">
        <f t="shared" si="163"/>
        <v>472.50000000000006</v>
      </c>
      <c r="Q2925" s="3">
        <v>0.35</v>
      </c>
    </row>
    <row r="2926" spans="1:17" ht="15.75" customHeight="1" x14ac:dyDescent="0.2">
      <c r="A2926" s="1" t="s">
        <v>108</v>
      </c>
      <c r="B2926" s="1">
        <v>1185732</v>
      </c>
      <c r="C2926" s="17">
        <v>44776</v>
      </c>
      <c r="D2926" s="17" t="str">
        <f t="shared" si="159"/>
        <v>agosto</v>
      </c>
      <c r="E2926" s="17" t="str">
        <f t="shared" si="160"/>
        <v>T3</v>
      </c>
      <c r="F2926" s="17" t="str">
        <f t="shared" si="161"/>
        <v>S2</v>
      </c>
      <c r="G2926" s="1" t="s">
        <v>15</v>
      </c>
      <c r="H2926" s="1" t="s">
        <v>85</v>
      </c>
      <c r="I2926" s="1" t="s">
        <v>86</v>
      </c>
      <c r="J2926" s="1" t="s">
        <v>4</v>
      </c>
      <c r="K2926" s="1">
        <v>42</v>
      </c>
      <c r="L2926" s="1" t="s">
        <v>115</v>
      </c>
      <c r="M2926" s="14">
        <v>0.4</v>
      </c>
      <c r="N2926" s="2">
        <v>2250</v>
      </c>
      <c r="O2926" s="14">
        <f t="shared" si="162"/>
        <v>900</v>
      </c>
      <c r="P2926" s="14">
        <f t="shared" si="163"/>
        <v>270</v>
      </c>
      <c r="Q2926" s="3">
        <v>0.3</v>
      </c>
    </row>
    <row r="2927" spans="1:17" ht="15.75" customHeight="1" x14ac:dyDescent="0.2">
      <c r="A2927" s="1" t="s">
        <v>108</v>
      </c>
      <c r="B2927" s="1">
        <v>1185732</v>
      </c>
      <c r="C2927" s="17">
        <v>44776</v>
      </c>
      <c r="D2927" s="17" t="str">
        <f t="shared" si="159"/>
        <v>agosto</v>
      </c>
      <c r="E2927" s="17" t="str">
        <f t="shared" si="160"/>
        <v>T3</v>
      </c>
      <c r="F2927" s="17" t="str">
        <f t="shared" si="161"/>
        <v>S2</v>
      </c>
      <c r="G2927" s="1" t="s">
        <v>15</v>
      </c>
      <c r="H2927" s="1" t="s">
        <v>85</v>
      </c>
      <c r="I2927" s="1" t="s">
        <v>86</v>
      </c>
      <c r="J2927" s="1" t="s">
        <v>5</v>
      </c>
      <c r="K2927" s="1">
        <v>20</v>
      </c>
      <c r="L2927" s="1" t="s">
        <v>114</v>
      </c>
      <c r="M2927" s="14">
        <v>0.4</v>
      </c>
      <c r="N2927" s="2">
        <v>2000</v>
      </c>
      <c r="O2927" s="14">
        <f t="shared" si="162"/>
        <v>800</v>
      </c>
      <c r="P2927" s="14">
        <f t="shared" si="163"/>
        <v>240</v>
      </c>
      <c r="Q2927" s="3">
        <v>0.3</v>
      </c>
    </row>
    <row r="2928" spans="1:17" ht="15.75" customHeight="1" x14ac:dyDescent="0.2">
      <c r="A2928" s="1" t="s">
        <v>108</v>
      </c>
      <c r="B2928" s="1">
        <v>1185732</v>
      </c>
      <c r="C2928" s="17">
        <v>44776</v>
      </c>
      <c r="D2928" s="17" t="str">
        <f t="shared" si="159"/>
        <v>agosto</v>
      </c>
      <c r="E2928" s="17" t="str">
        <f t="shared" si="160"/>
        <v>T3</v>
      </c>
      <c r="F2928" s="17" t="str">
        <f t="shared" si="161"/>
        <v>S2</v>
      </c>
      <c r="G2928" s="1" t="s">
        <v>15</v>
      </c>
      <c r="H2928" s="1" t="s">
        <v>85</v>
      </c>
      <c r="I2928" s="1" t="s">
        <v>86</v>
      </c>
      <c r="J2928" s="1" t="s">
        <v>6</v>
      </c>
      <c r="K2928" s="1">
        <v>19</v>
      </c>
      <c r="L2928" s="1" t="s">
        <v>115</v>
      </c>
      <c r="M2928" s="14">
        <v>0.5</v>
      </c>
      <c r="N2928" s="2">
        <v>1750</v>
      </c>
      <c r="O2928" s="14">
        <f t="shared" si="162"/>
        <v>875</v>
      </c>
      <c r="P2928" s="14">
        <f t="shared" si="163"/>
        <v>437.5</v>
      </c>
      <c r="Q2928" s="3">
        <v>0.5</v>
      </c>
    </row>
    <row r="2929" spans="1:17" ht="15.75" customHeight="1" x14ac:dyDescent="0.2">
      <c r="A2929" s="1" t="s">
        <v>108</v>
      </c>
      <c r="B2929" s="1">
        <v>1185732</v>
      </c>
      <c r="C2929" s="17">
        <v>44776</v>
      </c>
      <c r="D2929" s="17" t="str">
        <f t="shared" si="159"/>
        <v>agosto</v>
      </c>
      <c r="E2929" s="17" t="str">
        <f t="shared" si="160"/>
        <v>T3</v>
      </c>
      <c r="F2929" s="17" t="str">
        <f t="shared" si="161"/>
        <v>S2</v>
      </c>
      <c r="G2929" s="1" t="s">
        <v>15</v>
      </c>
      <c r="H2929" s="1" t="s">
        <v>85</v>
      </c>
      <c r="I2929" s="1" t="s">
        <v>86</v>
      </c>
      <c r="J2929" s="1" t="s">
        <v>7</v>
      </c>
      <c r="K2929" s="1">
        <v>37</v>
      </c>
      <c r="L2929" s="1" t="s">
        <v>112</v>
      </c>
      <c r="M2929" s="14">
        <v>0.55000000000000004</v>
      </c>
      <c r="N2929" s="2">
        <v>3500</v>
      </c>
      <c r="O2929" s="14">
        <f t="shared" si="162"/>
        <v>1925.0000000000002</v>
      </c>
      <c r="P2929" s="14">
        <f t="shared" si="163"/>
        <v>770.00000000000011</v>
      </c>
      <c r="Q2929" s="3">
        <v>0.4</v>
      </c>
    </row>
    <row r="2930" spans="1:17" ht="15.75" customHeight="1" x14ac:dyDescent="0.2">
      <c r="A2930" s="1" t="s">
        <v>108</v>
      </c>
      <c r="B2930" s="1">
        <v>1185732</v>
      </c>
      <c r="C2930" s="17">
        <v>44808</v>
      </c>
      <c r="D2930" s="17" t="str">
        <f t="shared" si="159"/>
        <v>septiembre</v>
      </c>
      <c r="E2930" s="17" t="str">
        <f t="shared" si="160"/>
        <v>T3</v>
      </c>
      <c r="F2930" s="17" t="str">
        <f t="shared" si="161"/>
        <v>S2</v>
      </c>
      <c r="G2930" s="1" t="s">
        <v>15</v>
      </c>
      <c r="H2930" s="1" t="s">
        <v>85</v>
      </c>
      <c r="I2930" s="1" t="s">
        <v>86</v>
      </c>
      <c r="J2930" s="1" t="s">
        <v>2</v>
      </c>
      <c r="K2930" s="1">
        <v>51</v>
      </c>
      <c r="L2930" s="1" t="s">
        <v>114</v>
      </c>
      <c r="M2930" s="14">
        <v>0.35000000000000003</v>
      </c>
      <c r="N2930" s="2">
        <v>4750</v>
      </c>
      <c r="O2930" s="14">
        <f t="shared" si="162"/>
        <v>1662.5000000000002</v>
      </c>
      <c r="P2930" s="14">
        <f t="shared" si="163"/>
        <v>498.75000000000006</v>
      </c>
      <c r="Q2930" s="3">
        <v>0.3</v>
      </c>
    </row>
    <row r="2931" spans="1:17" ht="15.75" customHeight="1" x14ac:dyDescent="0.2">
      <c r="A2931" s="1" t="s">
        <v>108</v>
      </c>
      <c r="B2931" s="1">
        <v>1185732</v>
      </c>
      <c r="C2931" s="17">
        <v>44808</v>
      </c>
      <c r="D2931" s="17" t="str">
        <f t="shared" si="159"/>
        <v>septiembre</v>
      </c>
      <c r="E2931" s="17" t="str">
        <f t="shared" si="160"/>
        <v>T3</v>
      </c>
      <c r="F2931" s="17" t="str">
        <f t="shared" si="161"/>
        <v>S2</v>
      </c>
      <c r="G2931" s="1" t="s">
        <v>15</v>
      </c>
      <c r="H2931" s="1" t="s">
        <v>85</v>
      </c>
      <c r="I2931" s="1" t="s">
        <v>86</v>
      </c>
      <c r="J2931" s="1" t="s">
        <v>3</v>
      </c>
      <c r="K2931" s="1">
        <v>29</v>
      </c>
      <c r="L2931" s="1" t="s">
        <v>115</v>
      </c>
      <c r="M2931" s="14">
        <v>0.3000000000000001</v>
      </c>
      <c r="N2931" s="2">
        <v>2500</v>
      </c>
      <c r="O2931" s="14">
        <f t="shared" si="162"/>
        <v>750.00000000000023</v>
      </c>
      <c r="P2931" s="14">
        <f t="shared" si="163"/>
        <v>262.50000000000006</v>
      </c>
      <c r="Q2931" s="3">
        <v>0.35</v>
      </c>
    </row>
    <row r="2932" spans="1:17" ht="15.75" customHeight="1" x14ac:dyDescent="0.2">
      <c r="A2932" s="1" t="s">
        <v>108</v>
      </c>
      <c r="B2932" s="1">
        <v>1185732</v>
      </c>
      <c r="C2932" s="17">
        <v>44808</v>
      </c>
      <c r="D2932" s="17" t="str">
        <f t="shared" si="159"/>
        <v>septiembre</v>
      </c>
      <c r="E2932" s="17" t="str">
        <f t="shared" si="160"/>
        <v>T3</v>
      </c>
      <c r="F2932" s="17" t="str">
        <f t="shared" si="161"/>
        <v>S2</v>
      </c>
      <c r="G2932" s="1" t="s">
        <v>15</v>
      </c>
      <c r="H2932" s="1" t="s">
        <v>85</v>
      </c>
      <c r="I2932" s="1" t="s">
        <v>86</v>
      </c>
      <c r="J2932" s="1" t="s">
        <v>4</v>
      </c>
      <c r="K2932" s="1">
        <v>22</v>
      </c>
      <c r="L2932" s="1" t="s">
        <v>113</v>
      </c>
      <c r="M2932" s="14">
        <v>0.25000000000000006</v>
      </c>
      <c r="N2932" s="2">
        <v>1500</v>
      </c>
      <c r="O2932" s="14">
        <f t="shared" si="162"/>
        <v>375.00000000000006</v>
      </c>
      <c r="P2932" s="14">
        <f t="shared" si="163"/>
        <v>112.50000000000001</v>
      </c>
      <c r="Q2932" s="3">
        <v>0.3</v>
      </c>
    </row>
    <row r="2933" spans="1:17" ht="15.75" customHeight="1" x14ac:dyDescent="0.2">
      <c r="A2933" s="1" t="s">
        <v>108</v>
      </c>
      <c r="B2933" s="1">
        <v>1185732</v>
      </c>
      <c r="C2933" s="17">
        <v>44808</v>
      </c>
      <c r="D2933" s="17" t="str">
        <f t="shared" si="159"/>
        <v>septiembre</v>
      </c>
      <c r="E2933" s="17" t="str">
        <f t="shared" si="160"/>
        <v>T3</v>
      </c>
      <c r="F2933" s="17" t="str">
        <f t="shared" si="161"/>
        <v>S2</v>
      </c>
      <c r="G2933" s="1" t="s">
        <v>15</v>
      </c>
      <c r="H2933" s="1" t="s">
        <v>85</v>
      </c>
      <c r="I2933" s="1" t="s">
        <v>86</v>
      </c>
      <c r="J2933" s="1" t="s">
        <v>5</v>
      </c>
      <c r="K2933" s="1">
        <v>21</v>
      </c>
      <c r="L2933" s="1" t="s">
        <v>115</v>
      </c>
      <c r="M2933" s="14">
        <v>0.25000000000000006</v>
      </c>
      <c r="N2933" s="2">
        <v>1250</v>
      </c>
      <c r="O2933" s="14">
        <f t="shared" si="162"/>
        <v>312.50000000000006</v>
      </c>
      <c r="P2933" s="14">
        <f t="shared" si="163"/>
        <v>93.750000000000014</v>
      </c>
      <c r="Q2933" s="3">
        <v>0.3</v>
      </c>
    </row>
    <row r="2934" spans="1:17" ht="15.75" customHeight="1" x14ac:dyDescent="0.2">
      <c r="A2934" s="1" t="s">
        <v>108</v>
      </c>
      <c r="B2934" s="1">
        <v>1185732</v>
      </c>
      <c r="C2934" s="17">
        <v>44808</v>
      </c>
      <c r="D2934" s="17" t="str">
        <f t="shared" si="159"/>
        <v>septiembre</v>
      </c>
      <c r="E2934" s="17" t="str">
        <f t="shared" si="160"/>
        <v>T3</v>
      </c>
      <c r="F2934" s="17" t="str">
        <f t="shared" si="161"/>
        <v>S2</v>
      </c>
      <c r="G2934" s="1" t="s">
        <v>15</v>
      </c>
      <c r="H2934" s="1" t="s">
        <v>85</v>
      </c>
      <c r="I2934" s="1" t="s">
        <v>86</v>
      </c>
      <c r="J2934" s="1" t="s">
        <v>6</v>
      </c>
      <c r="K2934" s="1">
        <v>15</v>
      </c>
      <c r="L2934" s="1" t="s">
        <v>113</v>
      </c>
      <c r="M2934" s="14">
        <v>0.35000000000000003</v>
      </c>
      <c r="N2934" s="2">
        <v>1250</v>
      </c>
      <c r="O2934" s="14">
        <f t="shared" si="162"/>
        <v>437.50000000000006</v>
      </c>
      <c r="P2934" s="14">
        <f t="shared" si="163"/>
        <v>218.75000000000003</v>
      </c>
      <c r="Q2934" s="3">
        <v>0.5</v>
      </c>
    </row>
    <row r="2935" spans="1:17" ht="15.75" customHeight="1" x14ac:dyDescent="0.2">
      <c r="A2935" s="1" t="s">
        <v>108</v>
      </c>
      <c r="B2935" s="1">
        <v>1185732</v>
      </c>
      <c r="C2935" s="17">
        <v>44808</v>
      </c>
      <c r="D2935" s="17" t="str">
        <f t="shared" si="159"/>
        <v>septiembre</v>
      </c>
      <c r="E2935" s="17" t="str">
        <f t="shared" si="160"/>
        <v>T3</v>
      </c>
      <c r="F2935" s="17" t="str">
        <f t="shared" si="161"/>
        <v>S2</v>
      </c>
      <c r="G2935" s="1" t="s">
        <v>15</v>
      </c>
      <c r="H2935" s="1" t="s">
        <v>85</v>
      </c>
      <c r="I2935" s="1" t="s">
        <v>86</v>
      </c>
      <c r="J2935" s="1" t="s">
        <v>7</v>
      </c>
      <c r="K2935" s="1">
        <v>40</v>
      </c>
      <c r="L2935" s="1" t="s">
        <v>113</v>
      </c>
      <c r="M2935" s="14">
        <v>0.4</v>
      </c>
      <c r="N2935" s="2">
        <v>2000</v>
      </c>
      <c r="O2935" s="14">
        <f t="shared" si="162"/>
        <v>800</v>
      </c>
      <c r="P2935" s="14">
        <f t="shared" si="163"/>
        <v>320</v>
      </c>
      <c r="Q2935" s="3">
        <v>0.4</v>
      </c>
    </row>
    <row r="2936" spans="1:17" ht="15.75" customHeight="1" x14ac:dyDescent="0.2">
      <c r="A2936" s="1" t="s">
        <v>108</v>
      </c>
      <c r="B2936" s="1">
        <v>1185732</v>
      </c>
      <c r="C2936" s="17">
        <v>44837</v>
      </c>
      <c r="D2936" s="17" t="str">
        <f t="shared" si="159"/>
        <v>octubre</v>
      </c>
      <c r="E2936" s="17" t="str">
        <f t="shared" si="160"/>
        <v>T4</v>
      </c>
      <c r="F2936" s="17" t="str">
        <f t="shared" si="161"/>
        <v>S2</v>
      </c>
      <c r="G2936" s="1" t="s">
        <v>15</v>
      </c>
      <c r="H2936" s="1" t="s">
        <v>85</v>
      </c>
      <c r="I2936" s="1" t="s">
        <v>86</v>
      </c>
      <c r="J2936" s="1" t="s">
        <v>2</v>
      </c>
      <c r="K2936" s="1">
        <v>44</v>
      </c>
      <c r="L2936" s="1" t="s">
        <v>113</v>
      </c>
      <c r="M2936" s="14">
        <v>0.44999999999999996</v>
      </c>
      <c r="N2936" s="2">
        <v>3750</v>
      </c>
      <c r="O2936" s="14">
        <f t="shared" si="162"/>
        <v>1687.4999999999998</v>
      </c>
      <c r="P2936" s="14">
        <f t="shared" si="163"/>
        <v>506.24999999999989</v>
      </c>
      <c r="Q2936" s="3">
        <v>0.3</v>
      </c>
    </row>
    <row r="2937" spans="1:17" ht="15.75" customHeight="1" x14ac:dyDescent="0.2">
      <c r="A2937" s="1" t="s">
        <v>108</v>
      </c>
      <c r="B2937" s="1">
        <v>1185732</v>
      </c>
      <c r="C2937" s="17">
        <v>44837</v>
      </c>
      <c r="D2937" s="17" t="str">
        <f t="shared" si="159"/>
        <v>octubre</v>
      </c>
      <c r="E2937" s="17" t="str">
        <f t="shared" si="160"/>
        <v>T4</v>
      </c>
      <c r="F2937" s="17" t="str">
        <f t="shared" si="161"/>
        <v>S2</v>
      </c>
      <c r="G2937" s="1" t="s">
        <v>15</v>
      </c>
      <c r="H2937" s="1" t="s">
        <v>85</v>
      </c>
      <c r="I2937" s="1" t="s">
        <v>86</v>
      </c>
      <c r="J2937" s="1" t="s">
        <v>3</v>
      </c>
      <c r="K2937" s="1">
        <v>35</v>
      </c>
      <c r="L2937" s="1" t="s">
        <v>114</v>
      </c>
      <c r="M2937" s="14">
        <v>0.35000000000000003</v>
      </c>
      <c r="N2937" s="2">
        <v>2250</v>
      </c>
      <c r="O2937" s="14">
        <f t="shared" si="162"/>
        <v>787.50000000000011</v>
      </c>
      <c r="P2937" s="14">
        <f t="shared" si="163"/>
        <v>275.625</v>
      </c>
      <c r="Q2937" s="3">
        <v>0.35</v>
      </c>
    </row>
    <row r="2938" spans="1:17" ht="15.75" customHeight="1" x14ac:dyDescent="0.2">
      <c r="A2938" s="1" t="s">
        <v>108</v>
      </c>
      <c r="B2938" s="1">
        <v>1185732</v>
      </c>
      <c r="C2938" s="17">
        <v>44837</v>
      </c>
      <c r="D2938" s="17" t="str">
        <f t="shared" si="159"/>
        <v>octubre</v>
      </c>
      <c r="E2938" s="17" t="str">
        <f t="shared" si="160"/>
        <v>T4</v>
      </c>
      <c r="F2938" s="17" t="str">
        <f t="shared" si="161"/>
        <v>S2</v>
      </c>
      <c r="G2938" s="1" t="s">
        <v>15</v>
      </c>
      <c r="H2938" s="1" t="s">
        <v>85</v>
      </c>
      <c r="I2938" s="1" t="s">
        <v>86</v>
      </c>
      <c r="J2938" s="1" t="s">
        <v>4</v>
      </c>
      <c r="K2938" s="1">
        <v>24</v>
      </c>
      <c r="L2938" s="1" t="s">
        <v>114</v>
      </c>
      <c r="M2938" s="14">
        <v>0.35000000000000003</v>
      </c>
      <c r="N2938" s="2">
        <v>1250</v>
      </c>
      <c r="O2938" s="14">
        <f t="shared" si="162"/>
        <v>437.50000000000006</v>
      </c>
      <c r="P2938" s="14">
        <f t="shared" si="163"/>
        <v>131.25</v>
      </c>
      <c r="Q2938" s="3">
        <v>0.3</v>
      </c>
    </row>
    <row r="2939" spans="1:17" ht="15.75" customHeight="1" x14ac:dyDescent="0.2">
      <c r="A2939" s="1" t="s">
        <v>108</v>
      </c>
      <c r="B2939" s="1">
        <v>1185732</v>
      </c>
      <c r="C2939" s="17">
        <v>44837</v>
      </c>
      <c r="D2939" s="17" t="str">
        <f t="shared" si="159"/>
        <v>octubre</v>
      </c>
      <c r="E2939" s="17" t="str">
        <f t="shared" si="160"/>
        <v>T4</v>
      </c>
      <c r="F2939" s="17" t="str">
        <f t="shared" si="161"/>
        <v>S2</v>
      </c>
      <c r="G2939" s="1" t="s">
        <v>15</v>
      </c>
      <c r="H2939" s="1" t="s">
        <v>85</v>
      </c>
      <c r="I2939" s="1" t="s">
        <v>86</v>
      </c>
      <c r="J2939" s="1" t="s">
        <v>5</v>
      </c>
      <c r="K2939" s="1">
        <v>21</v>
      </c>
      <c r="L2939" s="1" t="s">
        <v>112</v>
      </c>
      <c r="M2939" s="14">
        <v>0.35000000000000003</v>
      </c>
      <c r="N2939" s="2">
        <v>1250</v>
      </c>
      <c r="O2939" s="14">
        <f t="shared" si="162"/>
        <v>437.50000000000006</v>
      </c>
      <c r="P2939" s="14">
        <f t="shared" si="163"/>
        <v>131.25</v>
      </c>
      <c r="Q2939" s="3">
        <v>0.3</v>
      </c>
    </row>
    <row r="2940" spans="1:17" ht="15.75" customHeight="1" x14ac:dyDescent="0.2">
      <c r="A2940" s="1" t="s">
        <v>108</v>
      </c>
      <c r="B2940" s="1">
        <v>1185732</v>
      </c>
      <c r="C2940" s="17">
        <v>44837</v>
      </c>
      <c r="D2940" s="17" t="str">
        <f t="shared" si="159"/>
        <v>octubre</v>
      </c>
      <c r="E2940" s="17" t="str">
        <f t="shared" si="160"/>
        <v>T4</v>
      </c>
      <c r="F2940" s="17" t="str">
        <f t="shared" si="161"/>
        <v>S2</v>
      </c>
      <c r="G2940" s="1" t="s">
        <v>15</v>
      </c>
      <c r="H2940" s="1" t="s">
        <v>85</v>
      </c>
      <c r="I2940" s="1" t="s">
        <v>86</v>
      </c>
      <c r="J2940" s="1" t="s">
        <v>6</v>
      </c>
      <c r="K2940" s="1">
        <v>35</v>
      </c>
      <c r="L2940" s="1" t="s">
        <v>115</v>
      </c>
      <c r="M2940" s="14">
        <v>0.44999999999999996</v>
      </c>
      <c r="N2940" s="2">
        <v>1250</v>
      </c>
      <c r="O2940" s="14">
        <f t="shared" si="162"/>
        <v>562.5</v>
      </c>
      <c r="P2940" s="14">
        <f t="shared" si="163"/>
        <v>281.25</v>
      </c>
      <c r="Q2940" s="3">
        <v>0.5</v>
      </c>
    </row>
    <row r="2941" spans="1:17" ht="15.75" customHeight="1" x14ac:dyDescent="0.2">
      <c r="A2941" s="1" t="s">
        <v>108</v>
      </c>
      <c r="B2941" s="1">
        <v>1185732</v>
      </c>
      <c r="C2941" s="17">
        <v>44837</v>
      </c>
      <c r="D2941" s="17" t="str">
        <f t="shared" si="159"/>
        <v>octubre</v>
      </c>
      <c r="E2941" s="17" t="str">
        <f t="shared" si="160"/>
        <v>T4</v>
      </c>
      <c r="F2941" s="17" t="str">
        <f t="shared" si="161"/>
        <v>S2</v>
      </c>
      <c r="G2941" s="1" t="s">
        <v>15</v>
      </c>
      <c r="H2941" s="1" t="s">
        <v>85</v>
      </c>
      <c r="I2941" s="1" t="s">
        <v>86</v>
      </c>
      <c r="J2941" s="1" t="s">
        <v>7</v>
      </c>
      <c r="K2941" s="1">
        <v>37</v>
      </c>
      <c r="L2941" s="1" t="s">
        <v>114</v>
      </c>
      <c r="M2941" s="14">
        <v>0.49999999999999983</v>
      </c>
      <c r="N2941" s="2">
        <v>2500</v>
      </c>
      <c r="O2941" s="14">
        <f t="shared" si="162"/>
        <v>1249.9999999999995</v>
      </c>
      <c r="P2941" s="14">
        <f t="shared" si="163"/>
        <v>499.99999999999983</v>
      </c>
      <c r="Q2941" s="3">
        <v>0.4</v>
      </c>
    </row>
    <row r="2942" spans="1:17" ht="15.75" customHeight="1" x14ac:dyDescent="0.2">
      <c r="A2942" s="1" t="s">
        <v>108</v>
      </c>
      <c r="B2942" s="1">
        <v>1185732</v>
      </c>
      <c r="C2942" s="17">
        <v>44868</v>
      </c>
      <c r="D2942" s="17" t="str">
        <f t="shared" si="159"/>
        <v>noviembre</v>
      </c>
      <c r="E2942" s="17" t="str">
        <f t="shared" si="160"/>
        <v>T4</v>
      </c>
      <c r="F2942" s="17" t="str">
        <f t="shared" si="161"/>
        <v>S2</v>
      </c>
      <c r="G2942" s="1" t="s">
        <v>15</v>
      </c>
      <c r="H2942" s="1" t="s">
        <v>85</v>
      </c>
      <c r="I2942" s="1" t="s">
        <v>86</v>
      </c>
      <c r="J2942" s="1" t="s">
        <v>2</v>
      </c>
      <c r="K2942" s="1">
        <v>15</v>
      </c>
      <c r="L2942" s="1" t="s">
        <v>113</v>
      </c>
      <c r="M2942" s="14">
        <v>0.44999999999999996</v>
      </c>
      <c r="N2942" s="2">
        <v>4000</v>
      </c>
      <c r="O2942" s="14">
        <f t="shared" si="162"/>
        <v>1799.9999999999998</v>
      </c>
      <c r="P2942" s="14">
        <f t="shared" si="163"/>
        <v>539.99999999999989</v>
      </c>
      <c r="Q2942" s="3">
        <v>0.3</v>
      </c>
    </row>
    <row r="2943" spans="1:17" ht="15.75" customHeight="1" x14ac:dyDescent="0.2">
      <c r="A2943" s="1" t="s">
        <v>108</v>
      </c>
      <c r="B2943" s="1">
        <v>1185732</v>
      </c>
      <c r="C2943" s="17">
        <v>44868</v>
      </c>
      <c r="D2943" s="17" t="str">
        <f t="shared" si="159"/>
        <v>noviembre</v>
      </c>
      <c r="E2943" s="17" t="str">
        <f t="shared" si="160"/>
        <v>T4</v>
      </c>
      <c r="F2943" s="17" t="str">
        <f t="shared" si="161"/>
        <v>S2</v>
      </c>
      <c r="G2943" s="1" t="s">
        <v>15</v>
      </c>
      <c r="H2943" s="1" t="s">
        <v>85</v>
      </c>
      <c r="I2943" s="1" t="s">
        <v>86</v>
      </c>
      <c r="J2943" s="1" t="s">
        <v>3</v>
      </c>
      <c r="K2943" s="1">
        <v>36</v>
      </c>
      <c r="L2943" s="1" t="s">
        <v>114</v>
      </c>
      <c r="M2943" s="14">
        <v>0.35000000000000003</v>
      </c>
      <c r="N2943" s="2">
        <v>3000</v>
      </c>
      <c r="O2943" s="14">
        <f t="shared" si="162"/>
        <v>1050</v>
      </c>
      <c r="P2943" s="14">
        <f t="shared" si="163"/>
        <v>367.5</v>
      </c>
      <c r="Q2943" s="3">
        <v>0.35</v>
      </c>
    </row>
    <row r="2944" spans="1:17" ht="15.75" customHeight="1" x14ac:dyDescent="0.2">
      <c r="A2944" s="1" t="s">
        <v>108</v>
      </c>
      <c r="B2944" s="1">
        <v>1185732</v>
      </c>
      <c r="C2944" s="17">
        <v>44868</v>
      </c>
      <c r="D2944" s="17" t="str">
        <f t="shared" si="159"/>
        <v>noviembre</v>
      </c>
      <c r="E2944" s="17" t="str">
        <f t="shared" si="160"/>
        <v>T4</v>
      </c>
      <c r="F2944" s="17" t="str">
        <f t="shared" si="161"/>
        <v>S2</v>
      </c>
      <c r="G2944" s="1" t="s">
        <v>15</v>
      </c>
      <c r="H2944" s="1" t="s">
        <v>85</v>
      </c>
      <c r="I2944" s="1" t="s">
        <v>86</v>
      </c>
      <c r="J2944" s="1" t="s">
        <v>4</v>
      </c>
      <c r="K2944" s="1">
        <v>50</v>
      </c>
      <c r="L2944" s="1" t="s">
        <v>113</v>
      </c>
      <c r="M2944" s="14">
        <v>0.35000000000000003</v>
      </c>
      <c r="N2944" s="2">
        <v>2450</v>
      </c>
      <c r="O2944" s="14">
        <f t="shared" si="162"/>
        <v>857.50000000000011</v>
      </c>
      <c r="P2944" s="14">
        <f t="shared" si="163"/>
        <v>257.25</v>
      </c>
      <c r="Q2944" s="3">
        <v>0.3</v>
      </c>
    </row>
    <row r="2945" spans="1:17" ht="15.75" customHeight="1" x14ac:dyDescent="0.2">
      <c r="A2945" s="1" t="s">
        <v>108</v>
      </c>
      <c r="B2945" s="1">
        <v>1185732</v>
      </c>
      <c r="C2945" s="17">
        <v>44868</v>
      </c>
      <c r="D2945" s="17" t="str">
        <f t="shared" si="159"/>
        <v>noviembre</v>
      </c>
      <c r="E2945" s="17" t="str">
        <f t="shared" si="160"/>
        <v>T4</v>
      </c>
      <c r="F2945" s="17" t="str">
        <f t="shared" si="161"/>
        <v>S2</v>
      </c>
      <c r="G2945" s="1" t="s">
        <v>15</v>
      </c>
      <c r="H2945" s="1" t="s">
        <v>85</v>
      </c>
      <c r="I2945" s="1" t="s">
        <v>86</v>
      </c>
      <c r="J2945" s="1" t="s">
        <v>5</v>
      </c>
      <c r="K2945" s="1">
        <v>57</v>
      </c>
      <c r="L2945" s="1" t="s">
        <v>112</v>
      </c>
      <c r="M2945" s="14">
        <v>0.35000000000000003</v>
      </c>
      <c r="N2945" s="2">
        <v>2250</v>
      </c>
      <c r="O2945" s="14">
        <f t="shared" si="162"/>
        <v>787.50000000000011</v>
      </c>
      <c r="P2945" s="14">
        <f t="shared" si="163"/>
        <v>236.25000000000003</v>
      </c>
      <c r="Q2945" s="3">
        <v>0.3</v>
      </c>
    </row>
    <row r="2946" spans="1:17" ht="15.75" customHeight="1" x14ac:dyDescent="0.2">
      <c r="A2946" s="1" t="s">
        <v>108</v>
      </c>
      <c r="B2946" s="1">
        <v>1185732</v>
      </c>
      <c r="C2946" s="17">
        <v>44868</v>
      </c>
      <c r="D2946" s="17" t="str">
        <f t="shared" ref="D2946:D3009" si="164">TEXT(C2946,"mmmm")</f>
        <v>noviembre</v>
      </c>
      <c r="E2946" s="17" t="str">
        <f t="shared" ref="E2946:E3009" si="165">"T" &amp; TRUNC((MONTH(C2946)-1)/3)+1</f>
        <v>T4</v>
      </c>
      <c r="F2946" s="17" t="str">
        <f t="shared" ref="F2946:F3009" si="166">"S" &amp; IF(MONTH(C2946)&lt;=6,1,2)</f>
        <v>S2</v>
      </c>
      <c r="G2946" s="1" t="s">
        <v>15</v>
      </c>
      <c r="H2946" s="1" t="s">
        <v>85</v>
      </c>
      <c r="I2946" s="1" t="s">
        <v>86</v>
      </c>
      <c r="J2946" s="1" t="s">
        <v>6</v>
      </c>
      <c r="K2946" s="1">
        <v>36</v>
      </c>
      <c r="L2946" s="1" t="s">
        <v>113</v>
      </c>
      <c r="M2946" s="14">
        <v>0.6</v>
      </c>
      <c r="N2946" s="2">
        <v>2000</v>
      </c>
      <c r="O2946" s="14">
        <f t="shared" si="162"/>
        <v>1200</v>
      </c>
      <c r="P2946" s="14">
        <f t="shared" si="163"/>
        <v>600</v>
      </c>
      <c r="Q2946" s="3">
        <v>0.5</v>
      </c>
    </row>
    <row r="2947" spans="1:17" ht="15.75" customHeight="1" x14ac:dyDescent="0.2">
      <c r="A2947" s="1" t="s">
        <v>108</v>
      </c>
      <c r="B2947" s="1">
        <v>1185732</v>
      </c>
      <c r="C2947" s="17">
        <v>44868</v>
      </c>
      <c r="D2947" s="17" t="str">
        <f t="shared" si="164"/>
        <v>noviembre</v>
      </c>
      <c r="E2947" s="17" t="str">
        <f t="shared" si="165"/>
        <v>T4</v>
      </c>
      <c r="F2947" s="17" t="str">
        <f t="shared" si="166"/>
        <v>S2</v>
      </c>
      <c r="G2947" s="1" t="s">
        <v>15</v>
      </c>
      <c r="H2947" s="1" t="s">
        <v>85</v>
      </c>
      <c r="I2947" s="1" t="s">
        <v>86</v>
      </c>
      <c r="J2947" s="1" t="s">
        <v>7</v>
      </c>
      <c r="K2947" s="1">
        <v>55</v>
      </c>
      <c r="L2947" s="1" t="s">
        <v>112</v>
      </c>
      <c r="M2947" s="14">
        <v>0.64999999999999991</v>
      </c>
      <c r="N2947" s="2">
        <v>3000</v>
      </c>
      <c r="O2947" s="14">
        <f t="shared" si="162"/>
        <v>1949.9999999999998</v>
      </c>
      <c r="P2947" s="14">
        <f t="shared" si="163"/>
        <v>780</v>
      </c>
      <c r="Q2947" s="3">
        <v>0.4</v>
      </c>
    </row>
    <row r="2948" spans="1:17" ht="15.75" customHeight="1" x14ac:dyDescent="0.2">
      <c r="A2948" s="1" t="s">
        <v>108</v>
      </c>
      <c r="B2948" s="1">
        <v>1185732</v>
      </c>
      <c r="C2948" s="17">
        <v>44897</v>
      </c>
      <c r="D2948" s="17" t="str">
        <f t="shared" si="164"/>
        <v>diciembre</v>
      </c>
      <c r="E2948" s="17" t="str">
        <f t="shared" si="165"/>
        <v>T4</v>
      </c>
      <c r="F2948" s="17" t="str">
        <f t="shared" si="166"/>
        <v>S2</v>
      </c>
      <c r="G2948" s="1" t="s">
        <v>15</v>
      </c>
      <c r="H2948" s="1" t="s">
        <v>85</v>
      </c>
      <c r="I2948" s="1" t="s">
        <v>86</v>
      </c>
      <c r="J2948" s="1" t="s">
        <v>2</v>
      </c>
      <c r="K2948" s="1">
        <v>20</v>
      </c>
      <c r="L2948" s="1" t="s">
        <v>112</v>
      </c>
      <c r="M2948" s="14">
        <v>0.6</v>
      </c>
      <c r="N2948" s="2">
        <v>5500</v>
      </c>
      <c r="O2948" s="14">
        <f t="shared" si="162"/>
        <v>3300</v>
      </c>
      <c r="P2948" s="14">
        <f t="shared" si="163"/>
        <v>990</v>
      </c>
      <c r="Q2948" s="3">
        <v>0.3</v>
      </c>
    </row>
    <row r="2949" spans="1:17" ht="15.75" customHeight="1" x14ac:dyDescent="0.2">
      <c r="A2949" s="1" t="s">
        <v>108</v>
      </c>
      <c r="B2949" s="1">
        <v>1185732</v>
      </c>
      <c r="C2949" s="17">
        <v>44897</v>
      </c>
      <c r="D2949" s="17" t="str">
        <f t="shared" si="164"/>
        <v>diciembre</v>
      </c>
      <c r="E2949" s="17" t="str">
        <f t="shared" si="165"/>
        <v>T4</v>
      </c>
      <c r="F2949" s="17" t="str">
        <f t="shared" si="166"/>
        <v>S2</v>
      </c>
      <c r="G2949" s="1" t="s">
        <v>15</v>
      </c>
      <c r="H2949" s="1" t="s">
        <v>85</v>
      </c>
      <c r="I2949" s="1" t="s">
        <v>86</v>
      </c>
      <c r="J2949" s="1" t="s">
        <v>3</v>
      </c>
      <c r="K2949" s="1">
        <v>33</v>
      </c>
      <c r="L2949" s="1" t="s">
        <v>114</v>
      </c>
      <c r="M2949" s="14">
        <v>0.5</v>
      </c>
      <c r="N2949" s="2">
        <v>3500</v>
      </c>
      <c r="O2949" s="14">
        <f t="shared" si="162"/>
        <v>1750</v>
      </c>
      <c r="P2949" s="14">
        <f t="shared" si="163"/>
        <v>612.5</v>
      </c>
      <c r="Q2949" s="3">
        <v>0.35</v>
      </c>
    </row>
    <row r="2950" spans="1:17" ht="15.75" customHeight="1" x14ac:dyDescent="0.2">
      <c r="A2950" s="1" t="s">
        <v>108</v>
      </c>
      <c r="B2950" s="1">
        <v>1185732</v>
      </c>
      <c r="C2950" s="17">
        <v>44897</v>
      </c>
      <c r="D2950" s="17" t="str">
        <f t="shared" si="164"/>
        <v>diciembre</v>
      </c>
      <c r="E2950" s="17" t="str">
        <f t="shared" si="165"/>
        <v>T4</v>
      </c>
      <c r="F2950" s="17" t="str">
        <f t="shared" si="166"/>
        <v>S2</v>
      </c>
      <c r="G2950" s="1" t="s">
        <v>15</v>
      </c>
      <c r="H2950" s="1" t="s">
        <v>85</v>
      </c>
      <c r="I2950" s="1" t="s">
        <v>86</v>
      </c>
      <c r="J2950" s="1" t="s">
        <v>4</v>
      </c>
      <c r="K2950" s="1">
        <v>35</v>
      </c>
      <c r="L2950" s="1" t="s">
        <v>115</v>
      </c>
      <c r="M2950" s="14">
        <v>0.5</v>
      </c>
      <c r="N2950" s="2">
        <v>3000</v>
      </c>
      <c r="O2950" s="14">
        <f t="shared" si="162"/>
        <v>1500</v>
      </c>
      <c r="P2950" s="14">
        <f t="shared" si="163"/>
        <v>450</v>
      </c>
      <c r="Q2950" s="3">
        <v>0.3</v>
      </c>
    </row>
    <row r="2951" spans="1:17" ht="15.75" customHeight="1" x14ac:dyDescent="0.2">
      <c r="A2951" s="1" t="s">
        <v>108</v>
      </c>
      <c r="B2951" s="1">
        <v>1185732</v>
      </c>
      <c r="C2951" s="17">
        <v>44897</v>
      </c>
      <c r="D2951" s="17" t="str">
        <f t="shared" si="164"/>
        <v>diciembre</v>
      </c>
      <c r="E2951" s="17" t="str">
        <f t="shared" si="165"/>
        <v>T4</v>
      </c>
      <c r="F2951" s="17" t="str">
        <f t="shared" si="166"/>
        <v>S2</v>
      </c>
      <c r="G2951" s="1" t="s">
        <v>15</v>
      </c>
      <c r="H2951" s="1" t="s">
        <v>85</v>
      </c>
      <c r="I2951" s="1" t="s">
        <v>86</v>
      </c>
      <c r="J2951" s="1" t="s">
        <v>5</v>
      </c>
      <c r="K2951" s="1">
        <v>22</v>
      </c>
      <c r="L2951" s="1" t="s">
        <v>112</v>
      </c>
      <c r="M2951" s="14">
        <v>0.5</v>
      </c>
      <c r="N2951" s="2">
        <v>2500</v>
      </c>
      <c r="O2951" s="14">
        <f t="shared" si="162"/>
        <v>1250</v>
      </c>
      <c r="P2951" s="14">
        <f t="shared" si="163"/>
        <v>375</v>
      </c>
      <c r="Q2951" s="3">
        <v>0.3</v>
      </c>
    </row>
    <row r="2952" spans="1:17" ht="15.75" customHeight="1" x14ac:dyDescent="0.2">
      <c r="A2952" s="1" t="s">
        <v>108</v>
      </c>
      <c r="B2952" s="1">
        <v>1185732</v>
      </c>
      <c r="C2952" s="17">
        <v>44897</v>
      </c>
      <c r="D2952" s="17" t="str">
        <f t="shared" si="164"/>
        <v>diciembre</v>
      </c>
      <c r="E2952" s="17" t="str">
        <f t="shared" si="165"/>
        <v>T4</v>
      </c>
      <c r="F2952" s="17" t="str">
        <f t="shared" si="166"/>
        <v>S2</v>
      </c>
      <c r="G2952" s="1" t="s">
        <v>15</v>
      </c>
      <c r="H2952" s="1" t="s">
        <v>85</v>
      </c>
      <c r="I2952" s="1" t="s">
        <v>86</v>
      </c>
      <c r="J2952" s="1" t="s">
        <v>6</v>
      </c>
      <c r="K2952" s="1">
        <v>20</v>
      </c>
      <c r="L2952" s="1" t="s">
        <v>114</v>
      </c>
      <c r="M2952" s="14">
        <v>0.6</v>
      </c>
      <c r="N2952" s="2">
        <v>2500</v>
      </c>
      <c r="O2952" s="14">
        <f t="shared" si="162"/>
        <v>1500</v>
      </c>
      <c r="P2952" s="14">
        <f t="shared" si="163"/>
        <v>750</v>
      </c>
      <c r="Q2952" s="3">
        <v>0.5</v>
      </c>
    </row>
    <row r="2953" spans="1:17" ht="15.75" customHeight="1" x14ac:dyDescent="0.2">
      <c r="A2953" s="1" t="s">
        <v>108</v>
      </c>
      <c r="B2953" s="1">
        <v>1185732</v>
      </c>
      <c r="C2953" s="17">
        <v>44897</v>
      </c>
      <c r="D2953" s="17" t="str">
        <f t="shared" si="164"/>
        <v>diciembre</v>
      </c>
      <c r="E2953" s="17" t="str">
        <f t="shared" si="165"/>
        <v>T4</v>
      </c>
      <c r="F2953" s="17" t="str">
        <f t="shared" si="166"/>
        <v>S2</v>
      </c>
      <c r="G2953" s="1" t="s">
        <v>15</v>
      </c>
      <c r="H2953" s="1" t="s">
        <v>85</v>
      </c>
      <c r="I2953" s="1" t="s">
        <v>86</v>
      </c>
      <c r="J2953" s="1" t="s">
        <v>7</v>
      </c>
      <c r="K2953" s="1">
        <v>42</v>
      </c>
      <c r="L2953" s="1" t="s">
        <v>112</v>
      </c>
      <c r="M2953" s="14">
        <v>0.64999999999999991</v>
      </c>
      <c r="N2953" s="2">
        <v>3500</v>
      </c>
      <c r="O2953" s="14">
        <f t="shared" si="162"/>
        <v>2274.9999999999995</v>
      </c>
      <c r="P2953" s="14">
        <f t="shared" si="163"/>
        <v>909.99999999999989</v>
      </c>
      <c r="Q2953" s="3">
        <v>0.4</v>
      </c>
    </row>
    <row r="2954" spans="1:17" ht="15.75" customHeight="1" x14ac:dyDescent="0.2">
      <c r="A2954" s="1" t="s">
        <v>108</v>
      </c>
      <c r="B2954" s="1">
        <v>1185732</v>
      </c>
      <c r="C2954" s="17">
        <v>44571</v>
      </c>
      <c r="D2954" s="17" t="str">
        <f t="shared" si="164"/>
        <v>enero</v>
      </c>
      <c r="E2954" s="17" t="str">
        <f t="shared" si="165"/>
        <v>T1</v>
      </c>
      <c r="F2954" s="17" t="str">
        <f t="shared" si="166"/>
        <v>S1</v>
      </c>
      <c r="G2954" s="1" t="s">
        <v>15</v>
      </c>
      <c r="H2954" s="1" t="s">
        <v>87</v>
      </c>
      <c r="I2954" s="1" t="s">
        <v>88</v>
      </c>
      <c r="J2954" s="1" t="s">
        <v>2</v>
      </c>
      <c r="K2954" s="1">
        <v>54</v>
      </c>
      <c r="L2954" s="1" t="s">
        <v>112</v>
      </c>
      <c r="M2954" s="14">
        <v>0.35000000000000003</v>
      </c>
      <c r="N2954" s="2">
        <v>5000</v>
      </c>
      <c r="O2954" s="14">
        <f t="shared" si="162"/>
        <v>1750.0000000000002</v>
      </c>
      <c r="P2954" s="14">
        <f t="shared" si="163"/>
        <v>700.00000000000011</v>
      </c>
      <c r="Q2954" s="3">
        <v>0.4</v>
      </c>
    </row>
    <row r="2955" spans="1:17" ht="15.75" customHeight="1" x14ac:dyDescent="0.2">
      <c r="A2955" s="1" t="s">
        <v>108</v>
      </c>
      <c r="B2955" s="1">
        <v>1185732</v>
      </c>
      <c r="C2955" s="17">
        <v>44571</v>
      </c>
      <c r="D2955" s="17" t="str">
        <f t="shared" si="164"/>
        <v>enero</v>
      </c>
      <c r="E2955" s="17" t="str">
        <f t="shared" si="165"/>
        <v>T1</v>
      </c>
      <c r="F2955" s="17" t="str">
        <f t="shared" si="166"/>
        <v>S1</v>
      </c>
      <c r="G2955" s="1" t="s">
        <v>15</v>
      </c>
      <c r="H2955" s="1" t="s">
        <v>87</v>
      </c>
      <c r="I2955" s="1" t="s">
        <v>88</v>
      </c>
      <c r="J2955" s="1" t="s">
        <v>3</v>
      </c>
      <c r="K2955" s="1">
        <v>42</v>
      </c>
      <c r="L2955" s="1" t="s">
        <v>114</v>
      </c>
      <c r="M2955" s="14">
        <v>0.35000000000000003</v>
      </c>
      <c r="N2955" s="2">
        <v>3000</v>
      </c>
      <c r="O2955" s="14">
        <f t="shared" si="162"/>
        <v>1050</v>
      </c>
      <c r="P2955" s="14">
        <f t="shared" si="163"/>
        <v>420</v>
      </c>
      <c r="Q2955" s="3">
        <v>0.4</v>
      </c>
    </row>
    <row r="2956" spans="1:17" ht="15.75" customHeight="1" x14ac:dyDescent="0.2">
      <c r="A2956" s="1" t="s">
        <v>108</v>
      </c>
      <c r="B2956" s="1">
        <v>1185732</v>
      </c>
      <c r="C2956" s="17">
        <v>44571</v>
      </c>
      <c r="D2956" s="17" t="str">
        <f t="shared" si="164"/>
        <v>enero</v>
      </c>
      <c r="E2956" s="17" t="str">
        <f t="shared" si="165"/>
        <v>T1</v>
      </c>
      <c r="F2956" s="17" t="str">
        <f t="shared" si="166"/>
        <v>S1</v>
      </c>
      <c r="G2956" s="1" t="s">
        <v>15</v>
      </c>
      <c r="H2956" s="1" t="s">
        <v>87</v>
      </c>
      <c r="I2956" s="1" t="s">
        <v>88</v>
      </c>
      <c r="J2956" s="1" t="s">
        <v>4</v>
      </c>
      <c r="K2956" s="1">
        <v>48</v>
      </c>
      <c r="L2956" s="1" t="s">
        <v>113</v>
      </c>
      <c r="M2956" s="14">
        <v>0.25000000000000006</v>
      </c>
      <c r="N2956" s="2">
        <v>3000</v>
      </c>
      <c r="O2956" s="14">
        <f t="shared" si="162"/>
        <v>750.00000000000011</v>
      </c>
      <c r="P2956" s="14">
        <f t="shared" si="163"/>
        <v>262.5</v>
      </c>
      <c r="Q2956" s="3">
        <v>0.35</v>
      </c>
    </row>
    <row r="2957" spans="1:17" ht="15.75" customHeight="1" x14ac:dyDescent="0.2">
      <c r="A2957" s="1" t="s">
        <v>108</v>
      </c>
      <c r="B2957" s="1">
        <v>1185732</v>
      </c>
      <c r="C2957" s="17">
        <v>44571</v>
      </c>
      <c r="D2957" s="17" t="str">
        <f t="shared" si="164"/>
        <v>enero</v>
      </c>
      <c r="E2957" s="17" t="str">
        <f t="shared" si="165"/>
        <v>T1</v>
      </c>
      <c r="F2957" s="17" t="str">
        <f t="shared" si="166"/>
        <v>S1</v>
      </c>
      <c r="G2957" s="1" t="s">
        <v>15</v>
      </c>
      <c r="H2957" s="1" t="s">
        <v>87</v>
      </c>
      <c r="I2957" s="1" t="s">
        <v>88</v>
      </c>
      <c r="J2957" s="1" t="s">
        <v>5</v>
      </c>
      <c r="K2957" s="1">
        <v>49</v>
      </c>
      <c r="L2957" s="1" t="s">
        <v>114</v>
      </c>
      <c r="M2957" s="14">
        <v>0.30000000000000004</v>
      </c>
      <c r="N2957" s="2">
        <v>1500</v>
      </c>
      <c r="O2957" s="14">
        <f t="shared" si="162"/>
        <v>450.00000000000006</v>
      </c>
      <c r="P2957" s="14">
        <f t="shared" si="163"/>
        <v>157.5</v>
      </c>
      <c r="Q2957" s="3">
        <v>0.35</v>
      </c>
    </row>
    <row r="2958" spans="1:17" ht="15.75" customHeight="1" x14ac:dyDescent="0.2">
      <c r="A2958" s="1" t="s">
        <v>108</v>
      </c>
      <c r="B2958" s="1">
        <v>1185732</v>
      </c>
      <c r="C2958" s="17">
        <v>44571</v>
      </c>
      <c r="D2958" s="17" t="str">
        <f t="shared" si="164"/>
        <v>enero</v>
      </c>
      <c r="E2958" s="17" t="str">
        <f t="shared" si="165"/>
        <v>T1</v>
      </c>
      <c r="F2958" s="17" t="str">
        <f t="shared" si="166"/>
        <v>S1</v>
      </c>
      <c r="G2958" s="1" t="s">
        <v>15</v>
      </c>
      <c r="H2958" s="1" t="s">
        <v>87</v>
      </c>
      <c r="I2958" s="1" t="s">
        <v>88</v>
      </c>
      <c r="J2958" s="1" t="s">
        <v>6</v>
      </c>
      <c r="K2958" s="1">
        <v>26</v>
      </c>
      <c r="L2958" s="1" t="s">
        <v>113</v>
      </c>
      <c r="M2958" s="14">
        <v>0.44999999999999996</v>
      </c>
      <c r="N2958" s="2">
        <v>2000</v>
      </c>
      <c r="O2958" s="14">
        <f t="shared" si="162"/>
        <v>899.99999999999989</v>
      </c>
      <c r="P2958" s="14">
        <f t="shared" si="163"/>
        <v>269.99999999999994</v>
      </c>
      <c r="Q2958" s="3">
        <v>0.3</v>
      </c>
    </row>
    <row r="2959" spans="1:17" ht="15.75" customHeight="1" x14ac:dyDescent="0.2">
      <c r="A2959" s="1" t="s">
        <v>108</v>
      </c>
      <c r="B2959" s="1">
        <v>1185732</v>
      </c>
      <c r="C2959" s="17">
        <v>44571</v>
      </c>
      <c r="D2959" s="17" t="str">
        <f t="shared" si="164"/>
        <v>enero</v>
      </c>
      <c r="E2959" s="17" t="str">
        <f t="shared" si="165"/>
        <v>T1</v>
      </c>
      <c r="F2959" s="17" t="str">
        <f t="shared" si="166"/>
        <v>S1</v>
      </c>
      <c r="G2959" s="1" t="s">
        <v>15</v>
      </c>
      <c r="H2959" s="1" t="s">
        <v>87</v>
      </c>
      <c r="I2959" s="1" t="s">
        <v>88</v>
      </c>
      <c r="J2959" s="1" t="s">
        <v>7</v>
      </c>
      <c r="K2959" s="1">
        <v>18</v>
      </c>
      <c r="L2959" s="1" t="s">
        <v>112</v>
      </c>
      <c r="M2959" s="14">
        <v>0.35000000000000003</v>
      </c>
      <c r="N2959" s="2">
        <v>3000</v>
      </c>
      <c r="O2959" s="14">
        <f t="shared" si="162"/>
        <v>1050</v>
      </c>
      <c r="P2959" s="14">
        <f t="shared" si="163"/>
        <v>420</v>
      </c>
      <c r="Q2959" s="3">
        <v>0.4</v>
      </c>
    </row>
    <row r="2960" spans="1:17" ht="15.75" customHeight="1" x14ac:dyDescent="0.2">
      <c r="A2960" s="1" t="s">
        <v>108</v>
      </c>
      <c r="B2960" s="1">
        <v>1185732</v>
      </c>
      <c r="C2960" s="17">
        <v>44602</v>
      </c>
      <c r="D2960" s="17" t="str">
        <f t="shared" si="164"/>
        <v>febrero</v>
      </c>
      <c r="E2960" s="17" t="str">
        <f t="shared" si="165"/>
        <v>T1</v>
      </c>
      <c r="F2960" s="17" t="str">
        <f t="shared" si="166"/>
        <v>S1</v>
      </c>
      <c r="G2960" s="1" t="s">
        <v>15</v>
      </c>
      <c r="H2960" s="1" t="s">
        <v>87</v>
      </c>
      <c r="I2960" s="1" t="s">
        <v>88</v>
      </c>
      <c r="J2960" s="1" t="s">
        <v>2</v>
      </c>
      <c r="K2960" s="1">
        <v>21</v>
      </c>
      <c r="L2960" s="1" t="s">
        <v>112</v>
      </c>
      <c r="M2960" s="14">
        <v>0.35000000000000003</v>
      </c>
      <c r="N2960" s="2">
        <v>5500</v>
      </c>
      <c r="O2960" s="14">
        <f t="shared" si="162"/>
        <v>1925.0000000000002</v>
      </c>
      <c r="P2960" s="14">
        <f t="shared" si="163"/>
        <v>770.00000000000011</v>
      </c>
      <c r="Q2960" s="3">
        <v>0.4</v>
      </c>
    </row>
    <row r="2961" spans="1:17" ht="15.75" customHeight="1" x14ac:dyDescent="0.2">
      <c r="A2961" s="1" t="s">
        <v>108</v>
      </c>
      <c r="B2961" s="1">
        <v>1185732</v>
      </c>
      <c r="C2961" s="17">
        <v>44602</v>
      </c>
      <c r="D2961" s="17" t="str">
        <f t="shared" si="164"/>
        <v>febrero</v>
      </c>
      <c r="E2961" s="17" t="str">
        <f t="shared" si="165"/>
        <v>T1</v>
      </c>
      <c r="F2961" s="17" t="str">
        <f t="shared" si="166"/>
        <v>S1</v>
      </c>
      <c r="G2961" s="1" t="s">
        <v>15</v>
      </c>
      <c r="H2961" s="1" t="s">
        <v>87</v>
      </c>
      <c r="I2961" s="1" t="s">
        <v>88</v>
      </c>
      <c r="J2961" s="1" t="s">
        <v>3</v>
      </c>
      <c r="K2961" s="1">
        <v>26</v>
      </c>
      <c r="L2961" s="1" t="s">
        <v>114</v>
      </c>
      <c r="M2961" s="14">
        <v>0.35000000000000003</v>
      </c>
      <c r="N2961" s="2">
        <v>2000</v>
      </c>
      <c r="O2961" s="14">
        <f t="shared" si="162"/>
        <v>700.00000000000011</v>
      </c>
      <c r="P2961" s="14">
        <f t="shared" si="163"/>
        <v>280.00000000000006</v>
      </c>
      <c r="Q2961" s="3">
        <v>0.4</v>
      </c>
    </row>
    <row r="2962" spans="1:17" ht="15.75" customHeight="1" x14ac:dyDescent="0.2">
      <c r="A2962" s="1" t="s">
        <v>108</v>
      </c>
      <c r="B2962" s="1">
        <v>1185732</v>
      </c>
      <c r="C2962" s="17">
        <v>44602</v>
      </c>
      <c r="D2962" s="17" t="str">
        <f t="shared" si="164"/>
        <v>febrero</v>
      </c>
      <c r="E2962" s="17" t="str">
        <f t="shared" si="165"/>
        <v>T1</v>
      </c>
      <c r="F2962" s="17" t="str">
        <f t="shared" si="166"/>
        <v>S1</v>
      </c>
      <c r="G2962" s="1" t="s">
        <v>15</v>
      </c>
      <c r="H2962" s="1" t="s">
        <v>87</v>
      </c>
      <c r="I2962" s="1" t="s">
        <v>88</v>
      </c>
      <c r="J2962" s="1" t="s">
        <v>4</v>
      </c>
      <c r="K2962" s="1">
        <v>57</v>
      </c>
      <c r="L2962" s="1" t="s">
        <v>115</v>
      </c>
      <c r="M2962" s="14">
        <v>0.25000000000000006</v>
      </c>
      <c r="N2962" s="2">
        <v>2500</v>
      </c>
      <c r="O2962" s="14">
        <f t="shared" si="162"/>
        <v>625.00000000000011</v>
      </c>
      <c r="P2962" s="14">
        <f t="shared" si="163"/>
        <v>218.75000000000003</v>
      </c>
      <c r="Q2962" s="3">
        <v>0.35</v>
      </c>
    </row>
    <row r="2963" spans="1:17" ht="15.75" customHeight="1" x14ac:dyDescent="0.2">
      <c r="A2963" s="1" t="s">
        <v>108</v>
      </c>
      <c r="B2963" s="1">
        <v>1185732</v>
      </c>
      <c r="C2963" s="17">
        <v>44602</v>
      </c>
      <c r="D2963" s="17" t="str">
        <f t="shared" si="164"/>
        <v>febrero</v>
      </c>
      <c r="E2963" s="17" t="str">
        <f t="shared" si="165"/>
        <v>T1</v>
      </c>
      <c r="F2963" s="17" t="str">
        <f t="shared" si="166"/>
        <v>S1</v>
      </c>
      <c r="G2963" s="1" t="s">
        <v>15</v>
      </c>
      <c r="H2963" s="1" t="s">
        <v>87</v>
      </c>
      <c r="I2963" s="1" t="s">
        <v>88</v>
      </c>
      <c r="J2963" s="1" t="s">
        <v>5</v>
      </c>
      <c r="K2963" s="1">
        <v>48</v>
      </c>
      <c r="L2963" s="1" t="s">
        <v>113</v>
      </c>
      <c r="M2963" s="14">
        <v>0.30000000000000004</v>
      </c>
      <c r="N2963" s="2">
        <v>1250</v>
      </c>
      <c r="O2963" s="14">
        <f t="shared" si="162"/>
        <v>375.00000000000006</v>
      </c>
      <c r="P2963" s="14">
        <f t="shared" si="163"/>
        <v>131.25</v>
      </c>
      <c r="Q2963" s="3">
        <v>0.35</v>
      </c>
    </row>
    <row r="2964" spans="1:17" ht="15.75" customHeight="1" x14ac:dyDescent="0.2">
      <c r="A2964" s="1" t="s">
        <v>108</v>
      </c>
      <c r="B2964" s="1">
        <v>1185732</v>
      </c>
      <c r="C2964" s="17">
        <v>44602</v>
      </c>
      <c r="D2964" s="17" t="str">
        <f t="shared" si="164"/>
        <v>febrero</v>
      </c>
      <c r="E2964" s="17" t="str">
        <f t="shared" si="165"/>
        <v>T1</v>
      </c>
      <c r="F2964" s="17" t="str">
        <f t="shared" si="166"/>
        <v>S1</v>
      </c>
      <c r="G2964" s="1" t="s">
        <v>15</v>
      </c>
      <c r="H2964" s="1" t="s">
        <v>87</v>
      </c>
      <c r="I2964" s="1" t="s">
        <v>88</v>
      </c>
      <c r="J2964" s="1" t="s">
        <v>6</v>
      </c>
      <c r="K2964" s="1">
        <v>42</v>
      </c>
      <c r="L2964" s="1" t="s">
        <v>114</v>
      </c>
      <c r="M2964" s="14">
        <v>0.44999999999999996</v>
      </c>
      <c r="N2964" s="2">
        <v>2000</v>
      </c>
      <c r="O2964" s="14">
        <f t="shared" si="162"/>
        <v>899.99999999999989</v>
      </c>
      <c r="P2964" s="14">
        <f t="shared" si="163"/>
        <v>269.99999999999994</v>
      </c>
      <c r="Q2964" s="3">
        <v>0.3</v>
      </c>
    </row>
    <row r="2965" spans="1:17" ht="15.75" customHeight="1" x14ac:dyDescent="0.2">
      <c r="A2965" s="1" t="s">
        <v>108</v>
      </c>
      <c r="B2965" s="1">
        <v>1185732</v>
      </c>
      <c r="C2965" s="17">
        <v>44602</v>
      </c>
      <c r="D2965" s="17" t="str">
        <f t="shared" si="164"/>
        <v>febrero</v>
      </c>
      <c r="E2965" s="17" t="str">
        <f t="shared" si="165"/>
        <v>T1</v>
      </c>
      <c r="F2965" s="17" t="str">
        <f t="shared" si="166"/>
        <v>S1</v>
      </c>
      <c r="G2965" s="1" t="s">
        <v>15</v>
      </c>
      <c r="H2965" s="1" t="s">
        <v>87</v>
      </c>
      <c r="I2965" s="1" t="s">
        <v>88</v>
      </c>
      <c r="J2965" s="1" t="s">
        <v>7</v>
      </c>
      <c r="K2965" s="1">
        <v>17</v>
      </c>
      <c r="L2965" s="1" t="s">
        <v>113</v>
      </c>
      <c r="M2965" s="14">
        <v>0.19999999999999996</v>
      </c>
      <c r="N2965" s="2">
        <v>3000</v>
      </c>
      <c r="O2965" s="14">
        <f t="shared" si="162"/>
        <v>599.99999999999989</v>
      </c>
      <c r="P2965" s="14">
        <f t="shared" si="163"/>
        <v>239.99999999999997</v>
      </c>
      <c r="Q2965" s="3">
        <v>0.4</v>
      </c>
    </row>
    <row r="2966" spans="1:17" ht="15.75" customHeight="1" x14ac:dyDescent="0.2">
      <c r="A2966" s="1" t="s">
        <v>108</v>
      </c>
      <c r="B2966" s="1">
        <v>1185732</v>
      </c>
      <c r="C2966" s="17">
        <v>44629</v>
      </c>
      <c r="D2966" s="17" t="str">
        <f t="shared" si="164"/>
        <v>marzo</v>
      </c>
      <c r="E2966" s="17" t="str">
        <f t="shared" si="165"/>
        <v>T1</v>
      </c>
      <c r="F2966" s="17" t="str">
        <f t="shared" si="166"/>
        <v>S1</v>
      </c>
      <c r="G2966" s="1" t="s">
        <v>15</v>
      </c>
      <c r="H2966" s="1" t="s">
        <v>87</v>
      </c>
      <c r="I2966" s="1" t="s">
        <v>88</v>
      </c>
      <c r="J2966" s="1" t="s">
        <v>2</v>
      </c>
      <c r="K2966" s="1">
        <v>22</v>
      </c>
      <c r="L2966" s="1" t="s">
        <v>115</v>
      </c>
      <c r="M2966" s="14">
        <v>0.25000000000000006</v>
      </c>
      <c r="N2966" s="2">
        <v>5200</v>
      </c>
      <c r="O2966" s="14">
        <f t="shared" si="162"/>
        <v>1300.0000000000002</v>
      </c>
      <c r="P2966" s="14">
        <f t="shared" si="163"/>
        <v>520.00000000000011</v>
      </c>
      <c r="Q2966" s="3">
        <v>0.4</v>
      </c>
    </row>
    <row r="2967" spans="1:17" ht="15.75" customHeight="1" x14ac:dyDescent="0.2">
      <c r="A2967" s="1" t="s">
        <v>108</v>
      </c>
      <c r="B2967" s="1">
        <v>1185732</v>
      </c>
      <c r="C2967" s="17">
        <v>44629</v>
      </c>
      <c r="D2967" s="17" t="str">
        <f t="shared" si="164"/>
        <v>marzo</v>
      </c>
      <c r="E2967" s="17" t="str">
        <f t="shared" si="165"/>
        <v>T1</v>
      </c>
      <c r="F2967" s="17" t="str">
        <f t="shared" si="166"/>
        <v>S1</v>
      </c>
      <c r="G2967" s="1" t="s">
        <v>15</v>
      </c>
      <c r="H2967" s="1" t="s">
        <v>87</v>
      </c>
      <c r="I2967" s="1" t="s">
        <v>88</v>
      </c>
      <c r="J2967" s="1" t="s">
        <v>3</v>
      </c>
      <c r="K2967" s="1">
        <v>54</v>
      </c>
      <c r="L2967" s="1" t="s">
        <v>115</v>
      </c>
      <c r="M2967" s="14">
        <v>0.25000000000000006</v>
      </c>
      <c r="N2967" s="2">
        <v>2250</v>
      </c>
      <c r="O2967" s="14">
        <f t="shared" si="162"/>
        <v>562.50000000000011</v>
      </c>
      <c r="P2967" s="14">
        <f t="shared" si="163"/>
        <v>225.00000000000006</v>
      </c>
      <c r="Q2967" s="3">
        <v>0.4</v>
      </c>
    </row>
    <row r="2968" spans="1:17" ht="15.75" customHeight="1" x14ac:dyDescent="0.2">
      <c r="A2968" s="1" t="s">
        <v>108</v>
      </c>
      <c r="B2968" s="1">
        <v>1185732</v>
      </c>
      <c r="C2968" s="17">
        <v>44629</v>
      </c>
      <c r="D2968" s="17" t="str">
        <f t="shared" si="164"/>
        <v>marzo</v>
      </c>
      <c r="E2968" s="17" t="str">
        <f t="shared" si="165"/>
        <v>T1</v>
      </c>
      <c r="F2968" s="17" t="str">
        <f t="shared" si="166"/>
        <v>S1</v>
      </c>
      <c r="G2968" s="1" t="s">
        <v>15</v>
      </c>
      <c r="H2968" s="1" t="s">
        <v>87</v>
      </c>
      <c r="I2968" s="1" t="s">
        <v>88</v>
      </c>
      <c r="J2968" s="1" t="s">
        <v>4</v>
      </c>
      <c r="K2968" s="1">
        <v>26</v>
      </c>
      <c r="L2968" s="1" t="s">
        <v>114</v>
      </c>
      <c r="M2968" s="14">
        <v>0.15000000000000002</v>
      </c>
      <c r="N2968" s="2">
        <v>2750</v>
      </c>
      <c r="O2968" s="14">
        <f t="shared" si="162"/>
        <v>412.50000000000006</v>
      </c>
      <c r="P2968" s="14">
        <f t="shared" si="163"/>
        <v>144.375</v>
      </c>
      <c r="Q2968" s="3">
        <v>0.35</v>
      </c>
    </row>
    <row r="2969" spans="1:17" ht="15.75" customHeight="1" x14ac:dyDescent="0.2">
      <c r="A2969" s="1" t="s">
        <v>108</v>
      </c>
      <c r="B2969" s="1">
        <v>1185732</v>
      </c>
      <c r="C2969" s="17">
        <v>44629</v>
      </c>
      <c r="D2969" s="17" t="str">
        <f t="shared" si="164"/>
        <v>marzo</v>
      </c>
      <c r="E2969" s="17" t="str">
        <f t="shared" si="165"/>
        <v>T1</v>
      </c>
      <c r="F2969" s="17" t="str">
        <f t="shared" si="166"/>
        <v>S1</v>
      </c>
      <c r="G2969" s="1" t="s">
        <v>15</v>
      </c>
      <c r="H2969" s="1" t="s">
        <v>87</v>
      </c>
      <c r="I2969" s="1" t="s">
        <v>88</v>
      </c>
      <c r="J2969" s="1" t="s">
        <v>5</v>
      </c>
      <c r="K2969" s="1">
        <v>46</v>
      </c>
      <c r="L2969" s="1" t="s">
        <v>113</v>
      </c>
      <c r="M2969" s="14">
        <v>0.19999999999999996</v>
      </c>
      <c r="N2969" s="2">
        <v>1250</v>
      </c>
      <c r="O2969" s="14">
        <f t="shared" si="162"/>
        <v>249.99999999999994</v>
      </c>
      <c r="P2969" s="14">
        <f t="shared" si="163"/>
        <v>87.499999999999972</v>
      </c>
      <c r="Q2969" s="3">
        <v>0.35</v>
      </c>
    </row>
    <row r="2970" spans="1:17" ht="15.75" customHeight="1" x14ac:dyDescent="0.2">
      <c r="A2970" s="1" t="s">
        <v>108</v>
      </c>
      <c r="B2970" s="1">
        <v>1185732</v>
      </c>
      <c r="C2970" s="17">
        <v>44629</v>
      </c>
      <c r="D2970" s="17" t="str">
        <f t="shared" si="164"/>
        <v>marzo</v>
      </c>
      <c r="E2970" s="17" t="str">
        <f t="shared" si="165"/>
        <v>T1</v>
      </c>
      <c r="F2970" s="17" t="str">
        <f t="shared" si="166"/>
        <v>S1</v>
      </c>
      <c r="G2970" s="1" t="s">
        <v>15</v>
      </c>
      <c r="H2970" s="1" t="s">
        <v>87</v>
      </c>
      <c r="I2970" s="1" t="s">
        <v>88</v>
      </c>
      <c r="J2970" s="1" t="s">
        <v>6</v>
      </c>
      <c r="K2970" s="1">
        <v>23</v>
      </c>
      <c r="L2970" s="1" t="s">
        <v>114</v>
      </c>
      <c r="M2970" s="14">
        <v>0.35000000000000003</v>
      </c>
      <c r="N2970" s="2">
        <v>1750</v>
      </c>
      <c r="O2970" s="14">
        <f t="shared" si="162"/>
        <v>612.50000000000011</v>
      </c>
      <c r="P2970" s="14">
        <f t="shared" si="163"/>
        <v>183.75000000000003</v>
      </c>
      <c r="Q2970" s="3">
        <v>0.3</v>
      </c>
    </row>
    <row r="2971" spans="1:17" ht="15.75" customHeight="1" x14ac:dyDescent="0.2">
      <c r="A2971" s="1" t="s">
        <v>108</v>
      </c>
      <c r="B2971" s="1">
        <v>1185732</v>
      </c>
      <c r="C2971" s="17">
        <v>44629</v>
      </c>
      <c r="D2971" s="17" t="str">
        <f t="shared" si="164"/>
        <v>marzo</v>
      </c>
      <c r="E2971" s="17" t="str">
        <f t="shared" si="165"/>
        <v>T1</v>
      </c>
      <c r="F2971" s="17" t="str">
        <f t="shared" si="166"/>
        <v>S1</v>
      </c>
      <c r="G2971" s="1" t="s">
        <v>15</v>
      </c>
      <c r="H2971" s="1" t="s">
        <v>87</v>
      </c>
      <c r="I2971" s="1" t="s">
        <v>88</v>
      </c>
      <c r="J2971" s="1" t="s">
        <v>7</v>
      </c>
      <c r="K2971" s="1">
        <v>43</v>
      </c>
      <c r="L2971" s="1" t="s">
        <v>113</v>
      </c>
      <c r="M2971" s="14">
        <v>0.25000000000000006</v>
      </c>
      <c r="N2971" s="2">
        <v>2750</v>
      </c>
      <c r="O2971" s="14">
        <f t="shared" si="162"/>
        <v>687.50000000000011</v>
      </c>
      <c r="P2971" s="14">
        <f t="shared" si="163"/>
        <v>275.00000000000006</v>
      </c>
      <c r="Q2971" s="3">
        <v>0.4</v>
      </c>
    </row>
    <row r="2972" spans="1:17" ht="15.75" customHeight="1" x14ac:dyDescent="0.2">
      <c r="A2972" s="1" t="s">
        <v>108</v>
      </c>
      <c r="B2972" s="1">
        <v>1185732</v>
      </c>
      <c r="C2972" s="17">
        <v>44661</v>
      </c>
      <c r="D2972" s="17" t="str">
        <f t="shared" si="164"/>
        <v>abril</v>
      </c>
      <c r="E2972" s="17" t="str">
        <f t="shared" si="165"/>
        <v>T2</v>
      </c>
      <c r="F2972" s="17" t="str">
        <f t="shared" si="166"/>
        <v>S1</v>
      </c>
      <c r="G2972" s="1" t="s">
        <v>15</v>
      </c>
      <c r="H2972" s="1" t="s">
        <v>87</v>
      </c>
      <c r="I2972" s="1" t="s">
        <v>88</v>
      </c>
      <c r="J2972" s="1" t="s">
        <v>2</v>
      </c>
      <c r="K2972" s="1">
        <v>53</v>
      </c>
      <c r="L2972" s="1" t="s">
        <v>115</v>
      </c>
      <c r="M2972" s="14">
        <v>0.25000000000000006</v>
      </c>
      <c r="N2972" s="2">
        <v>5000</v>
      </c>
      <c r="O2972" s="14">
        <f t="shared" si="162"/>
        <v>1250.0000000000002</v>
      </c>
      <c r="P2972" s="14">
        <f t="shared" si="163"/>
        <v>500.00000000000011</v>
      </c>
      <c r="Q2972" s="3">
        <v>0.4</v>
      </c>
    </row>
    <row r="2973" spans="1:17" ht="15.75" customHeight="1" x14ac:dyDescent="0.2">
      <c r="A2973" s="1" t="s">
        <v>108</v>
      </c>
      <c r="B2973" s="1">
        <v>1185732</v>
      </c>
      <c r="C2973" s="17">
        <v>44661</v>
      </c>
      <c r="D2973" s="17" t="str">
        <f t="shared" si="164"/>
        <v>abril</v>
      </c>
      <c r="E2973" s="17" t="str">
        <f t="shared" si="165"/>
        <v>T2</v>
      </c>
      <c r="F2973" s="17" t="str">
        <f t="shared" si="166"/>
        <v>S1</v>
      </c>
      <c r="G2973" s="1" t="s">
        <v>15</v>
      </c>
      <c r="H2973" s="1" t="s">
        <v>87</v>
      </c>
      <c r="I2973" s="1" t="s">
        <v>88</v>
      </c>
      <c r="J2973" s="1" t="s">
        <v>3</v>
      </c>
      <c r="K2973" s="1">
        <v>22</v>
      </c>
      <c r="L2973" s="1" t="s">
        <v>115</v>
      </c>
      <c r="M2973" s="14">
        <v>0.25000000000000006</v>
      </c>
      <c r="N2973" s="2">
        <v>2000</v>
      </c>
      <c r="O2973" s="14">
        <f t="shared" si="162"/>
        <v>500.00000000000011</v>
      </c>
      <c r="P2973" s="14">
        <f t="shared" si="163"/>
        <v>200.00000000000006</v>
      </c>
      <c r="Q2973" s="3">
        <v>0.4</v>
      </c>
    </row>
    <row r="2974" spans="1:17" ht="15.75" customHeight="1" x14ac:dyDescent="0.2">
      <c r="A2974" s="1" t="s">
        <v>108</v>
      </c>
      <c r="B2974" s="1">
        <v>1185732</v>
      </c>
      <c r="C2974" s="17">
        <v>44661</v>
      </c>
      <c r="D2974" s="17" t="str">
        <f t="shared" si="164"/>
        <v>abril</v>
      </c>
      <c r="E2974" s="17" t="str">
        <f t="shared" si="165"/>
        <v>T2</v>
      </c>
      <c r="F2974" s="17" t="str">
        <f t="shared" si="166"/>
        <v>S1</v>
      </c>
      <c r="G2974" s="1" t="s">
        <v>15</v>
      </c>
      <c r="H2974" s="1" t="s">
        <v>87</v>
      </c>
      <c r="I2974" s="1" t="s">
        <v>88</v>
      </c>
      <c r="J2974" s="1" t="s">
        <v>4</v>
      </c>
      <c r="K2974" s="1">
        <v>42</v>
      </c>
      <c r="L2974" s="1" t="s">
        <v>113</v>
      </c>
      <c r="M2974" s="14">
        <v>0.15000000000000002</v>
      </c>
      <c r="N2974" s="2">
        <v>2000</v>
      </c>
      <c r="O2974" s="14">
        <f t="shared" si="162"/>
        <v>300.00000000000006</v>
      </c>
      <c r="P2974" s="14">
        <f t="shared" si="163"/>
        <v>105.00000000000001</v>
      </c>
      <c r="Q2974" s="3">
        <v>0.35</v>
      </c>
    </row>
    <row r="2975" spans="1:17" ht="15.75" customHeight="1" x14ac:dyDescent="0.2">
      <c r="A2975" s="1" t="s">
        <v>108</v>
      </c>
      <c r="B2975" s="1">
        <v>1185732</v>
      </c>
      <c r="C2975" s="17">
        <v>44661</v>
      </c>
      <c r="D2975" s="17" t="str">
        <f t="shared" si="164"/>
        <v>abril</v>
      </c>
      <c r="E2975" s="17" t="str">
        <f t="shared" si="165"/>
        <v>T2</v>
      </c>
      <c r="F2975" s="17" t="str">
        <f t="shared" si="166"/>
        <v>S1</v>
      </c>
      <c r="G2975" s="1" t="s">
        <v>15</v>
      </c>
      <c r="H2975" s="1" t="s">
        <v>87</v>
      </c>
      <c r="I2975" s="1" t="s">
        <v>88</v>
      </c>
      <c r="J2975" s="1" t="s">
        <v>5</v>
      </c>
      <c r="K2975" s="1">
        <v>39</v>
      </c>
      <c r="L2975" s="1" t="s">
        <v>115</v>
      </c>
      <c r="M2975" s="14">
        <v>0.19999999999999996</v>
      </c>
      <c r="N2975" s="2">
        <v>1250</v>
      </c>
      <c r="O2975" s="14">
        <f t="shared" si="162"/>
        <v>249.99999999999994</v>
      </c>
      <c r="P2975" s="14">
        <f t="shared" si="163"/>
        <v>87.499999999999972</v>
      </c>
      <c r="Q2975" s="3">
        <v>0.35</v>
      </c>
    </row>
    <row r="2976" spans="1:17" ht="15.75" customHeight="1" x14ac:dyDescent="0.2">
      <c r="A2976" s="1" t="s">
        <v>108</v>
      </c>
      <c r="B2976" s="1">
        <v>1185732</v>
      </c>
      <c r="C2976" s="17">
        <v>44661</v>
      </c>
      <c r="D2976" s="17" t="str">
        <f t="shared" si="164"/>
        <v>abril</v>
      </c>
      <c r="E2976" s="17" t="str">
        <f t="shared" si="165"/>
        <v>T2</v>
      </c>
      <c r="F2976" s="17" t="str">
        <f t="shared" si="166"/>
        <v>S1</v>
      </c>
      <c r="G2976" s="1" t="s">
        <v>15</v>
      </c>
      <c r="H2976" s="1" t="s">
        <v>87</v>
      </c>
      <c r="I2976" s="1" t="s">
        <v>88</v>
      </c>
      <c r="J2976" s="1" t="s">
        <v>6</v>
      </c>
      <c r="K2976" s="1">
        <v>15</v>
      </c>
      <c r="L2976" s="1" t="s">
        <v>115</v>
      </c>
      <c r="M2976" s="14">
        <v>0.65</v>
      </c>
      <c r="N2976" s="2">
        <v>1500</v>
      </c>
      <c r="O2976" s="14">
        <f t="shared" si="162"/>
        <v>975</v>
      </c>
      <c r="P2976" s="14">
        <f t="shared" si="163"/>
        <v>292.5</v>
      </c>
      <c r="Q2976" s="3">
        <v>0.3</v>
      </c>
    </row>
    <row r="2977" spans="1:17" ht="15.75" customHeight="1" x14ac:dyDescent="0.2">
      <c r="A2977" s="1" t="s">
        <v>108</v>
      </c>
      <c r="B2977" s="1">
        <v>1185732</v>
      </c>
      <c r="C2977" s="17">
        <v>44661</v>
      </c>
      <c r="D2977" s="17" t="str">
        <f t="shared" si="164"/>
        <v>abril</v>
      </c>
      <c r="E2977" s="17" t="str">
        <f t="shared" si="165"/>
        <v>T2</v>
      </c>
      <c r="F2977" s="17" t="str">
        <f t="shared" si="166"/>
        <v>S1</v>
      </c>
      <c r="G2977" s="1" t="s">
        <v>15</v>
      </c>
      <c r="H2977" s="1" t="s">
        <v>87</v>
      </c>
      <c r="I2977" s="1" t="s">
        <v>88</v>
      </c>
      <c r="J2977" s="1" t="s">
        <v>7</v>
      </c>
      <c r="K2977" s="1">
        <v>49</v>
      </c>
      <c r="L2977" s="1" t="s">
        <v>112</v>
      </c>
      <c r="M2977" s="14">
        <v>0.5</v>
      </c>
      <c r="N2977" s="2">
        <v>2750</v>
      </c>
      <c r="O2977" s="14">
        <f t="shared" si="162"/>
        <v>1375</v>
      </c>
      <c r="P2977" s="14">
        <f t="shared" si="163"/>
        <v>550</v>
      </c>
      <c r="Q2977" s="3">
        <v>0.4</v>
      </c>
    </row>
    <row r="2978" spans="1:17" ht="15.75" customHeight="1" x14ac:dyDescent="0.2">
      <c r="A2978" s="1" t="s">
        <v>108</v>
      </c>
      <c r="B2978" s="1">
        <v>1185732</v>
      </c>
      <c r="C2978" s="17">
        <v>44692</v>
      </c>
      <c r="D2978" s="17" t="str">
        <f t="shared" si="164"/>
        <v>mayo</v>
      </c>
      <c r="E2978" s="17" t="str">
        <f t="shared" si="165"/>
        <v>T2</v>
      </c>
      <c r="F2978" s="17" t="str">
        <f t="shared" si="166"/>
        <v>S1</v>
      </c>
      <c r="G2978" s="1" t="s">
        <v>15</v>
      </c>
      <c r="H2978" s="1" t="s">
        <v>87</v>
      </c>
      <c r="I2978" s="1" t="s">
        <v>88</v>
      </c>
      <c r="J2978" s="1" t="s">
        <v>2</v>
      </c>
      <c r="K2978" s="1">
        <v>19</v>
      </c>
      <c r="L2978" s="1" t="s">
        <v>115</v>
      </c>
      <c r="M2978" s="14">
        <v>0.6</v>
      </c>
      <c r="N2978" s="2">
        <v>5450</v>
      </c>
      <c r="O2978" s="14">
        <f t="shared" si="162"/>
        <v>3270</v>
      </c>
      <c r="P2978" s="14">
        <f t="shared" si="163"/>
        <v>1308</v>
      </c>
      <c r="Q2978" s="3">
        <v>0.4</v>
      </c>
    </row>
    <row r="2979" spans="1:17" ht="15.75" customHeight="1" x14ac:dyDescent="0.2">
      <c r="A2979" s="1" t="s">
        <v>108</v>
      </c>
      <c r="B2979" s="1">
        <v>1185732</v>
      </c>
      <c r="C2979" s="17">
        <v>44692</v>
      </c>
      <c r="D2979" s="17" t="str">
        <f t="shared" si="164"/>
        <v>mayo</v>
      </c>
      <c r="E2979" s="17" t="str">
        <f t="shared" si="165"/>
        <v>T2</v>
      </c>
      <c r="F2979" s="17" t="str">
        <f t="shared" si="166"/>
        <v>S1</v>
      </c>
      <c r="G2979" s="1" t="s">
        <v>15</v>
      </c>
      <c r="H2979" s="1" t="s">
        <v>87</v>
      </c>
      <c r="I2979" s="1" t="s">
        <v>88</v>
      </c>
      <c r="J2979" s="1" t="s">
        <v>3</v>
      </c>
      <c r="K2979" s="1">
        <v>15</v>
      </c>
      <c r="L2979" s="1" t="s">
        <v>114</v>
      </c>
      <c r="M2979" s="14">
        <v>0.4</v>
      </c>
      <c r="N2979" s="2">
        <v>2500</v>
      </c>
      <c r="O2979" s="14">
        <f t="shared" si="162"/>
        <v>1000</v>
      </c>
      <c r="P2979" s="14">
        <f t="shared" si="163"/>
        <v>400</v>
      </c>
      <c r="Q2979" s="3">
        <v>0.4</v>
      </c>
    </row>
    <row r="2980" spans="1:17" ht="15.75" customHeight="1" x14ac:dyDescent="0.2">
      <c r="A2980" s="1" t="s">
        <v>108</v>
      </c>
      <c r="B2980" s="1">
        <v>1185732</v>
      </c>
      <c r="C2980" s="17">
        <v>44692</v>
      </c>
      <c r="D2980" s="17" t="str">
        <f t="shared" si="164"/>
        <v>mayo</v>
      </c>
      <c r="E2980" s="17" t="str">
        <f t="shared" si="165"/>
        <v>T2</v>
      </c>
      <c r="F2980" s="17" t="str">
        <f t="shared" si="166"/>
        <v>S1</v>
      </c>
      <c r="G2980" s="1" t="s">
        <v>15</v>
      </c>
      <c r="H2980" s="1" t="s">
        <v>87</v>
      </c>
      <c r="I2980" s="1" t="s">
        <v>88</v>
      </c>
      <c r="J2980" s="1" t="s">
        <v>4</v>
      </c>
      <c r="K2980" s="1">
        <v>38</v>
      </c>
      <c r="L2980" s="1" t="s">
        <v>114</v>
      </c>
      <c r="M2980" s="14">
        <v>0.35000000000000003</v>
      </c>
      <c r="N2980" s="2">
        <v>2250</v>
      </c>
      <c r="O2980" s="14">
        <f t="shared" si="162"/>
        <v>787.50000000000011</v>
      </c>
      <c r="P2980" s="14">
        <f t="shared" si="163"/>
        <v>275.625</v>
      </c>
      <c r="Q2980" s="3">
        <v>0.35</v>
      </c>
    </row>
    <row r="2981" spans="1:17" ht="15.75" customHeight="1" x14ac:dyDescent="0.2">
      <c r="A2981" s="1" t="s">
        <v>108</v>
      </c>
      <c r="B2981" s="1">
        <v>1185732</v>
      </c>
      <c r="C2981" s="17">
        <v>44692</v>
      </c>
      <c r="D2981" s="17" t="str">
        <f t="shared" si="164"/>
        <v>mayo</v>
      </c>
      <c r="E2981" s="17" t="str">
        <f t="shared" si="165"/>
        <v>T2</v>
      </c>
      <c r="F2981" s="17" t="str">
        <f t="shared" si="166"/>
        <v>S1</v>
      </c>
      <c r="G2981" s="1" t="s">
        <v>15</v>
      </c>
      <c r="H2981" s="1" t="s">
        <v>87</v>
      </c>
      <c r="I2981" s="1" t="s">
        <v>88</v>
      </c>
      <c r="J2981" s="1" t="s">
        <v>5</v>
      </c>
      <c r="K2981" s="1">
        <v>32</v>
      </c>
      <c r="L2981" s="1" t="s">
        <v>113</v>
      </c>
      <c r="M2981" s="14">
        <v>0.35000000000000003</v>
      </c>
      <c r="N2981" s="2">
        <v>1750</v>
      </c>
      <c r="O2981" s="14">
        <f t="shared" si="162"/>
        <v>612.50000000000011</v>
      </c>
      <c r="P2981" s="14">
        <f t="shared" si="163"/>
        <v>214.37500000000003</v>
      </c>
      <c r="Q2981" s="3">
        <v>0.35</v>
      </c>
    </row>
    <row r="2982" spans="1:17" ht="15.75" customHeight="1" x14ac:dyDescent="0.2">
      <c r="A2982" s="1" t="s">
        <v>108</v>
      </c>
      <c r="B2982" s="1">
        <v>1185732</v>
      </c>
      <c r="C2982" s="17">
        <v>44692</v>
      </c>
      <c r="D2982" s="17" t="str">
        <f t="shared" si="164"/>
        <v>mayo</v>
      </c>
      <c r="E2982" s="17" t="str">
        <f t="shared" si="165"/>
        <v>T2</v>
      </c>
      <c r="F2982" s="17" t="str">
        <f t="shared" si="166"/>
        <v>S1</v>
      </c>
      <c r="G2982" s="1" t="s">
        <v>15</v>
      </c>
      <c r="H2982" s="1" t="s">
        <v>87</v>
      </c>
      <c r="I2982" s="1" t="s">
        <v>88</v>
      </c>
      <c r="J2982" s="1" t="s">
        <v>6</v>
      </c>
      <c r="K2982" s="1">
        <v>40</v>
      </c>
      <c r="L2982" s="1" t="s">
        <v>114</v>
      </c>
      <c r="M2982" s="14">
        <v>0.44999999999999996</v>
      </c>
      <c r="N2982" s="2">
        <v>2000</v>
      </c>
      <c r="O2982" s="14">
        <f t="shared" si="162"/>
        <v>899.99999999999989</v>
      </c>
      <c r="P2982" s="14">
        <f t="shared" si="163"/>
        <v>269.99999999999994</v>
      </c>
      <c r="Q2982" s="3">
        <v>0.3</v>
      </c>
    </row>
    <row r="2983" spans="1:17" ht="15.75" customHeight="1" x14ac:dyDescent="0.2">
      <c r="A2983" s="1" t="s">
        <v>108</v>
      </c>
      <c r="B2983" s="1">
        <v>1185732</v>
      </c>
      <c r="C2983" s="17">
        <v>44692</v>
      </c>
      <c r="D2983" s="17" t="str">
        <f t="shared" si="164"/>
        <v>mayo</v>
      </c>
      <c r="E2983" s="17" t="str">
        <f t="shared" si="165"/>
        <v>T2</v>
      </c>
      <c r="F2983" s="17" t="str">
        <f t="shared" si="166"/>
        <v>S1</v>
      </c>
      <c r="G2983" s="1" t="s">
        <v>15</v>
      </c>
      <c r="H2983" s="1" t="s">
        <v>87</v>
      </c>
      <c r="I2983" s="1" t="s">
        <v>88</v>
      </c>
      <c r="J2983" s="1" t="s">
        <v>7</v>
      </c>
      <c r="K2983" s="1">
        <v>30</v>
      </c>
      <c r="L2983" s="1" t="s">
        <v>113</v>
      </c>
      <c r="M2983" s="14">
        <v>0.54999999999999993</v>
      </c>
      <c r="N2983" s="2">
        <v>3250</v>
      </c>
      <c r="O2983" s="14">
        <f t="shared" si="162"/>
        <v>1787.4999999999998</v>
      </c>
      <c r="P2983" s="14">
        <f t="shared" si="163"/>
        <v>715</v>
      </c>
      <c r="Q2983" s="3">
        <v>0.4</v>
      </c>
    </row>
    <row r="2984" spans="1:17" ht="15.75" customHeight="1" x14ac:dyDescent="0.2">
      <c r="A2984" s="1" t="s">
        <v>108</v>
      </c>
      <c r="B2984" s="1">
        <v>1185732</v>
      </c>
      <c r="C2984" s="17">
        <v>44722</v>
      </c>
      <c r="D2984" s="17" t="str">
        <f t="shared" si="164"/>
        <v>junio</v>
      </c>
      <c r="E2984" s="17" t="str">
        <f t="shared" si="165"/>
        <v>T2</v>
      </c>
      <c r="F2984" s="17" t="str">
        <f t="shared" si="166"/>
        <v>S1</v>
      </c>
      <c r="G2984" s="1" t="s">
        <v>15</v>
      </c>
      <c r="H2984" s="1" t="s">
        <v>87</v>
      </c>
      <c r="I2984" s="1" t="s">
        <v>88</v>
      </c>
      <c r="J2984" s="1" t="s">
        <v>2</v>
      </c>
      <c r="K2984" s="1">
        <v>18</v>
      </c>
      <c r="L2984" s="1" t="s">
        <v>112</v>
      </c>
      <c r="M2984" s="14">
        <v>0.4</v>
      </c>
      <c r="N2984" s="2">
        <v>5750</v>
      </c>
      <c r="O2984" s="14">
        <f t="shared" si="162"/>
        <v>2300</v>
      </c>
      <c r="P2984" s="14">
        <f t="shared" si="163"/>
        <v>920</v>
      </c>
      <c r="Q2984" s="3">
        <v>0.4</v>
      </c>
    </row>
    <row r="2985" spans="1:17" ht="15.75" customHeight="1" x14ac:dyDescent="0.2">
      <c r="A2985" s="1" t="s">
        <v>108</v>
      </c>
      <c r="B2985" s="1">
        <v>1185732</v>
      </c>
      <c r="C2985" s="17">
        <v>44722</v>
      </c>
      <c r="D2985" s="17" t="str">
        <f t="shared" si="164"/>
        <v>junio</v>
      </c>
      <c r="E2985" s="17" t="str">
        <f t="shared" si="165"/>
        <v>T2</v>
      </c>
      <c r="F2985" s="17" t="str">
        <f t="shared" si="166"/>
        <v>S1</v>
      </c>
      <c r="G2985" s="1" t="s">
        <v>15</v>
      </c>
      <c r="H2985" s="1" t="s">
        <v>87</v>
      </c>
      <c r="I2985" s="1" t="s">
        <v>88</v>
      </c>
      <c r="J2985" s="1" t="s">
        <v>3</v>
      </c>
      <c r="K2985" s="1">
        <v>36</v>
      </c>
      <c r="L2985" s="1" t="s">
        <v>115</v>
      </c>
      <c r="M2985" s="14">
        <v>0.35000000000000009</v>
      </c>
      <c r="N2985" s="2">
        <v>3250</v>
      </c>
      <c r="O2985" s="14">
        <f t="shared" si="162"/>
        <v>1137.5000000000002</v>
      </c>
      <c r="P2985" s="14">
        <f t="shared" si="163"/>
        <v>455.00000000000011</v>
      </c>
      <c r="Q2985" s="3">
        <v>0.4</v>
      </c>
    </row>
    <row r="2986" spans="1:17" ht="15.75" customHeight="1" x14ac:dyDescent="0.2">
      <c r="A2986" s="1" t="s">
        <v>108</v>
      </c>
      <c r="B2986" s="1">
        <v>1185732</v>
      </c>
      <c r="C2986" s="17">
        <v>44722</v>
      </c>
      <c r="D2986" s="17" t="str">
        <f t="shared" si="164"/>
        <v>junio</v>
      </c>
      <c r="E2986" s="17" t="str">
        <f t="shared" si="165"/>
        <v>T2</v>
      </c>
      <c r="F2986" s="17" t="str">
        <f t="shared" si="166"/>
        <v>S1</v>
      </c>
      <c r="G2986" s="1" t="s">
        <v>15</v>
      </c>
      <c r="H2986" s="1" t="s">
        <v>87</v>
      </c>
      <c r="I2986" s="1" t="s">
        <v>88</v>
      </c>
      <c r="J2986" s="1" t="s">
        <v>4</v>
      </c>
      <c r="K2986" s="1">
        <v>36</v>
      </c>
      <c r="L2986" s="1" t="s">
        <v>114</v>
      </c>
      <c r="M2986" s="14">
        <v>0.30000000000000004</v>
      </c>
      <c r="N2986" s="2">
        <v>2000</v>
      </c>
      <c r="O2986" s="14">
        <f t="shared" si="162"/>
        <v>600.00000000000011</v>
      </c>
      <c r="P2986" s="14">
        <f t="shared" si="163"/>
        <v>210.00000000000003</v>
      </c>
      <c r="Q2986" s="3">
        <v>0.35</v>
      </c>
    </row>
    <row r="2987" spans="1:17" ht="15.75" customHeight="1" x14ac:dyDescent="0.2">
      <c r="A2987" s="1" t="s">
        <v>108</v>
      </c>
      <c r="B2987" s="1">
        <v>1185732</v>
      </c>
      <c r="C2987" s="17">
        <v>44722</v>
      </c>
      <c r="D2987" s="17" t="str">
        <f t="shared" si="164"/>
        <v>junio</v>
      </c>
      <c r="E2987" s="17" t="str">
        <f t="shared" si="165"/>
        <v>T2</v>
      </c>
      <c r="F2987" s="17" t="str">
        <f t="shared" si="166"/>
        <v>S1</v>
      </c>
      <c r="G2987" s="1" t="s">
        <v>15</v>
      </c>
      <c r="H2987" s="1" t="s">
        <v>87</v>
      </c>
      <c r="I2987" s="1" t="s">
        <v>88</v>
      </c>
      <c r="J2987" s="1" t="s">
        <v>5</v>
      </c>
      <c r="K2987" s="1">
        <v>26</v>
      </c>
      <c r="L2987" s="1" t="s">
        <v>114</v>
      </c>
      <c r="M2987" s="14">
        <v>0.30000000000000004</v>
      </c>
      <c r="N2987" s="2">
        <v>1750</v>
      </c>
      <c r="O2987" s="14">
        <f t="shared" si="162"/>
        <v>525.00000000000011</v>
      </c>
      <c r="P2987" s="14">
        <f t="shared" si="163"/>
        <v>183.75000000000003</v>
      </c>
      <c r="Q2987" s="3">
        <v>0.35</v>
      </c>
    </row>
    <row r="2988" spans="1:17" ht="15.75" customHeight="1" x14ac:dyDescent="0.2">
      <c r="A2988" s="1" t="s">
        <v>108</v>
      </c>
      <c r="B2988" s="1">
        <v>1185732</v>
      </c>
      <c r="C2988" s="17">
        <v>44722</v>
      </c>
      <c r="D2988" s="17" t="str">
        <f t="shared" si="164"/>
        <v>junio</v>
      </c>
      <c r="E2988" s="17" t="str">
        <f t="shared" si="165"/>
        <v>T2</v>
      </c>
      <c r="F2988" s="17" t="str">
        <f t="shared" si="166"/>
        <v>S1</v>
      </c>
      <c r="G2988" s="1" t="s">
        <v>15</v>
      </c>
      <c r="H2988" s="1" t="s">
        <v>87</v>
      </c>
      <c r="I2988" s="1" t="s">
        <v>88</v>
      </c>
      <c r="J2988" s="1" t="s">
        <v>6</v>
      </c>
      <c r="K2988" s="1">
        <v>33</v>
      </c>
      <c r="L2988" s="1" t="s">
        <v>112</v>
      </c>
      <c r="M2988" s="14">
        <v>0.4</v>
      </c>
      <c r="N2988" s="2">
        <v>1750</v>
      </c>
      <c r="O2988" s="14">
        <f t="shared" si="162"/>
        <v>700</v>
      </c>
      <c r="P2988" s="14">
        <f t="shared" si="163"/>
        <v>210</v>
      </c>
      <c r="Q2988" s="3">
        <v>0.3</v>
      </c>
    </row>
    <row r="2989" spans="1:17" ht="15.75" customHeight="1" x14ac:dyDescent="0.2">
      <c r="A2989" s="1" t="s">
        <v>108</v>
      </c>
      <c r="B2989" s="1">
        <v>1185732</v>
      </c>
      <c r="C2989" s="17">
        <v>44722</v>
      </c>
      <c r="D2989" s="17" t="str">
        <f t="shared" si="164"/>
        <v>junio</v>
      </c>
      <c r="E2989" s="17" t="str">
        <f t="shared" si="165"/>
        <v>T2</v>
      </c>
      <c r="F2989" s="17" t="str">
        <f t="shared" si="166"/>
        <v>S1</v>
      </c>
      <c r="G2989" s="1" t="s">
        <v>15</v>
      </c>
      <c r="H2989" s="1" t="s">
        <v>87</v>
      </c>
      <c r="I2989" s="1" t="s">
        <v>88</v>
      </c>
      <c r="J2989" s="1" t="s">
        <v>7</v>
      </c>
      <c r="K2989" s="1">
        <v>21</v>
      </c>
      <c r="L2989" s="1" t="s">
        <v>112</v>
      </c>
      <c r="M2989" s="14">
        <v>0.60000000000000009</v>
      </c>
      <c r="N2989" s="2">
        <v>3250</v>
      </c>
      <c r="O2989" s="14">
        <f t="shared" si="162"/>
        <v>1950.0000000000002</v>
      </c>
      <c r="P2989" s="14">
        <f t="shared" si="163"/>
        <v>780.00000000000011</v>
      </c>
      <c r="Q2989" s="3">
        <v>0.4</v>
      </c>
    </row>
    <row r="2990" spans="1:17" ht="15.75" customHeight="1" x14ac:dyDescent="0.2">
      <c r="A2990" s="1" t="s">
        <v>108</v>
      </c>
      <c r="B2990" s="1">
        <v>1185732</v>
      </c>
      <c r="C2990" s="17">
        <v>44751</v>
      </c>
      <c r="D2990" s="17" t="str">
        <f t="shared" si="164"/>
        <v>julio</v>
      </c>
      <c r="E2990" s="17" t="str">
        <f t="shared" si="165"/>
        <v>T3</v>
      </c>
      <c r="F2990" s="17" t="str">
        <f t="shared" si="166"/>
        <v>S2</v>
      </c>
      <c r="G2990" s="1" t="s">
        <v>15</v>
      </c>
      <c r="H2990" s="1" t="s">
        <v>87</v>
      </c>
      <c r="I2990" s="1" t="s">
        <v>88</v>
      </c>
      <c r="J2990" s="1" t="s">
        <v>2</v>
      </c>
      <c r="K2990" s="1">
        <v>37</v>
      </c>
      <c r="L2990" s="1" t="s">
        <v>113</v>
      </c>
      <c r="M2990" s="14">
        <v>0.55000000000000004</v>
      </c>
      <c r="N2990" s="2">
        <v>5500</v>
      </c>
      <c r="O2990" s="14">
        <f t="shared" si="162"/>
        <v>3025.0000000000005</v>
      </c>
      <c r="P2990" s="14">
        <f t="shared" si="163"/>
        <v>1210.0000000000002</v>
      </c>
      <c r="Q2990" s="3">
        <v>0.4</v>
      </c>
    </row>
    <row r="2991" spans="1:17" ht="15.75" customHeight="1" x14ac:dyDescent="0.2">
      <c r="A2991" s="1" t="s">
        <v>108</v>
      </c>
      <c r="B2991" s="1">
        <v>1185732</v>
      </c>
      <c r="C2991" s="17">
        <v>44751</v>
      </c>
      <c r="D2991" s="17" t="str">
        <f t="shared" si="164"/>
        <v>julio</v>
      </c>
      <c r="E2991" s="17" t="str">
        <f t="shared" si="165"/>
        <v>T3</v>
      </c>
      <c r="F2991" s="17" t="str">
        <f t="shared" si="166"/>
        <v>S2</v>
      </c>
      <c r="G2991" s="1" t="s">
        <v>15</v>
      </c>
      <c r="H2991" s="1" t="s">
        <v>87</v>
      </c>
      <c r="I2991" s="1" t="s">
        <v>88</v>
      </c>
      <c r="J2991" s="1" t="s">
        <v>3</v>
      </c>
      <c r="K2991" s="1">
        <v>42</v>
      </c>
      <c r="L2991" s="1" t="s">
        <v>112</v>
      </c>
      <c r="M2991" s="14">
        <v>0.50000000000000011</v>
      </c>
      <c r="N2991" s="2">
        <v>3000</v>
      </c>
      <c r="O2991" s="14">
        <f t="shared" si="162"/>
        <v>1500.0000000000002</v>
      </c>
      <c r="P2991" s="14">
        <f t="shared" si="163"/>
        <v>600.00000000000011</v>
      </c>
      <c r="Q2991" s="3">
        <v>0.4</v>
      </c>
    </row>
    <row r="2992" spans="1:17" ht="15.75" customHeight="1" x14ac:dyDescent="0.2">
      <c r="A2992" s="1" t="s">
        <v>108</v>
      </c>
      <c r="B2992" s="1">
        <v>1185732</v>
      </c>
      <c r="C2992" s="17">
        <v>44751</v>
      </c>
      <c r="D2992" s="17" t="str">
        <f t="shared" si="164"/>
        <v>julio</v>
      </c>
      <c r="E2992" s="17" t="str">
        <f t="shared" si="165"/>
        <v>T3</v>
      </c>
      <c r="F2992" s="17" t="str">
        <f t="shared" si="166"/>
        <v>S2</v>
      </c>
      <c r="G2992" s="1" t="s">
        <v>15</v>
      </c>
      <c r="H2992" s="1" t="s">
        <v>87</v>
      </c>
      <c r="I2992" s="1" t="s">
        <v>88</v>
      </c>
      <c r="J2992" s="1" t="s">
        <v>4</v>
      </c>
      <c r="K2992" s="1">
        <v>33</v>
      </c>
      <c r="L2992" s="1" t="s">
        <v>113</v>
      </c>
      <c r="M2992" s="14">
        <v>0.45</v>
      </c>
      <c r="N2992" s="2">
        <v>2250</v>
      </c>
      <c r="O2992" s="14">
        <f t="shared" si="162"/>
        <v>1012.5</v>
      </c>
      <c r="P2992" s="14">
        <f t="shared" si="163"/>
        <v>354.375</v>
      </c>
      <c r="Q2992" s="3">
        <v>0.35</v>
      </c>
    </row>
    <row r="2993" spans="1:17" ht="15.75" customHeight="1" x14ac:dyDescent="0.2">
      <c r="A2993" s="1" t="s">
        <v>108</v>
      </c>
      <c r="B2993" s="1">
        <v>1185732</v>
      </c>
      <c r="C2993" s="17">
        <v>44751</v>
      </c>
      <c r="D2993" s="17" t="str">
        <f t="shared" si="164"/>
        <v>julio</v>
      </c>
      <c r="E2993" s="17" t="str">
        <f t="shared" si="165"/>
        <v>T3</v>
      </c>
      <c r="F2993" s="17" t="str">
        <f t="shared" si="166"/>
        <v>S2</v>
      </c>
      <c r="G2993" s="1" t="s">
        <v>15</v>
      </c>
      <c r="H2993" s="1" t="s">
        <v>87</v>
      </c>
      <c r="I2993" s="1" t="s">
        <v>88</v>
      </c>
      <c r="J2993" s="1" t="s">
        <v>5</v>
      </c>
      <c r="K2993" s="1">
        <v>36</v>
      </c>
      <c r="L2993" s="1" t="s">
        <v>115</v>
      </c>
      <c r="M2993" s="14">
        <v>0.45</v>
      </c>
      <c r="N2993" s="2">
        <v>1750</v>
      </c>
      <c r="O2993" s="14">
        <f t="shared" si="162"/>
        <v>787.5</v>
      </c>
      <c r="P2993" s="14">
        <f t="shared" si="163"/>
        <v>275.625</v>
      </c>
      <c r="Q2993" s="3">
        <v>0.35</v>
      </c>
    </row>
    <row r="2994" spans="1:17" ht="15.75" customHeight="1" x14ac:dyDescent="0.2">
      <c r="A2994" s="1" t="s">
        <v>108</v>
      </c>
      <c r="B2994" s="1">
        <v>1185732</v>
      </c>
      <c r="C2994" s="17">
        <v>44751</v>
      </c>
      <c r="D2994" s="17" t="str">
        <f t="shared" si="164"/>
        <v>julio</v>
      </c>
      <c r="E2994" s="17" t="str">
        <f t="shared" si="165"/>
        <v>T3</v>
      </c>
      <c r="F2994" s="17" t="str">
        <f t="shared" si="166"/>
        <v>S2</v>
      </c>
      <c r="G2994" s="1" t="s">
        <v>15</v>
      </c>
      <c r="H2994" s="1" t="s">
        <v>87</v>
      </c>
      <c r="I2994" s="1" t="s">
        <v>88</v>
      </c>
      <c r="J2994" s="1" t="s">
        <v>6</v>
      </c>
      <c r="K2994" s="1">
        <v>30</v>
      </c>
      <c r="L2994" s="1" t="s">
        <v>114</v>
      </c>
      <c r="M2994" s="14">
        <v>0.55000000000000004</v>
      </c>
      <c r="N2994" s="2">
        <v>2000</v>
      </c>
      <c r="O2994" s="14">
        <f t="shared" si="162"/>
        <v>1100</v>
      </c>
      <c r="P2994" s="14">
        <f t="shared" si="163"/>
        <v>330</v>
      </c>
      <c r="Q2994" s="3">
        <v>0.3</v>
      </c>
    </row>
    <row r="2995" spans="1:17" ht="15.75" customHeight="1" x14ac:dyDescent="0.2">
      <c r="A2995" s="1" t="s">
        <v>108</v>
      </c>
      <c r="B2995" s="1">
        <v>1185732</v>
      </c>
      <c r="C2995" s="17">
        <v>44751</v>
      </c>
      <c r="D2995" s="17" t="str">
        <f t="shared" si="164"/>
        <v>julio</v>
      </c>
      <c r="E2995" s="17" t="str">
        <f t="shared" si="165"/>
        <v>T3</v>
      </c>
      <c r="F2995" s="17" t="str">
        <f t="shared" si="166"/>
        <v>S2</v>
      </c>
      <c r="G2995" s="1" t="s">
        <v>15</v>
      </c>
      <c r="H2995" s="1" t="s">
        <v>87</v>
      </c>
      <c r="I2995" s="1" t="s">
        <v>88</v>
      </c>
      <c r="J2995" s="1" t="s">
        <v>7</v>
      </c>
      <c r="K2995" s="1">
        <v>40</v>
      </c>
      <c r="L2995" s="1" t="s">
        <v>114</v>
      </c>
      <c r="M2995" s="14">
        <v>0.60000000000000009</v>
      </c>
      <c r="N2995" s="2">
        <v>3750</v>
      </c>
      <c r="O2995" s="14">
        <f t="shared" si="162"/>
        <v>2250.0000000000005</v>
      </c>
      <c r="P2995" s="14">
        <f t="shared" si="163"/>
        <v>900.00000000000023</v>
      </c>
      <c r="Q2995" s="3">
        <v>0.4</v>
      </c>
    </row>
    <row r="2996" spans="1:17" ht="15.75" customHeight="1" x14ac:dyDescent="0.2">
      <c r="A2996" s="1" t="s">
        <v>108</v>
      </c>
      <c r="B2996" s="1">
        <v>1185732</v>
      </c>
      <c r="C2996" s="17">
        <v>44783</v>
      </c>
      <c r="D2996" s="17" t="str">
        <f t="shared" si="164"/>
        <v>agosto</v>
      </c>
      <c r="E2996" s="17" t="str">
        <f t="shared" si="165"/>
        <v>T3</v>
      </c>
      <c r="F2996" s="17" t="str">
        <f t="shared" si="166"/>
        <v>S2</v>
      </c>
      <c r="G2996" s="1" t="s">
        <v>15</v>
      </c>
      <c r="H2996" s="1" t="s">
        <v>87</v>
      </c>
      <c r="I2996" s="1" t="s">
        <v>88</v>
      </c>
      <c r="J2996" s="1" t="s">
        <v>2</v>
      </c>
      <c r="K2996" s="1">
        <v>43</v>
      </c>
      <c r="L2996" s="1" t="s">
        <v>114</v>
      </c>
      <c r="M2996" s="14">
        <v>0.5</v>
      </c>
      <c r="N2996" s="2">
        <v>5250</v>
      </c>
      <c r="O2996" s="14">
        <f t="shared" si="162"/>
        <v>2625</v>
      </c>
      <c r="P2996" s="14">
        <f t="shared" si="163"/>
        <v>1050</v>
      </c>
      <c r="Q2996" s="3">
        <v>0.4</v>
      </c>
    </row>
    <row r="2997" spans="1:17" ht="15.75" customHeight="1" x14ac:dyDescent="0.2">
      <c r="A2997" s="1" t="s">
        <v>108</v>
      </c>
      <c r="B2997" s="1">
        <v>1185732</v>
      </c>
      <c r="C2997" s="17">
        <v>44783</v>
      </c>
      <c r="D2997" s="17" t="str">
        <f t="shared" si="164"/>
        <v>agosto</v>
      </c>
      <c r="E2997" s="17" t="str">
        <f t="shared" si="165"/>
        <v>T3</v>
      </c>
      <c r="F2997" s="17" t="str">
        <f t="shared" si="166"/>
        <v>S2</v>
      </c>
      <c r="G2997" s="1" t="s">
        <v>15</v>
      </c>
      <c r="H2997" s="1" t="s">
        <v>87</v>
      </c>
      <c r="I2997" s="1" t="s">
        <v>88</v>
      </c>
      <c r="J2997" s="1" t="s">
        <v>3</v>
      </c>
      <c r="K2997" s="1">
        <v>29</v>
      </c>
      <c r="L2997" s="1" t="s">
        <v>113</v>
      </c>
      <c r="M2997" s="14">
        <v>0.45000000000000007</v>
      </c>
      <c r="N2997" s="2">
        <v>3000</v>
      </c>
      <c r="O2997" s="14">
        <f t="shared" si="162"/>
        <v>1350.0000000000002</v>
      </c>
      <c r="P2997" s="14">
        <f t="shared" si="163"/>
        <v>540.00000000000011</v>
      </c>
      <c r="Q2997" s="3">
        <v>0.4</v>
      </c>
    </row>
    <row r="2998" spans="1:17" ht="15.75" customHeight="1" x14ac:dyDescent="0.2">
      <c r="A2998" s="1" t="s">
        <v>108</v>
      </c>
      <c r="B2998" s="1">
        <v>1185732</v>
      </c>
      <c r="C2998" s="17">
        <v>44783</v>
      </c>
      <c r="D2998" s="17" t="str">
        <f t="shared" si="164"/>
        <v>agosto</v>
      </c>
      <c r="E2998" s="17" t="str">
        <f t="shared" si="165"/>
        <v>T3</v>
      </c>
      <c r="F2998" s="17" t="str">
        <f t="shared" si="166"/>
        <v>S2</v>
      </c>
      <c r="G2998" s="1" t="s">
        <v>15</v>
      </c>
      <c r="H2998" s="1" t="s">
        <v>87</v>
      </c>
      <c r="I2998" s="1" t="s">
        <v>88</v>
      </c>
      <c r="J2998" s="1" t="s">
        <v>4</v>
      </c>
      <c r="K2998" s="1">
        <v>45</v>
      </c>
      <c r="L2998" s="1" t="s">
        <v>115</v>
      </c>
      <c r="M2998" s="14">
        <v>0.4</v>
      </c>
      <c r="N2998" s="2">
        <v>2250</v>
      </c>
      <c r="O2998" s="14">
        <f t="shared" si="162"/>
        <v>900</v>
      </c>
      <c r="P2998" s="14">
        <f t="shared" si="163"/>
        <v>315</v>
      </c>
      <c r="Q2998" s="3">
        <v>0.35</v>
      </c>
    </row>
    <row r="2999" spans="1:17" ht="15.75" customHeight="1" x14ac:dyDescent="0.2">
      <c r="A2999" s="1" t="s">
        <v>108</v>
      </c>
      <c r="B2999" s="1">
        <v>1185732</v>
      </c>
      <c r="C2999" s="17">
        <v>44783</v>
      </c>
      <c r="D2999" s="17" t="str">
        <f t="shared" si="164"/>
        <v>agosto</v>
      </c>
      <c r="E2999" s="17" t="str">
        <f t="shared" si="165"/>
        <v>T3</v>
      </c>
      <c r="F2999" s="17" t="str">
        <f t="shared" si="166"/>
        <v>S2</v>
      </c>
      <c r="G2999" s="1" t="s">
        <v>15</v>
      </c>
      <c r="H2999" s="1" t="s">
        <v>87</v>
      </c>
      <c r="I2999" s="1" t="s">
        <v>88</v>
      </c>
      <c r="J2999" s="1" t="s">
        <v>5</v>
      </c>
      <c r="K2999" s="1">
        <v>58</v>
      </c>
      <c r="L2999" s="1" t="s">
        <v>114</v>
      </c>
      <c r="M2999" s="14">
        <v>0.4</v>
      </c>
      <c r="N2999" s="2">
        <v>2000</v>
      </c>
      <c r="O2999" s="14">
        <f t="shared" si="162"/>
        <v>800</v>
      </c>
      <c r="P2999" s="14">
        <f t="shared" si="163"/>
        <v>280</v>
      </c>
      <c r="Q2999" s="3">
        <v>0.35</v>
      </c>
    </row>
    <row r="3000" spans="1:17" ht="15.75" customHeight="1" x14ac:dyDescent="0.2">
      <c r="A3000" s="1" t="s">
        <v>108</v>
      </c>
      <c r="B3000" s="1">
        <v>1185732</v>
      </c>
      <c r="C3000" s="17">
        <v>44783</v>
      </c>
      <c r="D3000" s="17" t="str">
        <f t="shared" si="164"/>
        <v>agosto</v>
      </c>
      <c r="E3000" s="17" t="str">
        <f t="shared" si="165"/>
        <v>T3</v>
      </c>
      <c r="F3000" s="17" t="str">
        <f t="shared" si="166"/>
        <v>S2</v>
      </c>
      <c r="G3000" s="1" t="s">
        <v>15</v>
      </c>
      <c r="H3000" s="1" t="s">
        <v>87</v>
      </c>
      <c r="I3000" s="1" t="s">
        <v>88</v>
      </c>
      <c r="J3000" s="1" t="s">
        <v>6</v>
      </c>
      <c r="K3000" s="1">
        <v>59</v>
      </c>
      <c r="L3000" s="1" t="s">
        <v>114</v>
      </c>
      <c r="M3000" s="14">
        <v>0.5</v>
      </c>
      <c r="N3000" s="2">
        <v>1750</v>
      </c>
      <c r="O3000" s="14">
        <f t="shared" si="162"/>
        <v>875</v>
      </c>
      <c r="P3000" s="14">
        <f t="shared" si="163"/>
        <v>262.5</v>
      </c>
      <c r="Q3000" s="3">
        <v>0.3</v>
      </c>
    </row>
    <row r="3001" spans="1:17" ht="15.75" customHeight="1" x14ac:dyDescent="0.2">
      <c r="A3001" s="1" t="s">
        <v>108</v>
      </c>
      <c r="B3001" s="1">
        <v>1185732</v>
      </c>
      <c r="C3001" s="17">
        <v>44783</v>
      </c>
      <c r="D3001" s="17" t="str">
        <f t="shared" si="164"/>
        <v>agosto</v>
      </c>
      <c r="E3001" s="17" t="str">
        <f t="shared" si="165"/>
        <v>T3</v>
      </c>
      <c r="F3001" s="17" t="str">
        <f t="shared" si="166"/>
        <v>S2</v>
      </c>
      <c r="G3001" s="1" t="s">
        <v>15</v>
      </c>
      <c r="H3001" s="1" t="s">
        <v>87</v>
      </c>
      <c r="I3001" s="1" t="s">
        <v>88</v>
      </c>
      <c r="J3001" s="1" t="s">
        <v>7</v>
      </c>
      <c r="K3001" s="1">
        <v>53</v>
      </c>
      <c r="L3001" s="1" t="s">
        <v>112</v>
      </c>
      <c r="M3001" s="14">
        <v>0.55000000000000004</v>
      </c>
      <c r="N3001" s="2">
        <v>3500</v>
      </c>
      <c r="O3001" s="14">
        <f t="shared" si="162"/>
        <v>1925.0000000000002</v>
      </c>
      <c r="P3001" s="14">
        <f t="shared" si="163"/>
        <v>770.00000000000011</v>
      </c>
      <c r="Q3001" s="3">
        <v>0.4</v>
      </c>
    </row>
    <row r="3002" spans="1:17" ht="15.75" customHeight="1" x14ac:dyDescent="0.2">
      <c r="A3002" s="1" t="s">
        <v>108</v>
      </c>
      <c r="B3002" s="1">
        <v>1185732</v>
      </c>
      <c r="C3002" s="17">
        <v>44815</v>
      </c>
      <c r="D3002" s="17" t="str">
        <f t="shared" si="164"/>
        <v>septiembre</v>
      </c>
      <c r="E3002" s="17" t="str">
        <f t="shared" si="165"/>
        <v>T3</v>
      </c>
      <c r="F3002" s="17" t="str">
        <f t="shared" si="166"/>
        <v>S2</v>
      </c>
      <c r="G3002" s="1" t="s">
        <v>15</v>
      </c>
      <c r="H3002" s="1" t="s">
        <v>87</v>
      </c>
      <c r="I3002" s="1" t="s">
        <v>88</v>
      </c>
      <c r="J3002" s="1" t="s">
        <v>2</v>
      </c>
      <c r="K3002" s="1">
        <v>33</v>
      </c>
      <c r="L3002" s="1" t="s">
        <v>113</v>
      </c>
      <c r="M3002" s="14">
        <v>0.35000000000000003</v>
      </c>
      <c r="N3002" s="2">
        <v>4750</v>
      </c>
      <c r="O3002" s="14">
        <f t="shared" si="162"/>
        <v>1662.5000000000002</v>
      </c>
      <c r="P3002" s="14">
        <f t="shared" si="163"/>
        <v>665.00000000000011</v>
      </c>
      <c r="Q3002" s="3">
        <v>0.4</v>
      </c>
    </row>
    <row r="3003" spans="1:17" ht="15.75" customHeight="1" x14ac:dyDescent="0.2">
      <c r="A3003" s="1" t="s">
        <v>108</v>
      </c>
      <c r="B3003" s="1">
        <v>1185732</v>
      </c>
      <c r="C3003" s="17">
        <v>44815</v>
      </c>
      <c r="D3003" s="17" t="str">
        <f t="shared" si="164"/>
        <v>septiembre</v>
      </c>
      <c r="E3003" s="17" t="str">
        <f t="shared" si="165"/>
        <v>T3</v>
      </c>
      <c r="F3003" s="17" t="str">
        <f t="shared" si="166"/>
        <v>S2</v>
      </c>
      <c r="G3003" s="1" t="s">
        <v>15</v>
      </c>
      <c r="H3003" s="1" t="s">
        <v>87</v>
      </c>
      <c r="I3003" s="1" t="s">
        <v>88</v>
      </c>
      <c r="J3003" s="1" t="s">
        <v>3</v>
      </c>
      <c r="K3003" s="1">
        <v>51</v>
      </c>
      <c r="L3003" s="1" t="s">
        <v>113</v>
      </c>
      <c r="M3003" s="14">
        <v>0.3000000000000001</v>
      </c>
      <c r="N3003" s="2">
        <v>2750</v>
      </c>
      <c r="O3003" s="14">
        <f t="shared" si="162"/>
        <v>825.00000000000023</v>
      </c>
      <c r="P3003" s="14">
        <f t="shared" si="163"/>
        <v>330.00000000000011</v>
      </c>
      <c r="Q3003" s="3">
        <v>0.4</v>
      </c>
    </row>
    <row r="3004" spans="1:17" ht="15.75" customHeight="1" x14ac:dyDescent="0.2">
      <c r="A3004" s="1" t="s">
        <v>108</v>
      </c>
      <c r="B3004" s="1">
        <v>1185732</v>
      </c>
      <c r="C3004" s="17">
        <v>44815</v>
      </c>
      <c r="D3004" s="17" t="str">
        <f t="shared" si="164"/>
        <v>septiembre</v>
      </c>
      <c r="E3004" s="17" t="str">
        <f t="shared" si="165"/>
        <v>T3</v>
      </c>
      <c r="F3004" s="17" t="str">
        <f t="shared" si="166"/>
        <v>S2</v>
      </c>
      <c r="G3004" s="1" t="s">
        <v>15</v>
      </c>
      <c r="H3004" s="1" t="s">
        <v>87</v>
      </c>
      <c r="I3004" s="1" t="s">
        <v>88</v>
      </c>
      <c r="J3004" s="1" t="s">
        <v>4</v>
      </c>
      <c r="K3004" s="1">
        <v>17</v>
      </c>
      <c r="L3004" s="1" t="s">
        <v>112</v>
      </c>
      <c r="M3004" s="14">
        <v>0.25000000000000006</v>
      </c>
      <c r="N3004" s="2">
        <v>1750</v>
      </c>
      <c r="O3004" s="14">
        <f t="shared" si="162"/>
        <v>437.50000000000011</v>
      </c>
      <c r="P3004" s="14">
        <f t="shared" si="163"/>
        <v>153.12500000000003</v>
      </c>
      <c r="Q3004" s="3">
        <v>0.35</v>
      </c>
    </row>
    <row r="3005" spans="1:17" ht="15.75" customHeight="1" x14ac:dyDescent="0.2">
      <c r="A3005" s="1" t="s">
        <v>108</v>
      </c>
      <c r="B3005" s="1">
        <v>1185732</v>
      </c>
      <c r="C3005" s="17">
        <v>44815</v>
      </c>
      <c r="D3005" s="17" t="str">
        <f t="shared" si="164"/>
        <v>septiembre</v>
      </c>
      <c r="E3005" s="17" t="str">
        <f t="shared" si="165"/>
        <v>T3</v>
      </c>
      <c r="F3005" s="17" t="str">
        <f t="shared" si="166"/>
        <v>S2</v>
      </c>
      <c r="G3005" s="1" t="s">
        <v>15</v>
      </c>
      <c r="H3005" s="1" t="s">
        <v>87</v>
      </c>
      <c r="I3005" s="1" t="s">
        <v>88</v>
      </c>
      <c r="J3005" s="1" t="s">
        <v>5</v>
      </c>
      <c r="K3005" s="1">
        <v>54</v>
      </c>
      <c r="L3005" s="1" t="s">
        <v>115</v>
      </c>
      <c r="M3005" s="14">
        <v>0.25000000000000006</v>
      </c>
      <c r="N3005" s="2">
        <v>1500</v>
      </c>
      <c r="O3005" s="14">
        <f t="shared" si="162"/>
        <v>375.00000000000006</v>
      </c>
      <c r="P3005" s="14">
        <f t="shared" si="163"/>
        <v>131.25</v>
      </c>
      <c r="Q3005" s="3">
        <v>0.35</v>
      </c>
    </row>
    <row r="3006" spans="1:17" ht="15.75" customHeight="1" x14ac:dyDescent="0.2">
      <c r="A3006" s="1" t="s">
        <v>108</v>
      </c>
      <c r="B3006" s="1">
        <v>1185732</v>
      </c>
      <c r="C3006" s="17">
        <v>44815</v>
      </c>
      <c r="D3006" s="17" t="str">
        <f t="shared" si="164"/>
        <v>septiembre</v>
      </c>
      <c r="E3006" s="17" t="str">
        <f t="shared" si="165"/>
        <v>T3</v>
      </c>
      <c r="F3006" s="17" t="str">
        <f t="shared" si="166"/>
        <v>S2</v>
      </c>
      <c r="G3006" s="1" t="s">
        <v>15</v>
      </c>
      <c r="H3006" s="1" t="s">
        <v>87</v>
      </c>
      <c r="I3006" s="1" t="s">
        <v>88</v>
      </c>
      <c r="J3006" s="1" t="s">
        <v>6</v>
      </c>
      <c r="K3006" s="1">
        <v>28</v>
      </c>
      <c r="L3006" s="1" t="s">
        <v>112</v>
      </c>
      <c r="M3006" s="14">
        <v>0.35000000000000003</v>
      </c>
      <c r="N3006" s="2">
        <v>1500</v>
      </c>
      <c r="O3006" s="14">
        <f t="shared" si="162"/>
        <v>525</v>
      </c>
      <c r="P3006" s="14">
        <f t="shared" si="163"/>
        <v>157.5</v>
      </c>
      <c r="Q3006" s="3">
        <v>0.3</v>
      </c>
    </row>
    <row r="3007" spans="1:17" ht="15.75" customHeight="1" x14ac:dyDescent="0.2">
      <c r="A3007" s="1" t="s">
        <v>108</v>
      </c>
      <c r="B3007" s="1">
        <v>1185732</v>
      </c>
      <c r="C3007" s="17">
        <v>44815</v>
      </c>
      <c r="D3007" s="17" t="str">
        <f t="shared" si="164"/>
        <v>septiembre</v>
      </c>
      <c r="E3007" s="17" t="str">
        <f t="shared" si="165"/>
        <v>T3</v>
      </c>
      <c r="F3007" s="17" t="str">
        <f t="shared" si="166"/>
        <v>S2</v>
      </c>
      <c r="G3007" s="1" t="s">
        <v>15</v>
      </c>
      <c r="H3007" s="1" t="s">
        <v>87</v>
      </c>
      <c r="I3007" s="1" t="s">
        <v>88</v>
      </c>
      <c r="J3007" s="1" t="s">
        <v>7</v>
      </c>
      <c r="K3007" s="1">
        <v>54</v>
      </c>
      <c r="L3007" s="1" t="s">
        <v>113</v>
      </c>
      <c r="M3007" s="14">
        <v>0.4</v>
      </c>
      <c r="N3007" s="2">
        <v>2250</v>
      </c>
      <c r="O3007" s="14">
        <f t="shared" si="162"/>
        <v>900</v>
      </c>
      <c r="P3007" s="14">
        <f t="shared" si="163"/>
        <v>360</v>
      </c>
      <c r="Q3007" s="3">
        <v>0.4</v>
      </c>
    </row>
    <row r="3008" spans="1:17" ht="15.75" customHeight="1" x14ac:dyDescent="0.2">
      <c r="A3008" s="1" t="s">
        <v>108</v>
      </c>
      <c r="B3008" s="1">
        <v>1185732</v>
      </c>
      <c r="C3008" s="17">
        <v>44844</v>
      </c>
      <c r="D3008" s="17" t="str">
        <f t="shared" si="164"/>
        <v>octubre</v>
      </c>
      <c r="E3008" s="17" t="str">
        <f t="shared" si="165"/>
        <v>T4</v>
      </c>
      <c r="F3008" s="17" t="str">
        <f t="shared" si="166"/>
        <v>S2</v>
      </c>
      <c r="G3008" s="1" t="s">
        <v>15</v>
      </c>
      <c r="H3008" s="1" t="s">
        <v>87</v>
      </c>
      <c r="I3008" s="1" t="s">
        <v>88</v>
      </c>
      <c r="J3008" s="1" t="s">
        <v>2</v>
      </c>
      <c r="K3008" s="1">
        <v>49</v>
      </c>
      <c r="L3008" s="1" t="s">
        <v>115</v>
      </c>
      <c r="M3008" s="14">
        <v>0.44999999999999996</v>
      </c>
      <c r="N3008" s="2">
        <v>4000</v>
      </c>
      <c r="O3008" s="14">
        <f t="shared" si="162"/>
        <v>1799.9999999999998</v>
      </c>
      <c r="P3008" s="14">
        <f t="shared" si="163"/>
        <v>720</v>
      </c>
      <c r="Q3008" s="3">
        <v>0.4</v>
      </c>
    </row>
    <row r="3009" spans="1:17" ht="15.75" customHeight="1" x14ac:dyDescent="0.2">
      <c r="A3009" s="1" t="s">
        <v>108</v>
      </c>
      <c r="B3009" s="1">
        <v>1185732</v>
      </c>
      <c r="C3009" s="17">
        <v>44844</v>
      </c>
      <c r="D3009" s="17" t="str">
        <f t="shared" si="164"/>
        <v>octubre</v>
      </c>
      <c r="E3009" s="17" t="str">
        <f t="shared" si="165"/>
        <v>T4</v>
      </c>
      <c r="F3009" s="17" t="str">
        <f t="shared" si="166"/>
        <v>S2</v>
      </c>
      <c r="G3009" s="1" t="s">
        <v>15</v>
      </c>
      <c r="H3009" s="1" t="s">
        <v>87</v>
      </c>
      <c r="I3009" s="1" t="s">
        <v>88</v>
      </c>
      <c r="J3009" s="1" t="s">
        <v>3</v>
      </c>
      <c r="K3009" s="1">
        <v>43</v>
      </c>
      <c r="L3009" s="1" t="s">
        <v>115</v>
      </c>
      <c r="M3009" s="14">
        <v>0.35000000000000003</v>
      </c>
      <c r="N3009" s="2">
        <v>2500</v>
      </c>
      <c r="O3009" s="14">
        <f t="shared" si="162"/>
        <v>875.00000000000011</v>
      </c>
      <c r="P3009" s="14">
        <f t="shared" si="163"/>
        <v>350.00000000000006</v>
      </c>
      <c r="Q3009" s="3">
        <v>0.4</v>
      </c>
    </row>
    <row r="3010" spans="1:17" ht="15.75" customHeight="1" x14ac:dyDescent="0.2">
      <c r="A3010" s="1" t="s">
        <v>108</v>
      </c>
      <c r="B3010" s="1">
        <v>1185732</v>
      </c>
      <c r="C3010" s="17">
        <v>44844</v>
      </c>
      <c r="D3010" s="17" t="str">
        <f t="shared" ref="D3010:D3073" si="167">TEXT(C3010,"mmmm")</f>
        <v>octubre</v>
      </c>
      <c r="E3010" s="17" t="str">
        <f t="shared" ref="E3010:E3073" si="168">"T" &amp; TRUNC((MONTH(C3010)-1)/3)+1</f>
        <v>T4</v>
      </c>
      <c r="F3010" s="17" t="str">
        <f t="shared" ref="F3010:F3073" si="169">"S" &amp; IF(MONTH(C3010)&lt;=6,1,2)</f>
        <v>S2</v>
      </c>
      <c r="G3010" s="1" t="s">
        <v>15</v>
      </c>
      <c r="H3010" s="1" t="s">
        <v>87</v>
      </c>
      <c r="I3010" s="1" t="s">
        <v>88</v>
      </c>
      <c r="J3010" s="1" t="s">
        <v>4</v>
      </c>
      <c r="K3010" s="1">
        <v>50</v>
      </c>
      <c r="L3010" s="1" t="s">
        <v>112</v>
      </c>
      <c r="M3010" s="14">
        <v>0.35000000000000003</v>
      </c>
      <c r="N3010" s="2">
        <v>1500</v>
      </c>
      <c r="O3010" s="14">
        <f t="shared" si="162"/>
        <v>525</v>
      </c>
      <c r="P3010" s="14">
        <f t="shared" si="163"/>
        <v>183.75</v>
      </c>
      <c r="Q3010" s="3">
        <v>0.35</v>
      </c>
    </row>
    <row r="3011" spans="1:17" ht="15.75" customHeight="1" x14ac:dyDescent="0.2">
      <c r="A3011" s="1" t="s">
        <v>108</v>
      </c>
      <c r="B3011" s="1">
        <v>1185732</v>
      </c>
      <c r="C3011" s="17">
        <v>44844</v>
      </c>
      <c r="D3011" s="17" t="str">
        <f t="shared" si="167"/>
        <v>octubre</v>
      </c>
      <c r="E3011" s="17" t="str">
        <f t="shared" si="168"/>
        <v>T4</v>
      </c>
      <c r="F3011" s="17" t="str">
        <f t="shared" si="169"/>
        <v>S2</v>
      </c>
      <c r="G3011" s="1" t="s">
        <v>15</v>
      </c>
      <c r="H3011" s="1" t="s">
        <v>87</v>
      </c>
      <c r="I3011" s="1" t="s">
        <v>88</v>
      </c>
      <c r="J3011" s="1" t="s">
        <v>5</v>
      </c>
      <c r="K3011" s="1">
        <v>32</v>
      </c>
      <c r="L3011" s="1" t="s">
        <v>113</v>
      </c>
      <c r="M3011" s="14">
        <v>0.35000000000000003</v>
      </c>
      <c r="N3011" s="2">
        <v>1500</v>
      </c>
      <c r="O3011" s="14">
        <f t="shared" si="162"/>
        <v>525</v>
      </c>
      <c r="P3011" s="14">
        <f t="shared" si="163"/>
        <v>183.75</v>
      </c>
      <c r="Q3011" s="3">
        <v>0.35</v>
      </c>
    </row>
    <row r="3012" spans="1:17" ht="15.75" customHeight="1" x14ac:dyDescent="0.2">
      <c r="A3012" s="1" t="s">
        <v>108</v>
      </c>
      <c r="B3012" s="1">
        <v>1185732</v>
      </c>
      <c r="C3012" s="17">
        <v>44844</v>
      </c>
      <c r="D3012" s="17" t="str">
        <f t="shared" si="167"/>
        <v>octubre</v>
      </c>
      <c r="E3012" s="17" t="str">
        <f t="shared" si="168"/>
        <v>T4</v>
      </c>
      <c r="F3012" s="17" t="str">
        <f t="shared" si="169"/>
        <v>S2</v>
      </c>
      <c r="G3012" s="1" t="s">
        <v>15</v>
      </c>
      <c r="H3012" s="1" t="s">
        <v>87</v>
      </c>
      <c r="I3012" s="1" t="s">
        <v>88</v>
      </c>
      <c r="J3012" s="1" t="s">
        <v>6</v>
      </c>
      <c r="K3012" s="1">
        <v>33</v>
      </c>
      <c r="L3012" s="1" t="s">
        <v>115</v>
      </c>
      <c r="M3012" s="14">
        <v>0.44999999999999996</v>
      </c>
      <c r="N3012" s="2">
        <v>1500</v>
      </c>
      <c r="O3012" s="14">
        <f t="shared" si="162"/>
        <v>674.99999999999989</v>
      </c>
      <c r="P3012" s="14">
        <f t="shared" si="163"/>
        <v>202.49999999999997</v>
      </c>
      <c r="Q3012" s="3">
        <v>0.3</v>
      </c>
    </row>
    <row r="3013" spans="1:17" ht="15.75" customHeight="1" x14ac:dyDescent="0.2">
      <c r="A3013" s="1" t="s">
        <v>108</v>
      </c>
      <c r="B3013" s="1">
        <v>1185732</v>
      </c>
      <c r="C3013" s="17">
        <v>44844</v>
      </c>
      <c r="D3013" s="17" t="str">
        <f t="shared" si="167"/>
        <v>octubre</v>
      </c>
      <c r="E3013" s="17" t="str">
        <f t="shared" si="168"/>
        <v>T4</v>
      </c>
      <c r="F3013" s="17" t="str">
        <f t="shared" si="169"/>
        <v>S2</v>
      </c>
      <c r="G3013" s="1" t="s">
        <v>15</v>
      </c>
      <c r="H3013" s="1" t="s">
        <v>87</v>
      </c>
      <c r="I3013" s="1" t="s">
        <v>88</v>
      </c>
      <c r="J3013" s="1" t="s">
        <v>7</v>
      </c>
      <c r="K3013" s="1">
        <v>60</v>
      </c>
      <c r="L3013" s="1" t="s">
        <v>112</v>
      </c>
      <c r="M3013" s="14">
        <v>0.49999999999999983</v>
      </c>
      <c r="N3013" s="2">
        <v>2750</v>
      </c>
      <c r="O3013" s="14">
        <f t="shared" si="162"/>
        <v>1374.9999999999995</v>
      </c>
      <c r="P3013" s="14">
        <f t="shared" si="163"/>
        <v>549.99999999999989</v>
      </c>
      <c r="Q3013" s="3">
        <v>0.4</v>
      </c>
    </row>
    <row r="3014" spans="1:17" ht="15.75" customHeight="1" x14ac:dyDescent="0.2">
      <c r="A3014" s="1" t="s">
        <v>108</v>
      </c>
      <c r="B3014" s="1">
        <v>1185732</v>
      </c>
      <c r="C3014" s="17">
        <v>44875</v>
      </c>
      <c r="D3014" s="17" t="str">
        <f t="shared" si="167"/>
        <v>noviembre</v>
      </c>
      <c r="E3014" s="17" t="str">
        <f t="shared" si="168"/>
        <v>T4</v>
      </c>
      <c r="F3014" s="17" t="str">
        <f t="shared" si="169"/>
        <v>S2</v>
      </c>
      <c r="G3014" s="1" t="s">
        <v>15</v>
      </c>
      <c r="H3014" s="1" t="s">
        <v>87</v>
      </c>
      <c r="I3014" s="1" t="s">
        <v>88</v>
      </c>
      <c r="J3014" s="1" t="s">
        <v>2</v>
      </c>
      <c r="K3014" s="1">
        <v>28</v>
      </c>
      <c r="L3014" s="1" t="s">
        <v>115</v>
      </c>
      <c r="M3014" s="14">
        <v>0.44999999999999996</v>
      </c>
      <c r="N3014" s="2">
        <v>4250</v>
      </c>
      <c r="O3014" s="14">
        <f t="shared" si="162"/>
        <v>1912.4999999999998</v>
      </c>
      <c r="P3014" s="14">
        <f t="shared" si="163"/>
        <v>765</v>
      </c>
      <c r="Q3014" s="3">
        <v>0.4</v>
      </c>
    </row>
    <row r="3015" spans="1:17" ht="15.75" customHeight="1" x14ac:dyDescent="0.2">
      <c r="A3015" s="1" t="s">
        <v>108</v>
      </c>
      <c r="B3015" s="1">
        <v>1185732</v>
      </c>
      <c r="C3015" s="17">
        <v>44875</v>
      </c>
      <c r="D3015" s="17" t="str">
        <f t="shared" si="167"/>
        <v>noviembre</v>
      </c>
      <c r="E3015" s="17" t="str">
        <f t="shared" si="168"/>
        <v>T4</v>
      </c>
      <c r="F3015" s="17" t="str">
        <f t="shared" si="169"/>
        <v>S2</v>
      </c>
      <c r="G3015" s="1" t="s">
        <v>15</v>
      </c>
      <c r="H3015" s="1" t="s">
        <v>87</v>
      </c>
      <c r="I3015" s="1" t="s">
        <v>88</v>
      </c>
      <c r="J3015" s="1" t="s">
        <v>3</v>
      </c>
      <c r="K3015" s="1">
        <v>26</v>
      </c>
      <c r="L3015" s="1" t="s">
        <v>113</v>
      </c>
      <c r="M3015" s="14">
        <v>0.35000000000000003</v>
      </c>
      <c r="N3015" s="2">
        <v>3250</v>
      </c>
      <c r="O3015" s="14">
        <f t="shared" si="162"/>
        <v>1137.5</v>
      </c>
      <c r="P3015" s="14">
        <f t="shared" si="163"/>
        <v>455</v>
      </c>
      <c r="Q3015" s="3">
        <v>0.4</v>
      </c>
    </row>
    <row r="3016" spans="1:17" ht="15.75" customHeight="1" x14ac:dyDescent="0.2">
      <c r="A3016" s="1" t="s">
        <v>108</v>
      </c>
      <c r="B3016" s="1">
        <v>1185732</v>
      </c>
      <c r="C3016" s="17">
        <v>44875</v>
      </c>
      <c r="D3016" s="17" t="str">
        <f t="shared" si="167"/>
        <v>noviembre</v>
      </c>
      <c r="E3016" s="17" t="str">
        <f t="shared" si="168"/>
        <v>T4</v>
      </c>
      <c r="F3016" s="17" t="str">
        <f t="shared" si="169"/>
        <v>S2</v>
      </c>
      <c r="G3016" s="1" t="s">
        <v>15</v>
      </c>
      <c r="H3016" s="1" t="s">
        <v>87</v>
      </c>
      <c r="I3016" s="1" t="s">
        <v>88</v>
      </c>
      <c r="J3016" s="1" t="s">
        <v>4</v>
      </c>
      <c r="K3016" s="1">
        <v>45</v>
      </c>
      <c r="L3016" s="1" t="s">
        <v>112</v>
      </c>
      <c r="M3016" s="14">
        <v>0.35000000000000003</v>
      </c>
      <c r="N3016" s="2">
        <v>2700</v>
      </c>
      <c r="O3016" s="14">
        <f t="shared" si="162"/>
        <v>945.00000000000011</v>
      </c>
      <c r="P3016" s="14">
        <f t="shared" si="163"/>
        <v>330.75</v>
      </c>
      <c r="Q3016" s="3">
        <v>0.35</v>
      </c>
    </row>
    <row r="3017" spans="1:17" ht="15.75" customHeight="1" x14ac:dyDescent="0.2">
      <c r="A3017" s="1" t="s">
        <v>108</v>
      </c>
      <c r="B3017" s="1">
        <v>1185732</v>
      </c>
      <c r="C3017" s="17">
        <v>44875</v>
      </c>
      <c r="D3017" s="17" t="str">
        <f t="shared" si="167"/>
        <v>noviembre</v>
      </c>
      <c r="E3017" s="17" t="str">
        <f t="shared" si="168"/>
        <v>T4</v>
      </c>
      <c r="F3017" s="17" t="str">
        <f t="shared" si="169"/>
        <v>S2</v>
      </c>
      <c r="G3017" s="1" t="s">
        <v>15</v>
      </c>
      <c r="H3017" s="1" t="s">
        <v>87</v>
      </c>
      <c r="I3017" s="1" t="s">
        <v>88</v>
      </c>
      <c r="J3017" s="1" t="s">
        <v>5</v>
      </c>
      <c r="K3017" s="1">
        <v>25</v>
      </c>
      <c r="L3017" s="1" t="s">
        <v>112</v>
      </c>
      <c r="M3017" s="14">
        <v>0.35000000000000003</v>
      </c>
      <c r="N3017" s="2">
        <v>2750</v>
      </c>
      <c r="O3017" s="14">
        <f t="shared" si="162"/>
        <v>962.50000000000011</v>
      </c>
      <c r="P3017" s="14">
        <f t="shared" si="163"/>
        <v>336.875</v>
      </c>
      <c r="Q3017" s="3">
        <v>0.35</v>
      </c>
    </row>
    <row r="3018" spans="1:17" ht="15.75" customHeight="1" x14ac:dyDescent="0.2">
      <c r="A3018" s="1" t="s">
        <v>108</v>
      </c>
      <c r="B3018" s="1">
        <v>1185732</v>
      </c>
      <c r="C3018" s="17">
        <v>44875</v>
      </c>
      <c r="D3018" s="17" t="str">
        <f t="shared" si="167"/>
        <v>noviembre</v>
      </c>
      <c r="E3018" s="17" t="str">
        <f t="shared" si="168"/>
        <v>T4</v>
      </c>
      <c r="F3018" s="17" t="str">
        <f t="shared" si="169"/>
        <v>S2</v>
      </c>
      <c r="G3018" s="1" t="s">
        <v>15</v>
      </c>
      <c r="H3018" s="1" t="s">
        <v>87</v>
      </c>
      <c r="I3018" s="1" t="s">
        <v>88</v>
      </c>
      <c r="J3018" s="1" t="s">
        <v>6</v>
      </c>
      <c r="K3018" s="1">
        <v>25</v>
      </c>
      <c r="L3018" s="1" t="s">
        <v>114</v>
      </c>
      <c r="M3018" s="14">
        <v>0.6</v>
      </c>
      <c r="N3018" s="2">
        <v>2500</v>
      </c>
      <c r="O3018" s="14">
        <f t="shared" si="162"/>
        <v>1500</v>
      </c>
      <c r="P3018" s="14">
        <f t="shared" si="163"/>
        <v>450</v>
      </c>
      <c r="Q3018" s="3">
        <v>0.3</v>
      </c>
    </row>
    <row r="3019" spans="1:17" ht="15.75" customHeight="1" x14ac:dyDescent="0.2">
      <c r="A3019" s="1" t="s">
        <v>108</v>
      </c>
      <c r="B3019" s="1">
        <v>1185732</v>
      </c>
      <c r="C3019" s="17">
        <v>44875</v>
      </c>
      <c r="D3019" s="17" t="str">
        <f t="shared" si="167"/>
        <v>noviembre</v>
      </c>
      <c r="E3019" s="17" t="str">
        <f t="shared" si="168"/>
        <v>T4</v>
      </c>
      <c r="F3019" s="17" t="str">
        <f t="shared" si="169"/>
        <v>S2</v>
      </c>
      <c r="G3019" s="1" t="s">
        <v>15</v>
      </c>
      <c r="H3019" s="1" t="s">
        <v>87</v>
      </c>
      <c r="I3019" s="1" t="s">
        <v>88</v>
      </c>
      <c r="J3019" s="1" t="s">
        <v>7</v>
      </c>
      <c r="K3019" s="1">
        <v>38</v>
      </c>
      <c r="L3019" s="1" t="s">
        <v>113</v>
      </c>
      <c r="M3019" s="14">
        <v>0.64999999999999991</v>
      </c>
      <c r="N3019" s="2">
        <v>3500</v>
      </c>
      <c r="O3019" s="14">
        <f t="shared" si="162"/>
        <v>2274.9999999999995</v>
      </c>
      <c r="P3019" s="14">
        <f t="shared" si="163"/>
        <v>909.99999999999989</v>
      </c>
      <c r="Q3019" s="3">
        <v>0.4</v>
      </c>
    </row>
    <row r="3020" spans="1:17" ht="15.75" customHeight="1" x14ac:dyDescent="0.2">
      <c r="A3020" s="1" t="s">
        <v>108</v>
      </c>
      <c r="B3020" s="1">
        <v>1185732</v>
      </c>
      <c r="C3020" s="17">
        <v>44904</v>
      </c>
      <c r="D3020" s="17" t="str">
        <f t="shared" si="167"/>
        <v>diciembre</v>
      </c>
      <c r="E3020" s="17" t="str">
        <f t="shared" si="168"/>
        <v>T4</v>
      </c>
      <c r="F3020" s="17" t="str">
        <f t="shared" si="169"/>
        <v>S2</v>
      </c>
      <c r="G3020" s="1" t="s">
        <v>15</v>
      </c>
      <c r="H3020" s="1" t="s">
        <v>87</v>
      </c>
      <c r="I3020" s="1" t="s">
        <v>88</v>
      </c>
      <c r="J3020" s="1" t="s">
        <v>2</v>
      </c>
      <c r="K3020" s="1">
        <v>37</v>
      </c>
      <c r="L3020" s="1" t="s">
        <v>113</v>
      </c>
      <c r="M3020" s="14">
        <v>0.6</v>
      </c>
      <c r="N3020" s="2">
        <v>6000</v>
      </c>
      <c r="O3020" s="14">
        <f t="shared" si="162"/>
        <v>3600</v>
      </c>
      <c r="P3020" s="14">
        <f t="shared" si="163"/>
        <v>1440</v>
      </c>
      <c r="Q3020" s="3">
        <v>0.4</v>
      </c>
    </row>
    <row r="3021" spans="1:17" ht="15.75" customHeight="1" x14ac:dyDescent="0.2">
      <c r="A3021" s="1" t="s">
        <v>108</v>
      </c>
      <c r="B3021" s="1">
        <v>1185732</v>
      </c>
      <c r="C3021" s="17">
        <v>44904</v>
      </c>
      <c r="D3021" s="17" t="str">
        <f t="shared" si="167"/>
        <v>diciembre</v>
      </c>
      <c r="E3021" s="17" t="str">
        <f t="shared" si="168"/>
        <v>T4</v>
      </c>
      <c r="F3021" s="17" t="str">
        <f t="shared" si="169"/>
        <v>S2</v>
      </c>
      <c r="G3021" s="1" t="s">
        <v>15</v>
      </c>
      <c r="H3021" s="1" t="s">
        <v>87</v>
      </c>
      <c r="I3021" s="1" t="s">
        <v>88</v>
      </c>
      <c r="J3021" s="1" t="s">
        <v>3</v>
      </c>
      <c r="K3021" s="1">
        <v>60</v>
      </c>
      <c r="L3021" s="1" t="s">
        <v>115</v>
      </c>
      <c r="M3021" s="14">
        <v>0.5</v>
      </c>
      <c r="N3021" s="2">
        <v>4000</v>
      </c>
      <c r="O3021" s="14">
        <f t="shared" si="162"/>
        <v>2000</v>
      </c>
      <c r="P3021" s="14">
        <f t="shared" si="163"/>
        <v>800</v>
      </c>
      <c r="Q3021" s="3">
        <v>0.4</v>
      </c>
    </row>
    <row r="3022" spans="1:17" ht="15.75" customHeight="1" x14ac:dyDescent="0.2">
      <c r="A3022" s="1" t="s">
        <v>108</v>
      </c>
      <c r="B3022" s="1">
        <v>1185732</v>
      </c>
      <c r="C3022" s="17">
        <v>44904</v>
      </c>
      <c r="D3022" s="17" t="str">
        <f t="shared" si="167"/>
        <v>diciembre</v>
      </c>
      <c r="E3022" s="17" t="str">
        <f t="shared" si="168"/>
        <v>T4</v>
      </c>
      <c r="F3022" s="17" t="str">
        <f t="shared" si="169"/>
        <v>S2</v>
      </c>
      <c r="G3022" s="1" t="s">
        <v>15</v>
      </c>
      <c r="H3022" s="1" t="s">
        <v>87</v>
      </c>
      <c r="I3022" s="1" t="s">
        <v>88</v>
      </c>
      <c r="J3022" s="1" t="s">
        <v>4</v>
      </c>
      <c r="K3022" s="1">
        <v>18</v>
      </c>
      <c r="L3022" s="1" t="s">
        <v>115</v>
      </c>
      <c r="M3022" s="14">
        <v>0.5</v>
      </c>
      <c r="N3022" s="2">
        <v>3500</v>
      </c>
      <c r="O3022" s="14">
        <f t="shared" si="162"/>
        <v>1750</v>
      </c>
      <c r="P3022" s="14">
        <f t="shared" si="163"/>
        <v>612.5</v>
      </c>
      <c r="Q3022" s="3">
        <v>0.35</v>
      </c>
    </row>
    <row r="3023" spans="1:17" ht="15.75" customHeight="1" x14ac:dyDescent="0.2">
      <c r="A3023" s="1" t="s">
        <v>108</v>
      </c>
      <c r="B3023" s="1">
        <v>1185732</v>
      </c>
      <c r="C3023" s="17">
        <v>44904</v>
      </c>
      <c r="D3023" s="17" t="str">
        <f t="shared" si="167"/>
        <v>diciembre</v>
      </c>
      <c r="E3023" s="17" t="str">
        <f t="shared" si="168"/>
        <v>T4</v>
      </c>
      <c r="F3023" s="17" t="str">
        <f t="shared" si="169"/>
        <v>S2</v>
      </c>
      <c r="G3023" s="1" t="s">
        <v>15</v>
      </c>
      <c r="H3023" s="1" t="s">
        <v>87</v>
      </c>
      <c r="I3023" s="1" t="s">
        <v>88</v>
      </c>
      <c r="J3023" s="1" t="s">
        <v>5</v>
      </c>
      <c r="K3023" s="1">
        <v>55</v>
      </c>
      <c r="L3023" s="1" t="s">
        <v>114</v>
      </c>
      <c r="M3023" s="14">
        <v>0.5</v>
      </c>
      <c r="N3023" s="2">
        <v>3000</v>
      </c>
      <c r="O3023" s="14">
        <f t="shared" si="162"/>
        <v>1500</v>
      </c>
      <c r="P3023" s="14">
        <f t="shared" si="163"/>
        <v>525</v>
      </c>
      <c r="Q3023" s="3">
        <v>0.35</v>
      </c>
    </row>
    <row r="3024" spans="1:17" ht="15.75" customHeight="1" x14ac:dyDescent="0.2">
      <c r="A3024" s="1" t="s">
        <v>108</v>
      </c>
      <c r="B3024" s="1">
        <v>1185732</v>
      </c>
      <c r="C3024" s="17">
        <v>44904</v>
      </c>
      <c r="D3024" s="17" t="str">
        <f t="shared" si="167"/>
        <v>diciembre</v>
      </c>
      <c r="E3024" s="17" t="str">
        <f t="shared" si="168"/>
        <v>T4</v>
      </c>
      <c r="F3024" s="17" t="str">
        <f t="shared" si="169"/>
        <v>S2</v>
      </c>
      <c r="G3024" s="1" t="s">
        <v>15</v>
      </c>
      <c r="H3024" s="1" t="s">
        <v>87</v>
      </c>
      <c r="I3024" s="1" t="s">
        <v>88</v>
      </c>
      <c r="J3024" s="1" t="s">
        <v>6</v>
      </c>
      <c r="K3024" s="1">
        <v>27</v>
      </c>
      <c r="L3024" s="1" t="s">
        <v>115</v>
      </c>
      <c r="M3024" s="14">
        <v>0.6</v>
      </c>
      <c r="N3024" s="2">
        <v>3000</v>
      </c>
      <c r="O3024" s="14">
        <f t="shared" si="162"/>
        <v>1800</v>
      </c>
      <c r="P3024" s="14">
        <f t="shared" si="163"/>
        <v>540</v>
      </c>
      <c r="Q3024" s="3">
        <v>0.3</v>
      </c>
    </row>
    <row r="3025" spans="1:17" ht="15.75" customHeight="1" x14ac:dyDescent="0.2">
      <c r="A3025" s="1" t="s">
        <v>108</v>
      </c>
      <c r="B3025" s="1">
        <v>1185732</v>
      </c>
      <c r="C3025" s="17">
        <v>44904</v>
      </c>
      <c r="D3025" s="17" t="str">
        <f t="shared" si="167"/>
        <v>diciembre</v>
      </c>
      <c r="E3025" s="17" t="str">
        <f t="shared" si="168"/>
        <v>T4</v>
      </c>
      <c r="F3025" s="17" t="str">
        <f t="shared" si="169"/>
        <v>S2</v>
      </c>
      <c r="G3025" s="1" t="s">
        <v>15</v>
      </c>
      <c r="H3025" s="1" t="s">
        <v>87</v>
      </c>
      <c r="I3025" s="1" t="s">
        <v>88</v>
      </c>
      <c r="J3025" s="1" t="s">
        <v>7</v>
      </c>
      <c r="K3025" s="1">
        <v>52</v>
      </c>
      <c r="L3025" s="1" t="s">
        <v>113</v>
      </c>
      <c r="M3025" s="14">
        <v>0.64999999999999991</v>
      </c>
      <c r="N3025" s="2">
        <v>4000</v>
      </c>
      <c r="O3025" s="14">
        <f t="shared" si="162"/>
        <v>2599.9999999999995</v>
      </c>
      <c r="P3025" s="14">
        <f t="shared" si="163"/>
        <v>1039.9999999999998</v>
      </c>
      <c r="Q3025" s="3">
        <v>0.4</v>
      </c>
    </row>
    <row r="3026" spans="1:17" ht="15.75" customHeight="1" x14ac:dyDescent="0.2">
      <c r="A3026" s="1" t="s">
        <v>108</v>
      </c>
      <c r="B3026" s="1">
        <v>1185732</v>
      </c>
      <c r="C3026" s="17">
        <v>44578</v>
      </c>
      <c r="D3026" s="17" t="str">
        <f t="shared" si="167"/>
        <v>enero</v>
      </c>
      <c r="E3026" s="17" t="str">
        <f t="shared" si="168"/>
        <v>T1</v>
      </c>
      <c r="F3026" s="17" t="str">
        <f t="shared" si="169"/>
        <v>S1</v>
      </c>
      <c r="G3026" s="1" t="s">
        <v>15</v>
      </c>
      <c r="H3026" s="1" t="s">
        <v>89</v>
      </c>
      <c r="I3026" s="1" t="s">
        <v>90</v>
      </c>
      <c r="J3026" s="1" t="s">
        <v>2</v>
      </c>
      <c r="K3026" s="1">
        <v>33</v>
      </c>
      <c r="L3026" s="1" t="s">
        <v>113</v>
      </c>
      <c r="M3026" s="14">
        <v>0.35000000000000003</v>
      </c>
      <c r="N3026" s="2">
        <v>5000</v>
      </c>
      <c r="O3026" s="14">
        <f t="shared" si="162"/>
        <v>1750.0000000000002</v>
      </c>
      <c r="P3026" s="14">
        <f t="shared" si="163"/>
        <v>700.00000000000011</v>
      </c>
      <c r="Q3026" s="3">
        <v>0.4</v>
      </c>
    </row>
    <row r="3027" spans="1:17" ht="15.75" customHeight="1" x14ac:dyDescent="0.2">
      <c r="A3027" s="1" t="s">
        <v>108</v>
      </c>
      <c r="B3027" s="1">
        <v>1185732</v>
      </c>
      <c r="C3027" s="17">
        <v>44578</v>
      </c>
      <c r="D3027" s="17" t="str">
        <f t="shared" si="167"/>
        <v>enero</v>
      </c>
      <c r="E3027" s="17" t="str">
        <f t="shared" si="168"/>
        <v>T1</v>
      </c>
      <c r="F3027" s="17" t="str">
        <f t="shared" si="169"/>
        <v>S1</v>
      </c>
      <c r="G3027" s="1" t="s">
        <v>15</v>
      </c>
      <c r="H3027" s="1" t="s">
        <v>89</v>
      </c>
      <c r="I3027" s="1" t="s">
        <v>90</v>
      </c>
      <c r="J3027" s="1" t="s">
        <v>3</v>
      </c>
      <c r="K3027" s="1">
        <v>59</v>
      </c>
      <c r="L3027" s="1" t="s">
        <v>113</v>
      </c>
      <c r="M3027" s="14">
        <v>0.35000000000000003</v>
      </c>
      <c r="N3027" s="2">
        <v>3000</v>
      </c>
      <c r="O3027" s="14">
        <f t="shared" si="162"/>
        <v>1050</v>
      </c>
      <c r="P3027" s="14">
        <f t="shared" si="163"/>
        <v>420</v>
      </c>
      <c r="Q3027" s="3">
        <v>0.4</v>
      </c>
    </row>
    <row r="3028" spans="1:17" ht="15.75" customHeight="1" x14ac:dyDescent="0.2">
      <c r="A3028" s="1" t="s">
        <v>108</v>
      </c>
      <c r="B3028" s="1">
        <v>1185732</v>
      </c>
      <c r="C3028" s="17">
        <v>44578</v>
      </c>
      <c r="D3028" s="17" t="str">
        <f t="shared" si="167"/>
        <v>enero</v>
      </c>
      <c r="E3028" s="17" t="str">
        <f t="shared" si="168"/>
        <v>T1</v>
      </c>
      <c r="F3028" s="17" t="str">
        <f t="shared" si="169"/>
        <v>S1</v>
      </c>
      <c r="G3028" s="1" t="s">
        <v>15</v>
      </c>
      <c r="H3028" s="1" t="s">
        <v>89</v>
      </c>
      <c r="I3028" s="1" t="s">
        <v>90</v>
      </c>
      <c r="J3028" s="1" t="s">
        <v>4</v>
      </c>
      <c r="K3028" s="1">
        <v>45</v>
      </c>
      <c r="L3028" s="1" t="s">
        <v>113</v>
      </c>
      <c r="M3028" s="14">
        <v>0.25000000000000006</v>
      </c>
      <c r="N3028" s="2">
        <v>3000</v>
      </c>
      <c r="O3028" s="14">
        <f t="shared" si="162"/>
        <v>750.00000000000011</v>
      </c>
      <c r="P3028" s="14">
        <f t="shared" si="163"/>
        <v>300.00000000000006</v>
      </c>
      <c r="Q3028" s="3">
        <v>0.4</v>
      </c>
    </row>
    <row r="3029" spans="1:17" ht="15.75" customHeight="1" x14ac:dyDescent="0.2">
      <c r="A3029" s="1" t="s">
        <v>108</v>
      </c>
      <c r="B3029" s="1">
        <v>1185732</v>
      </c>
      <c r="C3029" s="17">
        <v>44578</v>
      </c>
      <c r="D3029" s="17" t="str">
        <f t="shared" si="167"/>
        <v>enero</v>
      </c>
      <c r="E3029" s="17" t="str">
        <f t="shared" si="168"/>
        <v>T1</v>
      </c>
      <c r="F3029" s="17" t="str">
        <f t="shared" si="169"/>
        <v>S1</v>
      </c>
      <c r="G3029" s="1" t="s">
        <v>15</v>
      </c>
      <c r="H3029" s="1" t="s">
        <v>89</v>
      </c>
      <c r="I3029" s="1" t="s">
        <v>90</v>
      </c>
      <c r="J3029" s="1" t="s">
        <v>5</v>
      </c>
      <c r="K3029" s="1">
        <v>15</v>
      </c>
      <c r="L3029" s="1" t="s">
        <v>112</v>
      </c>
      <c r="M3029" s="14">
        <v>0.30000000000000004</v>
      </c>
      <c r="N3029" s="2">
        <v>1500</v>
      </c>
      <c r="O3029" s="14">
        <f t="shared" si="162"/>
        <v>450.00000000000006</v>
      </c>
      <c r="P3029" s="14">
        <f t="shared" si="163"/>
        <v>180.00000000000003</v>
      </c>
      <c r="Q3029" s="3">
        <v>0.4</v>
      </c>
    </row>
    <row r="3030" spans="1:17" ht="15.75" customHeight="1" x14ac:dyDescent="0.2">
      <c r="A3030" s="1" t="s">
        <v>108</v>
      </c>
      <c r="B3030" s="1">
        <v>1185732</v>
      </c>
      <c r="C3030" s="17">
        <v>44578</v>
      </c>
      <c r="D3030" s="17" t="str">
        <f t="shared" si="167"/>
        <v>enero</v>
      </c>
      <c r="E3030" s="17" t="str">
        <f t="shared" si="168"/>
        <v>T1</v>
      </c>
      <c r="F3030" s="17" t="str">
        <f t="shared" si="169"/>
        <v>S1</v>
      </c>
      <c r="G3030" s="1" t="s">
        <v>15</v>
      </c>
      <c r="H3030" s="1" t="s">
        <v>89</v>
      </c>
      <c r="I3030" s="1" t="s">
        <v>90</v>
      </c>
      <c r="J3030" s="1" t="s">
        <v>6</v>
      </c>
      <c r="K3030" s="1">
        <v>56</v>
      </c>
      <c r="L3030" s="1" t="s">
        <v>115</v>
      </c>
      <c r="M3030" s="14">
        <v>0.44999999999999996</v>
      </c>
      <c r="N3030" s="2">
        <v>2000</v>
      </c>
      <c r="O3030" s="14">
        <f t="shared" si="162"/>
        <v>899.99999999999989</v>
      </c>
      <c r="P3030" s="14">
        <f t="shared" si="163"/>
        <v>360</v>
      </c>
      <c r="Q3030" s="3">
        <v>0.4</v>
      </c>
    </row>
    <row r="3031" spans="1:17" ht="15.75" customHeight="1" x14ac:dyDescent="0.2">
      <c r="A3031" s="1" t="s">
        <v>108</v>
      </c>
      <c r="B3031" s="1">
        <v>1185732</v>
      </c>
      <c r="C3031" s="17">
        <v>44578</v>
      </c>
      <c r="D3031" s="17" t="str">
        <f t="shared" si="167"/>
        <v>enero</v>
      </c>
      <c r="E3031" s="17" t="str">
        <f t="shared" si="168"/>
        <v>T1</v>
      </c>
      <c r="F3031" s="17" t="str">
        <f t="shared" si="169"/>
        <v>S1</v>
      </c>
      <c r="G3031" s="1" t="s">
        <v>15</v>
      </c>
      <c r="H3031" s="1" t="s">
        <v>89</v>
      </c>
      <c r="I3031" s="1" t="s">
        <v>90</v>
      </c>
      <c r="J3031" s="1" t="s">
        <v>7</v>
      </c>
      <c r="K3031" s="1">
        <v>50</v>
      </c>
      <c r="L3031" s="1" t="s">
        <v>115</v>
      </c>
      <c r="M3031" s="14">
        <v>0.35000000000000003</v>
      </c>
      <c r="N3031" s="2">
        <v>3000</v>
      </c>
      <c r="O3031" s="14">
        <f t="shared" si="162"/>
        <v>1050</v>
      </c>
      <c r="P3031" s="14">
        <f t="shared" si="163"/>
        <v>420</v>
      </c>
      <c r="Q3031" s="3">
        <v>0.4</v>
      </c>
    </row>
    <row r="3032" spans="1:17" ht="15.75" customHeight="1" x14ac:dyDescent="0.2">
      <c r="A3032" s="1" t="s">
        <v>108</v>
      </c>
      <c r="B3032" s="1">
        <v>1185732</v>
      </c>
      <c r="C3032" s="17">
        <v>44609</v>
      </c>
      <c r="D3032" s="17" t="str">
        <f t="shared" si="167"/>
        <v>febrero</v>
      </c>
      <c r="E3032" s="17" t="str">
        <f t="shared" si="168"/>
        <v>T1</v>
      </c>
      <c r="F3032" s="17" t="str">
        <f t="shared" si="169"/>
        <v>S1</v>
      </c>
      <c r="G3032" s="1" t="s">
        <v>15</v>
      </c>
      <c r="H3032" s="1" t="s">
        <v>89</v>
      </c>
      <c r="I3032" s="1" t="s">
        <v>90</v>
      </c>
      <c r="J3032" s="1" t="s">
        <v>2</v>
      </c>
      <c r="K3032" s="1">
        <v>54</v>
      </c>
      <c r="L3032" s="1" t="s">
        <v>115</v>
      </c>
      <c r="M3032" s="14">
        <v>0.35000000000000003</v>
      </c>
      <c r="N3032" s="2">
        <v>5500</v>
      </c>
      <c r="O3032" s="14">
        <f t="shared" si="162"/>
        <v>1925.0000000000002</v>
      </c>
      <c r="P3032" s="14">
        <f t="shared" si="163"/>
        <v>770.00000000000011</v>
      </c>
      <c r="Q3032" s="3">
        <v>0.4</v>
      </c>
    </row>
    <row r="3033" spans="1:17" ht="15.75" customHeight="1" x14ac:dyDescent="0.2">
      <c r="A3033" s="1" t="s">
        <v>108</v>
      </c>
      <c r="B3033" s="1">
        <v>1185732</v>
      </c>
      <c r="C3033" s="17">
        <v>44609</v>
      </c>
      <c r="D3033" s="17" t="str">
        <f t="shared" si="167"/>
        <v>febrero</v>
      </c>
      <c r="E3033" s="17" t="str">
        <f t="shared" si="168"/>
        <v>T1</v>
      </c>
      <c r="F3033" s="17" t="str">
        <f t="shared" si="169"/>
        <v>S1</v>
      </c>
      <c r="G3033" s="1" t="s">
        <v>15</v>
      </c>
      <c r="H3033" s="1" t="s">
        <v>89</v>
      </c>
      <c r="I3033" s="1" t="s">
        <v>90</v>
      </c>
      <c r="J3033" s="1" t="s">
        <v>3</v>
      </c>
      <c r="K3033" s="1">
        <v>53</v>
      </c>
      <c r="L3033" s="1" t="s">
        <v>113</v>
      </c>
      <c r="M3033" s="14">
        <v>0.4</v>
      </c>
      <c r="N3033" s="2">
        <v>2000</v>
      </c>
      <c r="O3033" s="14">
        <f t="shared" si="162"/>
        <v>800</v>
      </c>
      <c r="P3033" s="14">
        <f t="shared" si="163"/>
        <v>320</v>
      </c>
      <c r="Q3033" s="3">
        <v>0.4</v>
      </c>
    </row>
    <row r="3034" spans="1:17" ht="15.75" customHeight="1" x14ac:dyDescent="0.2">
      <c r="A3034" s="1" t="s">
        <v>108</v>
      </c>
      <c r="B3034" s="1">
        <v>1185732</v>
      </c>
      <c r="C3034" s="17">
        <v>44609</v>
      </c>
      <c r="D3034" s="17" t="str">
        <f t="shared" si="167"/>
        <v>febrero</v>
      </c>
      <c r="E3034" s="17" t="str">
        <f t="shared" si="168"/>
        <v>T1</v>
      </c>
      <c r="F3034" s="17" t="str">
        <f t="shared" si="169"/>
        <v>S1</v>
      </c>
      <c r="G3034" s="1" t="s">
        <v>15</v>
      </c>
      <c r="H3034" s="1" t="s">
        <v>89</v>
      </c>
      <c r="I3034" s="1" t="s">
        <v>90</v>
      </c>
      <c r="J3034" s="1" t="s">
        <v>4</v>
      </c>
      <c r="K3034" s="1">
        <v>30</v>
      </c>
      <c r="L3034" s="1" t="s">
        <v>112</v>
      </c>
      <c r="M3034" s="14">
        <v>0.30000000000000004</v>
      </c>
      <c r="N3034" s="2">
        <v>3000</v>
      </c>
      <c r="O3034" s="14">
        <f t="shared" si="162"/>
        <v>900.00000000000011</v>
      </c>
      <c r="P3034" s="14">
        <f t="shared" si="163"/>
        <v>360.00000000000006</v>
      </c>
      <c r="Q3034" s="3">
        <v>0.4</v>
      </c>
    </row>
    <row r="3035" spans="1:17" ht="15.75" customHeight="1" x14ac:dyDescent="0.2">
      <c r="A3035" s="1" t="s">
        <v>108</v>
      </c>
      <c r="B3035" s="1">
        <v>1185732</v>
      </c>
      <c r="C3035" s="17">
        <v>44609</v>
      </c>
      <c r="D3035" s="17" t="str">
        <f t="shared" si="167"/>
        <v>febrero</v>
      </c>
      <c r="E3035" s="17" t="str">
        <f t="shared" si="168"/>
        <v>T1</v>
      </c>
      <c r="F3035" s="17" t="str">
        <f t="shared" si="169"/>
        <v>S1</v>
      </c>
      <c r="G3035" s="1" t="s">
        <v>15</v>
      </c>
      <c r="H3035" s="1" t="s">
        <v>89</v>
      </c>
      <c r="I3035" s="1" t="s">
        <v>90</v>
      </c>
      <c r="J3035" s="1" t="s">
        <v>5</v>
      </c>
      <c r="K3035" s="1">
        <v>29</v>
      </c>
      <c r="L3035" s="1" t="s">
        <v>112</v>
      </c>
      <c r="M3035" s="14">
        <v>0.35000000000000003</v>
      </c>
      <c r="N3035" s="2">
        <v>1750</v>
      </c>
      <c r="O3035" s="14">
        <f t="shared" si="162"/>
        <v>612.50000000000011</v>
      </c>
      <c r="P3035" s="14">
        <f t="shared" si="163"/>
        <v>245.00000000000006</v>
      </c>
      <c r="Q3035" s="3">
        <v>0.4</v>
      </c>
    </row>
    <row r="3036" spans="1:17" ht="15.75" customHeight="1" x14ac:dyDescent="0.2">
      <c r="A3036" s="1" t="s">
        <v>108</v>
      </c>
      <c r="B3036" s="1">
        <v>1185732</v>
      </c>
      <c r="C3036" s="17">
        <v>44609</v>
      </c>
      <c r="D3036" s="17" t="str">
        <f t="shared" si="167"/>
        <v>febrero</v>
      </c>
      <c r="E3036" s="17" t="str">
        <f t="shared" si="168"/>
        <v>T1</v>
      </c>
      <c r="F3036" s="17" t="str">
        <f t="shared" si="169"/>
        <v>S1</v>
      </c>
      <c r="G3036" s="1" t="s">
        <v>15</v>
      </c>
      <c r="H3036" s="1" t="s">
        <v>89</v>
      </c>
      <c r="I3036" s="1" t="s">
        <v>90</v>
      </c>
      <c r="J3036" s="1" t="s">
        <v>6</v>
      </c>
      <c r="K3036" s="1">
        <v>36</v>
      </c>
      <c r="L3036" s="1" t="s">
        <v>114</v>
      </c>
      <c r="M3036" s="14">
        <v>0.49999999999999994</v>
      </c>
      <c r="N3036" s="2">
        <v>2500</v>
      </c>
      <c r="O3036" s="14">
        <f t="shared" si="162"/>
        <v>1249.9999999999998</v>
      </c>
      <c r="P3036" s="14">
        <f t="shared" si="163"/>
        <v>499.99999999999994</v>
      </c>
      <c r="Q3036" s="3">
        <v>0.4</v>
      </c>
    </row>
    <row r="3037" spans="1:17" ht="15.75" customHeight="1" x14ac:dyDescent="0.2">
      <c r="A3037" s="1" t="s">
        <v>108</v>
      </c>
      <c r="B3037" s="1">
        <v>1185732</v>
      </c>
      <c r="C3037" s="17">
        <v>44609</v>
      </c>
      <c r="D3037" s="17" t="str">
        <f t="shared" si="167"/>
        <v>febrero</v>
      </c>
      <c r="E3037" s="17" t="str">
        <f t="shared" si="168"/>
        <v>T1</v>
      </c>
      <c r="F3037" s="17" t="str">
        <f t="shared" si="169"/>
        <v>S1</v>
      </c>
      <c r="G3037" s="1" t="s">
        <v>15</v>
      </c>
      <c r="H3037" s="1" t="s">
        <v>89</v>
      </c>
      <c r="I3037" s="1" t="s">
        <v>90</v>
      </c>
      <c r="J3037" s="1" t="s">
        <v>7</v>
      </c>
      <c r="K3037" s="1">
        <v>45</v>
      </c>
      <c r="L3037" s="1" t="s">
        <v>113</v>
      </c>
      <c r="M3037" s="14">
        <v>0.24999999999999994</v>
      </c>
      <c r="N3037" s="2">
        <v>3500</v>
      </c>
      <c r="O3037" s="14">
        <f t="shared" si="162"/>
        <v>874.99999999999977</v>
      </c>
      <c r="P3037" s="14">
        <f t="shared" si="163"/>
        <v>349.99999999999994</v>
      </c>
      <c r="Q3037" s="3">
        <v>0.4</v>
      </c>
    </row>
    <row r="3038" spans="1:17" ht="15.75" customHeight="1" x14ac:dyDescent="0.2">
      <c r="A3038" s="1" t="s">
        <v>108</v>
      </c>
      <c r="B3038" s="1">
        <v>1185732</v>
      </c>
      <c r="C3038" s="17">
        <v>44636</v>
      </c>
      <c r="D3038" s="17" t="str">
        <f t="shared" si="167"/>
        <v>marzo</v>
      </c>
      <c r="E3038" s="17" t="str">
        <f t="shared" si="168"/>
        <v>T1</v>
      </c>
      <c r="F3038" s="17" t="str">
        <f t="shared" si="169"/>
        <v>S1</v>
      </c>
      <c r="G3038" s="1" t="s">
        <v>15</v>
      </c>
      <c r="H3038" s="1" t="s">
        <v>89</v>
      </c>
      <c r="I3038" s="1" t="s">
        <v>90</v>
      </c>
      <c r="J3038" s="1" t="s">
        <v>2</v>
      </c>
      <c r="K3038" s="1">
        <v>50</v>
      </c>
      <c r="L3038" s="1" t="s">
        <v>112</v>
      </c>
      <c r="M3038" s="14">
        <v>0.30000000000000004</v>
      </c>
      <c r="N3038" s="2">
        <v>5700</v>
      </c>
      <c r="O3038" s="14">
        <f t="shared" si="162"/>
        <v>1710.0000000000002</v>
      </c>
      <c r="P3038" s="14">
        <f t="shared" si="163"/>
        <v>684.00000000000011</v>
      </c>
      <c r="Q3038" s="3">
        <v>0.4</v>
      </c>
    </row>
    <row r="3039" spans="1:17" ht="15.75" customHeight="1" x14ac:dyDescent="0.2">
      <c r="A3039" s="1" t="s">
        <v>108</v>
      </c>
      <c r="B3039" s="1">
        <v>1185732</v>
      </c>
      <c r="C3039" s="17">
        <v>44636</v>
      </c>
      <c r="D3039" s="17" t="str">
        <f t="shared" si="167"/>
        <v>marzo</v>
      </c>
      <c r="E3039" s="17" t="str">
        <f t="shared" si="168"/>
        <v>T1</v>
      </c>
      <c r="F3039" s="17" t="str">
        <f t="shared" si="169"/>
        <v>S1</v>
      </c>
      <c r="G3039" s="1" t="s">
        <v>15</v>
      </c>
      <c r="H3039" s="1" t="s">
        <v>89</v>
      </c>
      <c r="I3039" s="1" t="s">
        <v>90</v>
      </c>
      <c r="J3039" s="1" t="s">
        <v>3</v>
      </c>
      <c r="K3039" s="1">
        <v>60</v>
      </c>
      <c r="L3039" s="1" t="s">
        <v>112</v>
      </c>
      <c r="M3039" s="14">
        <v>0.30000000000000004</v>
      </c>
      <c r="N3039" s="2">
        <v>2750</v>
      </c>
      <c r="O3039" s="14">
        <f t="shared" si="162"/>
        <v>825.00000000000011</v>
      </c>
      <c r="P3039" s="14">
        <f t="shared" si="163"/>
        <v>330.00000000000006</v>
      </c>
      <c r="Q3039" s="3">
        <v>0.4</v>
      </c>
    </row>
    <row r="3040" spans="1:17" ht="15.75" customHeight="1" x14ac:dyDescent="0.2">
      <c r="A3040" s="1" t="s">
        <v>108</v>
      </c>
      <c r="B3040" s="1">
        <v>1185732</v>
      </c>
      <c r="C3040" s="17">
        <v>44636</v>
      </c>
      <c r="D3040" s="17" t="str">
        <f t="shared" si="167"/>
        <v>marzo</v>
      </c>
      <c r="E3040" s="17" t="str">
        <f t="shared" si="168"/>
        <v>T1</v>
      </c>
      <c r="F3040" s="17" t="str">
        <f t="shared" si="169"/>
        <v>S1</v>
      </c>
      <c r="G3040" s="1" t="s">
        <v>15</v>
      </c>
      <c r="H3040" s="1" t="s">
        <v>89</v>
      </c>
      <c r="I3040" s="1" t="s">
        <v>90</v>
      </c>
      <c r="J3040" s="1" t="s">
        <v>4</v>
      </c>
      <c r="K3040" s="1">
        <v>54</v>
      </c>
      <c r="L3040" s="1" t="s">
        <v>113</v>
      </c>
      <c r="M3040" s="14">
        <v>0.2</v>
      </c>
      <c r="N3040" s="2">
        <v>3250</v>
      </c>
      <c r="O3040" s="14">
        <f t="shared" si="162"/>
        <v>650</v>
      </c>
      <c r="P3040" s="14">
        <f t="shared" si="163"/>
        <v>260</v>
      </c>
      <c r="Q3040" s="3">
        <v>0.4</v>
      </c>
    </row>
    <row r="3041" spans="1:17" ht="15.75" customHeight="1" x14ac:dyDescent="0.2">
      <c r="A3041" s="1" t="s">
        <v>108</v>
      </c>
      <c r="B3041" s="1">
        <v>1185732</v>
      </c>
      <c r="C3041" s="17">
        <v>44636</v>
      </c>
      <c r="D3041" s="17" t="str">
        <f t="shared" si="167"/>
        <v>marzo</v>
      </c>
      <c r="E3041" s="17" t="str">
        <f t="shared" si="168"/>
        <v>T1</v>
      </c>
      <c r="F3041" s="17" t="str">
        <f t="shared" si="169"/>
        <v>S1</v>
      </c>
      <c r="G3041" s="1" t="s">
        <v>15</v>
      </c>
      <c r="H3041" s="1" t="s">
        <v>89</v>
      </c>
      <c r="I3041" s="1" t="s">
        <v>90</v>
      </c>
      <c r="J3041" s="1" t="s">
        <v>5</v>
      </c>
      <c r="K3041" s="1">
        <v>17</v>
      </c>
      <c r="L3041" s="1" t="s">
        <v>113</v>
      </c>
      <c r="M3041" s="14">
        <v>0.24999999999999994</v>
      </c>
      <c r="N3041" s="2">
        <v>1750</v>
      </c>
      <c r="O3041" s="14">
        <f t="shared" si="162"/>
        <v>437.49999999999989</v>
      </c>
      <c r="P3041" s="14">
        <f t="shared" si="163"/>
        <v>174.99999999999997</v>
      </c>
      <c r="Q3041" s="3">
        <v>0.4</v>
      </c>
    </row>
    <row r="3042" spans="1:17" ht="15.75" customHeight="1" x14ac:dyDescent="0.2">
      <c r="A3042" s="1" t="s">
        <v>108</v>
      </c>
      <c r="B3042" s="1">
        <v>1185732</v>
      </c>
      <c r="C3042" s="17">
        <v>44636</v>
      </c>
      <c r="D3042" s="17" t="str">
        <f t="shared" si="167"/>
        <v>marzo</v>
      </c>
      <c r="E3042" s="17" t="str">
        <f t="shared" si="168"/>
        <v>T1</v>
      </c>
      <c r="F3042" s="17" t="str">
        <f t="shared" si="169"/>
        <v>S1</v>
      </c>
      <c r="G3042" s="1" t="s">
        <v>15</v>
      </c>
      <c r="H3042" s="1" t="s">
        <v>89</v>
      </c>
      <c r="I3042" s="1" t="s">
        <v>90</v>
      </c>
      <c r="J3042" s="1" t="s">
        <v>6</v>
      </c>
      <c r="K3042" s="1">
        <v>59</v>
      </c>
      <c r="L3042" s="1" t="s">
        <v>114</v>
      </c>
      <c r="M3042" s="14">
        <v>0.4</v>
      </c>
      <c r="N3042" s="2">
        <v>2250</v>
      </c>
      <c r="O3042" s="14">
        <f t="shared" si="162"/>
        <v>900</v>
      </c>
      <c r="P3042" s="14">
        <f t="shared" si="163"/>
        <v>360</v>
      </c>
      <c r="Q3042" s="3">
        <v>0.4</v>
      </c>
    </row>
    <row r="3043" spans="1:17" ht="15.75" customHeight="1" x14ac:dyDescent="0.2">
      <c r="A3043" s="1" t="s">
        <v>108</v>
      </c>
      <c r="B3043" s="1">
        <v>1185732</v>
      </c>
      <c r="C3043" s="17">
        <v>44636</v>
      </c>
      <c r="D3043" s="17" t="str">
        <f t="shared" si="167"/>
        <v>marzo</v>
      </c>
      <c r="E3043" s="17" t="str">
        <f t="shared" si="168"/>
        <v>T1</v>
      </c>
      <c r="F3043" s="17" t="str">
        <f t="shared" si="169"/>
        <v>S1</v>
      </c>
      <c r="G3043" s="1" t="s">
        <v>15</v>
      </c>
      <c r="H3043" s="1" t="s">
        <v>89</v>
      </c>
      <c r="I3043" s="1" t="s">
        <v>90</v>
      </c>
      <c r="J3043" s="1" t="s">
        <v>7</v>
      </c>
      <c r="K3043" s="1">
        <v>55</v>
      </c>
      <c r="L3043" s="1" t="s">
        <v>113</v>
      </c>
      <c r="M3043" s="14">
        <v>0.30000000000000004</v>
      </c>
      <c r="N3043" s="2">
        <v>3250</v>
      </c>
      <c r="O3043" s="14">
        <f t="shared" si="162"/>
        <v>975.00000000000011</v>
      </c>
      <c r="P3043" s="14">
        <f t="shared" si="163"/>
        <v>390.00000000000006</v>
      </c>
      <c r="Q3043" s="3">
        <v>0.4</v>
      </c>
    </row>
    <row r="3044" spans="1:17" ht="15.75" customHeight="1" x14ac:dyDescent="0.2">
      <c r="A3044" s="1" t="s">
        <v>108</v>
      </c>
      <c r="B3044" s="1">
        <v>1185732</v>
      </c>
      <c r="C3044" s="17">
        <v>44668</v>
      </c>
      <c r="D3044" s="17" t="str">
        <f t="shared" si="167"/>
        <v>abril</v>
      </c>
      <c r="E3044" s="17" t="str">
        <f t="shared" si="168"/>
        <v>T2</v>
      </c>
      <c r="F3044" s="17" t="str">
        <f t="shared" si="169"/>
        <v>S1</v>
      </c>
      <c r="G3044" s="1" t="s">
        <v>15</v>
      </c>
      <c r="H3044" s="1" t="s">
        <v>89</v>
      </c>
      <c r="I3044" s="1" t="s">
        <v>90</v>
      </c>
      <c r="J3044" s="1" t="s">
        <v>2</v>
      </c>
      <c r="K3044" s="1">
        <v>37</v>
      </c>
      <c r="L3044" s="1" t="s">
        <v>115</v>
      </c>
      <c r="M3044" s="14">
        <v>0.30000000000000004</v>
      </c>
      <c r="N3044" s="2">
        <v>5500</v>
      </c>
      <c r="O3044" s="14">
        <f t="shared" si="162"/>
        <v>1650.0000000000002</v>
      </c>
      <c r="P3044" s="14">
        <f t="shared" si="163"/>
        <v>660.00000000000011</v>
      </c>
      <c r="Q3044" s="3">
        <v>0.4</v>
      </c>
    </row>
    <row r="3045" spans="1:17" ht="15.75" customHeight="1" x14ac:dyDescent="0.2">
      <c r="A3045" s="1" t="s">
        <v>108</v>
      </c>
      <c r="B3045" s="1">
        <v>1185732</v>
      </c>
      <c r="C3045" s="17">
        <v>44668</v>
      </c>
      <c r="D3045" s="17" t="str">
        <f t="shared" si="167"/>
        <v>abril</v>
      </c>
      <c r="E3045" s="17" t="str">
        <f t="shared" si="168"/>
        <v>T2</v>
      </c>
      <c r="F3045" s="17" t="str">
        <f t="shared" si="169"/>
        <v>S1</v>
      </c>
      <c r="G3045" s="1" t="s">
        <v>15</v>
      </c>
      <c r="H3045" s="1" t="s">
        <v>89</v>
      </c>
      <c r="I3045" s="1" t="s">
        <v>90</v>
      </c>
      <c r="J3045" s="1" t="s">
        <v>3</v>
      </c>
      <c r="K3045" s="1">
        <v>40</v>
      </c>
      <c r="L3045" s="1" t="s">
        <v>113</v>
      </c>
      <c r="M3045" s="14">
        <v>0.30000000000000004</v>
      </c>
      <c r="N3045" s="2">
        <v>2500</v>
      </c>
      <c r="O3045" s="14">
        <f t="shared" si="162"/>
        <v>750.00000000000011</v>
      </c>
      <c r="P3045" s="14">
        <f t="shared" si="163"/>
        <v>300.00000000000006</v>
      </c>
      <c r="Q3045" s="3">
        <v>0.4</v>
      </c>
    </row>
    <row r="3046" spans="1:17" ht="15.75" customHeight="1" x14ac:dyDescent="0.2">
      <c r="A3046" s="1" t="s">
        <v>108</v>
      </c>
      <c r="B3046" s="1">
        <v>1185732</v>
      </c>
      <c r="C3046" s="17">
        <v>44668</v>
      </c>
      <c r="D3046" s="17" t="str">
        <f t="shared" si="167"/>
        <v>abril</v>
      </c>
      <c r="E3046" s="17" t="str">
        <f t="shared" si="168"/>
        <v>T2</v>
      </c>
      <c r="F3046" s="17" t="str">
        <f t="shared" si="169"/>
        <v>S1</v>
      </c>
      <c r="G3046" s="1" t="s">
        <v>15</v>
      </c>
      <c r="H3046" s="1" t="s">
        <v>89</v>
      </c>
      <c r="I3046" s="1" t="s">
        <v>90</v>
      </c>
      <c r="J3046" s="1" t="s">
        <v>4</v>
      </c>
      <c r="K3046" s="1">
        <v>56</v>
      </c>
      <c r="L3046" s="1" t="s">
        <v>114</v>
      </c>
      <c r="M3046" s="14">
        <v>0.2</v>
      </c>
      <c r="N3046" s="2">
        <v>2500</v>
      </c>
      <c r="O3046" s="14">
        <f t="shared" si="162"/>
        <v>500</v>
      </c>
      <c r="P3046" s="14">
        <f t="shared" si="163"/>
        <v>200</v>
      </c>
      <c r="Q3046" s="3">
        <v>0.4</v>
      </c>
    </row>
    <row r="3047" spans="1:17" ht="15.75" customHeight="1" x14ac:dyDescent="0.2">
      <c r="A3047" s="1" t="s">
        <v>108</v>
      </c>
      <c r="B3047" s="1">
        <v>1185732</v>
      </c>
      <c r="C3047" s="17">
        <v>44668</v>
      </c>
      <c r="D3047" s="17" t="str">
        <f t="shared" si="167"/>
        <v>abril</v>
      </c>
      <c r="E3047" s="17" t="str">
        <f t="shared" si="168"/>
        <v>T2</v>
      </c>
      <c r="F3047" s="17" t="str">
        <f t="shared" si="169"/>
        <v>S1</v>
      </c>
      <c r="G3047" s="1" t="s">
        <v>15</v>
      </c>
      <c r="H3047" s="1" t="s">
        <v>89</v>
      </c>
      <c r="I3047" s="1" t="s">
        <v>90</v>
      </c>
      <c r="J3047" s="1" t="s">
        <v>5</v>
      </c>
      <c r="K3047" s="1">
        <v>25</v>
      </c>
      <c r="L3047" s="1" t="s">
        <v>113</v>
      </c>
      <c r="M3047" s="14">
        <v>0.24999999999999994</v>
      </c>
      <c r="N3047" s="2">
        <v>1750</v>
      </c>
      <c r="O3047" s="14">
        <f t="shared" si="162"/>
        <v>437.49999999999989</v>
      </c>
      <c r="P3047" s="14">
        <f t="shared" si="163"/>
        <v>174.99999999999997</v>
      </c>
      <c r="Q3047" s="3">
        <v>0.4</v>
      </c>
    </row>
    <row r="3048" spans="1:17" ht="15.75" customHeight="1" x14ac:dyDescent="0.2">
      <c r="A3048" s="1" t="s">
        <v>108</v>
      </c>
      <c r="B3048" s="1">
        <v>1185732</v>
      </c>
      <c r="C3048" s="17">
        <v>44668</v>
      </c>
      <c r="D3048" s="17" t="str">
        <f t="shared" si="167"/>
        <v>abril</v>
      </c>
      <c r="E3048" s="17" t="str">
        <f t="shared" si="168"/>
        <v>T2</v>
      </c>
      <c r="F3048" s="17" t="str">
        <f t="shared" si="169"/>
        <v>S1</v>
      </c>
      <c r="G3048" s="1" t="s">
        <v>15</v>
      </c>
      <c r="H3048" s="1" t="s">
        <v>89</v>
      </c>
      <c r="I3048" s="1" t="s">
        <v>90</v>
      </c>
      <c r="J3048" s="1" t="s">
        <v>6</v>
      </c>
      <c r="K3048" s="1">
        <v>52</v>
      </c>
      <c r="L3048" s="1" t="s">
        <v>113</v>
      </c>
      <c r="M3048" s="14">
        <v>0.65</v>
      </c>
      <c r="N3048" s="2">
        <v>2000</v>
      </c>
      <c r="O3048" s="14">
        <f t="shared" si="162"/>
        <v>1300</v>
      </c>
      <c r="P3048" s="14">
        <f t="shared" si="163"/>
        <v>520</v>
      </c>
      <c r="Q3048" s="3">
        <v>0.4</v>
      </c>
    </row>
    <row r="3049" spans="1:17" ht="15.75" customHeight="1" x14ac:dyDescent="0.2">
      <c r="A3049" s="1" t="s">
        <v>108</v>
      </c>
      <c r="B3049" s="1">
        <v>1185732</v>
      </c>
      <c r="C3049" s="17">
        <v>44668</v>
      </c>
      <c r="D3049" s="17" t="str">
        <f t="shared" si="167"/>
        <v>abril</v>
      </c>
      <c r="E3049" s="17" t="str">
        <f t="shared" si="168"/>
        <v>T2</v>
      </c>
      <c r="F3049" s="17" t="str">
        <f t="shared" si="169"/>
        <v>S1</v>
      </c>
      <c r="G3049" s="1" t="s">
        <v>15</v>
      </c>
      <c r="H3049" s="1" t="s">
        <v>89</v>
      </c>
      <c r="I3049" s="1" t="s">
        <v>90</v>
      </c>
      <c r="J3049" s="1" t="s">
        <v>7</v>
      </c>
      <c r="K3049" s="1">
        <v>44</v>
      </c>
      <c r="L3049" s="1" t="s">
        <v>112</v>
      </c>
      <c r="M3049" s="14">
        <v>0.5</v>
      </c>
      <c r="N3049" s="2">
        <v>3250</v>
      </c>
      <c r="O3049" s="14">
        <f t="shared" si="162"/>
        <v>1625</v>
      </c>
      <c r="P3049" s="14">
        <f t="shared" si="163"/>
        <v>650</v>
      </c>
      <c r="Q3049" s="3">
        <v>0.4</v>
      </c>
    </row>
    <row r="3050" spans="1:17" ht="15.75" customHeight="1" x14ac:dyDescent="0.2">
      <c r="A3050" s="1" t="s">
        <v>108</v>
      </c>
      <c r="B3050" s="1">
        <v>1185732</v>
      </c>
      <c r="C3050" s="17">
        <v>44699</v>
      </c>
      <c r="D3050" s="17" t="str">
        <f t="shared" si="167"/>
        <v>mayo</v>
      </c>
      <c r="E3050" s="17" t="str">
        <f t="shared" si="168"/>
        <v>T2</v>
      </c>
      <c r="F3050" s="17" t="str">
        <f t="shared" si="169"/>
        <v>S1</v>
      </c>
      <c r="G3050" s="1" t="s">
        <v>15</v>
      </c>
      <c r="H3050" s="1" t="s">
        <v>89</v>
      </c>
      <c r="I3050" s="1" t="s">
        <v>90</v>
      </c>
      <c r="J3050" s="1" t="s">
        <v>2</v>
      </c>
      <c r="K3050" s="1">
        <v>19</v>
      </c>
      <c r="L3050" s="1" t="s">
        <v>115</v>
      </c>
      <c r="M3050" s="14">
        <v>0.6</v>
      </c>
      <c r="N3050" s="2">
        <v>5950</v>
      </c>
      <c r="O3050" s="14">
        <f t="shared" si="162"/>
        <v>3570</v>
      </c>
      <c r="P3050" s="14">
        <f t="shared" si="163"/>
        <v>1428</v>
      </c>
      <c r="Q3050" s="3">
        <v>0.4</v>
      </c>
    </row>
    <row r="3051" spans="1:17" ht="15.75" customHeight="1" x14ac:dyDescent="0.2">
      <c r="A3051" s="1" t="s">
        <v>108</v>
      </c>
      <c r="B3051" s="1">
        <v>1185732</v>
      </c>
      <c r="C3051" s="17">
        <v>44699</v>
      </c>
      <c r="D3051" s="17" t="str">
        <f t="shared" si="167"/>
        <v>mayo</v>
      </c>
      <c r="E3051" s="17" t="str">
        <f t="shared" si="168"/>
        <v>T2</v>
      </c>
      <c r="F3051" s="17" t="str">
        <f t="shared" si="169"/>
        <v>S1</v>
      </c>
      <c r="G3051" s="1" t="s">
        <v>15</v>
      </c>
      <c r="H3051" s="1" t="s">
        <v>89</v>
      </c>
      <c r="I3051" s="1" t="s">
        <v>90</v>
      </c>
      <c r="J3051" s="1" t="s">
        <v>3</v>
      </c>
      <c r="K3051" s="1">
        <v>20</v>
      </c>
      <c r="L3051" s="1" t="s">
        <v>113</v>
      </c>
      <c r="M3051" s="14">
        <v>0.4</v>
      </c>
      <c r="N3051" s="2">
        <v>3000</v>
      </c>
      <c r="O3051" s="14">
        <f t="shared" si="162"/>
        <v>1200</v>
      </c>
      <c r="P3051" s="14">
        <f t="shared" si="163"/>
        <v>480</v>
      </c>
      <c r="Q3051" s="3">
        <v>0.4</v>
      </c>
    </row>
    <row r="3052" spans="1:17" ht="15.75" customHeight="1" x14ac:dyDescent="0.2">
      <c r="A3052" s="1" t="s">
        <v>108</v>
      </c>
      <c r="B3052" s="1">
        <v>1185732</v>
      </c>
      <c r="C3052" s="17">
        <v>44699</v>
      </c>
      <c r="D3052" s="17" t="str">
        <f t="shared" si="167"/>
        <v>mayo</v>
      </c>
      <c r="E3052" s="17" t="str">
        <f t="shared" si="168"/>
        <v>T2</v>
      </c>
      <c r="F3052" s="17" t="str">
        <f t="shared" si="169"/>
        <v>S1</v>
      </c>
      <c r="G3052" s="1" t="s">
        <v>15</v>
      </c>
      <c r="H3052" s="1" t="s">
        <v>89</v>
      </c>
      <c r="I3052" s="1" t="s">
        <v>90</v>
      </c>
      <c r="J3052" s="1" t="s">
        <v>4</v>
      </c>
      <c r="K3052" s="1">
        <v>33</v>
      </c>
      <c r="L3052" s="1" t="s">
        <v>115</v>
      </c>
      <c r="M3052" s="14">
        <v>0.35000000000000003</v>
      </c>
      <c r="N3052" s="2">
        <v>2750</v>
      </c>
      <c r="O3052" s="14">
        <f t="shared" si="162"/>
        <v>962.50000000000011</v>
      </c>
      <c r="P3052" s="14">
        <f t="shared" si="163"/>
        <v>385.00000000000006</v>
      </c>
      <c r="Q3052" s="3">
        <v>0.4</v>
      </c>
    </row>
    <row r="3053" spans="1:17" ht="15.75" customHeight="1" x14ac:dyDescent="0.2">
      <c r="A3053" s="1" t="s">
        <v>108</v>
      </c>
      <c r="B3053" s="1">
        <v>1185732</v>
      </c>
      <c r="C3053" s="17">
        <v>44699</v>
      </c>
      <c r="D3053" s="17" t="str">
        <f t="shared" si="167"/>
        <v>mayo</v>
      </c>
      <c r="E3053" s="17" t="str">
        <f t="shared" si="168"/>
        <v>T2</v>
      </c>
      <c r="F3053" s="17" t="str">
        <f t="shared" si="169"/>
        <v>S1</v>
      </c>
      <c r="G3053" s="1" t="s">
        <v>15</v>
      </c>
      <c r="H3053" s="1" t="s">
        <v>89</v>
      </c>
      <c r="I3053" s="1" t="s">
        <v>90</v>
      </c>
      <c r="J3053" s="1" t="s">
        <v>5</v>
      </c>
      <c r="K3053" s="1">
        <v>38</v>
      </c>
      <c r="L3053" s="1" t="s">
        <v>113</v>
      </c>
      <c r="M3053" s="14">
        <v>0.35000000000000003</v>
      </c>
      <c r="N3053" s="2">
        <v>2000</v>
      </c>
      <c r="O3053" s="14">
        <f t="shared" si="162"/>
        <v>700.00000000000011</v>
      </c>
      <c r="P3053" s="14">
        <f t="shared" si="163"/>
        <v>280.00000000000006</v>
      </c>
      <c r="Q3053" s="3">
        <v>0.4</v>
      </c>
    </row>
    <row r="3054" spans="1:17" ht="15.75" customHeight="1" x14ac:dyDescent="0.2">
      <c r="A3054" s="1" t="s">
        <v>108</v>
      </c>
      <c r="B3054" s="1">
        <v>1185732</v>
      </c>
      <c r="C3054" s="17">
        <v>44699</v>
      </c>
      <c r="D3054" s="17" t="str">
        <f t="shared" si="167"/>
        <v>mayo</v>
      </c>
      <c r="E3054" s="17" t="str">
        <f t="shared" si="168"/>
        <v>T2</v>
      </c>
      <c r="F3054" s="17" t="str">
        <f t="shared" si="169"/>
        <v>S1</v>
      </c>
      <c r="G3054" s="1" t="s">
        <v>15</v>
      </c>
      <c r="H3054" s="1" t="s">
        <v>89</v>
      </c>
      <c r="I3054" s="1" t="s">
        <v>90</v>
      </c>
      <c r="J3054" s="1" t="s">
        <v>6</v>
      </c>
      <c r="K3054" s="1">
        <v>42</v>
      </c>
      <c r="L3054" s="1" t="s">
        <v>112</v>
      </c>
      <c r="M3054" s="14">
        <v>0.44999999999999996</v>
      </c>
      <c r="N3054" s="2">
        <v>2250</v>
      </c>
      <c r="O3054" s="14">
        <f t="shared" si="162"/>
        <v>1012.4999999999999</v>
      </c>
      <c r="P3054" s="14">
        <f t="shared" si="163"/>
        <v>405</v>
      </c>
      <c r="Q3054" s="3">
        <v>0.4</v>
      </c>
    </row>
    <row r="3055" spans="1:17" ht="15.75" customHeight="1" x14ac:dyDescent="0.2">
      <c r="A3055" s="1" t="s">
        <v>108</v>
      </c>
      <c r="B3055" s="1">
        <v>1185732</v>
      </c>
      <c r="C3055" s="17">
        <v>44699</v>
      </c>
      <c r="D3055" s="17" t="str">
        <f t="shared" si="167"/>
        <v>mayo</v>
      </c>
      <c r="E3055" s="17" t="str">
        <f t="shared" si="168"/>
        <v>T2</v>
      </c>
      <c r="F3055" s="17" t="str">
        <f t="shared" si="169"/>
        <v>S1</v>
      </c>
      <c r="G3055" s="1" t="s">
        <v>15</v>
      </c>
      <c r="H3055" s="1" t="s">
        <v>89</v>
      </c>
      <c r="I3055" s="1" t="s">
        <v>90</v>
      </c>
      <c r="J3055" s="1" t="s">
        <v>7</v>
      </c>
      <c r="K3055" s="1">
        <v>55</v>
      </c>
      <c r="L3055" s="1" t="s">
        <v>113</v>
      </c>
      <c r="M3055" s="14">
        <v>0.54999999999999993</v>
      </c>
      <c r="N3055" s="2">
        <v>3500</v>
      </c>
      <c r="O3055" s="14">
        <f t="shared" si="162"/>
        <v>1924.9999999999998</v>
      </c>
      <c r="P3055" s="14">
        <f t="shared" si="163"/>
        <v>770</v>
      </c>
      <c r="Q3055" s="3">
        <v>0.4</v>
      </c>
    </row>
    <row r="3056" spans="1:17" ht="15.75" customHeight="1" x14ac:dyDescent="0.2">
      <c r="A3056" s="1" t="s">
        <v>108</v>
      </c>
      <c r="B3056" s="1">
        <v>1185732</v>
      </c>
      <c r="C3056" s="17">
        <v>44729</v>
      </c>
      <c r="D3056" s="17" t="str">
        <f t="shared" si="167"/>
        <v>junio</v>
      </c>
      <c r="E3056" s="17" t="str">
        <f t="shared" si="168"/>
        <v>T2</v>
      </c>
      <c r="F3056" s="17" t="str">
        <f t="shared" si="169"/>
        <v>S1</v>
      </c>
      <c r="G3056" s="1" t="s">
        <v>15</v>
      </c>
      <c r="H3056" s="1" t="s">
        <v>89</v>
      </c>
      <c r="I3056" s="1" t="s">
        <v>90</v>
      </c>
      <c r="J3056" s="1" t="s">
        <v>2</v>
      </c>
      <c r="K3056" s="1">
        <v>30</v>
      </c>
      <c r="L3056" s="1" t="s">
        <v>113</v>
      </c>
      <c r="M3056" s="14">
        <v>0.45</v>
      </c>
      <c r="N3056" s="2">
        <v>6000</v>
      </c>
      <c r="O3056" s="14">
        <f t="shared" si="162"/>
        <v>2700</v>
      </c>
      <c r="P3056" s="14">
        <f t="shared" si="163"/>
        <v>1080</v>
      </c>
      <c r="Q3056" s="3">
        <v>0.4</v>
      </c>
    </row>
    <row r="3057" spans="1:17" ht="15.75" customHeight="1" x14ac:dyDescent="0.2">
      <c r="A3057" s="1" t="s">
        <v>108</v>
      </c>
      <c r="B3057" s="1">
        <v>1185732</v>
      </c>
      <c r="C3057" s="17">
        <v>44729</v>
      </c>
      <c r="D3057" s="17" t="str">
        <f t="shared" si="167"/>
        <v>junio</v>
      </c>
      <c r="E3057" s="17" t="str">
        <f t="shared" si="168"/>
        <v>T2</v>
      </c>
      <c r="F3057" s="17" t="str">
        <f t="shared" si="169"/>
        <v>S1</v>
      </c>
      <c r="G3057" s="1" t="s">
        <v>15</v>
      </c>
      <c r="H3057" s="1" t="s">
        <v>89</v>
      </c>
      <c r="I3057" s="1" t="s">
        <v>90</v>
      </c>
      <c r="J3057" s="1" t="s">
        <v>3</v>
      </c>
      <c r="K3057" s="1">
        <v>56</v>
      </c>
      <c r="L3057" s="1" t="s">
        <v>114</v>
      </c>
      <c r="M3057" s="14">
        <v>0.40000000000000008</v>
      </c>
      <c r="N3057" s="2">
        <v>4250</v>
      </c>
      <c r="O3057" s="14">
        <f t="shared" si="162"/>
        <v>1700.0000000000002</v>
      </c>
      <c r="P3057" s="14">
        <f t="shared" si="163"/>
        <v>680.00000000000011</v>
      </c>
      <c r="Q3057" s="3">
        <v>0.4</v>
      </c>
    </row>
    <row r="3058" spans="1:17" ht="15.75" customHeight="1" x14ac:dyDescent="0.2">
      <c r="A3058" s="1" t="s">
        <v>108</v>
      </c>
      <c r="B3058" s="1">
        <v>1185732</v>
      </c>
      <c r="C3058" s="17">
        <v>44729</v>
      </c>
      <c r="D3058" s="17" t="str">
        <f t="shared" si="167"/>
        <v>junio</v>
      </c>
      <c r="E3058" s="17" t="str">
        <f t="shared" si="168"/>
        <v>T2</v>
      </c>
      <c r="F3058" s="17" t="str">
        <f t="shared" si="169"/>
        <v>S1</v>
      </c>
      <c r="G3058" s="1" t="s">
        <v>15</v>
      </c>
      <c r="H3058" s="1" t="s">
        <v>89</v>
      </c>
      <c r="I3058" s="1" t="s">
        <v>90</v>
      </c>
      <c r="J3058" s="1" t="s">
        <v>4</v>
      </c>
      <c r="K3058" s="1">
        <v>21</v>
      </c>
      <c r="L3058" s="1" t="s">
        <v>115</v>
      </c>
      <c r="M3058" s="14">
        <v>0.35000000000000003</v>
      </c>
      <c r="N3058" s="2">
        <v>3000</v>
      </c>
      <c r="O3058" s="14">
        <f t="shared" si="162"/>
        <v>1050</v>
      </c>
      <c r="P3058" s="14">
        <f t="shared" si="163"/>
        <v>420</v>
      </c>
      <c r="Q3058" s="3">
        <v>0.4</v>
      </c>
    </row>
    <row r="3059" spans="1:17" ht="15.75" customHeight="1" x14ac:dyDescent="0.2">
      <c r="A3059" s="1" t="s">
        <v>108</v>
      </c>
      <c r="B3059" s="1">
        <v>1185732</v>
      </c>
      <c r="C3059" s="17">
        <v>44729</v>
      </c>
      <c r="D3059" s="17" t="str">
        <f t="shared" si="167"/>
        <v>junio</v>
      </c>
      <c r="E3059" s="17" t="str">
        <f t="shared" si="168"/>
        <v>T2</v>
      </c>
      <c r="F3059" s="17" t="str">
        <f t="shared" si="169"/>
        <v>S1</v>
      </c>
      <c r="G3059" s="1" t="s">
        <v>15</v>
      </c>
      <c r="H3059" s="1" t="s">
        <v>89</v>
      </c>
      <c r="I3059" s="1" t="s">
        <v>90</v>
      </c>
      <c r="J3059" s="1" t="s">
        <v>5</v>
      </c>
      <c r="K3059" s="1">
        <v>26</v>
      </c>
      <c r="L3059" s="1" t="s">
        <v>114</v>
      </c>
      <c r="M3059" s="14">
        <v>0.35000000000000003</v>
      </c>
      <c r="N3059" s="2">
        <v>2750</v>
      </c>
      <c r="O3059" s="14">
        <f t="shared" si="162"/>
        <v>962.50000000000011</v>
      </c>
      <c r="P3059" s="14">
        <f t="shared" si="163"/>
        <v>385.00000000000006</v>
      </c>
      <c r="Q3059" s="3">
        <v>0.4</v>
      </c>
    </row>
    <row r="3060" spans="1:17" ht="15.75" customHeight="1" x14ac:dyDescent="0.2">
      <c r="A3060" s="1" t="s">
        <v>108</v>
      </c>
      <c r="B3060" s="1">
        <v>1185732</v>
      </c>
      <c r="C3060" s="17">
        <v>44729</v>
      </c>
      <c r="D3060" s="17" t="str">
        <f t="shared" si="167"/>
        <v>junio</v>
      </c>
      <c r="E3060" s="17" t="str">
        <f t="shared" si="168"/>
        <v>T2</v>
      </c>
      <c r="F3060" s="17" t="str">
        <f t="shared" si="169"/>
        <v>S1</v>
      </c>
      <c r="G3060" s="1" t="s">
        <v>15</v>
      </c>
      <c r="H3060" s="1" t="s">
        <v>89</v>
      </c>
      <c r="I3060" s="1" t="s">
        <v>90</v>
      </c>
      <c r="J3060" s="1" t="s">
        <v>6</v>
      </c>
      <c r="K3060" s="1">
        <v>40</v>
      </c>
      <c r="L3060" s="1" t="s">
        <v>112</v>
      </c>
      <c r="M3060" s="14">
        <v>0.45</v>
      </c>
      <c r="N3060" s="2">
        <v>2750</v>
      </c>
      <c r="O3060" s="14">
        <f t="shared" si="162"/>
        <v>1237.5</v>
      </c>
      <c r="P3060" s="14">
        <f t="shared" si="163"/>
        <v>495</v>
      </c>
      <c r="Q3060" s="3">
        <v>0.4</v>
      </c>
    </row>
    <row r="3061" spans="1:17" ht="15.75" customHeight="1" x14ac:dyDescent="0.2">
      <c r="A3061" s="1" t="s">
        <v>108</v>
      </c>
      <c r="B3061" s="1">
        <v>1185732</v>
      </c>
      <c r="C3061" s="17">
        <v>44729</v>
      </c>
      <c r="D3061" s="17" t="str">
        <f t="shared" si="167"/>
        <v>junio</v>
      </c>
      <c r="E3061" s="17" t="str">
        <f t="shared" si="168"/>
        <v>T2</v>
      </c>
      <c r="F3061" s="17" t="str">
        <f t="shared" si="169"/>
        <v>S1</v>
      </c>
      <c r="G3061" s="1" t="s">
        <v>15</v>
      </c>
      <c r="H3061" s="1" t="s">
        <v>89</v>
      </c>
      <c r="I3061" s="1" t="s">
        <v>90</v>
      </c>
      <c r="J3061" s="1" t="s">
        <v>7</v>
      </c>
      <c r="K3061" s="1">
        <v>30</v>
      </c>
      <c r="L3061" s="1" t="s">
        <v>115</v>
      </c>
      <c r="M3061" s="14">
        <v>0.65000000000000013</v>
      </c>
      <c r="N3061" s="2">
        <v>4250</v>
      </c>
      <c r="O3061" s="14">
        <f t="shared" si="162"/>
        <v>2762.5000000000005</v>
      </c>
      <c r="P3061" s="14">
        <f t="shared" si="163"/>
        <v>1105.0000000000002</v>
      </c>
      <c r="Q3061" s="3">
        <v>0.4</v>
      </c>
    </row>
    <row r="3062" spans="1:17" ht="15.75" customHeight="1" x14ac:dyDescent="0.2">
      <c r="A3062" s="1" t="s">
        <v>108</v>
      </c>
      <c r="B3062" s="1">
        <v>1185732</v>
      </c>
      <c r="C3062" s="17">
        <v>44758</v>
      </c>
      <c r="D3062" s="17" t="str">
        <f t="shared" si="167"/>
        <v>julio</v>
      </c>
      <c r="E3062" s="17" t="str">
        <f t="shared" si="168"/>
        <v>T3</v>
      </c>
      <c r="F3062" s="17" t="str">
        <f t="shared" si="169"/>
        <v>S2</v>
      </c>
      <c r="G3062" s="1" t="s">
        <v>15</v>
      </c>
      <c r="H3062" s="1" t="s">
        <v>89</v>
      </c>
      <c r="I3062" s="1" t="s">
        <v>90</v>
      </c>
      <c r="J3062" s="1" t="s">
        <v>2</v>
      </c>
      <c r="K3062" s="1">
        <v>44</v>
      </c>
      <c r="L3062" s="1" t="s">
        <v>113</v>
      </c>
      <c r="M3062" s="14">
        <v>0.60000000000000009</v>
      </c>
      <c r="N3062" s="2">
        <v>6500</v>
      </c>
      <c r="O3062" s="14">
        <f t="shared" si="162"/>
        <v>3900.0000000000005</v>
      </c>
      <c r="P3062" s="14">
        <f t="shared" si="163"/>
        <v>1560.0000000000002</v>
      </c>
      <c r="Q3062" s="3">
        <v>0.4</v>
      </c>
    </row>
    <row r="3063" spans="1:17" ht="15.75" customHeight="1" x14ac:dyDescent="0.2">
      <c r="A3063" s="1" t="s">
        <v>108</v>
      </c>
      <c r="B3063" s="1">
        <v>1185732</v>
      </c>
      <c r="C3063" s="17">
        <v>44758</v>
      </c>
      <c r="D3063" s="17" t="str">
        <f t="shared" si="167"/>
        <v>julio</v>
      </c>
      <c r="E3063" s="17" t="str">
        <f t="shared" si="168"/>
        <v>T3</v>
      </c>
      <c r="F3063" s="17" t="str">
        <f t="shared" si="169"/>
        <v>S2</v>
      </c>
      <c r="G3063" s="1" t="s">
        <v>15</v>
      </c>
      <c r="H3063" s="1" t="s">
        <v>89</v>
      </c>
      <c r="I3063" s="1" t="s">
        <v>90</v>
      </c>
      <c r="J3063" s="1" t="s">
        <v>3</v>
      </c>
      <c r="K3063" s="1">
        <v>51</v>
      </c>
      <c r="L3063" s="1" t="s">
        <v>114</v>
      </c>
      <c r="M3063" s="14">
        <v>0.55000000000000016</v>
      </c>
      <c r="N3063" s="2">
        <v>4000</v>
      </c>
      <c r="O3063" s="14">
        <f t="shared" si="162"/>
        <v>2200.0000000000005</v>
      </c>
      <c r="P3063" s="14">
        <f t="shared" si="163"/>
        <v>880.00000000000023</v>
      </c>
      <c r="Q3063" s="3">
        <v>0.4</v>
      </c>
    </row>
    <row r="3064" spans="1:17" ht="15.75" customHeight="1" x14ac:dyDescent="0.2">
      <c r="A3064" s="1" t="s">
        <v>108</v>
      </c>
      <c r="B3064" s="1">
        <v>1185732</v>
      </c>
      <c r="C3064" s="17">
        <v>44758</v>
      </c>
      <c r="D3064" s="17" t="str">
        <f t="shared" si="167"/>
        <v>julio</v>
      </c>
      <c r="E3064" s="17" t="str">
        <f t="shared" si="168"/>
        <v>T3</v>
      </c>
      <c r="F3064" s="17" t="str">
        <f t="shared" si="169"/>
        <v>S2</v>
      </c>
      <c r="G3064" s="1" t="s">
        <v>15</v>
      </c>
      <c r="H3064" s="1" t="s">
        <v>89</v>
      </c>
      <c r="I3064" s="1" t="s">
        <v>90</v>
      </c>
      <c r="J3064" s="1" t="s">
        <v>4</v>
      </c>
      <c r="K3064" s="1">
        <v>35</v>
      </c>
      <c r="L3064" s="1" t="s">
        <v>113</v>
      </c>
      <c r="M3064" s="14">
        <v>0.5</v>
      </c>
      <c r="N3064" s="2">
        <v>3250</v>
      </c>
      <c r="O3064" s="14">
        <f t="shared" si="162"/>
        <v>1625</v>
      </c>
      <c r="P3064" s="14">
        <f t="shared" si="163"/>
        <v>650</v>
      </c>
      <c r="Q3064" s="3">
        <v>0.4</v>
      </c>
    </row>
    <row r="3065" spans="1:17" ht="15.75" customHeight="1" x14ac:dyDescent="0.2">
      <c r="A3065" s="1" t="s">
        <v>108</v>
      </c>
      <c r="B3065" s="1">
        <v>1185732</v>
      </c>
      <c r="C3065" s="17">
        <v>44758</v>
      </c>
      <c r="D3065" s="17" t="str">
        <f t="shared" si="167"/>
        <v>julio</v>
      </c>
      <c r="E3065" s="17" t="str">
        <f t="shared" si="168"/>
        <v>T3</v>
      </c>
      <c r="F3065" s="17" t="str">
        <f t="shared" si="169"/>
        <v>S2</v>
      </c>
      <c r="G3065" s="1" t="s">
        <v>15</v>
      </c>
      <c r="H3065" s="1" t="s">
        <v>89</v>
      </c>
      <c r="I3065" s="1" t="s">
        <v>90</v>
      </c>
      <c r="J3065" s="1" t="s">
        <v>5</v>
      </c>
      <c r="K3065" s="1">
        <v>55</v>
      </c>
      <c r="L3065" s="1" t="s">
        <v>112</v>
      </c>
      <c r="M3065" s="14">
        <v>0.5</v>
      </c>
      <c r="N3065" s="2">
        <v>2750</v>
      </c>
      <c r="O3065" s="14">
        <f t="shared" si="162"/>
        <v>1375</v>
      </c>
      <c r="P3065" s="14">
        <f t="shared" si="163"/>
        <v>550</v>
      </c>
      <c r="Q3065" s="3">
        <v>0.4</v>
      </c>
    </row>
    <row r="3066" spans="1:17" ht="15.75" customHeight="1" x14ac:dyDescent="0.2">
      <c r="A3066" s="1" t="s">
        <v>108</v>
      </c>
      <c r="B3066" s="1">
        <v>1185732</v>
      </c>
      <c r="C3066" s="17">
        <v>44758</v>
      </c>
      <c r="D3066" s="17" t="str">
        <f t="shared" si="167"/>
        <v>julio</v>
      </c>
      <c r="E3066" s="17" t="str">
        <f t="shared" si="168"/>
        <v>T3</v>
      </c>
      <c r="F3066" s="17" t="str">
        <f t="shared" si="169"/>
        <v>S2</v>
      </c>
      <c r="G3066" s="1" t="s">
        <v>15</v>
      </c>
      <c r="H3066" s="1" t="s">
        <v>89</v>
      </c>
      <c r="I3066" s="1" t="s">
        <v>90</v>
      </c>
      <c r="J3066" s="1" t="s">
        <v>6</v>
      </c>
      <c r="K3066" s="1">
        <v>22</v>
      </c>
      <c r="L3066" s="1" t="s">
        <v>113</v>
      </c>
      <c r="M3066" s="14">
        <v>0.60000000000000009</v>
      </c>
      <c r="N3066" s="2">
        <v>3000</v>
      </c>
      <c r="O3066" s="14">
        <f t="shared" si="162"/>
        <v>1800.0000000000002</v>
      </c>
      <c r="P3066" s="14">
        <f t="shared" si="163"/>
        <v>720.00000000000011</v>
      </c>
      <c r="Q3066" s="3">
        <v>0.4</v>
      </c>
    </row>
    <row r="3067" spans="1:17" ht="15.75" customHeight="1" x14ac:dyDescent="0.2">
      <c r="A3067" s="1" t="s">
        <v>108</v>
      </c>
      <c r="B3067" s="1">
        <v>1185732</v>
      </c>
      <c r="C3067" s="17">
        <v>44758</v>
      </c>
      <c r="D3067" s="17" t="str">
        <f t="shared" si="167"/>
        <v>julio</v>
      </c>
      <c r="E3067" s="17" t="str">
        <f t="shared" si="168"/>
        <v>T3</v>
      </c>
      <c r="F3067" s="17" t="str">
        <f t="shared" si="169"/>
        <v>S2</v>
      </c>
      <c r="G3067" s="1" t="s">
        <v>15</v>
      </c>
      <c r="H3067" s="1" t="s">
        <v>89</v>
      </c>
      <c r="I3067" s="1" t="s">
        <v>90</v>
      </c>
      <c r="J3067" s="1" t="s">
        <v>7</v>
      </c>
      <c r="K3067" s="1">
        <v>22</v>
      </c>
      <c r="L3067" s="1" t="s">
        <v>112</v>
      </c>
      <c r="M3067" s="14">
        <v>0.65000000000000013</v>
      </c>
      <c r="N3067" s="2">
        <v>4750</v>
      </c>
      <c r="O3067" s="14">
        <f t="shared" si="162"/>
        <v>3087.5000000000005</v>
      </c>
      <c r="P3067" s="14">
        <f t="shared" si="163"/>
        <v>1235.0000000000002</v>
      </c>
      <c r="Q3067" s="3">
        <v>0.4</v>
      </c>
    </row>
    <row r="3068" spans="1:17" ht="15.75" customHeight="1" x14ac:dyDescent="0.2">
      <c r="A3068" s="1" t="s">
        <v>108</v>
      </c>
      <c r="B3068" s="1">
        <v>1185732</v>
      </c>
      <c r="C3068" s="17">
        <v>44790</v>
      </c>
      <c r="D3068" s="17" t="str">
        <f t="shared" si="167"/>
        <v>agosto</v>
      </c>
      <c r="E3068" s="17" t="str">
        <f t="shared" si="168"/>
        <v>T3</v>
      </c>
      <c r="F3068" s="17" t="str">
        <f t="shared" si="169"/>
        <v>S2</v>
      </c>
      <c r="G3068" s="1" t="s">
        <v>15</v>
      </c>
      <c r="H3068" s="1" t="s">
        <v>89</v>
      </c>
      <c r="I3068" s="1" t="s">
        <v>90</v>
      </c>
      <c r="J3068" s="1" t="s">
        <v>2</v>
      </c>
      <c r="K3068" s="1">
        <v>21</v>
      </c>
      <c r="L3068" s="1" t="s">
        <v>113</v>
      </c>
      <c r="M3068" s="14">
        <v>0.5</v>
      </c>
      <c r="N3068" s="2">
        <v>5250</v>
      </c>
      <c r="O3068" s="14">
        <f t="shared" si="162"/>
        <v>2625</v>
      </c>
      <c r="P3068" s="14">
        <f t="shared" si="163"/>
        <v>1050</v>
      </c>
      <c r="Q3068" s="3">
        <v>0.4</v>
      </c>
    </row>
    <row r="3069" spans="1:17" ht="15.75" customHeight="1" x14ac:dyDescent="0.2">
      <c r="A3069" s="1" t="s">
        <v>108</v>
      </c>
      <c r="B3069" s="1">
        <v>1185732</v>
      </c>
      <c r="C3069" s="17">
        <v>44790</v>
      </c>
      <c r="D3069" s="17" t="str">
        <f t="shared" si="167"/>
        <v>agosto</v>
      </c>
      <c r="E3069" s="17" t="str">
        <f t="shared" si="168"/>
        <v>T3</v>
      </c>
      <c r="F3069" s="17" t="str">
        <f t="shared" si="169"/>
        <v>S2</v>
      </c>
      <c r="G3069" s="1" t="s">
        <v>15</v>
      </c>
      <c r="H3069" s="1" t="s">
        <v>89</v>
      </c>
      <c r="I3069" s="1" t="s">
        <v>90</v>
      </c>
      <c r="J3069" s="1" t="s">
        <v>3</v>
      </c>
      <c r="K3069" s="1">
        <v>39</v>
      </c>
      <c r="L3069" s="1" t="s">
        <v>113</v>
      </c>
      <c r="M3069" s="14">
        <v>0.45000000000000007</v>
      </c>
      <c r="N3069" s="2">
        <v>3000</v>
      </c>
      <c r="O3069" s="14">
        <f t="shared" si="162"/>
        <v>1350.0000000000002</v>
      </c>
      <c r="P3069" s="14">
        <f t="shared" si="163"/>
        <v>540.00000000000011</v>
      </c>
      <c r="Q3069" s="3">
        <v>0.4</v>
      </c>
    </row>
    <row r="3070" spans="1:17" ht="15.75" customHeight="1" x14ac:dyDescent="0.2">
      <c r="A3070" s="1" t="s">
        <v>108</v>
      </c>
      <c r="B3070" s="1">
        <v>1185732</v>
      </c>
      <c r="C3070" s="17">
        <v>44790</v>
      </c>
      <c r="D3070" s="17" t="str">
        <f t="shared" si="167"/>
        <v>agosto</v>
      </c>
      <c r="E3070" s="17" t="str">
        <f t="shared" si="168"/>
        <v>T3</v>
      </c>
      <c r="F3070" s="17" t="str">
        <f t="shared" si="169"/>
        <v>S2</v>
      </c>
      <c r="G3070" s="1" t="s">
        <v>15</v>
      </c>
      <c r="H3070" s="1" t="s">
        <v>89</v>
      </c>
      <c r="I3070" s="1" t="s">
        <v>90</v>
      </c>
      <c r="J3070" s="1" t="s">
        <v>4</v>
      </c>
      <c r="K3070" s="1">
        <v>41</v>
      </c>
      <c r="L3070" s="1" t="s">
        <v>113</v>
      </c>
      <c r="M3070" s="14">
        <v>0.4</v>
      </c>
      <c r="N3070" s="2">
        <v>3000</v>
      </c>
      <c r="O3070" s="14">
        <f t="shared" si="162"/>
        <v>1200</v>
      </c>
      <c r="P3070" s="14">
        <f t="shared" si="163"/>
        <v>480</v>
      </c>
      <c r="Q3070" s="3">
        <v>0.4</v>
      </c>
    </row>
    <row r="3071" spans="1:17" ht="15.75" customHeight="1" x14ac:dyDescent="0.2">
      <c r="A3071" s="1" t="s">
        <v>108</v>
      </c>
      <c r="B3071" s="1">
        <v>1185732</v>
      </c>
      <c r="C3071" s="17">
        <v>44790</v>
      </c>
      <c r="D3071" s="17" t="str">
        <f t="shared" si="167"/>
        <v>agosto</v>
      </c>
      <c r="E3071" s="17" t="str">
        <f t="shared" si="168"/>
        <v>T3</v>
      </c>
      <c r="F3071" s="17" t="str">
        <f t="shared" si="169"/>
        <v>S2</v>
      </c>
      <c r="G3071" s="1" t="s">
        <v>15</v>
      </c>
      <c r="H3071" s="1" t="s">
        <v>89</v>
      </c>
      <c r="I3071" s="1" t="s">
        <v>90</v>
      </c>
      <c r="J3071" s="1" t="s">
        <v>5</v>
      </c>
      <c r="K3071" s="1">
        <v>27</v>
      </c>
      <c r="L3071" s="1" t="s">
        <v>114</v>
      </c>
      <c r="M3071" s="14">
        <v>0.4</v>
      </c>
      <c r="N3071" s="2">
        <v>2750</v>
      </c>
      <c r="O3071" s="14">
        <f t="shared" si="162"/>
        <v>1100</v>
      </c>
      <c r="P3071" s="14">
        <f t="shared" si="163"/>
        <v>440</v>
      </c>
      <c r="Q3071" s="3">
        <v>0.4</v>
      </c>
    </row>
    <row r="3072" spans="1:17" ht="15.75" customHeight="1" x14ac:dyDescent="0.2">
      <c r="A3072" s="1" t="s">
        <v>108</v>
      </c>
      <c r="B3072" s="1">
        <v>1185732</v>
      </c>
      <c r="C3072" s="17">
        <v>44790</v>
      </c>
      <c r="D3072" s="17" t="str">
        <f t="shared" si="167"/>
        <v>agosto</v>
      </c>
      <c r="E3072" s="17" t="str">
        <f t="shared" si="168"/>
        <v>T3</v>
      </c>
      <c r="F3072" s="17" t="str">
        <f t="shared" si="169"/>
        <v>S2</v>
      </c>
      <c r="G3072" s="1" t="s">
        <v>15</v>
      </c>
      <c r="H3072" s="1" t="s">
        <v>89</v>
      </c>
      <c r="I3072" s="1" t="s">
        <v>90</v>
      </c>
      <c r="J3072" s="1" t="s">
        <v>6</v>
      </c>
      <c r="K3072" s="1">
        <v>32</v>
      </c>
      <c r="L3072" s="1" t="s">
        <v>114</v>
      </c>
      <c r="M3072" s="14">
        <v>0.5</v>
      </c>
      <c r="N3072" s="2">
        <v>2500</v>
      </c>
      <c r="O3072" s="14">
        <f t="shared" si="162"/>
        <v>1250</v>
      </c>
      <c r="P3072" s="14">
        <f t="shared" si="163"/>
        <v>500</v>
      </c>
      <c r="Q3072" s="3">
        <v>0.4</v>
      </c>
    </row>
    <row r="3073" spans="1:17" ht="15.75" customHeight="1" x14ac:dyDescent="0.2">
      <c r="A3073" s="1" t="s">
        <v>108</v>
      </c>
      <c r="B3073" s="1">
        <v>1185732</v>
      </c>
      <c r="C3073" s="17">
        <v>44790</v>
      </c>
      <c r="D3073" s="17" t="str">
        <f t="shared" si="167"/>
        <v>agosto</v>
      </c>
      <c r="E3073" s="17" t="str">
        <f t="shared" si="168"/>
        <v>T3</v>
      </c>
      <c r="F3073" s="17" t="str">
        <f t="shared" si="169"/>
        <v>S2</v>
      </c>
      <c r="G3073" s="1" t="s">
        <v>15</v>
      </c>
      <c r="H3073" s="1" t="s">
        <v>89</v>
      </c>
      <c r="I3073" s="1" t="s">
        <v>90</v>
      </c>
      <c r="J3073" s="1" t="s">
        <v>7</v>
      </c>
      <c r="K3073" s="1">
        <v>50</v>
      </c>
      <c r="L3073" s="1" t="s">
        <v>112</v>
      </c>
      <c r="M3073" s="14">
        <v>0.55000000000000004</v>
      </c>
      <c r="N3073" s="2">
        <v>4250</v>
      </c>
      <c r="O3073" s="14">
        <f t="shared" si="162"/>
        <v>2337.5</v>
      </c>
      <c r="P3073" s="14">
        <f t="shared" si="163"/>
        <v>935</v>
      </c>
      <c r="Q3073" s="3">
        <v>0.4</v>
      </c>
    </row>
    <row r="3074" spans="1:17" ht="15.75" customHeight="1" x14ac:dyDescent="0.2">
      <c r="A3074" s="1" t="s">
        <v>108</v>
      </c>
      <c r="B3074" s="1">
        <v>1185732</v>
      </c>
      <c r="C3074" s="17">
        <v>44822</v>
      </c>
      <c r="D3074" s="17" t="str">
        <f t="shared" ref="D3074:D3137" si="170">TEXT(C3074,"mmmm")</f>
        <v>septiembre</v>
      </c>
      <c r="E3074" s="17" t="str">
        <f t="shared" ref="E3074:E3137" si="171">"T" &amp; TRUNC((MONTH(C3074)-1)/3)+1</f>
        <v>T3</v>
      </c>
      <c r="F3074" s="17" t="str">
        <f t="shared" ref="F3074:F3137" si="172">"S" &amp; IF(MONTH(C3074)&lt;=6,1,2)</f>
        <v>S2</v>
      </c>
      <c r="G3074" s="1" t="s">
        <v>15</v>
      </c>
      <c r="H3074" s="1" t="s">
        <v>89</v>
      </c>
      <c r="I3074" s="1" t="s">
        <v>90</v>
      </c>
      <c r="J3074" s="1" t="s">
        <v>2</v>
      </c>
      <c r="K3074" s="1">
        <v>21</v>
      </c>
      <c r="L3074" s="1" t="s">
        <v>115</v>
      </c>
      <c r="M3074" s="14">
        <v>0.35000000000000003</v>
      </c>
      <c r="N3074" s="2">
        <v>5500</v>
      </c>
      <c r="O3074" s="14">
        <f t="shared" si="162"/>
        <v>1925.0000000000002</v>
      </c>
      <c r="P3074" s="14">
        <f t="shared" si="163"/>
        <v>770.00000000000011</v>
      </c>
      <c r="Q3074" s="3">
        <v>0.4</v>
      </c>
    </row>
    <row r="3075" spans="1:17" ht="15.75" customHeight="1" x14ac:dyDescent="0.2">
      <c r="A3075" s="1" t="s">
        <v>108</v>
      </c>
      <c r="B3075" s="1">
        <v>1185732</v>
      </c>
      <c r="C3075" s="17">
        <v>44822</v>
      </c>
      <c r="D3075" s="17" t="str">
        <f t="shared" si="170"/>
        <v>septiembre</v>
      </c>
      <c r="E3075" s="17" t="str">
        <f t="shared" si="171"/>
        <v>T3</v>
      </c>
      <c r="F3075" s="17" t="str">
        <f t="shared" si="172"/>
        <v>S2</v>
      </c>
      <c r="G3075" s="1" t="s">
        <v>15</v>
      </c>
      <c r="H3075" s="1" t="s">
        <v>89</v>
      </c>
      <c r="I3075" s="1" t="s">
        <v>90</v>
      </c>
      <c r="J3075" s="1" t="s">
        <v>3</v>
      </c>
      <c r="K3075" s="1">
        <v>50</v>
      </c>
      <c r="L3075" s="1" t="s">
        <v>112</v>
      </c>
      <c r="M3075" s="14">
        <v>0.3000000000000001</v>
      </c>
      <c r="N3075" s="2">
        <v>3500</v>
      </c>
      <c r="O3075" s="14">
        <f t="shared" si="162"/>
        <v>1050.0000000000005</v>
      </c>
      <c r="P3075" s="14">
        <f t="shared" si="163"/>
        <v>420.00000000000023</v>
      </c>
      <c r="Q3075" s="3">
        <v>0.4</v>
      </c>
    </row>
    <row r="3076" spans="1:17" ht="15.75" customHeight="1" x14ac:dyDescent="0.2">
      <c r="A3076" s="1" t="s">
        <v>108</v>
      </c>
      <c r="B3076" s="1">
        <v>1185732</v>
      </c>
      <c r="C3076" s="17">
        <v>44822</v>
      </c>
      <c r="D3076" s="17" t="str">
        <f t="shared" si="170"/>
        <v>septiembre</v>
      </c>
      <c r="E3076" s="17" t="str">
        <f t="shared" si="171"/>
        <v>T3</v>
      </c>
      <c r="F3076" s="17" t="str">
        <f t="shared" si="172"/>
        <v>S2</v>
      </c>
      <c r="G3076" s="1" t="s">
        <v>15</v>
      </c>
      <c r="H3076" s="1" t="s">
        <v>89</v>
      </c>
      <c r="I3076" s="1" t="s">
        <v>90</v>
      </c>
      <c r="J3076" s="1" t="s">
        <v>4</v>
      </c>
      <c r="K3076" s="1">
        <v>27</v>
      </c>
      <c r="L3076" s="1" t="s">
        <v>112</v>
      </c>
      <c r="M3076" s="14">
        <v>0.25000000000000006</v>
      </c>
      <c r="N3076" s="2">
        <v>2500</v>
      </c>
      <c r="O3076" s="14">
        <f t="shared" si="162"/>
        <v>625.00000000000011</v>
      </c>
      <c r="P3076" s="14">
        <f t="shared" si="163"/>
        <v>250.00000000000006</v>
      </c>
      <c r="Q3076" s="3">
        <v>0.4</v>
      </c>
    </row>
    <row r="3077" spans="1:17" ht="15.75" customHeight="1" x14ac:dyDescent="0.2">
      <c r="A3077" s="1" t="s">
        <v>108</v>
      </c>
      <c r="B3077" s="1">
        <v>1185732</v>
      </c>
      <c r="C3077" s="17">
        <v>44822</v>
      </c>
      <c r="D3077" s="17" t="str">
        <f t="shared" si="170"/>
        <v>septiembre</v>
      </c>
      <c r="E3077" s="17" t="str">
        <f t="shared" si="171"/>
        <v>T3</v>
      </c>
      <c r="F3077" s="17" t="str">
        <f t="shared" si="172"/>
        <v>S2</v>
      </c>
      <c r="G3077" s="1" t="s">
        <v>15</v>
      </c>
      <c r="H3077" s="1" t="s">
        <v>89</v>
      </c>
      <c r="I3077" s="1" t="s">
        <v>90</v>
      </c>
      <c r="J3077" s="1" t="s">
        <v>5</v>
      </c>
      <c r="K3077" s="1">
        <v>44</v>
      </c>
      <c r="L3077" s="1" t="s">
        <v>113</v>
      </c>
      <c r="M3077" s="14">
        <v>0.25000000000000006</v>
      </c>
      <c r="N3077" s="2">
        <v>2250</v>
      </c>
      <c r="O3077" s="14">
        <f t="shared" si="162"/>
        <v>562.50000000000011</v>
      </c>
      <c r="P3077" s="14">
        <f t="shared" si="163"/>
        <v>225.00000000000006</v>
      </c>
      <c r="Q3077" s="3">
        <v>0.4</v>
      </c>
    </row>
    <row r="3078" spans="1:17" ht="15.75" customHeight="1" x14ac:dyDescent="0.2">
      <c r="A3078" s="1" t="s">
        <v>108</v>
      </c>
      <c r="B3078" s="1">
        <v>1185732</v>
      </c>
      <c r="C3078" s="17">
        <v>44822</v>
      </c>
      <c r="D3078" s="17" t="str">
        <f t="shared" si="170"/>
        <v>septiembre</v>
      </c>
      <c r="E3078" s="17" t="str">
        <f t="shared" si="171"/>
        <v>T3</v>
      </c>
      <c r="F3078" s="17" t="str">
        <f t="shared" si="172"/>
        <v>S2</v>
      </c>
      <c r="G3078" s="1" t="s">
        <v>15</v>
      </c>
      <c r="H3078" s="1" t="s">
        <v>89</v>
      </c>
      <c r="I3078" s="1" t="s">
        <v>90</v>
      </c>
      <c r="J3078" s="1" t="s">
        <v>6</v>
      </c>
      <c r="K3078" s="1">
        <v>36</v>
      </c>
      <c r="L3078" s="1" t="s">
        <v>112</v>
      </c>
      <c r="M3078" s="14">
        <v>0.35000000000000003</v>
      </c>
      <c r="N3078" s="2">
        <v>2250</v>
      </c>
      <c r="O3078" s="14">
        <f t="shared" si="162"/>
        <v>787.50000000000011</v>
      </c>
      <c r="P3078" s="14">
        <f t="shared" si="163"/>
        <v>315.00000000000006</v>
      </c>
      <c r="Q3078" s="3">
        <v>0.4</v>
      </c>
    </row>
    <row r="3079" spans="1:17" ht="15.75" customHeight="1" x14ac:dyDescent="0.2">
      <c r="A3079" s="1" t="s">
        <v>108</v>
      </c>
      <c r="B3079" s="1">
        <v>1185732</v>
      </c>
      <c r="C3079" s="17">
        <v>44822</v>
      </c>
      <c r="D3079" s="17" t="str">
        <f t="shared" si="170"/>
        <v>septiembre</v>
      </c>
      <c r="E3079" s="17" t="str">
        <f t="shared" si="171"/>
        <v>T3</v>
      </c>
      <c r="F3079" s="17" t="str">
        <f t="shared" si="172"/>
        <v>S2</v>
      </c>
      <c r="G3079" s="1" t="s">
        <v>15</v>
      </c>
      <c r="H3079" s="1" t="s">
        <v>89</v>
      </c>
      <c r="I3079" s="1" t="s">
        <v>90</v>
      </c>
      <c r="J3079" s="1" t="s">
        <v>7</v>
      </c>
      <c r="K3079" s="1">
        <v>41</v>
      </c>
      <c r="L3079" s="1" t="s">
        <v>113</v>
      </c>
      <c r="M3079" s="14">
        <v>0.4</v>
      </c>
      <c r="N3079" s="2">
        <v>3000</v>
      </c>
      <c r="O3079" s="14">
        <f t="shared" si="162"/>
        <v>1200</v>
      </c>
      <c r="P3079" s="14">
        <f t="shared" si="163"/>
        <v>480</v>
      </c>
      <c r="Q3079" s="3">
        <v>0.4</v>
      </c>
    </row>
    <row r="3080" spans="1:17" ht="15.75" customHeight="1" x14ac:dyDescent="0.2">
      <c r="A3080" s="1" t="s">
        <v>108</v>
      </c>
      <c r="B3080" s="1">
        <v>1185732</v>
      </c>
      <c r="C3080" s="17">
        <v>44851</v>
      </c>
      <c r="D3080" s="17" t="str">
        <f t="shared" si="170"/>
        <v>octubre</v>
      </c>
      <c r="E3080" s="17" t="str">
        <f t="shared" si="171"/>
        <v>T4</v>
      </c>
      <c r="F3080" s="17" t="str">
        <f t="shared" si="172"/>
        <v>S2</v>
      </c>
      <c r="G3080" s="1" t="s">
        <v>15</v>
      </c>
      <c r="H3080" s="1" t="s">
        <v>89</v>
      </c>
      <c r="I3080" s="1" t="s">
        <v>90</v>
      </c>
      <c r="J3080" s="1" t="s">
        <v>2</v>
      </c>
      <c r="K3080" s="1">
        <v>51</v>
      </c>
      <c r="L3080" s="1" t="s">
        <v>113</v>
      </c>
      <c r="M3080" s="14">
        <v>0.44999999999999996</v>
      </c>
      <c r="N3080" s="2">
        <v>4250</v>
      </c>
      <c r="O3080" s="14">
        <f t="shared" si="162"/>
        <v>1912.4999999999998</v>
      </c>
      <c r="P3080" s="14">
        <f t="shared" si="163"/>
        <v>765</v>
      </c>
      <c r="Q3080" s="3">
        <v>0.4</v>
      </c>
    </row>
    <row r="3081" spans="1:17" ht="15.75" customHeight="1" x14ac:dyDescent="0.2">
      <c r="A3081" s="1" t="s">
        <v>108</v>
      </c>
      <c r="B3081" s="1">
        <v>1185732</v>
      </c>
      <c r="C3081" s="17">
        <v>44851</v>
      </c>
      <c r="D3081" s="17" t="str">
        <f t="shared" si="170"/>
        <v>octubre</v>
      </c>
      <c r="E3081" s="17" t="str">
        <f t="shared" si="171"/>
        <v>T4</v>
      </c>
      <c r="F3081" s="17" t="str">
        <f t="shared" si="172"/>
        <v>S2</v>
      </c>
      <c r="G3081" s="1" t="s">
        <v>15</v>
      </c>
      <c r="H3081" s="1" t="s">
        <v>89</v>
      </c>
      <c r="I3081" s="1" t="s">
        <v>90</v>
      </c>
      <c r="J3081" s="1" t="s">
        <v>3</v>
      </c>
      <c r="K3081" s="1">
        <v>20</v>
      </c>
      <c r="L3081" s="1" t="s">
        <v>113</v>
      </c>
      <c r="M3081" s="14">
        <v>0.35000000000000003</v>
      </c>
      <c r="N3081" s="2">
        <v>2750</v>
      </c>
      <c r="O3081" s="14">
        <f t="shared" si="162"/>
        <v>962.50000000000011</v>
      </c>
      <c r="P3081" s="14">
        <f t="shared" si="163"/>
        <v>385.00000000000006</v>
      </c>
      <c r="Q3081" s="3">
        <v>0.4</v>
      </c>
    </row>
    <row r="3082" spans="1:17" ht="15.75" customHeight="1" x14ac:dyDescent="0.2">
      <c r="A3082" s="1" t="s">
        <v>108</v>
      </c>
      <c r="B3082" s="1">
        <v>1185732</v>
      </c>
      <c r="C3082" s="17">
        <v>44851</v>
      </c>
      <c r="D3082" s="17" t="str">
        <f t="shared" si="170"/>
        <v>octubre</v>
      </c>
      <c r="E3082" s="17" t="str">
        <f t="shared" si="171"/>
        <v>T4</v>
      </c>
      <c r="F3082" s="17" t="str">
        <f t="shared" si="172"/>
        <v>S2</v>
      </c>
      <c r="G3082" s="1" t="s">
        <v>15</v>
      </c>
      <c r="H3082" s="1" t="s">
        <v>89</v>
      </c>
      <c r="I3082" s="1" t="s">
        <v>90</v>
      </c>
      <c r="J3082" s="1" t="s">
        <v>4</v>
      </c>
      <c r="K3082" s="1">
        <v>58</v>
      </c>
      <c r="L3082" s="1" t="s">
        <v>115</v>
      </c>
      <c r="M3082" s="14">
        <v>0.35000000000000003</v>
      </c>
      <c r="N3082" s="2">
        <v>1750</v>
      </c>
      <c r="O3082" s="14">
        <f t="shared" si="162"/>
        <v>612.50000000000011</v>
      </c>
      <c r="P3082" s="14">
        <f t="shared" si="163"/>
        <v>245.00000000000006</v>
      </c>
      <c r="Q3082" s="3">
        <v>0.4</v>
      </c>
    </row>
    <row r="3083" spans="1:17" ht="15.75" customHeight="1" x14ac:dyDescent="0.2">
      <c r="A3083" s="1" t="s">
        <v>108</v>
      </c>
      <c r="B3083" s="1">
        <v>1185732</v>
      </c>
      <c r="C3083" s="17">
        <v>44851</v>
      </c>
      <c r="D3083" s="17" t="str">
        <f t="shared" si="170"/>
        <v>octubre</v>
      </c>
      <c r="E3083" s="17" t="str">
        <f t="shared" si="171"/>
        <v>T4</v>
      </c>
      <c r="F3083" s="17" t="str">
        <f t="shared" si="172"/>
        <v>S2</v>
      </c>
      <c r="G3083" s="1" t="s">
        <v>15</v>
      </c>
      <c r="H3083" s="1" t="s">
        <v>89</v>
      </c>
      <c r="I3083" s="1" t="s">
        <v>90</v>
      </c>
      <c r="J3083" s="1" t="s">
        <v>5</v>
      </c>
      <c r="K3083" s="1">
        <v>41</v>
      </c>
      <c r="L3083" s="1" t="s">
        <v>114</v>
      </c>
      <c r="M3083" s="14">
        <v>0.35000000000000003</v>
      </c>
      <c r="N3083" s="2">
        <v>1750</v>
      </c>
      <c r="O3083" s="14">
        <f t="shared" si="162"/>
        <v>612.50000000000011</v>
      </c>
      <c r="P3083" s="14">
        <f t="shared" si="163"/>
        <v>245.00000000000006</v>
      </c>
      <c r="Q3083" s="3">
        <v>0.4</v>
      </c>
    </row>
    <row r="3084" spans="1:17" ht="15.75" customHeight="1" x14ac:dyDescent="0.2">
      <c r="A3084" s="1" t="s">
        <v>108</v>
      </c>
      <c r="B3084" s="1">
        <v>1185732</v>
      </c>
      <c r="C3084" s="17">
        <v>44851</v>
      </c>
      <c r="D3084" s="17" t="str">
        <f t="shared" si="170"/>
        <v>octubre</v>
      </c>
      <c r="E3084" s="17" t="str">
        <f t="shared" si="171"/>
        <v>T4</v>
      </c>
      <c r="F3084" s="17" t="str">
        <f t="shared" si="172"/>
        <v>S2</v>
      </c>
      <c r="G3084" s="1" t="s">
        <v>15</v>
      </c>
      <c r="H3084" s="1" t="s">
        <v>89</v>
      </c>
      <c r="I3084" s="1" t="s">
        <v>90</v>
      </c>
      <c r="J3084" s="1" t="s">
        <v>6</v>
      </c>
      <c r="K3084" s="1">
        <v>40</v>
      </c>
      <c r="L3084" s="1" t="s">
        <v>112</v>
      </c>
      <c r="M3084" s="14">
        <v>0.44999999999999996</v>
      </c>
      <c r="N3084" s="2">
        <v>1750</v>
      </c>
      <c r="O3084" s="14">
        <f t="shared" si="162"/>
        <v>787.49999999999989</v>
      </c>
      <c r="P3084" s="14">
        <f t="shared" si="163"/>
        <v>315</v>
      </c>
      <c r="Q3084" s="3">
        <v>0.4</v>
      </c>
    </row>
    <row r="3085" spans="1:17" ht="15.75" customHeight="1" x14ac:dyDescent="0.2">
      <c r="A3085" s="1" t="s">
        <v>108</v>
      </c>
      <c r="B3085" s="1">
        <v>1185732</v>
      </c>
      <c r="C3085" s="17">
        <v>44851</v>
      </c>
      <c r="D3085" s="17" t="str">
        <f t="shared" si="170"/>
        <v>octubre</v>
      </c>
      <c r="E3085" s="17" t="str">
        <f t="shared" si="171"/>
        <v>T4</v>
      </c>
      <c r="F3085" s="17" t="str">
        <f t="shared" si="172"/>
        <v>S2</v>
      </c>
      <c r="G3085" s="1" t="s">
        <v>15</v>
      </c>
      <c r="H3085" s="1" t="s">
        <v>89</v>
      </c>
      <c r="I3085" s="1" t="s">
        <v>90</v>
      </c>
      <c r="J3085" s="1" t="s">
        <v>7</v>
      </c>
      <c r="K3085" s="1">
        <v>44</v>
      </c>
      <c r="L3085" s="1" t="s">
        <v>115</v>
      </c>
      <c r="M3085" s="14">
        <v>0.49999999999999983</v>
      </c>
      <c r="N3085" s="2">
        <v>3000</v>
      </c>
      <c r="O3085" s="14">
        <f t="shared" si="162"/>
        <v>1499.9999999999995</v>
      </c>
      <c r="P3085" s="14">
        <f t="shared" si="163"/>
        <v>599.99999999999989</v>
      </c>
      <c r="Q3085" s="3">
        <v>0.4</v>
      </c>
    </row>
    <row r="3086" spans="1:17" ht="15.75" customHeight="1" x14ac:dyDescent="0.2">
      <c r="A3086" s="1" t="s">
        <v>108</v>
      </c>
      <c r="B3086" s="1">
        <v>1185732</v>
      </c>
      <c r="C3086" s="17">
        <v>44882</v>
      </c>
      <c r="D3086" s="17" t="str">
        <f t="shared" si="170"/>
        <v>noviembre</v>
      </c>
      <c r="E3086" s="17" t="str">
        <f t="shared" si="171"/>
        <v>T4</v>
      </c>
      <c r="F3086" s="17" t="str">
        <f t="shared" si="172"/>
        <v>S2</v>
      </c>
      <c r="G3086" s="1" t="s">
        <v>15</v>
      </c>
      <c r="H3086" s="1" t="s">
        <v>89</v>
      </c>
      <c r="I3086" s="1" t="s">
        <v>90</v>
      </c>
      <c r="J3086" s="1" t="s">
        <v>2</v>
      </c>
      <c r="K3086" s="1">
        <v>15</v>
      </c>
      <c r="L3086" s="1" t="s">
        <v>112</v>
      </c>
      <c r="M3086" s="14">
        <v>0.44999999999999996</v>
      </c>
      <c r="N3086" s="2">
        <v>4500</v>
      </c>
      <c r="O3086" s="14">
        <f t="shared" si="162"/>
        <v>2024.9999999999998</v>
      </c>
      <c r="P3086" s="14">
        <f t="shared" si="163"/>
        <v>810</v>
      </c>
      <c r="Q3086" s="3">
        <v>0.4</v>
      </c>
    </row>
    <row r="3087" spans="1:17" ht="15.75" customHeight="1" x14ac:dyDescent="0.2">
      <c r="A3087" s="1" t="s">
        <v>108</v>
      </c>
      <c r="B3087" s="1">
        <v>1185732</v>
      </c>
      <c r="C3087" s="17">
        <v>44882</v>
      </c>
      <c r="D3087" s="17" t="str">
        <f t="shared" si="170"/>
        <v>noviembre</v>
      </c>
      <c r="E3087" s="17" t="str">
        <f t="shared" si="171"/>
        <v>T4</v>
      </c>
      <c r="F3087" s="17" t="str">
        <f t="shared" si="172"/>
        <v>S2</v>
      </c>
      <c r="G3087" s="1" t="s">
        <v>15</v>
      </c>
      <c r="H3087" s="1" t="s">
        <v>89</v>
      </c>
      <c r="I3087" s="1" t="s">
        <v>90</v>
      </c>
      <c r="J3087" s="1" t="s">
        <v>3</v>
      </c>
      <c r="K3087" s="1">
        <v>35</v>
      </c>
      <c r="L3087" s="1" t="s">
        <v>115</v>
      </c>
      <c r="M3087" s="14">
        <v>0.35000000000000003</v>
      </c>
      <c r="N3087" s="2">
        <v>3500</v>
      </c>
      <c r="O3087" s="14">
        <f t="shared" si="162"/>
        <v>1225.0000000000002</v>
      </c>
      <c r="P3087" s="14">
        <f t="shared" si="163"/>
        <v>490.00000000000011</v>
      </c>
      <c r="Q3087" s="3">
        <v>0.4</v>
      </c>
    </row>
    <row r="3088" spans="1:17" ht="15.75" customHeight="1" x14ac:dyDescent="0.2">
      <c r="A3088" s="1" t="s">
        <v>108</v>
      </c>
      <c r="B3088" s="1">
        <v>1185732</v>
      </c>
      <c r="C3088" s="17">
        <v>44882</v>
      </c>
      <c r="D3088" s="17" t="str">
        <f t="shared" si="170"/>
        <v>noviembre</v>
      </c>
      <c r="E3088" s="17" t="str">
        <f t="shared" si="171"/>
        <v>T4</v>
      </c>
      <c r="F3088" s="17" t="str">
        <f t="shared" si="172"/>
        <v>S2</v>
      </c>
      <c r="G3088" s="1" t="s">
        <v>15</v>
      </c>
      <c r="H3088" s="1" t="s">
        <v>89</v>
      </c>
      <c r="I3088" s="1" t="s">
        <v>90</v>
      </c>
      <c r="J3088" s="1" t="s">
        <v>4</v>
      </c>
      <c r="K3088" s="1">
        <v>30</v>
      </c>
      <c r="L3088" s="1" t="s">
        <v>113</v>
      </c>
      <c r="M3088" s="14">
        <v>0.35000000000000003</v>
      </c>
      <c r="N3088" s="2">
        <v>2950</v>
      </c>
      <c r="O3088" s="14">
        <f t="shared" si="162"/>
        <v>1032.5</v>
      </c>
      <c r="P3088" s="14">
        <f t="shared" si="163"/>
        <v>413</v>
      </c>
      <c r="Q3088" s="3">
        <v>0.4</v>
      </c>
    </row>
    <row r="3089" spans="1:17" ht="15.75" customHeight="1" x14ac:dyDescent="0.2">
      <c r="A3089" s="1" t="s">
        <v>108</v>
      </c>
      <c r="B3089" s="1">
        <v>1185732</v>
      </c>
      <c r="C3089" s="17">
        <v>44882</v>
      </c>
      <c r="D3089" s="17" t="str">
        <f t="shared" si="170"/>
        <v>noviembre</v>
      </c>
      <c r="E3089" s="17" t="str">
        <f t="shared" si="171"/>
        <v>T4</v>
      </c>
      <c r="F3089" s="17" t="str">
        <f t="shared" si="172"/>
        <v>S2</v>
      </c>
      <c r="G3089" s="1" t="s">
        <v>15</v>
      </c>
      <c r="H3089" s="1" t="s">
        <v>89</v>
      </c>
      <c r="I3089" s="1" t="s">
        <v>90</v>
      </c>
      <c r="J3089" s="1" t="s">
        <v>5</v>
      </c>
      <c r="K3089" s="1">
        <v>22</v>
      </c>
      <c r="L3089" s="1" t="s">
        <v>114</v>
      </c>
      <c r="M3089" s="14">
        <v>0.4</v>
      </c>
      <c r="N3089" s="2">
        <v>3250</v>
      </c>
      <c r="O3089" s="14">
        <f t="shared" si="162"/>
        <v>1300</v>
      </c>
      <c r="P3089" s="14">
        <f t="shared" si="163"/>
        <v>520</v>
      </c>
      <c r="Q3089" s="3">
        <v>0.4</v>
      </c>
    </row>
    <row r="3090" spans="1:17" ht="15.75" customHeight="1" x14ac:dyDescent="0.2">
      <c r="A3090" s="1" t="s">
        <v>108</v>
      </c>
      <c r="B3090" s="1">
        <v>1185732</v>
      </c>
      <c r="C3090" s="17">
        <v>44882</v>
      </c>
      <c r="D3090" s="17" t="str">
        <f t="shared" si="170"/>
        <v>noviembre</v>
      </c>
      <c r="E3090" s="17" t="str">
        <f t="shared" si="171"/>
        <v>T4</v>
      </c>
      <c r="F3090" s="17" t="str">
        <f t="shared" si="172"/>
        <v>S2</v>
      </c>
      <c r="G3090" s="1" t="s">
        <v>15</v>
      </c>
      <c r="H3090" s="1" t="s">
        <v>89</v>
      </c>
      <c r="I3090" s="1" t="s">
        <v>90</v>
      </c>
      <c r="J3090" s="1" t="s">
        <v>6</v>
      </c>
      <c r="K3090" s="1">
        <v>32</v>
      </c>
      <c r="L3090" s="1" t="s">
        <v>114</v>
      </c>
      <c r="M3090" s="14">
        <v>0.65</v>
      </c>
      <c r="N3090" s="2">
        <v>3000</v>
      </c>
      <c r="O3090" s="14">
        <f t="shared" si="162"/>
        <v>1950</v>
      </c>
      <c r="P3090" s="14">
        <f t="shared" si="163"/>
        <v>780</v>
      </c>
      <c r="Q3090" s="3">
        <v>0.4</v>
      </c>
    </row>
    <row r="3091" spans="1:17" ht="15.75" customHeight="1" x14ac:dyDescent="0.2">
      <c r="A3091" s="1" t="s">
        <v>108</v>
      </c>
      <c r="B3091" s="1">
        <v>1185732</v>
      </c>
      <c r="C3091" s="17">
        <v>44882</v>
      </c>
      <c r="D3091" s="17" t="str">
        <f t="shared" si="170"/>
        <v>noviembre</v>
      </c>
      <c r="E3091" s="17" t="str">
        <f t="shared" si="171"/>
        <v>T4</v>
      </c>
      <c r="F3091" s="17" t="str">
        <f t="shared" si="172"/>
        <v>S2</v>
      </c>
      <c r="G3091" s="1" t="s">
        <v>15</v>
      </c>
      <c r="H3091" s="1" t="s">
        <v>89</v>
      </c>
      <c r="I3091" s="1" t="s">
        <v>90</v>
      </c>
      <c r="J3091" s="1" t="s">
        <v>7</v>
      </c>
      <c r="K3091" s="1">
        <v>42</v>
      </c>
      <c r="L3091" s="1" t="s">
        <v>113</v>
      </c>
      <c r="M3091" s="14">
        <v>0.7</v>
      </c>
      <c r="N3091" s="2">
        <v>4000</v>
      </c>
      <c r="O3091" s="14">
        <f t="shared" si="162"/>
        <v>2800</v>
      </c>
      <c r="P3091" s="14">
        <f t="shared" si="163"/>
        <v>1120</v>
      </c>
      <c r="Q3091" s="3">
        <v>0.4</v>
      </c>
    </row>
    <row r="3092" spans="1:17" ht="15.75" customHeight="1" x14ac:dyDescent="0.2">
      <c r="A3092" s="1" t="s">
        <v>108</v>
      </c>
      <c r="B3092" s="1">
        <v>1185732</v>
      </c>
      <c r="C3092" s="17">
        <v>44911</v>
      </c>
      <c r="D3092" s="17" t="str">
        <f t="shared" si="170"/>
        <v>diciembre</v>
      </c>
      <c r="E3092" s="17" t="str">
        <f t="shared" si="171"/>
        <v>T4</v>
      </c>
      <c r="F3092" s="17" t="str">
        <f t="shared" si="172"/>
        <v>S2</v>
      </c>
      <c r="G3092" s="1" t="s">
        <v>15</v>
      </c>
      <c r="H3092" s="1" t="s">
        <v>89</v>
      </c>
      <c r="I3092" s="1" t="s">
        <v>90</v>
      </c>
      <c r="J3092" s="1" t="s">
        <v>2</v>
      </c>
      <c r="K3092" s="1">
        <v>15</v>
      </c>
      <c r="L3092" s="1" t="s">
        <v>115</v>
      </c>
      <c r="M3092" s="14">
        <v>0.65</v>
      </c>
      <c r="N3092" s="2">
        <v>6500</v>
      </c>
      <c r="O3092" s="14">
        <f t="shared" si="162"/>
        <v>4225</v>
      </c>
      <c r="P3092" s="14">
        <f t="shared" si="163"/>
        <v>1690</v>
      </c>
      <c r="Q3092" s="3">
        <v>0.4</v>
      </c>
    </row>
    <row r="3093" spans="1:17" ht="15.75" customHeight="1" x14ac:dyDescent="0.2">
      <c r="A3093" s="1" t="s">
        <v>108</v>
      </c>
      <c r="B3093" s="1">
        <v>1185732</v>
      </c>
      <c r="C3093" s="17">
        <v>44911</v>
      </c>
      <c r="D3093" s="17" t="str">
        <f t="shared" si="170"/>
        <v>diciembre</v>
      </c>
      <c r="E3093" s="17" t="str">
        <f t="shared" si="171"/>
        <v>T4</v>
      </c>
      <c r="F3093" s="17" t="str">
        <f t="shared" si="172"/>
        <v>S2</v>
      </c>
      <c r="G3093" s="1" t="s">
        <v>15</v>
      </c>
      <c r="H3093" s="1" t="s">
        <v>89</v>
      </c>
      <c r="I3093" s="1" t="s">
        <v>90</v>
      </c>
      <c r="J3093" s="1" t="s">
        <v>3</v>
      </c>
      <c r="K3093" s="1">
        <v>60</v>
      </c>
      <c r="L3093" s="1" t="s">
        <v>115</v>
      </c>
      <c r="M3093" s="14">
        <v>0.55000000000000004</v>
      </c>
      <c r="N3093" s="2">
        <v>4500</v>
      </c>
      <c r="O3093" s="14">
        <f t="shared" si="162"/>
        <v>2475</v>
      </c>
      <c r="P3093" s="14">
        <f t="shared" si="163"/>
        <v>990</v>
      </c>
      <c r="Q3093" s="3">
        <v>0.4</v>
      </c>
    </row>
    <row r="3094" spans="1:17" ht="15.75" customHeight="1" x14ac:dyDescent="0.2">
      <c r="A3094" s="1" t="s">
        <v>108</v>
      </c>
      <c r="B3094" s="1">
        <v>1185732</v>
      </c>
      <c r="C3094" s="17">
        <v>44911</v>
      </c>
      <c r="D3094" s="17" t="str">
        <f t="shared" si="170"/>
        <v>diciembre</v>
      </c>
      <c r="E3094" s="17" t="str">
        <f t="shared" si="171"/>
        <v>T4</v>
      </c>
      <c r="F3094" s="17" t="str">
        <f t="shared" si="172"/>
        <v>S2</v>
      </c>
      <c r="G3094" s="1" t="s">
        <v>15</v>
      </c>
      <c r="H3094" s="1" t="s">
        <v>89</v>
      </c>
      <c r="I3094" s="1" t="s">
        <v>90</v>
      </c>
      <c r="J3094" s="1" t="s">
        <v>4</v>
      </c>
      <c r="K3094" s="1">
        <v>42</v>
      </c>
      <c r="L3094" s="1" t="s">
        <v>115</v>
      </c>
      <c r="M3094" s="14">
        <v>0.55000000000000004</v>
      </c>
      <c r="N3094" s="2">
        <v>4000</v>
      </c>
      <c r="O3094" s="14">
        <f t="shared" si="162"/>
        <v>2200</v>
      </c>
      <c r="P3094" s="14">
        <f t="shared" si="163"/>
        <v>880</v>
      </c>
      <c r="Q3094" s="3">
        <v>0.4</v>
      </c>
    </row>
    <row r="3095" spans="1:17" ht="15.75" customHeight="1" x14ac:dyDescent="0.2">
      <c r="A3095" s="1" t="s">
        <v>108</v>
      </c>
      <c r="B3095" s="1">
        <v>1185732</v>
      </c>
      <c r="C3095" s="17">
        <v>44911</v>
      </c>
      <c r="D3095" s="17" t="str">
        <f t="shared" si="170"/>
        <v>diciembre</v>
      </c>
      <c r="E3095" s="17" t="str">
        <f t="shared" si="171"/>
        <v>T4</v>
      </c>
      <c r="F3095" s="17" t="str">
        <f t="shared" si="172"/>
        <v>S2</v>
      </c>
      <c r="G3095" s="1" t="s">
        <v>15</v>
      </c>
      <c r="H3095" s="1" t="s">
        <v>89</v>
      </c>
      <c r="I3095" s="1" t="s">
        <v>90</v>
      </c>
      <c r="J3095" s="1" t="s">
        <v>5</v>
      </c>
      <c r="K3095" s="1">
        <v>52</v>
      </c>
      <c r="L3095" s="1" t="s">
        <v>113</v>
      </c>
      <c r="M3095" s="14">
        <v>0.55000000000000004</v>
      </c>
      <c r="N3095" s="2">
        <v>3500</v>
      </c>
      <c r="O3095" s="14">
        <f t="shared" si="162"/>
        <v>1925.0000000000002</v>
      </c>
      <c r="P3095" s="14">
        <f t="shared" si="163"/>
        <v>770.00000000000011</v>
      </c>
      <c r="Q3095" s="3">
        <v>0.4</v>
      </c>
    </row>
    <row r="3096" spans="1:17" ht="15.75" customHeight="1" x14ac:dyDescent="0.2">
      <c r="A3096" s="1" t="s">
        <v>108</v>
      </c>
      <c r="B3096" s="1">
        <v>1185732</v>
      </c>
      <c r="C3096" s="17">
        <v>44911</v>
      </c>
      <c r="D3096" s="17" t="str">
        <f t="shared" si="170"/>
        <v>diciembre</v>
      </c>
      <c r="E3096" s="17" t="str">
        <f t="shared" si="171"/>
        <v>T4</v>
      </c>
      <c r="F3096" s="17" t="str">
        <f t="shared" si="172"/>
        <v>S2</v>
      </c>
      <c r="G3096" s="1" t="s">
        <v>15</v>
      </c>
      <c r="H3096" s="1" t="s">
        <v>89</v>
      </c>
      <c r="I3096" s="1" t="s">
        <v>90</v>
      </c>
      <c r="J3096" s="1" t="s">
        <v>6</v>
      </c>
      <c r="K3096" s="1">
        <v>20</v>
      </c>
      <c r="L3096" s="1" t="s">
        <v>112</v>
      </c>
      <c r="M3096" s="14">
        <v>0.65</v>
      </c>
      <c r="N3096" s="2">
        <v>3500</v>
      </c>
      <c r="O3096" s="14">
        <f t="shared" si="162"/>
        <v>2275</v>
      </c>
      <c r="P3096" s="14">
        <f t="shared" si="163"/>
        <v>910</v>
      </c>
      <c r="Q3096" s="3">
        <v>0.4</v>
      </c>
    </row>
    <row r="3097" spans="1:17" ht="15.75" customHeight="1" x14ac:dyDescent="0.2">
      <c r="A3097" s="1" t="s">
        <v>108</v>
      </c>
      <c r="B3097" s="1">
        <v>1185732</v>
      </c>
      <c r="C3097" s="17">
        <v>44911</v>
      </c>
      <c r="D3097" s="17" t="str">
        <f t="shared" si="170"/>
        <v>diciembre</v>
      </c>
      <c r="E3097" s="17" t="str">
        <f t="shared" si="171"/>
        <v>T4</v>
      </c>
      <c r="F3097" s="17" t="str">
        <f t="shared" si="172"/>
        <v>S2</v>
      </c>
      <c r="G3097" s="1" t="s">
        <v>15</v>
      </c>
      <c r="H3097" s="1" t="s">
        <v>89</v>
      </c>
      <c r="I3097" s="1" t="s">
        <v>90</v>
      </c>
      <c r="J3097" s="1" t="s">
        <v>7</v>
      </c>
      <c r="K3097" s="1">
        <v>53</v>
      </c>
      <c r="L3097" s="1" t="s">
        <v>115</v>
      </c>
      <c r="M3097" s="14">
        <v>0.7</v>
      </c>
      <c r="N3097" s="2">
        <v>4500</v>
      </c>
      <c r="O3097" s="14">
        <f t="shared" si="162"/>
        <v>3150</v>
      </c>
      <c r="P3097" s="14">
        <f t="shared" si="163"/>
        <v>1260</v>
      </c>
      <c r="Q3097" s="3">
        <v>0.4</v>
      </c>
    </row>
    <row r="3098" spans="1:17" ht="15.75" customHeight="1" x14ac:dyDescent="0.2">
      <c r="A3098" s="1" t="s">
        <v>108</v>
      </c>
      <c r="B3098" s="1">
        <v>1185732</v>
      </c>
      <c r="C3098" s="17">
        <v>44585</v>
      </c>
      <c r="D3098" s="17" t="str">
        <f t="shared" si="170"/>
        <v>enero</v>
      </c>
      <c r="E3098" s="17" t="str">
        <f t="shared" si="171"/>
        <v>T1</v>
      </c>
      <c r="F3098" s="17" t="str">
        <f t="shared" si="172"/>
        <v>S1</v>
      </c>
      <c r="G3098" s="1" t="s">
        <v>0</v>
      </c>
      <c r="H3098" s="1" t="s">
        <v>91</v>
      </c>
      <c r="I3098" s="1" t="s">
        <v>66</v>
      </c>
      <c r="J3098" s="1" t="s">
        <v>2</v>
      </c>
      <c r="K3098" s="1">
        <v>20</v>
      </c>
      <c r="L3098" s="1" t="s">
        <v>112</v>
      </c>
      <c r="M3098" s="14">
        <v>0.35000000000000003</v>
      </c>
      <c r="N3098" s="2">
        <v>4250</v>
      </c>
      <c r="O3098" s="14">
        <f t="shared" si="162"/>
        <v>1487.5000000000002</v>
      </c>
      <c r="P3098" s="14">
        <f t="shared" si="163"/>
        <v>595.00000000000011</v>
      </c>
      <c r="Q3098" s="3">
        <v>0.4</v>
      </c>
    </row>
    <row r="3099" spans="1:17" ht="15.75" customHeight="1" x14ac:dyDescent="0.2">
      <c r="A3099" s="1" t="s">
        <v>108</v>
      </c>
      <c r="B3099" s="1">
        <v>1185732</v>
      </c>
      <c r="C3099" s="17">
        <v>44585</v>
      </c>
      <c r="D3099" s="17" t="str">
        <f t="shared" si="170"/>
        <v>enero</v>
      </c>
      <c r="E3099" s="17" t="str">
        <f t="shared" si="171"/>
        <v>T1</v>
      </c>
      <c r="F3099" s="17" t="str">
        <f t="shared" si="172"/>
        <v>S1</v>
      </c>
      <c r="G3099" s="1" t="s">
        <v>0</v>
      </c>
      <c r="H3099" s="1" t="s">
        <v>91</v>
      </c>
      <c r="I3099" s="1" t="s">
        <v>66</v>
      </c>
      <c r="J3099" s="1" t="s">
        <v>3</v>
      </c>
      <c r="K3099" s="1">
        <v>15</v>
      </c>
      <c r="L3099" s="1" t="s">
        <v>113</v>
      </c>
      <c r="M3099" s="14">
        <v>0.35000000000000003</v>
      </c>
      <c r="N3099" s="2">
        <v>2250</v>
      </c>
      <c r="O3099" s="14">
        <f t="shared" si="162"/>
        <v>787.50000000000011</v>
      </c>
      <c r="P3099" s="14">
        <f t="shared" si="163"/>
        <v>275.625</v>
      </c>
      <c r="Q3099" s="3">
        <v>0.35</v>
      </c>
    </row>
    <row r="3100" spans="1:17" ht="15.75" customHeight="1" x14ac:dyDescent="0.2">
      <c r="A3100" s="1" t="s">
        <v>108</v>
      </c>
      <c r="B3100" s="1">
        <v>1185732</v>
      </c>
      <c r="C3100" s="17">
        <v>44585</v>
      </c>
      <c r="D3100" s="17" t="str">
        <f t="shared" si="170"/>
        <v>enero</v>
      </c>
      <c r="E3100" s="17" t="str">
        <f t="shared" si="171"/>
        <v>T1</v>
      </c>
      <c r="F3100" s="17" t="str">
        <f t="shared" si="172"/>
        <v>S1</v>
      </c>
      <c r="G3100" s="1" t="s">
        <v>0</v>
      </c>
      <c r="H3100" s="1" t="s">
        <v>91</v>
      </c>
      <c r="I3100" s="1" t="s">
        <v>66</v>
      </c>
      <c r="J3100" s="1" t="s">
        <v>4</v>
      </c>
      <c r="K3100" s="1">
        <v>39</v>
      </c>
      <c r="L3100" s="1" t="s">
        <v>115</v>
      </c>
      <c r="M3100" s="14">
        <v>0.25000000000000006</v>
      </c>
      <c r="N3100" s="2">
        <v>2250</v>
      </c>
      <c r="O3100" s="14">
        <f t="shared" si="162"/>
        <v>562.50000000000011</v>
      </c>
      <c r="P3100" s="14">
        <f t="shared" si="163"/>
        <v>196.87500000000003</v>
      </c>
      <c r="Q3100" s="3">
        <v>0.35</v>
      </c>
    </row>
    <row r="3101" spans="1:17" ht="15.75" customHeight="1" x14ac:dyDescent="0.2">
      <c r="A3101" s="1" t="s">
        <v>108</v>
      </c>
      <c r="B3101" s="1">
        <v>1185732</v>
      </c>
      <c r="C3101" s="17">
        <v>44585</v>
      </c>
      <c r="D3101" s="17" t="str">
        <f t="shared" si="170"/>
        <v>enero</v>
      </c>
      <c r="E3101" s="17" t="str">
        <f t="shared" si="171"/>
        <v>T1</v>
      </c>
      <c r="F3101" s="17" t="str">
        <f t="shared" si="172"/>
        <v>S1</v>
      </c>
      <c r="G3101" s="1" t="s">
        <v>0</v>
      </c>
      <c r="H3101" s="1" t="s">
        <v>91</v>
      </c>
      <c r="I3101" s="1" t="s">
        <v>66</v>
      </c>
      <c r="J3101" s="1" t="s">
        <v>5</v>
      </c>
      <c r="K3101" s="1">
        <v>37</v>
      </c>
      <c r="L3101" s="1" t="s">
        <v>112</v>
      </c>
      <c r="M3101" s="14">
        <v>0.3</v>
      </c>
      <c r="N3101" s="2">
        <v>750</v>
      </c>
      <c r="O3101" s="14">
        <f t="shared" si="162"/>
        <v>225</v>
      </c>
      <c r="P3101" s="14">
        <f t="shared" si="163"/>
        <v>78.75</v>
      </c>
      <c r="Q3101" s="3">
        <v>0.35</v>
      </c>
    </row>
    <row r="3102" spans="1:17" ht="15.75" customHeight="1" x14ac:dyDescent="0.2">
      <c r="A3102" s="1" t="s">
        <v>108</v>
      </c>
      <c r="B3102" s="1">
        <v>1185732</v>
      </c>
      <c r="C3102" s="17">
        <v>44585</v>
      </c>
      <c r="D3102" s="17" t="str">
        <f t="shared" si="170"/>
        <v>enero</v>
      </c>
      <c r="E3102" s="17" t="str">
        <f t="shared" si="171"/>
        <v>T1</v>
      </c>
      <c r="F3102" s="17" t="str">
        <f t="shared" si="172"/>
        <v>S1</v>
      </c>
      <c r="G3102" s="1" t="s">
        <v>0</v>
      </c>
      <c r="H3102" s="1" t="s">
        <v>91</v>
      </c>
      <c r="I3102" s="1" t="s">
        <v>66</v>
      </c>
      <c r="J3102" s="1" t="s">
        <v>6</v>
      </c>
      <c r="K3102" s="1">
        <v>40</v>
      </c>
      <c r="L3102" s="1" t="s">
        <v>114</v>
      </c>
      <c r="M3102" s="14">
        <v>0.45</v>
      </c>
      <c r="N3102" s="2">
        <v>1250</v>
      </c>
      <c r="O3102" s="14">
        <f t="shared" si="162"/>
        <v>562.5</v>
      </c>
      <c r="P3102" s="14">
        <f t="shared" si="163"/>
        <v>168.75</v>
      </c>
      <c r="Q3102" s="3">
        <v>0.3</v>
      </c>
    </row>
    <row r="3103" spans="1:17" ht="15.75" customHeight="1" x14ac:dyDescent="0.2">
      <c r="A3103" s="1" t="s">
        <v>108</v>
      </c>
      <c r="B3103" s="1">
        <v>1185732</v>
      </c>
      <c r="C3103" s="17">
        <v>44585</v>
      </c>
      <c r="D3103" s="17" t="str">
        <f t="shared" si="170"/>
        <v>enero</v>
      </c>
      <c r="E3103" s="17" t="str">
        <f t="shared" si="171"/>
        <v>T1</v>
      </c>
      <c r="F3103" s="17" t="str">
        <f t="shared" si="172"/>
        <v>S1</v>
      </c>
      <c r="G3103" s="1" t="s">
        <v>0</v>
      </c>
      <c r="H3103" s="1" t="s">
        <v>91</v>
      </c>
      <c r="I3103" s="1" t="s">
        <v>66</v>
      </c>
      <c r="J3103" s="1" t="s">
        <v>7</v>
      </c>
      <c r="K3103" s="1">
        <v>49</v>
      </c>
      <c r="L3103" s="1" t="s">
        <v>113</v>
      </c>
      <c r="M3103" s="14">
        <v>0.35000000000000003</v>
      </c>
      <c r="N3103" s="2">
        <v>2250</v>
      </c>
      <c r="O3103" s="14">
        <f t="shared" si="162"/>
        <v>787.50000000000011</v>
      </c>
      <c r="P3103" s="14">
        <f t="shared" si="163"/>
        <v>236.25000000000003</v>
      </c>
      <c r="Q3103" s="3">
        <v>0.3</v>
      </c>
    </row>
    <row r="3104" spans="1:17" ht="15.75" customHeight="1" x14ac:dyDescent="0.2">
      <c r="A3104" s="1" t="s">
        <v>108</v>
      </c>
      <c r="B3104" s="1">
        <v>1185732</v>
      </c>
      <c r="C3104" s="17">
        <v>44614</v>
      </c>
      <c r="D3104" s="17" t="str">
        <f t="shared" si="170"/>
        <v>febrero</v>
      </c>
      <c r="E3104" s="17" t="str">
        <f t="shared" si="171"/>
        <v>T1</v>
      </c>
      <c r="F3104" s="17" t="str">
        <f t="shared" si="172"/>
        <v>S1</v>
      </c>
      <c r="G3104" s="1" t="s">
        <v>0</v>
      </c>
      <c r="H3104" s="1" t="s">
        <v>91</v>
      </c>
      <c r="I3104" s="1" t="s">
        <v>66</v>
      </c>
      <c r="J3104" s="1" t="s">
        <v>2</v>
      </c>
      <c r="K3104" s="1">
        <v>36</v>
      </c>
      <c r="L3104" s="1" t="s">
        <v>114</v>
      </c>
      <c r="M3104" s="14">
        <v>0.35000000000000003</v>
      </c>
      <c r="N3104" s="2">
        <v>4750</v>
      </c>
      <c r="O3104" s="14">
        <f t="shared" si="162"/>
        <v>1662.5000000000002</v>
      </c>
      <c r="P3104" s="14">
        <f t="shared" si="163"/>
        <v>665.00000000000011</v>
      </c>
      <c r="Q3104" s="3">
        <v>0.4</v>
      </c>
    </row>
    <row r="3105" spans="1:17" ht="15.75" customHeight="1" x14ac:dyDescent="0.2">
      <c r="A3105" s="1" t="s">
        <v>108</v>
      </c>
      <c r="B3105" s="1">
        <v>1185732</v>
      </c>
      <c r="C3105" s="17">
        <v>44614</v>
      </c>
      <c r="D3105" s="17" t="str">
        <f t="shared" si="170"/>
        <v>febrero</v>
      </c>
      <c r="E3105" s="17" t="str">
        <f t="shared" si="171"/>
        <v>T1</v>
      </c>
      <c r="F3105" s="17" t="str">
        <f t="shared" si="172"/>
        <v>S1</v>
      </c>
      <c r="G3105" s="1" t="s">
        <v>0</v>
      </c>
      <c r="H3105" s="1" t="s">
        <v>91</v>
      </c>
      <c r="I3105" s="1" t="s">
        <v>66</v>
      </c>
      <c r="J3105" s="1" t="s">
        <v>3</v>
      </c>
      <c r="K3105" s="1">
        <v>28</v>
      </c>
      <c r="L3105" s="1" t="s">
        <v>112</v>
      </c>
      <c r="M3105" s="14">
        <v>0.35000000000000003</v>
      </c>
      <c r="N3105" s="2">
        <v>1250</v>
      </c>
      <c r="O3105" s="14">
        <f t="shared" si="162"/>
        <v>437.50000000000006</v>
      </c>
      <c r="P3105" s="14">
        <f t="shared" si="163"/>
        <v>153.125</v>
      </c>
      <c r="Q3105" s="3">
        <v>0.35</v>
      </c>
    </row>
    <row r="3106" spans="1:17" ht="15.75" customHeight="1" x14ac:dyDescent="0.2">
      <c r="A3106" s="1" t="s">
        <v>108</v>
      </c>
      <c r="B3106" s="1">
        <v>1185732</v>
      </c>
      <c r="C3106" s="17">
        <v>44614</v>
      </c>
      <c r="D3106" s="17" t="str">
        <f t="shared" si="170"/>
        <v>febrero</v>
      </c>
      <c r="E3106" s="17" t="str">
        <f t="shared" si="171"/>
        <v>T1</v>
      </c>
      <c r="F3106" s="17" t="str">
        <f t="shared" si="172"/>
        <v>S1</v>
      </c>
      <c r="G3106" s="1" t="s">
        <v>0</v>
      </c>
      <c r="H3106" s="1" t="s">
        <v>91</v>
      </c>
      <c r="I3106" s="1" t="s">
        <v>66</v>
      </c>
      <c r="J3106" s="1" t="s">
        <v>4</v>
      </c>
      <c r="K3106" s="1">
        <v>23</v>
      </c>
      <c r="L3106" s="1" t="s">
        <v>114</v>
      </c>
      <c r="M3106" s="14">
        <v>0.25000000000000006</v>
      </c>
      <c r="N3106" s="2">
        <v>1750</v>
      </c>
      <c r="O3106" s="14">
        <f t="shared" si="162"/>
        <v>437.50000000000011</v>
      </c>
      <c r="P3106" s="14">
        <f t="shared" si="163"/>
        <v>153.12500000000003</v>
      </c>
      <c r="Q3106" s="3">
        <v>0.35</v>
      </c>
    </row>
    <row r="3107" spans="1:17" ht="15.75" customHeight="1" x14ac:dyDescent="0.2">
      <c r="A3107" s="1" t="s">
        <v>108</v>
      </c>
      <c r="B3107" s="1">
        <v>1185732</v>
      </c>
      <c r="C3107" s="17">
        <v>44614</v>
      </c>
      <c r="D3107" s="17" t="str">
        <f t="shared" si="170"/>
        <v>febrero</v>
      </c>
      <c r="E3107" s="17" t="str">
        <f t="shared" si="171"/>
        <v>T1</v>
      </c>
      <c r="F3107" s="17" t="str">
        <f t="shared" si="172"/>
        <v>S1</v>
      </c>
      <c r="G3107" s="1" t="s">
        <v>0</v>
      </c>
      <c r="H3107" s="1" t="s">
        <v>91</v>
      </c>
      <c r="I3107" s="1" t="s">
        <v>66</v>
      </c>
      <c r="J3107" s="1" t="s">
        <v>5</v>
      </c>
      <c r="K3107" s="1">
        <v>22</v>
      </c>
      <c r="L3107" s="1" t="s">
        <v>115</v>
      </c>
      <c r="M3107" s="14">
        <v>0.3</v>
      </c>
      <c r="N3107" s="2">
        <v>500</v>
      </c>
      <c r="O3107" s="14">
        <f t="shared" si="162"/>
        <v>150</v>
      </c>
      <c r="P3107" s="14">
        <f t="shared" si="163"/>
        <v>52.5</v>
      </c>
      <c r="Q3107" s="3">
        <v>0.35</v>
      </c>
    </row>
    <row r="3108" spans="1:17" ht="15.75" customHeight="1" x14ac:dyDescent="0.2">
      <c r="A3108" s="1" t="s">
        <v>108</v>
      </c>
      <c r="B3108" s="1">
        <v>1185732</v>
      </c>
      <c r="C3108" s="17">
        <v>44614</v>
      </c>
      <c r="D3108" s="17" t="str">
        <f t="shared" si="170"/>
        <v>febrero</v>
      </c>
      <c r="E3108" s="17" t="str">
        <f t="shared" si="171"/>
        <v>T1</v>
      </c>
      <c r="F3108" s="17" t="str">
        <f t="shared" si="172"/>
        <v>S1</v>
      </c>
      <c r="G3108" s="1" t="s">
        <v>0</v>
      </c>
      <c r="H3108" s="1" t="s">
        <v>91</v>
      </c>
      <c r="I3108" s="1" t="s">
        <v>66</v>
      </c>
      <c r="J3108" s="1" t="s">
        <v>6</v>
      </c>
      <c r="K3108" s="1">
        <v>47</v>
      </c>
      <c r="L3108" s="1" t="s">
        <v>112</v>
      </c>
      <c r="M3108" s="14">
        <v>0.45</v>
      </c>
      <c r="N3108" s="2">
        <v>1250</v>
      </c>
      <c r="O3108" s="14">
        <f t="shared" si="162"/>
        <v>562.5</v>
      </c>
      <c r="P3108" s="14">
        <f t="shared" si="163"/>
        <v>168.75</v>
      </c>
      <c r="Q3108" s="3">
        <v>0.3</v>
      </c>
    </row>
    <row r="3109" spans="1:17" ht="15.75" customHeight="1" x14ac:dyDescent="0.2">
      <c r="A3109" s="1" t="s">
        <v>108</v>
      </c>
      <c r="B3109" s="1">
        <v>1185732</v>
      </c>
      <c r="C3109" s="17">
        <v>44614</v>
      </c>
      <c r="D3109" s="17" t="str">
        <f t="shared" si="170"/>
        <v>febrero</v>
      </c>
      <c r="E3109" s="17" t="str">
        <f t="shared" si="171"/>
        <v>T1</v>
      </c>
      <c r="F3109" s="17" t="str">
        <f t="shared" si="172"/>
        <v>S1</v>
      </c>
      <c r="G3109" s="1" t="s">
        <v>0</v>
      </c>
      <c r="H3109" s="1" t="s">
        <v>91</v>
      </c>
      <c r="I3109" s="1" t="s">
        <v>66</v>
      </c>
      <c r="J3109" s="1" t="s">
        <v>7</v>
      </c>
      <c r="K3109" s="1">
        <v>32</v>
      </c>
      <c r="L3109" s="1" t="s">
        <v>114</v>
      </c>
      <c r="M3109" s="14">
        <v>0.35000000000000003</v>
      </c>
      <c r="N3109" s="2">
        <v>2250</v>
      </c>
      <c r="O3109" s="14">
        <f t="shared" si="162"/>
        <v>787.50000000000011</v>
      </c>
      <c r="P3109" s="14">
        <f t="shared" si="163"/>
        <v>236.25000000000003</v>
      </c>
      <c r="Q3109" s="3">
        <v>0.3</v>
      </c>
    </row>
    <row r="3110" spans="1:17" ht="15.75" customHeight="1" x14ac:dyDescent="0.2">
      <c r="A3110" s="1" t="s">
        <v>108</v>
      </c>
      <c r="B3110" s="1">
        <v>1185732</v>
      </c>
      <c r="C3110" s="17">
        <v>44640</v>
      </c>
      <c r="D3110" s="17" t="str">
        <f t="shared" si="170"/>
        <v>marzo</v>
      </c>
      <c r="E3110" s="17" t="str">
        <f t="shared" si="171"/>
        <v>T1</v>
      </c>
      <c r="F3110" s="17" t="str">
        <f t="shared" si="172"/>
        <v>S1</v>
      </c>
      <c r="G3110" s="1" t="s">
        <v>0</v>
      </c>
      <c r="H3110" s="1" t="s">
        <v>91</v>
      </c>
      <c r="I3110" s="1" t="s">
        <v>66</v>
      </c>
      <c r="J3110" s="1" t="s">
        <v>2</v>
      </c>
      <c r="K3110" s="1">
        <v>43</v>
      </c>
      <c r="L3110" s="1" t="s">
        <v>115</v>
      </c>
      <c r="M3110" s="14">
        <v>0.35000000000000003</v>
      </c>
      <c r="N3110" s="2">
        <v>4450</v>
      </c>
      <c r="O3110" s="14">
        <f t="shared" si="162"/>
        <v>1557.5000000000002</v>
      </c>
      <c r="P3110" s="14">
        <f t="shared" si="163"/>
        <v>623.00000000000011</v>
      </c>
      <c r="Q3110" s="3">
        <v>0.4</v>
      </c>
    </row>
    <row r="3111" spans="1:17" ht="15.75" customHeight="1" x14ac:dyDescent="0.2">
      <c r="A3111" s="1" t="s">
        <v>108</v>
      </c>
      <c r="B3111" s="1">
        <v>1185732</v>
      </c>
      <c r="C3111" s="17">
        <v>44640</v>
      </c>
      <c r="D3111" s="17" t="str">
        <f t="shared" si="170"/>
        <v>marzo</v>
      </c>
      <c r="E3111" s="17" t="str">
        <f t="shared" si="171"/>
        <v>T1</v>
      </c>
      <c r="F3111" s="17" t="str">
        <f t="shared" si="172"/>
        <v>S1</v>
      </c>
      <c r="G3111" s="1" t="s">
        <v>0</v>
      </c>
      <c r="H3111" s="1" t="s">
        <v>91</v>
      </c>
      <c r="I3111" s="1" t="s">
        <v>66</v>
      </c>
      <c r="J3111" s="1" t="s">
        <v>3</v>
      </c>
      <c r="K3111" s="1">
        <v>30</v>
      </c>
      <c r="L3111" s="1" t="s">
        <v>112</v>
      </c>
      <c r="M3111" s="14">
        <v>0.35000000000000003</v>
      </c>
      <c r="N3111" s="2">
        <v>1500</v>
      </c>
      <c r="O3111" s="14">
        <f t="shared" si="162"/>
        <v>525</v>
      </c>
      <c r="P3111" s="14">
        <f t="shared" si="163"/>
        <v>183.75</v>
      </c>
      <c r="Q3111" s="3">
        <v>0.35</v>
      </c>
    </row>
    <row r="3112" spans="1:17" ht="15.75" customHeight="1" x14ac:dyDescent="0.2">
      <c r="A3112" s="1" t="s">
        <v>108</v>
      </c>
      <c r="B3112" s="1">
        <v>1185732</v>
      </c>
      <c r="C3112" s="17">
        <v>44640</v>
      </c>
      <c r="D3112" s="17" t="str">
        <f t="shared" si="170"/>
        <v>marzo</v>
      </c>
      <c r="E3112" s="17" t="str">
        <f t="shared" si="171"/>
        <v>T1</v>
      </c>
      <c r="F3112" s="17" t="str">
        <f t="shared" si="172"/>
        <v>S1</v>
      </c>
      <c r="G3112" s="1" t="s">
        <v>0</v>
      </c>
      <c r="H3112" s="1" t="s">
        <v>91</v>
      </c>
      <c r="I3112" s="1" t="s">
        <v>66</v>
      </c>
      <c r="J3112" s="1" t="s">
        <v>4</v>
      </c>
      <c r="K3112" s="1">
        <v>26</v>
      </c>
      <c r="L3112" s="1" t="s">
        <v>113</v>
      </c>
      <c r="M3112" s="14">
        <v>0.25000000000000006</v>
      </c>
      <c r="N3112" s="2">
        <v>1750</v>
      </c>
      <c r="O3112" s="14">
        <f t="shared" si="162"/>
        <v>437.50000000000011</v>
      </c>
      <c r="P3112" s="14">
        <f t="shared" si="163"/>
        <v>153.12500000000003</v>
      </c>
      <c r="Q3112" s="3">
        <v>0.35</v>
      </c>
    </row>
    <row r="3113" spans="1:17" ht="15.75" customHeight="1" x14ac:dyDescent="0.2">
      <c r="A3113" s="1" t="s">
        <v>108</v>
      </c>
      <c r="B3113" s="1">
        <v>1185732</v>
      </c>
      <c r="C3113" s="17">
        <v>44640</v>
      </c>
      <c r="D3113" s="17" t="str">
        <f t="shared" si="170"/>
        <v>marzo</v>
      </c>
      <c r="E3113" s="17" t="str">
        <f t="shared" si="171"/>
        <v>T1</v>
      </c>
      <c r="F3113" s="17" t="str">
        <f t="shared" si="172"/>
        <v>S1</v>
      </c>
      <c r="G3113" s="1" t="s">
        <v>0</v>
      </c>
      <c r="H3113" s="1" t="s">
        <v>91</v>
      </c>
      <c r="I3113" s="1" t="s">
        <v>66</v>
      </c>
      <c r="J3113" s="1" t="s">
        <v>5</v>
      </c>
      <c r="K3113" s="1">
        <v>27</v>
      </c>
      <c r="L3113" s="1" t="s">
        <v>112</v>
      </c>
      <c r="M3113" s="14">
        <v>0.3</v>
      </c>
      <c r="N3113" s="2">
        <v>250</v>
      </c>
      <c r="O3113" s="14">
        <f t="shared" si="162"/>
        <v>75</v>
      </c>
      <c r="P3113" s="14">
        <f t="shared" si="163"/>
        <v>26.25</v>
      </c>
      <c r="Q3113" s="3">
        <v>0.35</v>
      </c>
    </row>
    <row r="3114" spans="1:17" ht="15.75" customHeight="1" x14ac:dyDescent="0.2">
      <c r="A3114" s="1" t="s">
        <v>108</v>
      </c>
      <c r="B3114" s="1">
        <v>1185732</v>
      </c>
      <c r="C3114" s="17">
        <v>44640</v>
      </c>
      <c r="D3114" s="17" t="str">
        <f t="shared" si="170"/>
        <v>marzo</v>
      </c>
      <c r="E3114" s="17" t="str">
        <f t="shared" si="171"/>
        <v>T1</v>
      </c>
      <c r="F3114" s="17" t="str">
        <f t="shared" si="172"/>
        <v>S1</v>
      </c>
      <c r="G3114" s="1" t="s">
        <v>0</v>
      </c>
      <c r="H3114" s="1" t="s">
        <v>91</v>
      </c>
      <c r="I3114" s="1" t="s">
        <v>66</v>
      </c>
      <c r="J3114" s="1" t="s">
        <v>6</v>
      </c>
      <c r="K3114" s="1">
        <v>46</v>
      </c>
      <c r="L3114" s="1" t="s">
        <v>115</v>
      </c>
      <c r="M3114" s="14">
        <v>0.45</v>
      </c>
      <c r="N3114" s="2">
        <v>750</v>
      </c>
      <c r="O3114" s="14">
        <f t="shared" si="162"/>
        <v>337.5</v>
      </c>
      <c r="P3114" s="14">
        <f t="shared" si="163"/>
        <v>101.25</v>
      </c>
      <c r="Q3114" s="3">
        <v>0.3</v>
      </c>
    </row>
    <row r="3115" spans="1:17" ht="15.75" customHeight="1" x14ac:dyDescent="0.2">
      <c r="A3115" s="1" t="s">
        <v>108</v>
      </c>
      <c r="B3115" s="1">
        <v>1185732</v>
      </c>
      <c r="C3115" s="17">
        <v>44640</v>
      </c>
      <c r="D3115" s="17" t="str">
        <f t="shared" si="170"/>
        <v>marzo</v>
      </c>
      <c r="E3115" s="17" t="str">
        <f t="shared" si="171"/>
        <v>T1</v>
      </c>
      <c r="F3115" s="17" t="str">
        <f t="shared" si="172"/>
        <v>S1</v>
      </c>
      <c r="G3115" s="1" t="s">
        <v>0</v>
      </c>
      <c r="H3115" s="1" t="s">
        <v>91</v>
      </c>
      <c r="I3115" s="1" t="s">
        <v>66</v>
      </c>
      <c r="J3115" s="1" t="s">
        <v>7</v>
      </c>
      <c r="K3115" s="1">
        <v>51</v>
      </c>
      <c r="L3115" s="1" t="s">
        <v>114</v>
      </c>
      <c r="M3115" s="14">
        <v>0.35000000000000003</v>
      </c>
      <c r="N3115" s="2">
        <v>1750</v>
      </c>
      <c r="O3115" s="14">
        <f t="shared" si="162"/>
        <v>612.50000000000011</v>
      </c>
      <c r="P3115" s="14">
        <f t="shared" si="163"/>
        <v>183.75000000000003</v>
      </c>
      <c r="Q3115" s="3">
        <v>0.3</v>
      </c>
    </row>
    <row r="3116" spans="1:17" ht="15.75" customHeight="1" x14ac:dyDescent="0.2">
      <c r="A3116" s="1" t="s">
        <v>108</v>
      </c>
      <c r="B3116" s="1">
        <v>1185732</v>
      </c>
      <c r="C3116" s="17">
        <v>44672</v>
      </c>
      <c r="D3116" s="17" t="str">
        <f t="shared" si="170"/>
        <v>abril</v>
      </c>
      <c r="E3116" s="17" t="str">
        <f t="shared" si="171"/>
        <v>T2</v>
      </c>
      <c r="F3116" s="17" t="str">
        <f t="shared" si="172"/>
        <v>S1</v>
      </c>
      <c r="G3116" s="1" t="s">
        <v>0</v>
      </c>
      <c r="H3116" s="1" t="s">
        <v>91</v>
      </c>
      <c r="I3116" s="1" t="s">
        <v>66</v>
      </c>
      <c r="J3116" s="1" t="s">
        <v>2</v>
      </c>
      <c r="K3116" s="1">
        <v>23</v>
      </c>
      <c r="L3116" s="1" t="s">
        <v>114</v>
      </c>
      <c r="M3116" s="14">
        <v>0.35000000000000003</v>
      </c>
      <c r="N3116" s="2">
        <v>4250</v>
      </c>
      <c r="O3116" s="14">
        <f t="shared" si="162"/>
        <v>1487.5000000000002</v>
      </c>
      <c r="P3116" s="14">
        <f t="shared" si="163"/>
        <v>595.00000000000011</v>
      </c>
      <c r="Q3116" s="3">
        <v>0.4</v>
      </c>
    </row>
    <row r="3117" spans="1:17" ht="15.75" customHeight="1" x14ac:dyDescent="0.2">
      <c r="A3117" s="1" t="s">
        <v>108</v>
      </c>
      <c r="B3117" s="1">
        <v>1185732</v>
      </c>
      <c r="C3117" s="17">
        <v>44672</v>
      </c>
      <c r="D3117" s="17" t="str">
        <f t="shared" si="170"/>
        <v>abril</v>
      </c>
      <c r="E3117" s="17" t="str">
        <f t="shared" si="171"/>
        <v>T2</v>
      </c>
      <c r="F3117" s="17" t="str">
        <f t="shared" si="172"/>
        <v>S1</v>
      </c>
      <c r="G3117" s="1" t="s">
        <v>0</v>
      </c>
      <c r="H3117" s="1" t="s">
        <v>91</v>
      </c>
      <c r="I3117" s="1" t="s">
        <v>66</v>
      </c>
      <c r="J3117" s="1" t="s">
        <v>3</v>
      </c>
      <c r="K3117" s="1">
        <v>39</v>
      </c>
      <c r="L3117" s="1" t="s">
        <v>112</v>
      </c>
      <c r="M3117" s="14">
        <v>0.35000000000000003</v>
      </c>
      <c r="N3117" s="2">
        <v>1250</v>
      </c>
      <c r="O3117" s="14">
        <f t="shared" si="162"/>
        <v>437.50000000000006</v>
      </c>
      <c r="P3117" s="14">
        <f t="shared" si="163"/>
        <v>153.125</v>
      </c>
      <c r="Q3117" s="3">
        <v>0.35</v>
      </c>
    </row>
    <row r="3118" spans="1:17" ht="15.75" customHeight="1" x14ac:dyDescent="0.2">
      <c r="A3118" s="1" t="s">
        <v>108</v>
      </c>
      <c r="B3118" s="1">
        <v>1185732</v>
      </c>
      <c r="C3118" s="17">
        <v>44672</v>
      </c>
      <c r="D3118" s="17" t="str">
        <f t="shared" si="170"/>
        <v>abril</v>
      </c>
      <c r="E3118" s="17" t="str">
        <f t="shared" si="171"/>
        <v>T2</v>
      </c>
      <c r="F3118" s="17" t="str">
        <f t="shared" si="172"/>
        <v>S1</v>
      </c>
      <c r="G3118" s="1" t="s">
        <v>0</v>
      </c>
      <c r="H3118" s="1" t="s">
        <v>91</v>
      </c>
      <c r="I3118" s="1" t="s">
        <v>66</v>
      </c>
      <c r="J3118" s="1" t="s">
        <v>4</v>
      </c>
      <c r="K3118" s="1">
        <v>45</v>
      </c>
      <c r="L3118" s="1" t="s">
        <v>113</v>
      </c>
      <c r="M3118" s="14">
        <v>0.25000000000000006</v>
      </c>
      <c r="N3118" s="2">
        <v>1250</v>
      </c>
      <c r="O3118" s="14">
        <f t="shared" si="162"/>
        <v>312.50000000000006</v>
      </c>
      <c r="P3118" s="14">
        <f t="shared" si="163"/>
        <v>109.37500000000001</v>
      </c>
      <c r="Q3118" s="3">
        <v>0.35</v>
      </c>
    </row>
    <row r="3119" spans="1:17" ht="15.75" customHeight="1" x14ac:dyDescent="0.2">
      <c r="A3119" s="1" t="s">
        <v>108</v>
      </c>
      <c r="B3119" s="1">
        <v>1185732</v>
      </c>
      <c r="C3119" s="17">
        <v>44672</v>
      </c>
      <c r="D3119" s="17" t="str">
        <f t="shared" si="170"/>
        <v>abril</v>
      </c>
      <c r="E3119" s="17" t="str">
        <f t="shared" si="171"/>
        <v>T2</v>
      </c>
      <c r="F3119" s="17" t="str">
        <f t="shared" si="172"/>
        <v>S1</v>
      </c>
      <c r="G3119" s="1" t="s">
        <v>0</v>
      </c>
      <c r="H3119" s="1" t="s">
        <v>91</v>
      </c>
      <c r="I3119" s="1" t="s">
        <v>66</v>
      </c>
      <c r="J3119" s="1" t="s">
        <v>5</v>
      </c>
      <c r="K3119" s="1">
        <v>20</v>
      </c>
      <c r="L3119" s="1" t="s">
        <v>114</v>
      </c>
      <c r="M3119" s="14">
        <v>0.3</v>
      </c>
      <c r="N3119" s="2">
        <v>500</v>
      </c>
      <c r="O3119" s="14">
        <f t="shared" si="162"/>
        <v>150</v>
      </c>
      <c r="P3119" s="14">
        <f t="shared" si="163"/>
        <v>52.5</v>
      </c>
      <c r="Q3119" s="3">
        <v>0.35</v>
      </c>
    </row>
    <row r="3120" spans="1:17" ht="15.75" customHeight="1" x14ac:dyDescent="0.2">
      <c r="A3120" s="1" t="s">
        <v>108</v>
      </c>
      <c r="B3120" s="1">
        <v>1185732</v>
      </c>
      <c r="C3120" s="17">
        <v>44672</v>
      </c>
      <c r="D3120" s="17" t="str">
        <f t="shared" si="170"/>
        <v>abril</v>
      </c>
      <c r="E3120" s="17" t="str">
        <f t="shared" si="171"/>
        <v>T2</v>
      </c>
      <c r="F3120" s="17" t="str">
        <f t="shared" si="172"/>
        <v>S1</v>
      </c>
      <c r="G3120" s="1" t="s">
        <v>0</v>
      </c>
      <c r="H3120" s="1" t="s">
        <v>91</v>
      </c>
      <c r="I3120" s="1" t="s">
        <v>66</v>
      </c>
      <c r="J3120" s="1" t="s">
        <v>6</v>
      </c>
      <c r="K3120" s="1">
        <v>40</v>
      </c>
      <c r="L3120" s="1" t="s">
        <v>112</v>
      </c>
      <c r="M3120" s="14">
        <v>0.45</v>
      </c>
      <c r="N3120" s="2">
        <v>500</v>
      </c>
      <c r="O3120" s="14">
        <f t="shared" si="162"/>
        <v>225</v>
      </c>
      <c r="P3120" s="14">
        <f t="shared" si="163"/>
        <v>67.5</v>
      </c>
      <c r="Q3120" s="3">
        <v>0.3</v>
      </c>
    </row>
    <row r="3121" spans="1:17" ht="15.75" customHeight="1" x14ac:dyDescent="0.2">
      <c r="A3121" s="1" t="s">
        <v>108</v>
      </c>
      <c r="B3121" s="1">
        <v>1185732</v>
      </c>
      <c r="C3121" s="17">
        <v>44672</v>
      </c>
      <c r="D3121" s="17" t="str">
        <f t="shared" si="170"/>
        <v>abril</v>
      </c>
      <c r="E3121" s="17" t="str">
        <f t="shared" si="171"/>
        <v>T2</v>
      </c>
      <c r="F3121" s="17" t="str">
        <f t="shared" si="172"/>
        <v>S1</v>
      </c>
      <c r="G3121" s="1" t="s">
        <v>0</v>
      </c>
      <c r="H3121" s="1" t="s">
        <v>91</v>
      </c>
      <c r="I3121" s="1" t="s">
        <v>66</v>
      </c>
      <c r="J3121" s="1" t="s">
        <v>7</v>
      </c>
      <c r="K3121" s="1">
        <v>45</v>
      </c>
      <c r="L3121" s="1" t="s">
        <v>115</v>
      </c>
      <c r="M3121" s="14">
        <v>0.35000000000000003</v>
      </c>
      <c r="N3121" s="2">
        <v>2000</v>
      </c>
      <c r="O3121" s="14">
        <f t="shared" si="162"/>
        <v>700.00000000000011</v>
      </c>
      <c r="P3121" s="14">
        <f t="shared" si="163"/>
        <v>210.00000000000003</v>
      </c>
      <c r="Q3121" s="3">
        <v>0.3</v>
      </c>
    </row>
    <row r="3122" spans="1:17" ht="15.75" customHeight="1" x14ac:dyDescent="0.2">
      <c r="A3122" s="1" t="s">
        <v>108</v>
      </c>
      <c r="B3122" s="1">
        <v>1185732</v>
      </c>
      <c r="C3122" s="17">
        <v>44701</v>
      </c>
      <c r="D3122" s="17" t="str">
        <f t="shared" si="170"/>
        <v>mayo</v>
      </c>
      <c r="E3122" s="17" t="str">
        <f t="shared" si="171"/>
        <v>T2</v>
      </c>
      <c r="F3122" s="17" t="str">
        <f t="shared" si="172"/>
        <v>S1</v>
      </c>
      <c r="G3122" s="1" t="s">
        <v>0</v>
      </c>
      <c r="H3122" s="1" t="s">
        <v>91</v>
      </c>
      <c r="I3122" s="1" t="s">
        <v>66</v>
      </c>
      <c r="J3122" s="1" t="s">
        <v>2</v>
      </c>
      <c r="K3122" s="1">
        <v>57</v>
      </c>
      <c r="L3122" s="1" t="s">
        <v>113</v>
      </c>
      <c r="M3122" s="14">
        <v>0.49999999999999994</v>
      </c>
      <c r="N3122" s="2">
        <v>4700</v>
      </c>
      <c r="O3122" s="14">
        <f t="shared" si="162"/>
        <v>2349.9999999999995</v>
      </c>
      <c r="P3122" s="14">
        <f t="shared" si="163"/>
        <v>939.99999999999989</v>
      </c>
      <c r="Q3122" s="3">
        <v>0.4</v>
      </c>
    </row>
    <row r="3123" spans="1:17" ht="15.75" customHeight="1" x14ac:dyDescent="0.2">
      <c r="A3123" s="1" t="s">
        <v>108</v>
      </c>
      <c r="B3123" s="1">
        <v>1185732</v>
      </c>
      <c r="C3123" s="17">
        <v>44701</v>
      </c>
      <c r="D3123" s="17" t="str">
        <f t="shared" si="170"/>
        <v>mayo</v>
      </c>
      <c r="E3123" s="17" t="str">
        <f t="shared" si="171"/>
        <v>T2</v>
      </c>
      <c r="F3123" s="17" t="str">
        <f t="shared" si="172"/>
        <v>S1</v>
      </c>
      <c r="G3123" s="1" t="s">
        <v>0</v>
      </c>
      <c r="H3123" s="1" t="s">
        <v>91</v>
      </c>
      <c r="I3123" s="1" t="s">
        <v>66</v>
      </c>
      <c r="J3123" s="1" t="s">
        <v>3</v>
      </c>
      <c r="K3123" s="1">
        <v>25</v>
      </c>
      <c r="L3123" s="1" t="s">
        <v>112</v>
      </c>
      <c r="M3123" s="14">
        <v>0.45</v>
      </c>
      <c r="N3123" s="2">
        <v>1750</v>
      </c>
      <c r="O3123" s="14">
        <f t="shared" si="162"/>
        <v>787.5</v>
      </c>
      <c r="P3123" s="14">
        <f t="shared" si="163"/>
        <v>275.625</v>
      </c>
      <c r="Q3123" s="3">
        <v>0.35</v>
      </c>
    </row>
    <row r="3124" spans="1:17" ht="15.75" customHeight="1" x14ac:dyDescent="0.2">
      <c r="A3124" s="1" t="s">
        <v>108</v>
      </c>
      <c r="B3124" s="1">
        <v>1185732</v>
      </c>
      <c r="C3124" s="17">
        <v>44701</v>
      </c>
      <c r="D3124" s="17" t="str">
        <f t="shared" si="170"/>
        <v>mayo</v>
      </c>
      <c r="E3124" s="17" t="str">
        <f t="shared" si="171"/>
        <v>T2</v>
      </c>
      <c r="F3124" s="17" t="str">
        <f t="shared" si="172"/>
        <v>S1</v>
      </c>
      <c r="G3124" s="1" t="s">
        <v>0</v>
      </c>
      <c r="H3124" s="1" t="s">
        <v>91</v>
      </c>
      <c r="I3124" s="1" t="s">
        <v>66</v>
      </c>
      <c r="J3124" s="1" t="s">
        <v>4</v>
      </c>
      <c r="K3124" s="1">
        <v>41</v>
      </c>
      <c r="L3124" s="1" t="s">
        <v>113</v>
      </c>
      <c r="M3124" s="14">
        <v>0.4</v>
      </c>
      <c r="N3124" s="2">
        <v>1500</v>
      </c>
      <c r="O3124" s="14">
        <f t="shared" si="162"/>
        <v>600</v>
      </c>
      <c r="P3124" s="14">
        <f t="shared" si="163"/>
        <v>210</v>
      </c>
      <c r="Q3124" s="3">
        <v>0.35</v>
      </c>
    </row>
    <row r="3125" spans="1:17" ht="15.75" customHeight="1" x14ac:dyDescent="0.2">
      <c r="A3125" s="1" t="s">
        <v>108</v>
      </c>
      <c r="B3125" s="1">
        <v>1185732</v>
      </c>
      <c r="C3125" s="17">
        <v>44701</v>
      </c>
      <c r="D3125" s="17" t="str">
        <f t="shared" si="170"/>
        <v>mayo</v>
      </c>
      <c r="E3125" s="17" t="str">
        <f t="shared" si="171"/>
        <v>T2</v>
      </c>
      <c r="F3125" s="17" t="str">
        <f t="shared" si="172"/>
        <v>S1</v>
      </c>
      <c r="G3125" s="1" t="s">
        <v>0</v>
      </c>
      <c r="H3125" s="1" t="s">
        <v>91</v>
      </c>
      <c r="I3125" s="1" t="s">
        <v>66</v>
      </c>
      <c r="J3125" s="1" t="s">
        <v>5</v>
      </c>
      <c r="K3125" s="1">
        <v>31</v>
      </c>
      <c r="L3125" s="1" t="s">
        <v>113</v>
      </c>
      <c r="M3125" s="14">
        <v>0.4</v>
      </c>
      <c r="N3125" s="2">
        <v>1000</v>
      </c>
      <c r="O3125" s="14">
        <f t="shared" si="162"/>
        <v>400</v>
      </c>
      <c r="P3125" s="14">
        <f t="shared" si="163"/>
        <v>140</v>
      </c>
      <c r="Q3125" s="3">
        <v>0.35</v>
      </c>
    </row>
    <row r="3126" spans="1:17" ht="15.75" customHeight="1" x14ac:dyDescent="0.2">
      <c r="A3126" s="1" t="s">
        <v>108</v>
      </c>
      <c r="B3126" s="1">
        <v>1185732</v>
      </c>
      <c r="C3126" s="17">
        <v>44701</v>
      </c>
      <c r="D3126" s="17" t="str">
        <f t="shared" si="170"/>
        <v>mayo</v>
      </c>
      <c r="E3126" s="17" t="str">
        <f t="shared" si="171"/>
        <v>T2</v>
      </c>
      <c r="F3126" s="17" t="str">
        <f t="shared" si="172"/>
        <v>S1</v>
      </c>
      <c r="G3126" s="1" t="s">
        <v>0</v>
      </c>
      <c r="H3126" s="1" t="s">
        <v>91</v>
      </c>
      <c r="I3126" s="1" t="s">
        <v>66</v>
      </c>
      <c r="J3126" s="1" t="s">
        <v>6</v>
      </c>
      <c r="K3126" s="1">
        <v>58</v>
      </c>
      <c r="L3126" s="1" t="s">
        <v>115</v>
      </c>
      <c r="M3126" s="14">
        <v>0.49999999999999994</v>
      </c>
      <c r="N3126" s="2">
        <v>1250</v>
      </c>
      <c r="O3126" s="14">
        <f t="shared" si="162"/>
        <v>624.99999999999989</v>
      </c>
      <c r="P3126" s="14">
        <f t="shared" si="163"/>
        <v>187.49999999999997</v>
      </c>
      <c r="Q3126" s="3">
        <v>0.3</v>
      </c>
    </row>
    <row r="3127" spans="1:17" ht="15.75" customHeight="1" x14ac:dyDescent="0.2">
      <c r="A3127" s="1" t="s">
        <v>108</v>
      </c>
      <c r="B3127" s="1">
        <v>1185732</v>
      </c>
      <c r="C3127" s="17">
        <v>44701</v>
      </c>
      <c r="D3127" s="17" t="str">
        <f t="shared" si="170"/>
        <v>mayo</v>
      </c>
      <c r="E3127" s="17" t="str">
        <f t="shared" si="171"/>
        <v>T2</v>
      </c>
      <c r="F3127" s="17" t="str">
        <f t="shared" si="172"/>
        <v>S1</v>
      </c>
      <c r="G3127" s="1" t="s">
        <v>0</v>
      </c>
      <c r="H3127" s="1" t="s">
        <v>91</v>
      </c>
      <c r="I3127" s="1" t="s">
        <v>66</v>
      </c>
      <c r="J3127" s="1" t="s">
        <v>7</v>
      </c>
      <c r="K3127" s="1">
        <v>24</v>
      </c>
      <c r="L3127" s="1" t="s">
        <v>115</v>
      </c>
      <c r="M3127" s="14">
        <v>0.54999999999999993</v>
      </c>
      <c r="N3127" s="2">
        <v>2500</v>
      </c>
      <c r="O3127" s="14">
        <f t="shared" si="162"/>
        <v>1374.9999999999998</v>
      </c>
      <c r="P3127" s="14">
        <f t="shared" si="163"/>
        <v>412.49999999999994</v>
      </c>
      <c r="Q3127" s="3">
        <v>0.3</v>
      </c>
    </row>
    <row r="3128" spans="1:17" ht="15.75" customHeight="1" x14ac:dyDescent="0.2">
      <c r="A3128" s="1" t="s">
        <v>108</v>
      </c>
      <c r="B3128" s="1">
        <v>1185732</v>
      </c>
      <c r="C3128" s="17">
        <v>44734</v>
      </c>
      <c r="D3128" s="17" t="str">
        <f t="shared" si="170"/>
        <v>junio</v>
      </c>
      <c r="E3128" s="17" t="str">
        <f t="shared" si="171"/>
        <v>T2</v>
      </c>
      <c r="F3128" s="17" t="str">
        <f t="shared" si="172"/>
        <v>S1</v>
      </c>
      <c r="G3128" s="1" t="s">
        <v>0</v>
      </c>
      <c r="H3128" s="1" t="s">
        <v>91</v>
      </c>
      <c r="I3128" s="1" t="s">
        <v>66</v>
      </c>
      <c r="J3128" s="1" t="s">
        <v>2</v>
      </c>
      <c r="K3128" s="1">
        <v>22</v>
      </c>
      <c r="L3128" s="1" t="s">
        <v>115</v>
      </c>
      <c r="M3128" s="14">
        <v>0.49999999999999994</v>
      </c>
      <c r="N3128" s="2">
        <v>5000</v>
      </c>
      <c r="O3128" s="14">
        <f t="shared" si="162"/>
        <v>2499.9999999999995</v>
      </c>
      <c r="P3128" s="14">
        <f t="shared" si="163"/>
        <v>999.99999999999989</v>
      </c>
      <c r="Q3128" s="3">
        <v>0.4</v>
      </c>
    </row>
    <row r="3129" spans="1:17" ht="15.75" customHeight="1" x14ac:dyDescent="0.2">
      <c r="A3129" s="1" t="s">
        <v>108</v>
      </c>
      <c r="B3129" s="1">
        <v>1185732</v>
      </c>
      <c r="C3129" s="17">
        <v>44734</v>
      </c>
      <c r="D3129" s="17" t="str">
        <f t="shared" si="170"/>
        <v>junio</v>
      </c>
      <c r="E3129" s="17" t="str">
        <f t="shared" si="171"/>
        <v>T2</v>
      </c>
      <c r="F3129" s="17" t="str">
        <f t="shared" si="172"/>
        <v>S1</v>
      </c>
      <c r="G3129" s="1" t="s">
        <v>0</v>
      </c>
      <c r="H3129" s="1" t="s">
        <v>91</v>
      </c>
      <c r="I3129" s="1" t="s">
        <v>66</v>
      </c>
      <c r="J3129" s="1" t="s">
        <v>3</v>
      </c>
      <c r="K3129" s="1">
        <v>20</v>
      </c>
      <c r="L3129" s="1" t="s">
        <v>113</v>
      </c>
      <c r="M3129" s="14">
        <v>0.45</v>
      </c>
      <c r="N3129" s="2">
        <v>2500</v>
      </c>
      <c r="O3129" s="14">
        <f t="shared" si="162"/>
        <v>1125</v>
      </c>
      <c r="P3129" s="14">
        <f t="shared" si="163"/>
        <v>393.75</v>
      </c>
      <c r="Q3129" s="3">
        <v>0.35</v>
      </c>
    </row>
    <row r="3130" spans="1:17" ht="15.75" customHeight="1" x14ac:dyDescent="0.2">
      <c r="A3130" s="1" t="s">
        <v>108</v>
      </c>
      <c r="B3130" s="1">
        <v>1185732</v>
      </c>
      <c r="C3130" s="17">
        <v>44734</v>
      </c>
      <c r="D3130" s="17" t="str">
        <f t="shared" si="170"/>
        <v>junio</v>
      </c>
      <c r="E3130" s="17" t="str">
        <f t="shared" si="171"/>
        <v>T2</v>
      </c>
      <c r="F3130" s="17" t="str">
        <f t="shared" si="172"/>
        <v>S1</v>
      </c>
      <c r="G3130" s="1" t="s">
        <v>0</v>
      </c>
      <c r="H3130" s="1" t="s">
        <v>91</v>
      </c>
      <c r="I3130" s="1" t="s">
        <v>66</v>
      </c>
      <c r="J3130" s="1" t="s">
        <v>4</v>
      </c>
      <c r="K3130" s="1">
        <v>36</v>
      </c>
      <c r="L3130" s="1" t="s">
        <v>112</v>
      </c>
      <c r="M3130" s="14">
        <v>0.4</v>
      </c>
      <c r="N3130" s="2">
        <v>1750</v>
      </c>
      <c r="O3130" s="14">
        <f t="shared" si="162"/>
        <v>700</v>
      </c>
      <c r="P3130" s="14">
        <f t="shared" si="163"/>
        <v>244.99999999999997</v>
      </c>
      <c r="Q3130" s="3">
        <v>0.35</v>
      </c>
    </row>
    <row r="3131" spans="1:17" ht="15.75" customHeight="1" x14ac:dyDescent="0.2">
      <c r="A3131" s="1" t="s">
        <v>108</v>
      </c>
      <c r="B3131" s="1">
        <v>1185732</v>
      </c>
      <c r="C3131" s="17">
        <v>44734</v>
      </c>
      <c r="D3131" s="17" t="str">
        <f t="shared" si="170"/>
        <v>junio</v>
      </c>
      <c r="E3131" s="17" t="str">
        <f t="shared" si="171"/>
        <v>T2</v>
      </c>
      <c r="F3131" s="17" t="str">
        <f t="shared" si="172"/>
        <v>S1</v>
      </c>
      <c r="G3131" s="1" t="s">
        <v>0</v>
      </c>
      <c r="H3131" s="1" t="s">
        <v>91</v>
      </c>
      <c r="I3131" s="1" t="s">
        <v>66</v>
      </c>
      <c r="J3131" s="1" t="s">
        <v>5</v>
      </c>
      <c r="K3131" s="1">
        <v>23</v>
      </c>
      <c r="L3131" s="1" t="s">
        <v>113</v>
      </c>
      <c r="M3131" s="14">
        <v>0.4</v>
      </c>
      <c r="N3131" s="2">
        <v>1500</v>
      </c>
      <c r="O3131" s="14">
        <f t="shared" si="162"/>
        <v>600</v>
      </c>
      <c r="P3131" s="14">
        <f t="shared" si="163"/>
        <v>210</v>
      </c>
      <c r="Q3131" s="3">
        <v>0.35</v>
      </c>
    </row>
    <row r="3132" spans="1:17" ht="15.75" customHeight="1" x14ac:dyDescent="0.2">
      <c r="A3132" s="1" t="s">
        <v>108</v>
      </c>
      <c r="B3132" s="1">
        <v>1185732</v>
      </c>
      <c r="C3132" s="17">
        <v>44734</v>
      </c>
      <c r="D3132" s="17" t="str">
        <f t="shared" si="170"/>
        <v>junio</v>
      </c>
      <c r="E3132" s="17" t="str">
        <f t="shared" si="171"/>
        <v>T2</v>
      </c>
      <c r="F3132" s="17" t="str">
        <f t="shared" si="172"/>
        <v>S1</v>
      </c>
      <c r="G3132" s="1" t="s">
        <v>0</v>
      </c>
      <c r="H3132" s="1" t="s">
        <v>91</v>
      </c>
      <c r="I3132" s="1" t="s">
        <v>66</v>
      </c>
      <c r="J3132" s="1" t="s">
        <v>6</v>
      </c>
      <c r="K3132" s="1">
        <v>16</v>
      </c>
      <c r="L3132" s="1" t="s">
        <v>113</v>
      </c>
      <c r="M3132" s="14">
        <v>0.49999999999999994</v>
      </c>
      <c r="N3132" s="2">
        <v>1500</v>
      </c>
      <c r="O3132" s="14">
        <f t="shared" si="162"/>
        <v>749.99999999999989</v>
      </c>
      <c r="P3132" s="14">
        <f t="shared" si="163"/>
        <v>224.99999999999997</v>
      </c>
      <c r="Q3132" s="3">
        <v>0.3</v>
      </c>
    </row>
    <row r="3133" spans="1:17" ht="15.75" customHeight="1" x14ac:dyDescent="0.2">
      <c r="A3133" s="1" t="s">
        <v>108</v>
      </c>
      <c r="B3133" s="1">
        <v>1185732</v>
      </c>
      <c r="C3133" s="17">
        <v>44734</v>
      </c>
      <c r="D3133" s="17" t="str">
        <f t="shared" si="170"/>
        <v>junio</v>
      </c>
      <c r="E3133" s="17" t="str">
        <f t="shared" si="171"/>
        <v>T2</v>
      </c>
      <c r="F3133" s="17" t="str">
        <f t="shared" si="172"/>
        <v>S1</v>
      </c>
      <c r="G3133" s="1" t="s">
        <v>0</v>
      </c>
      <c r="H3133" s="1" t="s">
        <v>91</v>
      </c>
      <c r="I3133" s="1" t="s">
        <v>66</v>
      </c>
      <c r="J3133" s="1" t="s">
        <v>7</v>
      </c>
      <c r="K3133" s="1">
        <v>19</v>
      </c>
      <c r="L3133" s="1" t="s">
        <v>112</v>
      </c>
      <c r="M3133" s="14">
        <v>0.54999999999999993</v>
      </c>
      <c r="N3133" s="2">
        <v>3000</v>
      </c>
      <c r="O3133" s="14">
        <f t="shared" si="162"/>
        <v>1649.9999999999998</v>
      </c>
      <c r="P3133" s="14">
        <f t="shared" si="163"/>
        <v>494.99999999999989</v>
      </c>
      <c r="Q3133" s="3">
        <v>0.3</v>
      </c>
    </row>
    <row r="3134" spans="1:17" ht="15.75" customHeight="1" x14ac:dyDescent="0.2">
      <c r="A3134" s="1" t="s">
        <v>108</v>
      </c>
      <c r="B3134" s="1">
        <v>1185732</v>
      </c>
      <c r="C3134" s="17">
        <v>44762</v>
      </c>
      <c r="D3134" s="17" t="str">
        <f t="shared" si="170"/>
        <v>julio</v>
      </c>
      <c r="E3134" s="17" t="str">
        <f t="shared" si="171"/>
        <v>T3</v>
      </c>
      <c r="F3134" s="17" t="str">
        <f t="shared" si="172"/>
        <v>S2</v>
      </c>
      <c r="G3134" s="1" t="s">
        <v>0</v>
      </c>
      <c r="H3134" s="1" t="s">
        <v>91</v>
      </c>
      <c r="I3134" s="1" t="s">
        <v>66</v>
      </c>
      <c r="J3134" s="1" t="s">
        <v>2</v>
      </c>
      <c r="K3134" s="1">
        <v>19</v>
      </c>
      <c r="L3134" s="1" t="s">
        <v>114</v>
      </c>
      <c r="M3134" s="14">
        <v>0.49999999999999994</v>
      </c>
      <c r="N3134" s="2">
        <v>5250</v>
      </c>
      <c r="O3134" s="14">
        <f t="shared" si="162"/>
        <v>2624.9999999999995</v>
      </c>
      <c r="P3134" s="14">
        <f t="shared" si="163"/>
        <v>1049.9999999999998</v>
      </c>
      <c r="Q3134" s="3">
        <v>0.4</v>
      </c>
    </row>
    <row r="3135" spans="1:17" ht="15.75" customHeight="1" x14ac:dyDescent="0.2">
      <c r="A3135" s="1" t="s">
        <v>108</v>
      </c>
      <c r="B3135" s="1">
        <v>1185732</v>
      </c>
      <c r="C3135" s="17">
        <v>44762</v>
      </c>
      <c r="D3135" s="17" t="str">
        <f t="shared" si="170"/>
        <v>julio</v>
      </c>
      <c r="E3135" s="17" t="str">
        <f t="shared" si="171"/>
        <v>T3</v>
      </c>
      <c r="F3135" s="17" t="str">
        <f t="shared" si="172"/>
        <v>S2</v>
      </c>
      <c r="G3135" s="1" t="s">
        <v>0</v>
      </c>
      <c r="H3135" s="1" t="s">
        <v>91</v>
      </c>
      <c r="I3135" s="1" t="s">
        <v>66</v>
      </c>
      <c r="J3135" s="1" t="s">
        <v>3</v>
      </c>
      <c r="K3135" s="1">
        <v>41</v>
      </c>
      <c r="L3135" s="1" t="s">
        <v>115</v>
      </c>
      <c r="M3135" s="14">
        <v>0.45</v>
      </c>
      <c r="N3135" s="2">
        <v>2750</v>
      </c>
      <c r="O3135" s="14">
        <f t="shared" si="162"/>
        <v>1237.5</v>
      </c>
      <c r="P3135" s="14">
        <f t="shared" si="163"/>
        <v>433.125</v>
      </c>
      <c r="Q3135" s="3">
        <v>0.35</v>
      </c>
    </row>
    <row r="3136" spans="1:17" ht="15.75" customHeight="1" x14ac:dyDescent="0.2">
      <c r="A3136" s="1" t="s">
        <v>108</v>
      </c>
      <c r="B3136" s="1">
        <v>1185732</v>
      </c>
      <c r="C3136" s="17">
        <v>44762</v>
      </c>
      <c r="D3136" s="17" t="str">
        <f t="shared" si="170"/>
        <v>julio</v>
      </c>
      <c r="E3136" s="17" t="str">
        <f t="shared" si="171"/>
        <v>T3</v>
      </c>
      <c r="F3136" s="17" t="str">
        <f t="shared" si="172"/>
        <v>S2</v>
      </c>
      <c r="G3136" s="1" t="s">
        <v>0</v>
      </c>
      <c r="H3136" s="1" t="s">
        <v>91</v>
      </c>
      <c r="I3136" s="1" t="s">
        <v>66</v>
      </c>
      <c r="J3136" s="1" t="s">
        <v>4</v>
      </c>
      <c r="K3136" s="1">
        <v>18</v>
      </c>
      <c r="L3136" s="1" t="s">
        <v>113</v>
      </c>
      <c r="M3136" s="14">
        <v>0.4</v>
      </c>
      <c r="N3136" s="2">
        <v>2000</v>
      </c>
      <c r="O3136" s="14">
        <f t="shared" si="162"/>
        <v>800</v>
      </c>
      <c r="P3136" s="14">
        <f t="shared" si="163"/>
        <v>280</v>
      </c>
      <c r="Q3136" s="3">
        <v>0.35</v>
      </c>
    </row>
    <row r="3137" spans="1:17" ht="15.75" customHeight="1" x14ac:dyDescent="0.2">
      <c r="A3137" s="1" t="s">
        <v>108</v>
      </c>
      <c r="B3137" s="1">
        <v>1185732</v>
      </c>
      <c r="C3137" s="17">
        <v>44762</v>
      </c>
      <c r="D3137" s="17" t="str">
        <f t="shared" si="170"/>
        <v>julio</v>
      </c>
      <c r="E3137" s="17" t="str">
        <f t="shared" si="171"/>
        <v>T3</v>
      </c>
      <c r="F3137" s="17" t="str">
        <f t="shared" si="172"/>
        <v>S2</v>
      </c>
      <c r="G3137" s="1" t="s">
        <v>0</v>
      </c>
      <c r="H3137" s="1" t="s">
        <v>91</v>
      </c>
      <c r="I3137" s="1" t="s">
        <v>66</v>
      </c>
      <c r="J3137" s="1" t="s">
        <v>5</v>
      </c>
      <c r="K3137" s="1">
        <v>23</v>
      </c>
      <c r="L3137" s="1" t="s">
        <v>115</v>
      </c>
      <c r="M3137" s="14">
        <v>0.4</v>
      </c>
      <c r="N3137" s="2">
        <v>1500</v>
      </c>
      <c r="O3137" s="14">
        <f t="shared" si="162"/>
        <v>600</v>
      </c>
      <c r="P3137" s="14">
        <f t="shared" si="163"/>
        <v>210</v>
      </c>
      <c r="Q3137" s="3">
        <v>0.35</v>
      </c>
    </row>
    <row r="3138" spans="1:17" ht="15.75" customHeight="1" x14ac:dyDescent="0.2">
      <c r="A3138" s="1" t="s">
        <v>108</v>
      </c>
      <c r="B3138" s="1">
        <v>1185732</v>
      </c>
      <c r="C3138" s="17">
        <v>44762</v>
      </c>
      <c r="D3138" s="17" t="str">
        <f t="shared" ref="D3138:D3201" si="173">TEXT(C3138,"mmmm")</f>
        <v>julio</v>
      </c>
      <c r="E3138" s="17" t="str">
        <f t="shared" ref="E3138:E3201" si="174">"T" &amp; TRUNC((MONTH(C3138)-1)/3)+1</f>
        <v>T3</v>
      </c>
      <c r="F3138" s="17" t="str">
        <f t="shared" ref="F3138:F3201" si="175">"S" &amp; IF(MONTH(C3138)&lt;=6,1,2)</f>
        <v>S2</v>
      </c>
      <c r="G3138" s="1" t="s">
        <v>0</v>
      </c>
      <c r="H3138" s="1" t="s">
        <v>91</v>
      </c>
      <c r="I3138" s="1" t="s">
        <v>66</v>
      </c>
      <c r="J3138" s="1" t="s">
        <v>6</v>
      </c>
      <c r="K3138" s="1">
        <v>55</v>
      </c>
      <c r="L3138" s="1" t="s">
        <v>115</v>
      </c>
      <c r="M3138" s="14">
        <v>0.49999999999999994</v>
      </c>
      <c r="N3138" s="2">
        <v>1750</v>
      </c>
      <c r="O3138" s="14">
        <f t="shared" si="162"/>
        <v>874.99999999999989</v>
      </c>
      <c r="P3138" s="14">
        <f t="shared" si="163"/>
        <v>262.49999999999994</v>
      </c>
      <c r="Q3138" s="3">
        <v>0.3</v>
      </c>
    </row>
    <row r="3139" spans="1:17" ht="15.75" customHeight="1" x14ac:dyDescent="0.2">
      <c r="A3139" s="1" t="s">
        <v>108</v>
      </c>
      <c r="B3139" s="1">
        <v>1185732</v>
      </c>
      <c r="C3139" s="17">
        <v>44762</v>
      </c>
      <c r="D3139" s="17" t="str">
        <f t="shared" si="173"/>
        <v>julio</v>
      </c>
      <c r="E3139" s="17" t="str">
        <f t="shared" si="174"/>
        <v>T3</v>
      </c>
      <c r="F3139" s="17" t="str">
        <f t="shared" si="175"/>
        <v>S2</v>
      </c>
      <c r="G3139" s="1" t="s">
        <v>0</v>
      </c>
      <c r="H3139" s="1" t="s">
        <v>91</v>
      </c>
      <c r="I3139" s="1" t="s">
        <v>66</v>
      </c>
      <c r="J3139" s="1" t="s">
        <v>7</v>
      </c>
      <c r="K3139" s="1">
        <v>59</v>
      </c>
      <c r="L3139" s="1" t="s">
        <v>113</v>
      </c>
      <c r="M3139" s="14">
        <v>0.54999999999999993</v>
      </c>
      <c r="N3139" s="2">
        <v>3500</v>
      </c>
      <c r="O3139" s="14">
        <f t="shared" si="162"/>
        <v>1924.9999999999998</v>
      </c>
      <c r="P3139" s="14">
        <f t="shared" si="163"/>
        <v>577.49999999999989</v>
      </c>
      <c r="Q3139" s="3">
        <v>0.3</v>
      </c>
    </row>
    <row r="3140" spans="1:17" ht="15.75" customHeight="1" x14ac:dyDescent="0.2">
      <c r="A3140" s="1" t="s">
        <v>108</v>
      </c>
      <c r="B3140" s="1">
        <v>1185732</v>
      </c>
      <c r="C3140" s="17">
        <v>44794</v>
      </c>
      <c r="D3140" s="17" t="str">
        <f t="shared" si="173"/>
        <v>agosto</v>
      </c>
      <c r="E3140" s="17" t="str">
        <f t="shared" si="174"/>
        <v>T3</v>
      </c>
      <c r="F3140" s="17" t="str">
        <f t="shared" si="175"/>
        <v>S2</v>
      </c>
      <c r="G3140" s="1" t="s">
        <v>0</v>
      </c>
      <c r="H3140" s="1" t="s">
        <v>91</v>
      </c>
      <c r="I3140" s="1" t="s">
        <v>66</v>
      </c>
      <c r="J3140" s="1" t="s">
        <v>2</v>
      </c>
      <c r="K3140" s="1">
        <v>30</v>
      </c>
      <c r="L3140" s="1" t="s">
        <v>112</v>
      </c>
      <c r="M3140" s="14">
        <v>0.49999999999999994</v>
      </c>
      <c r="N3140" s="2">
        <v>5000</v>
      </c>
      <c r="O3140" s="14">
        <f t="shared" si="162"/>
        <v>2499.9999999999995</v>
      </c>
      <c r="P3140" s="14">
        <f t="shared" si="163"/>
        <v>999.99999999999989</v>
      </c>
      <c r="Q3140" s="3">
        <v>0.4</v>
      </c>
    </row>
    <row r="3141" spans="1:17" ht="15.75" customHeight="1" x14ac:dyDescent="0.2">
      <c r="A3141" s="1" t="s">
        <v>108</v>
      </c>
      <c r="B3141" s="1">
        <v>1185732</v>
      </c>
      <c r="C3141" s="17">
        <v>44794</v>
      </c>
      <c r="D3141" s="17" t="str">
        <f t="shared" si="173"/>
        <v>agosto</v>
      </c>
      <c r="E3141" s="17" t="str">
        <f t="shared" si="174"/>
        <v>T3</v>
      </c>
      <c r="F3141" s="17" t="str">
        <f t="shared" si="175"/>
        <v>S2</v>
      </c>
      <c r="G3141" s="1" t="s">
        <v>0</v>
      </c>
      <c r="H3141" s="1" t="s">
        <v>91</v>
      </c>
      <c r="I3141" s="1" t="s">
        <v>66</v>
      </c>
      <c r="J3141" s="1" t="s">
        <v>3</v>
      </c>
      <c r="K3141" s="1">
        <v>28</v>
      </c>
      <c r="L3141" s="1" t="s">
        <v>115</v>
      </c>
      <c r="M3141" s="14">
        <v>0.45</v>
      </c>
      <c r="N3141" s="2">
        <v>2750</v>
      </c>
      <c r="O3141" s="14">
        <f t="shared" si="162"/>
        <v>1237.5</v>
      </c>
      <c r="P3141" s="14">
        <f t="shared" si="163"/>
        <v>433.125</v>
      </c>
      <c r="Q3141" s="3">
        <v>0.35</v>
      </c>
    </row>
    <row r="3142" spans="1:17" ht="15.75" customHeight="1" x14ac:dyDescent="0.2">
      <c r="A3142" s="1" t="s">
        <v>108</v>
      </c>
      <c r="B3142" s="1">
        <v>1185732</v>
      </c>
      <c r="C3142" s="17">
        <v>44794</v>
      </c>
      <c r="D3142" s="17" t="str">
        <f t="shared" si="173"/>
        <v>agosto</v>
      </c>
      <c r="E3142" s="17" t="str">
        <f t="shared" si="174"/>
        <v>T3</v>
      </c>
      <c r="F3142" s="17" t="str">
        <f t="shared" si="175"/>
        <v>S2</v>
      </c>
      <c r="G3142" s="1" t="s">
        <v>0</v>
      </c>
      <c r="H3142" s="1" t="s">
        <v>91</v>
      </c>
      <c r="I3142" s="1" t="s">
        <v>66</v>
      </c>
      <c r="J3142" s="1" t="s">
        <v>4</v>
      </c>
      <c r="K3142" s="1">
        <v>59</v>
      </c>
      <c r="L3142" s="1" t="s">
        <v>115</v>
      </c>
      <c r="M3142" s="14">
        <v>0.4</v>
      </c>
      <c r="N3142" s="2">
        <v>2000</v>
      </c>
      <c r="O3142" s="14">
        <f t="shared" si="162"/>
        <v>800</v>
      </c>
      <c r="P3142" s="14">
        <f t="shared" si="163"/>
        <v>280</v>
      </c>
      <c r="Q3142" s="3">
        <v>0.35</v>
      </c>
    </row>
    <row r="3143" spans="1:17" ht="15.75" customHeight="1" x14ac:dyDescent="0.2">
      <c r="A3143" s="1" t="s">
        <v>108</v>
      </c>
      <c r="B3143" s="1">
        <v>1185732</v>
      </c>
      <c r="C3143" s="17">
        <v>44794</v>
      </c>
      <c r="D3143" s="17" t="str">
        <f t="shared" si="173"/>
        <v>agosto</v>
      </c>
      <c r="E3143" s="17" t="str">
        <f t="shared" si="174"/>
        <v>T3</v>
      </c>
      <c r="F3143" s="17" t="str">
        <f t="shared" si="175"/>
        <v>S2</v>
      </c>
      <c r="G3143" s="1" t="s">
        <v>0</v>
      </c>
      <c r="H3143" s="1" t="s">
        <v>91</v>
      </c>
      <c r="I3143" s="1" t="s">
        <v>66</v>
      </c>
      <c r="J3143" s="1" t="s">
        <v>5</v>
      </c>
      <c r="K3143" s="1">
        <v>55</v>
      </c>
      <c r="L3143" s="1" t="s">
        <v>114</v>
      </c>
      <c r="M3143" s="14">
        <v>0.4</v>
      </c>
      <c r="N3143" s="2">
        <v>1500</v>
      </c>
      <c r="O3143" s="14">
        <f t="shared" si="162"/>
        <v>600</v>
      </c>
      <c r="P3143" s="14">
        <f t="shared" si="163"/>
        <v>210</v>
      </c>
      <c r="Q3143" s="3">
        <v>0.35</v>
      </c>
    </row>
    <row r="3144" spans="1:17" ht="15.75" customHeight="1" x14ac:dyDescent="0.2">
      <c r="A3144" s="1" t="s">
        <v>108</v>
      </c>
      <c r="B3144" s="1">
        <v>1185732</v>
      </c>
      <c r="C3144" s="17">
        <v>44794</v>
      </c>
      <c r="D3144" s="17" t="str">
        <f t="shared" si="173"/>
        <v>agosto</v>
      </c>
      <c r="E3144" s="17" t="str">
        <f t="shared" si="174"/>
        <v>T3</v>
      </c>
      <c r="F3144" s="17" t="str">
        <f t="shared" si="175"/>
        <v>S2</v>
      </c>
      <c r="G3144" s="1" t="s">
        <v>0</v>
      </c>
      <c r="H3144" s="1" t="s">
        <v>91</v>
      </c>
      <c r="I3144" s="1" t="s">
        <v>66</v>
      </c>
      <c r="J3144" s="1" t="s">
        <v>6</v>
      </c>
      <c r="K3144" s="1">
        <v>17</v>
      </c>
      <c r="L3144" s="1" t="s">
        <v>113</v>
      </c>
      <c r="M3144" s="14">
        <v>0.49999999999999994</v>
      </c>
      <c r="N3144" s="2">
        <v>1250</v>
      </c>
      <c r="O3144" s="14">
        <f t="shared" si="162"/>
        <v>624.99999999999989</v>
      </c>
      <c r="P3144" s="14">
        <f t="shared" si="163"/>
        <v>187.49999999999997</v>
      </c>
      <c r="Q3144" s="3">
        <v>0.3</v>
      </c>
    </row>
    <row r="3145" spans="1:17" ht="15.75" customHeight="1" x14ac:dyDescent="0.2">
      <c r="A3145" s="1" t="s">
        <v>108</v>
      </c>
      <c r="B3145" s="1">
        <v>1185732</v>
      </c>
      <c r="C3145" s="17">
        <v>44794</v>
      </c>
      <c r="D3145" s="17" t="str">
        <f t="shared" si="173"/>
        <v>agosto</v>
      </c>
      <c r="E3145" s="17" t="str">
        <f t="shared" si="174"/>
        <v>T3</v>
      </c>
      <c r="F3145" s="17" t="str">
        <f t="shared" si="175"/>
        <v>S2</v>
      </c>
      <c r="G3145" s="1" t="s">
        <v>0</v>
      </c>
      <c r="H3145" s="1" t="s">
        <v>91</v>
      </c>
      <c r="I3145" s="1" t="s">
        <v>66</v>
      </c>
      <c r="J3145" s="1" t="s">
        <v>7</v>
      </c>
      <c r="K3145" s="1">
        <v>25</v>
      </c>
      <c r="L3145" s="1" t="s">
        <v>112</v>
      </c>
      <c r="M3145" s="14">
        <v>0.54999999999999993</v>
      </c>
      <c r="N3145" s="2">
        <v>3000</v>
      </c>
      <c r="O3145" s="14">
        <f t="shared" si="162"/>
        <v>1649.9999999999998</v>
      </c>
      <c r="P3145" s="14">
        <f t="shared" si="163"/>
        <v>494.99999999999989</v>
      </c>
      <c r="Q3145" s="3">
        <v>0.3</v>
      </c>
    </row>
    <row r="3146" spans="1:17" ht="15.75" customHeight="1" x14ac:dyDescent="0.2">
      <c r="A3146" s="1" t="s">
        <v>108</v>
      </c>
      <c r="B3146" s="1">
        <v>1185732</v>
      </c>
      <c r="C3146" s="17">
        <v>44824</v>
      </c>
      <c r="D3146" s="17" t="str">
        <f t="shared" si="173"/>
        <v>septiembre</v>
      </c>
      <c r="E3146" s="17" t="str">
        <f t="shared" si="174"/>
        <v>T3</v>
      </c>
      <c r="F3146" s="17" t="str">
        <f t="shared" si="175"/>
        <v>S2</v>
      </c>
      <c r="G3146" s="1" t="s">
        <v>0</v>
      </c>
      <c r="H3146" s="1" t="s">
        <v>91</v>
      </c>
      <c r="I3146" s="1" t="s">
        <v>66</v>
      </c>
      <c r="J3146" s="1" t="s">
        <v>2</v>
      </c>
      <c r="K3146" s="1">
        <v>17</v>
      </c>
      <c r="L3146" s="1" t="s">
        <v>113</v>
      </c>
      <c r="M3146" s="14">
        <v>0.49999999999999994</v>
      </c>
      <c r="N3146" s="2">
        <v>4250</v>
      </c>
      <c r="O3146" s="14">
        <f t="shared" si="162"/>
        <v>2124.9999999999995</v>
      </c>
      <c r="P3146" s="14">
        <f t="shared" si="163"/>
        <v>849.99999999999989</v>
      </c>
      <c r="Q3146" s="3">
        <v>0.4</v>
      </c>
    </row>
    <row r="3147" spans="1:17" ht="15.75" customHeight="1" x14ac:dyDescent="0.2">
      <c r="A3147" s="1" t="s">
        <v>108</v>
      </c>
      <c r="B3147" s="1">
        <v>1185732</v>
      </c>
      <c r="C3147" s="17">
        <v>44824</v>
      </c>
      <c r="D3147" s="17" t="str">
        <f t="shared" si="173"/>
        <v>septiembre</v>
      </c>
      <c r="E3147" s="17" t="str">
        <f t="shared" si="174"/>
        <v>T3</v>
      </c>
      <c r="F3147" s="17" t="str">
        <f t="shared" si="175"/>
        <v>S2</v>
      </c>
      <c r="G3147" s="1" t="s">
        <v>0</v>
      </c>
      <c r="H3147" s="1" t="s">
        <v>91</v>
      </c>
      <c r="I3147" s="1" t="s">
        <v>66</v>
      </c>
      <c r="J3147" s="1" t="s">
        <v>3</v>
      </c>
      <c r="K3147" s="1">
        <v>16</v>
      </c>
      <c r="L3147" s="1" t="s">
        <v>113</v>
      </c>
      <c r="M3147" s="14">
        <v>0.45</v>
      </c>
      <c r="N3147" s="2">
        <v>2250</v>
      </c>
      <c r="O3147" s="14">
        <f t="shared" si="162"/>
        <v>1012.5</v>
      </c>
      <c r="P3147" s="14">
        <f t="shared" si="163"/>
        <v>354.375</v>
      </c>
      <c r="Q3147" s="3">
        <v>0.35</v>
      </c>
    </row>
    <row r="3148" spans="1:17" ht="15.75" customHeight="1" x14ac:dyDescent="0.2">
      <c r="A3148" s="1" t="s">
        <v>108</v>
      </c>
      <c r="B3148" s="1">
        <v>1185732</v>
      </c>
      <c r="C3148" s="17">
        <v>44824</v>
      </c>
      <c r="D3148" s="17" t="str">
        <f t="shared" si="173"/>
        <v>septiembre</v>
      </c>
      <c r="E3148" s="17" t="str">
        <f t="shared" si="174"/>
        <v>T3</v>
      </c>
      <c r="F3148" s="17" t="str">
        <f t="shared" si="175"/>
        <v>S2</v>
      </c>
      <c r="G3148" s="1" t="s">
        <v>0</v>
      </c>
      <c r="H3148" s="1" t="s">
        <v>91</v>
      </c>
      <c r="I3148" s="1" t="s">
        <v>66</v>
      </c>
      <c r="J3148" s="1" t="s">
        <v>4</v>
      </c>
      <c r="K3148" s="1">
        <v>53</v>
      </c>
      <c r="L3148" s="1" t="s">
        <v>114</v>
      </c>
      <c r="M3148" s="14">
        <v>0.4</v>
      </c>
      <c r="N3148" s="2">
        <v>1250</v>
      </c>
      <c r="O3148" s="14">
        <f t="shared" si="162"/>
        <v>500</v>
      </c>
      <c r="P3148" s="14">
        <f t="shared" si="163"/>
        <v>175</v>
      </c>
      <c r="Q3148" s="3">
        <v>0.35</v>
      </c>
    </row>
    <row r="3149" spans="1:17" ht="15.75" customHeight="1" x14ac:dyDescent="0.2">
      <c r="A3149" s="1" t="s">
        <v>108</v>
      </c>
      <c r="B3149" s="1">
        <v>1185732</v>
      </c>
      <c r="C3149" s="17">
        <v>44824</v>
      </c>
      <c r="D3149" s="17" t="str">
        <f t="shared" si="173"/>
        <v>septiembre</v>
      </c>
      <c r="E3149" s="17" t="str">
        <f t="shared" si="174"/>
        <v>T3</v>
      </c>
      <c r="F3149" s="17" t="str">
        <f t="shared" si="175"/>
        <v>S2</v>
      </c>
      <c r="G3149" s="1" t="s">
        <v>0</v>
      </c>
      <c r="H3149" s="1" t="s">
        <v>91</v>
      </c>
      <c r="I3149" s="1" t="s">
        <v>66</v>
      </c>
      <c r="J3149" s="1" t="s">
        <v>5</v>
      </c>
      <c r="K3149" s="1">
        <v>38</v>
      </c>
      <c r="L3149" s="1" t="s">
        <v>112</v>
      </c>
      <c r="M3149" s="14">
        <v>0.4</v>
      </c>
      <c r="N3149" s="2">
        <v>1000</v>
      </c>
      <c r="O3149" s="14">
        <f t="shared" si="162"/>
        <v>400</v>
      </c>
      <c r="P3149" s="14">
        <f t="shared" si="163"/>
        <v>140</v>
      </c>
      <c r="Q3149" s="3">
        <v>0.35</v>
      </c>
    </row>
    <row r="3150" spans="1:17" ht="15.75" customHeight="1" x14ac:dyDescent="0.2">
      <c r="A3150" s="1" t="s">
        <v>108</v>
      </c>
      <c r="B3150" s="1">
        <v>1185732</v>
      </c>
      <c r="C3150" s="17">
        <v>44824</v>
      </c>
      <c r="D3150" s="17" t="str">
        <f t="shared" si="173"/>
        <v>septiembre</v>
      </c>
      <c r="E3150" s="17" t="str">
        <f t="shared" si="174"/>
        <v>T3</v>
      </c>
      <c r="F3150" s="17" t="str">
        <f t="shared" si="175"/>
        <v>S2</v>
      </c>
      <c r="G3150" s="1" t="s">
        <v>0</v>
      </c>
      <c r="H3150" s="1" t="s">
        <v>91</v>
      </c>
      <c r="I3150" s="1" t="s">
        <v>66</v>
      </c>
      <c r="J3150" s="1" t="s">
        <v>6</v>
      </c>
      <c r="K3150" s="1">
        <v>37</v>
      </c>
      <c r="L3150" s="1" t="s">
        <v>112</v>
      </c>
      <c r="M3150" s="14">
        <v>0.49999999999999994</v>
      </c>
      <c r="N3150" s="2">
        <v>1000</v>
      </c>
      <c r="O3150" s="14">
        <f t="shared" si="162"/>
        <v>499.99999999999994</v>
      </c>
      <c r="P3150" s="14">
        <f t="shared" si="163"/>
        <v>149.99999999999997</v>
      </c>
      <c r="Q3150" s="3">
        <v>0.3</v>
      </c>
    </row>
    <row r="3151" spans="1:17" ht="15.75" customHeight="1" x14ac:dyDescent="0.2">
      <c r="A3151" s="1" t="s">
        <v>108</v>
      </c>
      <c r="B3151" s="1">
        <v>1185732</v>
      </c>
      <c r="C3151" s="17">
        <v>44824</v>
      </c>
      <c r="D3151" s="17" t="str">
        <f t="shared" si="173"/>
        <v>septiembre</v>
      </c>
      <c r="E3151" s="17" t="str">
        <f t="shared" si="174"/>
        <v>T3</v>
      </c>
      <c r="F3151" s="17" t="str">
        <f t="shared" si="175"/>
        <v>S2</v>
      </c>
      <c r="G3151" s="1" t="s">
        <v>0</v>
      </c>
      <c r="H3151" s="1" t="s">
        <v>91</v>
      </c>
      <c r="I3151" s="1" t="s">
        <v>66</v>
      </c>
      <c r="J3151" s="1" t="s">
        <v>7</v>
      </c>
      <c r="K3151" s="1">
        <v>57</v>
      </c>
      <c r="L3151" s="1" t="s">
        <v>115</v>
      </c>
      <c r="M3151" s="14">
        <v>0.54999999999999993</v>
      </c>
      <c r="N3151" s="2">
        <v>2000</v>
      </c>
      <c r="O3151" s="14">
        <f t="shared" si="162"/>
        <v>1099.9999999999998</v>
      </c>
      <c r="P3151" s="14">
        <f t="shared" si="163"/>
        <v>329.99999999999994</v>
      </c>
      <c r="Q3151" s="3">
        <v>0.3</v>
      </c>
    </row>
    <row r="3152" spans="1:17" ht="15.75" customHeight="1" x14ac:dyDescent="0.2">
      <c r="A3152" s="1" t="s">
        <v>108</v>
      </c>
      <c r="B3152" s="1">
        <v>1185732</v>
      </c>
      <c r="C3152" s="17">
        <v>44856</v>
      </c>
      <c r="D3152" s="17" t="str">
        <f t="shared" si="173"/>
        <v>octubre</v>
      </c>
      <c r="E3152" s="17" t="str">
        <f t="shared" si="174"/>
        <v>T4</v>
      </c>
      <c r="F3152" s="17" t="str">
        <f t="shared" si="175"/>
        <v>S2</v>
      </c>
      <c r="G3152" s="1" t="s">
        <v>0</v>
      </c>
      <c r="H3152" s="1" t="s">
        <v>91</v>
      </c>
      <c r="I3152" s="1" t="s">
        <v>66</v>
      </c>
      <c r="J3152" s="1" t="s">
        <v>2</v>
      </c>
      <c r="K3152" s="1">
        <v>56</v>
      </c>
      <c r="L3152" s="1" t="s">
        <v>115</v>
      </c>
      <c r="M3152" s="14">
        <v>0.54999999999999993</v>
      </c>
      <c r="N3152" s="2">
        <v>3750</v>
      </c>
      <c r="O3152" s="14">
        <f t="shared" si="162"/>
        <v>2062.4999999999995</v>
      </c>
      <c r="P3152" s="14">
        <f t="shared" si="163"/>
        <v>824.99999999999989</v>
      </c>
      <c r="Q3152" s="3">
        <v>0.4</v>
      </c>
    </row>
    <row r="3153" spans="1:17" ht="15.75" customHeight="1" x14ac:dyDescent="0.2">
      <c r="A3153" s="1" t="s">
        <v>108</v>
      </c>
      <c r="B3153" s="1">
        <v>1185732</v>
      </c>
      <c r="C3153" s="17">
        <v>44856</v>
      </c>
      <c r="D3153" s="17" t="str">
        <f t="shared" si="173"/>
        <v>octubre</v>
      </c>
      <c r="E3153" s="17" t="str">
        <f t="shared" si="174"/>
        <v>T4</v>
      </c>
      <c r="F3153" s="17" t="str">
        <f t="shared" si="175"/>
        <v>S2</v>
      </c>
      <c r="G3153" s="1" t="s">
        <v>0</v>
      </c>
      <c r="H3153" s="1" t="s">
        <v>91</v>
      </c>
      <c r="I3153" s="1" t="s">
        <v>66</v>
      </c>
      <c r="J3153" s="1" t="s">
        <v>3</v>
      </c>
      <c r="K3153" s="1">
        <v>50</v>
      </c>
      <c r="L3153" s="1" t="s">
        <v>114</v>
      </c>
      <c r="M3153" s="14">
        <v>0.5</v>
      </c>
      <c r="N3153" s="2">
        <v>2000</v>
      </c>
      <c r="O3153" s="14">
        <f t="shared" si="162"/>
        <v>1000</v>
      </c>
      <c r="P3153" s="14">
        <f t="shared" si="163"/>
        <v>350</v>
      </c>
      <c r="Q3153" s="3">
        <v>0.35</v>
      </c>
    </row>
    <row r="3154" spans="1:17" ht="15.75" customHeight="1" x14ac:dyDescent="0.2">
      <c r="A3154" s="1" t="s">
        <v>108</v>
      </c>
      <c r="B3154" s="1">
        <v>1185732</v>
      </c>
      <c r="C3154" s="17">
        <v>44856</v>
      </c>
      <c r="D3154" s="17" t="str">
        <f t="shared" si="173"/>
        <v>octubre</v>
      </c>
      <c r="E3154" s="17" t="str">
        <f t="shared" si="174"/>
        <v>T4</v>
      </c>
      <c r="F3154" s="17" t="str">
        <f t="shared" si="175"/>
        <v>S2</v>
      </c>
      <c r="G3154" s="1" t="s">
        <v>0</v>
      </c>
      <c r="H3154" s="1" t="s">
        <v>91</v>
      </c>
      <c r="I3154" s="1" t="s">
        <v>66</v>
      </c>
      <c r="J3154" s="1" t="s">
        <v>4</v>
      </c>
      <c r="K3154" s="1">
        <v>42</v>
      </c>
      <c r="L3154" s="1" t="s">
        <v>114</v>
      </c>
      <c r="M3154" s="14">
        <v>0.5</v>
      </c>
      <c r="N3154" s="2">
        <v>1000</v>
      </c>
      <c r="O3154" s="14">
        <f t="shared" si="162"/>
        <v>500</v>
      </c>
      <c r="P3154" s="14">
        <f t="shared" si="163"/>
        <v>175</v>
      </c>
      <c r="Q3154" s="3">
        <v>0.35</v>
      </c>
    </row>
    <row r="3155" spans="1:17" ht="15.75" customHeight="1" x14ac:dyDescent="0.2">
      <c r="A3155" s="1" t="s">
        <v>108</v>
      </c>
      <c r="B3155" s="1">
        <v>1185732</v>
      </c>
      <c r="C3155" s="17">
        <v>44856</v>
      </c>
      <c r="D3155" s="17" t="str">
        <f t="shared" si="173"/>
        <v>octubre</v>
      </c>
      <c r="E3155" s="17" t="str">
        <f t="shared" si="174"/>
        <v>T4</v>
      </c>
      <c r="F3155" s="17" t="str">
        <f t="shared" si="175"/>
        <v>S2</v>
      </c>
      <c r="G3155" s="1" t="s">
        <v>0</v>
      </c>
      <c r="H3155" s="1" t="s">
        <v>91</v>
      </c>
      <c r="I3155" s="1" t="s">
        <v>66</v>
      </c>
      <c r="J3155" s="1" t="s">
        <v>5</v>
      </c>
      <c r="K3155" s="1">
        <v>22</v>
      </c>
      <c r="L3155" s="1" t="s">
        <v>115</v>
      </c>
      <c r="M3155" s="14">
        <v>0.5</v>
      </c>
      <c r="N3155" s="2">
        <v>750</v>
      </c>
      <c r="O3155" s="14">
        <f t="shared" si="162"/>
        <v>375</v>
      </c>
      <c r="P3155" s="14">
        <f t="shared" si="163"/>
        <v>131.25</v>
      </c>
      <c r="Q3155" s="3">
        <v>0.35</v>
      </c>
    </row>
    <row r="3156" spans="1:17" ht="15.75" customHeight="1" x14ac:dyDescent="0.2">
      <c r="A3156" s="1" t="s">
        <v>108</v>
      </c>
      <c r="B3156" s="1">
        <v>1185732</v>
      </c>
      <c r="C3156" s="17">
        <v>44856</v>
      </c>
      <c r="D3156" s="17" t="str">
        <f t="shared" si="173"/>
        <v>octubre</v>
      </c>
      <c r="E3156" s="17" t="str">
        <f t="shared" si="174"/>
        <v>T4</v>
      </c>
      <c r="F3156" s="17" t="str">
        <f t="shared" si="175"/>
        <v>S2</v>
      </c>
      <c r="G3156" s="1" t="s">
        <v>0</v>
      </c>
      <c r="H3156" s="1" t="s">
        <v>91</v>
      </c>
      <c r="I3156" s="1" t="s">
        <v>66</v>
      </c>
      <c r="J3156" s="1" t="s">
        <v>6</v>
      </c>
      <c r="K3156" s="1">
        <v>43</v>
      </c>
      <c r="L3156" s="1" t="s">
        <v>113</v>
      </c>
      <c r="M3156" s="14">
        <v>0.6</v>
      </c>
      <c r="N3156" s="2">
        <v>750</v>
      </c>
      <c r="O3156" s="14">
        <f t="shared" si="162"/>
        <v>450</v>
      </c>
      <c r="P3156" s="14">
        <f t="shared" si="163"/>
        <v>135</v>
      </c>
      <c r="Q3156" s="3">
        <v>0.3</v>
      </c>
    </row>
    <row r="3157" spans="1:17" ht="15.75" customHeight="1" x14ac:dyDescent="0.2">
      <c r="A3157" s="1" t="s">
        <v>108</v>
      </c>
      <c r="B3157" s="1">
        <v>1185732</v>
      </c>
      <c r="C3157" s="17">
        <v>44856</v>
      </c>
      <c r="D3157" s="17" t="str">
        <f t="shared" si="173"/>
        <v>octubre</v>
      </c>
      <c r="E3157" s="17" t="str">
        <f t="shared" si="174"/>
        <v>T4</v>
      </c>
      <c r="F3157" s="17" t="str">
        <f t="shared" si="175"/>
        <v>S2</v>
      </c>
      <c r="G3157" s="1" t="s">
        <v>0</v>
      </c>
      <c r="H3157" s="1" t="s">
        <v>91</v>
      </c>
      <c r="I3157" s="1" t="s">
        <v>66</v>
      </c>
      <c r="J3157" s="1" t="s">
        <v>7</v>
      </c>
      <c r="K3157" s="1">
        <v>52</v>
      </c>
      <c r="L3157" s="1" t="s">
        <v>113</v>
      </c>
      <c r="M3157" s="14">
        <v>0.64999999999999991</v>
      </c>
      <c r="N3157" s="2">
        <v>2000</v>
      </c>
      <c r="O3157" s="14">
        <f t="shared" si="162"/>
        <v>1299.9999999999998</v>
      </c>
      <c r="P3157" s="14">
        <f t="shared" si="163"/>
        <v>389.99999999999994</v>
      </c>
      <c r="Q3157" s="3">
        <v>0.3</v>
      </c>
    </row>
    <row r="3158" spans="1:17" ht="15.75" customHeight="1" x14ac:dyDescent="0.2">
      <c r="A3158" s="1" t="s">
        <v>108</v>
      </c>
      <c r="B3158" s="1">
        <v>1185732</v>
      </c>
      <c r="C3158" s="17">
        <v>44886</v>
      </c>
      <c r="D3158" s="17" t="str">
        <f t="shared" si="173"/>
        <v>noviembre</v>
      </c>
      <c r="E3158" s="17" t="str">
        <f t="shared" si="174"/>
        <v>T4</v>
      </c>
      <c r="F3158" s="17" t="str">
        <f t="shared" si="175"/>
        <v>S2</v>
      </c>
      <c r="G3158" s="1" t="s">
        <v>0</v>
      </c>
      <c r="H3158" s="1" t="s">
        <v>91</v>
      </c>
      <c r="I3158" s="1" t="s">
        <v>66</v>
      </c>
      <c r="J3158" s="1" t="s">
        <v>2</v>
      </c>
      <c r="K3158" s="1">
        <v>19</v>
      </c>
      <c r="L3158" s="1" t="s">
        <v>114</v>
      </c>
      <c r="M3158" s="14">
        <v>0.6</v>
      </c>
      <c r="N3158" s="2">
        <v>3500</v>
      </c>
      <c r="O3158" s="14">
        <f t="shared" si="162"/>
        <v>2100</v>
      </c>
      <c r="P3158" s="14">
        <f t="shared" si="163"/>
        <v>840</v>
      </c>
      <c r="Q3158" s="3">
        <v>0.4</v>
      </c>
    </row>
    <row r="3159" spans="1:17" ht="15.75" customHeight="1" x14ac:dyDescent="0.2">
      <c r="A3159" s="1" t="s">
        <v>108</v>
      </c>
      <c r="B3159" s="1">
        <v>1185732</v>
      </c>
      <c r="C3159" s="17">
        <v>44886</v>
      </c>
      <c r="D3159" s="17" t="str">
        <f t="shared" si="173"/>
        <v>noviembre</v>
      </c>
      <c r="E3159" s="17" t="str">
        <f t="shared" si="174"/>
        <v>T4</v>
      </c>
      <c r="F3159" s="17" t="str">
        <f t="shared" si="175"/>
        <v>S2</v>
      </c>
      <c r="G3159" s="1" t="s">
        <v>0</v>
      </c>
      <c r="H3159" s="1" t="s">
        <v>91</v>
      </c>
      <c r="I3159" s="1" t="s">
        <v>66</v>
      </c>
      <c r="J3159" s="1" t="s">
        <v>3</v>
      </c>
      <c r="K3159" s="1">
        <v>38</v>
      </c>
      <c r="L3159" s="1" t="s">
        <v>112</v>
      </c>
      <c r="M3159" s="14">
        <v>0.5</v>
      </c>
      <c r="N3159" s="2">
        <v>1750</v>
      </c>
      <c r="O3159" s="14">
        <f t="shared" si="162"/>
        <v>875</v>
      </c>
      <c r="P3159" s="14">
        <f t="shared" si="163"/>
        <v>306.25</v>
      </c>
      <c r="Q3159" s="3">
        <v>0.35</v>
      </c>
    </row>
    <row r="3160" spans="1:17" ht="15.75" customHeight="1" x14ac:dyDescent="0.2">
      <c r="A3160" s="1" t="s">
        <v>108</v>
      </c>
      <c r="B3160" s="1">
        <v>1185732</v>
      </c>
      <c r="C3160" s="17">
        <v>44886</v>
      </c>
      <c r="D3160" s="17" t="str">
        <f t="shared" si="173"/>
        <v>noviembre</v>
      </c>
      <c r="E3160" s="17" t="str">
        <f t="shared" si="174"/>
        <v>T4</v>
      </c>
      <c r="F3160" s="17" t="str">
        <f t="shared" si="175"/>
        <v>S2</v>
      </c>
      <c r="G3160" s="1" t="s">
        <v>0</v>
      </c>
      <c r="H3160" s="1" t="s">
        <v>91</v>
      </c>
      <c r="I3160" s="1" t="s">
        <v>66</v>
      </c>
      <c r="J3160" s="1" t="s">
        <v>4</v>
      </c>
      <c r="K3160" s="1">
        <v>40</v>
      </c>
      <c r="L3160" s="1" t="s">
        <v>113</v>
      </c>
      <c r="M3160" s="14">
        <v>0.5</v>
      </c>
      <c r="N3160" s="2">
        <v>1700</v>
      </c>
      <c r="O3160" s="14">
        <f t="shared" si="162"/>
        <v>850</v>
      </c>
      <c r="P3160" s="14">
        <f t="shared" si="163"/>
        <v>297.5</v>
      </c>
      <c r="Q3160" s="3">
        <v>0.35</v>
      </c>
    </row>
    <row r="3161" spans="1:17" ht="15.75" customHeight="1" x14ac:dyDescent="0.2">
      <c r="A3161" s="1" t="s">
        <v>108</v>
      </c>
      <c r="B3161" s="1">
        <v>1185732</v>
      </c>
      <c r="C3161" s="17">
        <v>44886</v>
      </c>
      <c r="D3161" s="17" t="str">
        <f t="shared" si="173"/>
        <v>noviembre</v>
      </c>
      <c r="E3161" s="17" t="str">
        <f t="shared" si="174"/>
        <v>T4</v>
      </c>
      <c r="F3161" s="17" t="str">
        <f t="shared" si="175"/>
        <v>S2</v>
      </c>
      <c r="G3161" s="1" t="s">
        <v>0</v>
      </c>
      <c r="H3161" s="1" t="s">
        <v>91</v>
      </c>
      <c r="I3161" s="1" t="s">
        <v>66</v>
      </c>
      <c r="J3161" s="1" t="s">
        <v>5</v>
      </c>
      <c r="K3161" s="1">
        <v>27</v>
      </c>
      <c r="L3161" s="1" t="s">
        <v>115</v>
      </c>
      <c r="M3161" s="14">
        <v>0.5</v>
      </c>
      <c r="N3161" s="2">
        <v>1500</v>
      </c>
      <c r="O3161" s="14">
        <f t="shared" si="162"/>
        <v>750</v>
      </c>
      <c r="P3161" s="14">
        <f t="shared" si="163"/>
        <v>262.5</v>
      </c>
      <c r="Q3161" s="3">
        <v>0.35</v>
      </c>
    </row>
    <row r="3162" spans="1:17" ht="15.75" customHeight="1" x14ac:dyDescent="0.2">
      <c r="A3162" s="1" t="s">
        <v>108</v>
      </c>
      <c r="B3162" s="1">
        <v>1185732</v>
      </c>
      <c r="C3162" s="17">
        <v>44886</v>
      </c>
      <c r="D3162" s="17" t="str">
        <f t="shared" si="173"/>
        <v>noviembre</v>
      </c>
      <c r="E3162" s="17" t="str">
        <f t="shared" si="174"/>
        <v>T4</v>
      </c>
      <c r="F3162" s="17" t="str">
        <f t="shared" si="175"/>
        <v>S2</v>
      </c>
      <c r="G3162" s="1" t="s">
        <v>0</v>
      </c>
      <c r="H3162" s="1" t="s">
        <v>91</v>
      </c>
      <c r="I3162" s="1" t="s">
        <v>66</v>
      </c>
      <c r="J3162" s="1" t="s">
        <v>6</v>
      </c>
      <c r="K3162" s="1">
        <v>45</v>
      </c>
      <c r="L3162" s="1" t="s">
        <v>115</v>
      </c>
      <c r="M3162" s="14">
        <v>0.6</v>
      </c>
      <c r="N3162" s="2">
        <v>1250</v>
      </c>
      <c r="O3162" s="14">
        <f t="shared" si="162"/>
        <v>750</v>
      </c>
      <c r="P3162" s="14">
        <f t="shared" si="163"/>
        <v>225</v>
      </c>
      <c r="Q3162" s="3">
        <v>0.3</v>
      </c>
    </row>
    <row r="3163" spans="1:17" ht="15.75" customHeight="1" x14ac:dyDescent="0.2">
      <c r="A3163" s="1" t="s">
        <v>108</v>
      </c>
      <c r="B3163" s="1">
        <v>1185732</v>
      </c>
      <c r="C3163" s="17">
        <v>44886</v>
      </c>
      <c r="D3163" s="17" t="str">
        <f t="shared" si="173"/>
        <v>noviembre</v>
      </c>
      <c r="E3163" s="17" t="str">
        <f t="shared" si="174"/>
        <v>T4</v>
      </c>
      <c r="F3163" s="17" t="str">
        <f t="shared" si="175"/>
        <v>S2</v>
      </c>
      <c r="G3163" s="1" t="s">
        <v>0</v>
      </c>
      <c r="H3163" s="1" t="s">
        <v>91</v>
      </c>
      <c r="I3163" s="1" t="s">
        <v>66</v>
      </c>
      <c r="J3163" s="1" t="s">
        <v>7</v>
      </c>
      <c r="K3163" s="1">
        <v>15</v>
      </c>
      <c r="L3163" s="1" t="s">
        <v>113</v>
      </c>
      <c r="M3163" s="14">
        <v>0.64999999999999991</v>
      </c>
      <c r="N3163" s="2">
        <v>2250</v>
      </c>
      <c r="O3163" s="14">
        <f t="shared" si="162"/>
        <v>1462.4999999999998</v>
      </c>
      <c r="P3163" s="14">
        <f t="shared" si="163"/>
        <v>438.74999999999994</v>
      </c>
      <c r="Q3163" s="3">
        <v>0.3</v>
      </c>
    </row>
    <row r="3164" spans="1:17" ht="15.75" customHeight="1" x14ac:dyDescent="0.2">
      <c r="A3164" s="1" t="s">
        <v>108</v>
      </c>
      <c r="B3164" s="1">
        <v>1185732</v>
      </c>
      <c r="C3164" s="17">
        <v>44915</v>
      </c>
      <c r="D3164" s="17" t="str">
        <f t="shared" si="173"/>
        <v>diciembre</v>
      </c>
      <c r="E3164" s="17" t="str">
        <f t="shared" si="174"/>
        <v>T4</v>
      </c>
      <c r="F3164" s="17" t="str">
        <f t="shared" si="175"/>
        <v>S2</v>
      </c>
      <c r="G3164" s="1" t="s">
        <v>0</v>
      </c>
      <c r="H3164" s="1" t="s">
        <v>91</v>
      </c>
      <c r="I3164" s="1" t="s">
        <v>66</v>
      </c>
      <c r="J3164" s="1" t="s">
        <v>2</v>
      </c>
      <c r="K3164" s="1">
        <v>55</v>
      </c>
      <c r="L3164" s="1" t="s">
        <v>115</v>
      </c>
      <c r="M3164" s="14">
        <v>0.6</v>
      </c>
      <c r="N3164" s="2">
        <v>4500</v>
      </c>
      <c r="O3164" s="14">
        <f t="shared" si="162"/>
        <v>2700</v>
      </c>
      <c r="P3164" s="14">
        <f t="shared" si="163"/>
        <v>1080</v>
      </c>
      <c r="Q3164" s="3">
        <v>0.4</v>
      </c>
    </row>
    <row r="3165" spans="1:17" ht="15.75" customHeight="1" x14ac:dyDescent="0.2">
      <c r="A3165" s="1" t="s">
        <v>108</v>
      </c>
      <c r="B3165" s="1">
        <v>1185732</v>
      </c>
      <c r="C3165" s="17">
        <v>44915</v>
      </c>
      <c r="D3165" s="17" t="str">
        <f t="shared" si="173"/>
        <v>diciembre</v>
      </c>
      <c r="E3165" s="17" t="str">
        <f t="shared" si="174"/>
        <v>T4</v>
      </c>
      <c r="F3165" s="17" t="str">
        <f t="shared" si="175"/>
        <v>S2</v>
      </c>
      <c r="G3165" s="1" t="s">
        <v>0</v>
      </c>
      <c r="H3165" s="1" t="s">
        <v>91</v>
      </c>
      <c r="I3165" s="1" t="s">
        <v>66</v>
      </c>
      <c r="J3165" s="1" t="s">
        <v>3</v>
      </c>
      <c r="K3165" s="1">
        <v>49</v>
      </c>
      <c r="L3165" s="1" t="s">
        <v>112</v>
      </c>
      <c r="M3165" s="14">
        <v>0.5</v>
      </c>
      <c r="N3165" s="2">
        <v>2500</v>
      </c>
      <c r="O3165" s="14">
        <f t="shared" si="162"/>
        <v>1250</v>
      </c>
      <c r="P3165" s="14">
        <f t="shared" si="163"/>
        <v>437.5</v>
      </c>
      <c r="Q3165" s="3">
        <v>0.35</v>
      </c>
    </row>
    <row r="3166" spans="1:17" ht="15.75" customHeight="1" x14ac:dyDescent="0.2">
      <c r="A3166" s="1" t="s">
        <v>108</v>
      </c>
      <c r="B3166" s="1">
        <v>1185732</v>
      </c>
      <c r="C3166" s="17">
        <v>44915</v>
      </c>
      <c r="D3166" s="17" t="str">
        <f t="shared" si="173"/>
        <v>diciembre</v>
      </c>
      <c r="E3166" s="17" t="str">
        <f t="shared" si="174"/>
        <v>T4</v>
      </c>
      <c r="F3166" s="17" t="str">
        <f t="shared" si="175"/>
        <v>S2</v>
      </c>
      <c r="G3166" s="1" t="s">
        <v>0</v>
      </c>
      <c r="H3166" s="1" t="s">
        <v>91</v>
      </c>
      <c r="I3166" s="1" t="s">
        <v>66</v>
      </c>
      <c r="J3166" s="1" t="s">
        <v>4</v>
      </c>
      <c r="K3166" s="1">
        <v>42</v>
      </c>
      <c r="L3166" s="1" t="s">
        <v>112</v>
      </c>
      <c r="M3166" s="14">
        <v>0.5</v>
      </c>
      <c r="N3166" s="2">
        <v>2250</v>
      </c>
      <c r="O3166" s="14">
        <f t="shared" si="162"/>
        <v>1125</v>
      </c>
      <c r="P3166" s="14">
        <f t="shared" si="163"/>
        <v>393.75</v>
      </c>
      <c r="Q3166" s="3">
        <v>0.35</v>
      </c>
    </row>
    <row r="3167" spans="1:17" ht="15.75" customHeight="1" x14ac:dyDescent="0.2">
      <c r="A3167" s="1" t="s">
        <v>108</v>
      </c>
      <c r="B3167" s="1">
        <v>1185732</v>
      </c>
      <c r="C3167" s="17">
        <v>44915</v>
      </c>
      <c r="D3167" s="17" t="str">
        <f t="shared" si="173"/>
        <v>diciembre</v>
      </c>
      <c r="E3167" s="17" t="str">
        <f t="shared" si="174"/>
        <v>T4</v>
      </c>
      <c r="F3167" s="17" t="str">
        <f t="shared" si="175"/>
        <v>S2</v>
      </c>
      <c r="G3167" s="1" t="s">
        <v>0</v>
      </c>
      <c r="H3167" s="1" t="s">
        <v>91</v>
      </c>
      <c r="I3167" s="1" t="s">
        <v>66</v>
      </c>
      <c r="J3167" s="1" t="s">
        <v>5</v>
      </c>
      <c r="K3167" s="1">
        <v>35</v>
      </c>
      <c r="L3167" s="1" t="s">
        <v>114</v>
      </c>
      <c r="M3167" s="14">
        <v>0.5</v>
      </c>
      <c r="N3167" s="2">
        <v>1750</v>
      </c>
      <c r="O3167" s="14">
        <f t="shared" si="162"/>
        <v>875</v>
      </c>
      <c r="P3167" s="14">
        <f t="shared" si="163"/>
        <v>306.25</v>
      </c>
      <c r="Q3167" s="3">
        <v>0.35</v>
      </c>
    </row>
    <row r="3168" spans="1:17" ht="15.75" customHeight="1" x14ac:dyDescent="0.2">
      <c r="A3168" s="1" t="s">
        <v>108</v>
      </c>
      <c r="B3168" s="1">
        <v>1185732</v>
      </c>
      <c r="C3168" s="17">
        <v>44915</v>
      </c>
      <c r="D3168" s="17" t="str">
        <f t="shared" si="173"/>
        <v>diciembre</v>
      </c>
      <c r="E3168" s="17" t="str">
        <f t="shared" si="174"/>
        <v>T4</v>
      </c>
      <c r="F3168" s="17" t="str">
        <f t="shared" si="175"/>
        <v>S2</v>
      </c>
      <c r="G3168" s="1" t="s">
        <v>0</v>
      </c>
      <c r="H3168" s="1" t="s">
        <v>91</v>
      </c>
      <c r="I3168" s="1" t="s">
        <v>66</v>
      </c>
      <c r="J3168" s="1" t="s">
        <v>6</v>
      </c>
      <c r="K3168" s="1">
        <v>58</v>
      </c>
      <c r="L3168" s="1" t="s">
        <v>115</v>
      </c>
      <c r="M3168" s="14">
        <v>0.6</v>
      </c>
      <c r="N3168" s="2">
        <v>1750</v>
      </c>
      <c r="O3168" s="14">
        <f t="shared" si="162"/>
        <v>1050</v>
      </c>
      <c r="P3168" s="14">
        <f t="shared" si="163"/>
        <v>315</v>
      </c>
      <c r="Q3168" s="3">
        <v>0.3</v>
      </c>
    </row>
    <row r="3169" spans="1:17" ht="15.75" customHeight="1" x14ac:dyDescent="0.2">
      <c r="A3169" s="1" t="s">
        <v>108</v>
      </c>
      <c r="B3169" s="1">
        <v>1185732</v>
      </c>
      <c r="C3169" s="17">
        <v>44915</v>
      </c>
      <c r="D3169" s="17" t="str">
        <f t="shared" si="173"/>
        <v>diciembre</v>
      </c>
      <c r="E3169" s="17" t="str">
        <f t="shared" si="174"/>
        <v>T4</v>
      </c>
      <c r="F3169" s="17" t="str">
        <f t="shared" si="175"/>
        <v>S2</v>
      </c>
      <c r="G3169" s="1" t="s">
        <v>0</v>
      </c>
      <c r="H3169" s="1" t="s">
        <v>91</v>
      </c>
      <c r="I3169" s="1" t="s">
        <v>66</v>
      </c>
      <c r="J3169" s="1" t="s">
        <v>7</v>
      </c>
      <c r="K3169" s="1">
        <v>41</v>
      </c>
      <c r="L3169" s="1" t="s">
        <v>114</v>
      </c>
      <c r="M3169" s="14">
        <v>0.64999999999999991</v>
      </c>
      <c r="N3169" s="2">
        <v>2750</v>
      </c>
      <c r="O3169" s="14">
        <f t="shared" si="162"/>
        <v>1787.4999999999998</v>
      </c>
      <c r="P3169" s="14">
        <f t="shared" si="163"/>
        <v>536.24999999999989</v>
      </c>
      <c r="Q3169" s="3">
        <v>0.3</v>
      </c>
    </row>
    <row r="3170" spans="1:17" ht="15.75" customHeight="1" x14ac:dyDescent="0.2">
      <c r="A3170" s="1" t="s">
        <v>108</v>
      </c>
      <c r="B3170" s="1">
        <v>1185732</v>
      </c>
      <c r="C3170" s="17">
        <v>44578</v>
      </c>
      <c r="D3170" s="17" t="str">
        <f t="shared" si="173"/>
        <v>enero</v>
      </c>
      <c r="E3170" s="17" t="str">
        <f t="shared" si="174"/>
        <v>T1</v>
      </c>
      <c r="F3170" s="17" t="str">
        <f t="shared" si="175"/>
        <v>S1</v>
      </c>
      <c r="G3170" s="1" t="s">
        <v>0</v>
      </c>
      <c r="H3170" s="1" t="s">
        <v>92</v>
      </c>
      <c r="I3170" s="1" t="s">
        <v>93</v>
      </c>
      <c r="J3170" s="1" t="s">
        <v>2</v>
      </c>
      <c r="K3170" s="1">
        <v>32</v>
      </c>
      <c r="L3170" s="1" t="s">
        <v>113</v>
      </c>
      <c r="M3170" s="14">
        <v>0.4</v>
      </c>
      <c r="N3170" s="2">
        <v>5250</v>
      </c>
      <c r="O3170" s="14">
        <f t="shared" si="162"/>
        <v>2100</v>
      </c>
      <c r="P3170" s="14">
        <f t="shared" si="163"/>
        <v>735</v>
      </c>
      <c r="Q3170" s="3">
        <v>0.35</v>
      </c>
    </row>
    <row r="3171" spans="1:17" ht="15.75" customHeight="1" x14ac:dyDescent="0.2">
      <c r="A3171" s="1" t="s">
        <v>108</v>
      </c>
      <c r="B3171" s="1">
        <v>1185732</v>
      </c>
      <c r="C3171" s="17">
        <v>44578</v>
      </c>
      <c r="D3171" s="17" t="str">
        <f t="shared" si="173"/>
        <v>enero</v>
      </c>
      <c r="E3171" s="17" t="str">
        <f t="shared" si="174"/>
        <v>T1</v>
      </c>
      <c r="F3171" s="17" t="str">
        <f t="shared" si="175"/>
        <v>S1</v>
      </c>
      <c r="G3171" s="1" t="s">
        <v>0</v>
      </c>
      <c r="H3171" s="1" t="s">
        <v>92</v>
      </c>
      <c r="I3171" s="1" t="s">
        <v>93</v>
      </c>
      <c r="J3171" s="1" t="s">
        <v>3</v>
      </c>
      <c r="K3171" s="1">
        <v>23</v>
      </c>
      <c r="L3171" s="1" t="s">
        <v>113</v>
      </c>
      <c r="M3171" s="14">
        <v>0.4</v>
      </c>
      <c r="N3171" s="2">
        <v>3250</v>
      </c>
      <c r="O3171" s="14">
        <f t="shared" si="162"/>
        <v>1300</v>
      </c>
      <c r="P3171" s="14">
        <f t="shared" si="163"/>
        <v>454.99999999999994</v>
      </c>
      <c r="Q3171" s="3">
        <v>0.35</v>
      </c>
    </row>
    <row r="3172" spans="1:17" ht="15.75" customHeight="1" x14ac:dyDescent="0.2">
      <c r="A3172" s="1" t="s">
        <v>108</v>
      </c>
      <c r="B3172" s="1">
        <v>1185732</v>
      </c>
      <c r="C3172" s="17">
        <v>44578</v>
      </c>
      <c r="D3172" s="17" t="str">
        <f t="shared" si="173"/>
        <v>enero</v>
      </c>
      <c r="E3172" s="17" t="str">
        <f t="shared" si="174"/>
        <v>T1</v>
      </c>
      <c r="F3172" s="17" t="str">
        <f t="shared" si="175"/>
        <v>S1</v>
      </c>
      <c r="G3172" s="1" t="s">
        <v>0</v>
      </c>
      <c r="H3172" s="1" t="s">
        <v>92</v>
      </c>
      <c r="I3172" s="1" t="s">
        <v>93</v>
      </c>
      <c r="J3172" s="1" t="s">
        <v>4</v>
      </c>
      <c r="K3172" s="1">
        <v>50</v>
      </c>
      <c r="L3172" s="1" t="s">
        <v>114</v>
      </c>
      <c r="M3172" s="14">
        <v>0.30000000000000004</v>
      </c>
      <c r="N3172" s="2">
        <v>3250</v>
      </c>
      <c r="O3172" s="14">
        <f t="shared" si="162"/>
        <v>975.00000000000011</v>
      </c>
      <c r="P3172" s="14">
        <f t="shared" si="163"/>
        <v>390.00000000000006</v>
      </c>
      <c r="Q3172" s="3">
        <v>0.4</v>
      </c>
    </row>
    <row r="3173" spans="1:17" ht="15.75" customHeight="1" x14ac:dyDescent="0.2">
      <c r="A3173" s="1" t="s">
        <v>108</v>
      </c>
      <c r="B3173" s="1">
        <v>1185732</v>
      </c>
      <c r="C3173" s="17">
        <v>44578</v>
      </c>
      <c r="D3173" s="17" t="str">
        <f t="shared" si="173"/>
        <v>enero</v>
      </c>
      <c r="E3173" s="17" t="str">
        <f t="shared" si="174"/>
        <v>T1</v>
      </c>
      <c r="F3173" s="17" t="str">
        <f t="shared" si="175"/>
        <v>S1</v>
      </c>
      <c r="G3173" s="1" t="s">
        <v>0</v>
      </c>
      <c r="H3173" s="1" t="s">
        <v>92</v>
      </c>
      <c r="I3173" s="1" t="s">
        <v>93</v>
      </c>
      <c r="J3173" s="1" t="s">
        <v>5</v>
      </c>
      <c r="K3173" s="1">
        <v>26</v>
      </c>
      <c r="L3173" s="1" t="s">
        <v>113</v>
      </c>
      <c r="M3173" s="14">
        <v>0.35</v>
      </c>
      <c r="N3173" s="2">
        <v>1750</v>
      </c>
      <c r="O3173" s="14">
        <f t="shared" ref="O3173:O3427" si="176">M3173*N3173</f>
        <v>612.5</v>
      </c>
      <c r="P3173" s="14">
        <f t="shared" ref="P3173:P3427" si="177">O3173*Q3173</f>
        <v>245</v>
      </c>
      <c r="Q3173" s="3">
        <v>0.4</v>
      </c>
    </row>
    <row r="3174" spans="1:17" ht="15.75" customHeight="1" x14ac:dyDescent="0.2">
      <c r="A3174" s="1" t="s">
        <v>108</v>
      </c>
      <c r="B3174" s="1">
        <v>1185732</v>
      </c>
      <c r="C3174" s="17">
        <v>44578</v>
      </c>
      <c r="D3174" s="17" t="str">
        <f t="shared" si="173"/>
        <v>enero</v>
      </c>
      <c r="E3174" s="17" t="str">
        <f t="shared" si="174"/>
        <v>T1</v>
      </c>
      <c r="F3174" s="17" t="str">
        <f t="shared" si="175"/>
        <v>S1</v>
      </c>
      <c r="G3174" s="1" t="s">
        <v>0</v>
      </c>
      <c r="H3174" s="1" t="s">
        <v>92</v>
      </c>
      <c r="I3174" s="1" t="s">
        <v>93</v>
      </c>
      <c r="J3174" s="1" t="s">
        <v>6</v>
      </c>
      <c r="K3174" s="1">
        <v>39</v>
      </c>
      <c r="L3174" s="1" t="s">
        <v>115</v>
      </c>
      <c r="M3174" s="14">
        <v>0.5</v>
      </c>
      <c r="N3174" s="2">
        <v>2250</v>
      </c>
      <c r="O3174" s="14">
        <f t="shared" si="176"/>
        <v>1125</v>
      </c>
      <c r="P3174" s="14">
        <f t="shared" si="177"/>
        <v>337.5</v>
      </c>
      <c r="Q3174" s="3">
        <v>0.3</v>
      </c>
    </row>
    <row r="3175" spans="1:17" ht="15.75" customHeight="1" x14ac:dyDescent="0.2">
      <c r="A3175" s="1" t="s">
        <v>108</v>
      </c>
      <c r="B3175" s="1">
        <v>1185732</v>
      </c>
      <c r="C3175" s="17">
        <v>44578</v>
      </c>
      <c r="D3175" s="17" t="str">
        <f t="shared" si="173"/>
        <v>enero</v>
      </c>
      <c r="E3175" s="17" t="str">
        <f t="shared" si="174"/>
        <v>T1</v>
      </c>
      <c r="F3175" s="17" t="str">
        <f t="shared" si="175"/>
        <v>S1</v>
      </c>
      <c r="G3175" s="1" t="s">
        <v>0</v>
      </c>
      <c r="H3175" s="1" t="s">
        <v>92</v>
      </c>
      <c r="I3175" s="1" t="s">
        <v>93</v>
      </c>
      <c r="J3175" s="1" t="s">
        <v>7</v>
      </c>
      <c r="K3175" s="1">
        <v>23</v>
      </c>
      <c r="L3175" s="1" t="s">
        <v>113</v>
      </c>
      <c r="M3175" s="14">
        <v>0.4</v>
      </c>
      <c r="N3175" s="2">
        <v>3250</v>
      </c>
      <c r="O3175" s="14">
        <f t="shared" si="176"/>
        <v>1300</v>
      </c>
      <c r="P3175" s="14">
        <f t="shared" si="177"/>
        <v>520</v>
      </c>
      <c r="Q3175" s="3">
        <v>0.4</v>
      </c>
    </row>
    <row r="3176" spans="1:17" ht="15.75" customHeight="1" x14ac:dyDescent="0.2">
      <c r="A3176" s="1" t="s">
        <v>108</v>
      </c>
      <c r="B3176" s="1">
        <v>1185732</v>
      </c>
      <c r="C3176" s="17">
        <v>44607</v>
      </c>
      <c r="D3176" s="17" t="str">
        <f t="shared" si="173"/>
        <v>febrero</v>
      </c>
      <c r="E3176" s="17" t="str">
        <f t="shared" si="174"/>
        <v>T1</v>
      </c>
      <c r="F3176" s="17" t="str">
        <f t="shared" si="175"/>
        <v>S1</v>
      </c>
      <c r="G3176" s="1" t="s">
        <v>0</v>
      </c>
      <c r="H3176" s="1" t="s">
        <v>92</v>
      </c>
      <c r="I3176" s="1" t="s">
        <v>93</v>
      </c>
      <c r="J3176" s="1" t="s">
        <v>2</v>
      </c>
      <c r="K3176" s="1">
        <v>48</v>
      </c>
      <c r="L3176" s="1" t="s">
        <v>112</v>
      </c>
      <c r="M3176" s="14">
        <v>0.4</v>
      </c>
      <c r="N3176" s="2">
        <v>5750</v>
      </c>
      <c r="O3176" s="14">
        <f t="shared" si="176"/>
        <v>2300</v>
      </c>
      <c r="P3176" s="14">
        <f t="shared" si="177"/>
        <v>805</v>
      </c>
      <c r="Q3176" s="3">
        <v>0.35</v>
      </c>
    </row>
    <row r="3177" spans="1:17" ht="15.75" customHeight="1" x14ac:dyDescent="0.2">
      <c r="A3177" s="1" t="s">
        <v>108</v>
      </c>
      <c r="B3177" s="1">
        <v>1185732</v>
      </c>
      <c r="C3177" s="17">
        <v>44607</v>
      </c>
      <c r="D3177" s="17" t="str">
        <f t="shared" si="173"/>
        <v>febrero</v>
      </c>
      <c r="E3177" s="17" t="str">
        <f t="shared" si="174"/>
        <v>T1</v>
      </c>
      <c r="F3177" s="17" t="str">
        <f t="shared" si="175"/>
        <v>S1</v>
      </c>
      <c r="G3177" s="1" t="s">
        <v>0</v>
      </c>
      <c r="H3177" s="1" t="s">
        <v>92</v>
      </c>
      <c r="I3177" s="1" t="s">
        <v>93</v>
      </c>
      <c r="J3177" s="1" t="s">
        <v>3</v>
      </c>
      <c r="K3177" s="1">
        <v>40</v>
      </c>
      <c r="L3177" s="1" t="s">
        <v>112</v>
      </c>
      <c r="M3177" s="14">
        <v>0.4</v>
      </c>
      <c r="N3177" s="2">
        <v>2250</v>
      </c>
      <c r="O3177" s="14">
        <f t="shared" si="176"/>
        <v>900</v>
      </c>
      <c r="P3177" s="14">
        <f t="shared" si="177"/>
        <v>315</v>
      </c>
      <c r="Q3177" s="3">
        <v>0.35</v>
      </c>
    </row>
    <row r="3178" spans="1:17" ht="15.75" customHeight="1" x14ac:dyDescent="0.2">
      <c r="A3178" s="1" t="s">
        <v>108</v>
      </c>
      <c r="B3178" s="1">
        <v>1185732</v>
      </c>
      <c r="C3178" s="17">
        <v>44607</v>
      </c>
      <c r="D3178" s="17" t="str">
        <f t="shared" si="173"/>
        <v>febrero</v>
      </c>
      <c r="E3178" s="17" t="str">
        <f t="shared" si="174"/>
        <v>T1</v>
      </c>
      <c r="F3178" s="17" t="str">
        <f t="shared" si="175"/>
        <v>S1</v>
      </c>
      <c r="G3178" s="1" t="s">
        <v>0</v>
      </c>
      <c r="H3178" s="1" t="s">
        <v>92</v>
      </c>
      <c r="I3178" s="1" t="s">
        <v>93</v>
      </c>
      <c r="J3178" s="1" t="s">
        <v>4</v>
      </c>
      <c r="K3178" s="1">
        <v>50</v>
      </c>
      <c r="L3178" s="1" t="s">
        <v>113</v>
      </c>
      <c r="M3178" s="14">
        <v>0.30000000000000004</v>
      </c>
      <c r="N3178" s="2">
        <v>2750</v>
      </c>
      <c r="O3178" s="14">
        <f t="shared" si="176"/>
        <v>825.00000000000011</v>
      </c>
      <c r="P3178" s="14">
        <f t="shared" si="177"/>
        <v>330.00000000000006</v>
      </c>
      <c r="Q3178" s="3">
        <v>0.4</v>
      </c>
    </row>
    <row r="3179" spans="1:17" ht="15.75" customHeight="1" x14ac:dyDescent="0.2">
      <c r="A3179" s="1" t="s">
        <v>108</v>
      </c>
      <c r="B3179" s="1">
        <v>1185732</v>
      </c>
      <c r="C3179" s="17">
        <v>44607</v>
      </c>
      <c r="D3179" s="17" t="str">
        <f t="shared" si="173"/>
        <v>febrero</v>
      </c>
      <c r="E3179" s="17" t="str">
        <f t="shared" si="174"/>
        <v>T1</v>
      </c>
      <c r="F3179" s="17" t="str">
        <f t="shared" si="175"/>
        <v>S1</v>
      </c>
      <c r="G3179" s="1" t="s">
        <v>0</v>
      </c>
      <c r="H3179" s="1" t="s">
        <v>92</v>
      </c>
      <c r="I3179" s="1" t="s">
        <v>93</v>
      </c>
      <c r="J3179" s="1" t="s">
        <v>5</v>
      </c>
      <c r="K3179" s="1">
        <v>30</v>
      </c>
      <c r="L3179" s="1" t="s">
        <v>115</v>
      </c>
      <c r="M3179" s="14">
        <v>0.35</v>
      </c>
      <c r="N3179" s="2">
        <v>1500</v>
      </c>
      <c r="O3179" s="14">
        <f t="shared" si="176"/>
        <v>525</v>
      </c>
      <c r="P3179" s="14">
        <f t="shared" si="177"/>
        <v>210</v>
      </c>
      <c r="Q3179" s="3">
        <v>0.4</v>
      </c>
    </row>
    <row r="3180" spans="1:17" ht="15.75" customHeight="1" x14ac:dyDescent="0.2">
      <c r="A3180" s="1" t="s">
        <v>108</v>
      </c>
      <c r="B3180" s="1">
        <v>1185732</v>
      </c>
      <c r="C3180" s="17">
        <v>44607</v>
      </c>
      <c r="D3180" s="17" t="str">
        <f t="shared" si="173"/>
        <v>febrero</v>
      </c>
      <c r="E3180" s="17" t="str">
        <f t="shared" si="174"/>
        <v>T1</v>
      </c>
      <c r="F3180" s="17" t="str">
        <f t="shared" si="175"/>
        <v>S1</v>
      </c>
      <c r="G3180" s="1" t="s">
        <v>0</v>
      </c>
      <c r="H3180" s="1" t="s">
        <v>92</v>
      </c>
      <c r="I3180" s="1" t="s">
        <v>93</v>
      </c>
      <c r="J3180" s="1" t="s">
        <v>6</v>
      </c>
      <c r="K3180" s="1">
        <v>33</v>
      </c>
      <c r="L3180" s="1" t="s">
        <v>115</v>
      </c>
      <c r="M3180" s="14">
        <v>0.5</v>
      </c>
      <c r="N3180" s="2">
        <v>2250</v>
      </c>
      <c r="O3180" s="14">
        <f t="shared" si="176"/>
        <v>1125</v>
      </c>
      <c r="P3180" s="14">
        <f t="shared" si="177"/>
        <v>337.5</v>
      </c>
      <c r="Q3180" s="3">
        <v>0.3</v>
      </c>
    </row>
    <row r="3181" spans="1:17" ht="15.75" customHeight="1" x14ac:dyDescent="0.2">
      <c r="A3181" s="1" t="s">
        <v>108</v>
      </c>
      <c r="B3181" s="1">
        <v>1185732</v>
      </c>
      <c r="C3181" s="17">
        <v>44607</v>
      </c>
      <c r="D3181" s="17" t="str">
        <f t="shared" si="173"/>
        <v>febrero</v>
      </c>
      <c r="E3181" s="17" t="str">
        <f t="shared" si="174"/>
        <v>T1</v>
      </c>
      <c r="F3181" s="17" t="str">
        <f t="shared" si="175"/>
        <v>S1</v>
      </c>
      <c r="G3181" s="1" t="s">
        <v>0</v>
      </c>
      <c r="H3181" s="1" t="s">
        <v>92</v>
      </c>
      <c r="I3181" s="1" t="s">
        <v>93</v>
      </c>
      <c r="J3181" s="1" t="s">
        <v>7</v>
      </c>
      <c r="K3181" s="1">
        <v>57</v>
      </c>
      <c r="L3181" s="1" t="s">
        <v>113</v>
      </c>
      <c r="M3181" s="14">
        <v>0.4</v>
      </c>
      <c r="N3181" s="2">
        <v>3250</v>
      </c>
      <c r="O3181" s="14">
        <f t="shared" si="176"/>
        <v>1300</v>
      </c>
      <c r="P3181" s="14">
        <f t="shared" si="177"/>
        <v>520</v>
      </c>
      <c r="Q3181" s="3">
        <v>0.4</v>
      </c>
    </row>
    <row r="3182" spans="1:17" ht="15.75" customHeight="1" x14ac:dyDescent="0.2">
      <c r="A3182" s="1" t="s">
        <v>108</v>
      </c>
      <c r="B3182" s="1">
        <v>1185732</v>
      </c>
      <c r="C3182" s="17">
        <v>44633</v>
      </c>
      <c r="D3182" s="17" t="str">
        <f t="shared" si="173"/>
        <v>marzo</v>
      </c>
      <c r="E3182" s="17" t="str">
        <f t="shared" si="174"/>
        <v>T1</v>
      </c>
      <c r="F3182" s="17" t="str">
        <f t="shared" si="175"/>
        <v>S1</v>
      </c>
      <c r="G3182" s="1" t="s">
        <v>0</v>
      </c>
      <c r="H3182" s="1" t="s">
        <v>92</v>
      </c>
      <c r="I3182" s="1" t="s">
        <v>93</v>
      </c>
      <c r="J3182" s="1" t="s">
        <v>2</v>
      </c>
      <c r="K3182" s="1">
        <v>56</v>
      </c>
      <c r="L3182" s="1" t="s">
        <v>113</v>
      </c>
      <c r="M3182" s="14">
        <v>0.4</v>
      </c>
      <c r="N3182" s="2">
        <v>5450</v>
      </c>
      <c r="O3182" s="14">
        <f t="shared" si="176"/>
        <v>2180</v>
      </c>
      <c r="P3182" s="14">
        <f t="shared" si="177"/>
        <v>763</v>
      </c>
      <c r="Q3182" s="3">
        <v>0.35</v>
      </c>
    </row>
    <row r="3183" spans="1:17" ht="15.75" customHeight="1" x14ac:dyDescent="0.2">
      <c r="A3183" s="1" t="s">
        <v>108</v>
      </c>
      <c r="B3183" s="1">
        <v>1185732</v>
      </c>
      <c r="C3183" s="17">
        <v>44633</v>
      </c>
      <c r="D3183" s="17" t="str">
        <f t="shared" si="173"/>
        <v>marzo</v>
      </c>
      <c r="E3183" s="17" t="str">
        <f t="shared" si="174"/>
        <v>T1</v>
      </c>
      <c r="F3183" s="17" t="str">
        <f t="shared" si="175"/>
        <v>S1</v>
      </c>
      <c r="G3183" s="1" t="s">
        <v>0</v>
      </c>
      <c r="H3183" s="1" t="s">
        <v>92</v>
      </c>
      <c r="I3183" s="1" t="s">
        <v>93</v>
      </c>
      <c r="J3183" s="1" t="s">
        <v>3</v>
      </c>
      <c r="K3183" s="1">
        <v>53</v>
      </c>
      <c r="L3183" s="1" t="s">
        <v>114</v>
      </c>
      <c r="M3183" s="14">
        <v>0.4</v>
      </c>
      <c r="N3183" s="2">
        <v>2500</v>
      </c>
      <c r="O3183" s="14">
        <f t="shared" si="176"/>
        <v>1000</v>
      </c>
      <c r="P3183" s="14">
        <f t="shared" si="177"/>
        <v>350</v>
      </c>
      <c r="Q3183" s="3">
        <v>0.35</v>
      </c>
    </row>
    <row r="3184" spans="1:17" ht="15.75" customHeight="1" x14ac:dyDescent="0.2">
      <c r="A3184" s="1" t="s">
        <v>108</v>
      </c>
      <c r="B3184" s="1">
        <v>1185732</v>
      </c>
      <c r="C3184" s="17">
        <v>44633</v>
      </c>
      <c r="D3184" s="17" t="str">
        <f t="shared" si="173"/>
        <v>marzo</v>
      </c>
      <c r="E3184" s="17" t="str">
        <f t="shared" si="174"/>
        <v>T1</v>
      </c>
      <c r="F3184" s="17" t="str">
        <f t="shared" si="175"/>
        <v>S1</v>
      </c>
      <c r="G3184" s="1" t="s">
        <v>0</v>
      </c>
      <c r="H3184" s="1" t="s">
        <v>92</v>
      </c>
      <c r="I3184" s="1" t="s">
        <v>93</v>
      </c>
      <c r="J3184" s="1" t="s">
        <v>4</v>
      </c>
      <c r="K3184" s="1">
        <v>17</v>
      </c>
      <c r="L3184" s="1" t="s">
        <v>113</v>
      </c>
      <c r="M3184" s="14">
        <v>0.30000000000000004</v>
      </c>
      <c r="N3184" s="2">
        <v>2750</v>
      </c>
      <c r="O3184" s="14">
        <f t="shared" si="176"/>
        <v>825.00000000000011</v>
      </c>
      <c r="P3184" s="14">
        <f t="shared" si="177"/>
        <v>330.00000000000006</v>
      </c>
      <c r="Q3184" s="3">
        <v>0.4</v>
      </c>
    </row>
    <row r="3185" spans="1:17" ht="15.75" customHeight="1" x14ac:dyDescent="0.2">
      <c r="A3185" s="1" t="s">
        <v>108</v>
      </c>
      <c r="B3185" s="1">
        <v>1185732</v>
      </c>
      <c r="C3185" s="17">
        <v>44633</v>
      </c>
      <c r="D3185" s="17" t="str">
        <f t="shared" si="173"/>
        <v>marzo</v>
      </c>
      <c r="E3185" s="17" t="str">
        <f t="shared" si="174"/>
        <v>T1</v>
      </c>
      <c r="F3185" s="17" t="str">
        <f t="shared" si="175"/>
        <v>S1</v>
      </c>
      <c r="G3185" s="1" t="s">
        <v>0</v>
      </c>
      <c r="H3185" s="1" t="s">
        <v>92</v>
      </c>
      <c r="I3185" s="1" t="s">
        <v>93</v>
      </c>
      <c r="J3185" s="1" t="s">
        <v>5</v>
      </c>
      <c r="K3185" s="1">
        <v>55</v>
      </c>
      <c r="L3185" s="1" t="s">
        <v>113</v>
      </c>
      <c r="M3185" s="14">
        <v>0.35</v>
      </c>
      <c r="N3185" s="2">
        <v>1250</v>
      </c>
      <c r="O3185" s="14">
        <f t="shared" si="176"/>
        <v>437.5</v>
      </c>
      <c r="P3185" s="14">
        <f t="shared" si="177"/>
        <v>175</v>
      </c>
      <c r="Q3185" s="3">
        <v>0.4</v>
      </c>
    </row>
    <row r="3186" spans="1:17" ht="15.75" customHeight="1" x14ac:dyDescent="0.2">
      <c r="A3186" s="1" t="s">
        <v>108</v>
      </c>
      <c r="B3186" s="1">
        <v>1185732</v>
      </c>
      <c r="C3186" s="17">
        <v>44633</v>
      </c>
      <c r="D3186" s="17" t="str">
        <f t="shared" si="173"/>
        <v>marzo</v>
      </c>
      <c r="E3186" s="17" t="str">
        <f t="shared" si="174"/>
        <v>T1</v>
      </c>
      <c r="F3186" s="17" t="str">
        <f t="shared" si="175"/>
        <v>S1</v>
      </c>
      <c r="G3186" s="1" t="s">
        <v>0</v>
      </c>
      <c r="H3186" s="1" t="s">
        <v>92</v>
      </c>
      <c r="I3186" s="1" t="s">
        <v>93</v>
      </c>
      <c r="J3186" s="1" t="s">
        <v>6</v>
      </c>
      <c r="K3186" s="1">
        <v>54</v>
      </c>
      <c r="L3186" s="1" t="s">
        <v>115</v>
      </c>
      <c r="M3186" s="14">
        <v>0.5</v>
      </c>
      <c r="N3186" s="2">
        <v>1750</v>
      </c>
      <c r="O3186" s="14">
        <f t="shared" si="176"/>
        <v>875</v>
      </c>
      <c r="P3186" s="14">
        <f t="shared" si="177"/>
        <v>262.5</v>
      </c>
      <c r="Q3186" s="3">
        <v>0.3</v>
      </c>
    </row>
    <row r="3187" spans="1:17" ht="15.75" customHeight="1" x14ac:dyDescent="0.2">
      <c r="A3187" s="1" t="s">
        <v>108</v>
      </c>
      <c r="B3187" s="1">
        <v>1185732</v>
      </c>
      <c r="C3187" s="17">
        <v>44633</v>
      </c>
      <c r="D3187" s="17" t="str">
        <f t="shared" si="173"/>
        <v>marzo</v>
      </c>
      <c r="E3187" s="17" t="str">
        <f t="shared" si="174"/>
        <v>T1</v>
      </c>
      <c r="F3187" s="17" t="str">
        <f t="shared" si="175"/>
        <v>S1</v>
      </c>
      <c r="G3187" s="1" t="s">
        <v>0</v>
      </c>
      <c r="H3187" s="1" t="s">
        <v>92</v>
      </c>
      <c r="I3187" s="1" t="s">
        <v>93</v>
      </c>
      <c r="J3187" s="1" t="s">
        <v>7</v>
      </c>
      <c r="K3187" s="1">
        <v>49</v>
      </c>
      <c r="L3187" s="1" t="s">
        <v>112</v>
      </c>
      <c r="M3187" s="14">
        <v>0.4</v>
      </c>
      <c r="N3187" s="2">
        <v>2750</v>
      </c>
      <c r="O3187" s="14">
        <f t="shared" si="176"/>
        <v>1100</v>
      </c>
      <c r="P3187" s="14">
        <f t="shared" si="177"/>
        <v>440</v>
      </c>
      <c r="Q3187" s="3">
        <v>0.4</v>
      </c>
    </row>
    <row r="3188" spans="1:17" ht="15.75" customHeight="1" x14ac:dyDescent="0.2">
      <c r="A3188" s="1" t="s">
        <v>108</v>
      </c>
      <c r="B3188" s="1">
        <v>1185732</v>
      </c>
      <c r="C3188" s="17">
        <v>44665</v>
      </c>
      <c r="D3188" s="17" t="str">
        <f t="shared" si="173"/>
        <v>abril</v>
      </c>
      <c r="E3188" s="17" t="str">
        <f t="shared" si="174"/>
        <v>T2</v>
      </c>
      <c r="F3188" s="17" t="str">
        <f t="shared" si="175"/>
        <v>S1</v>
      </c>
      <c r="G3188" s="1" t="s">
        <v>0</v>
      </c>
      <c r="H3188" s="1" t="s">
        <v>92</v>
      </c>
      <c r="I3188" s="1" t="s">
        <v>93</v>
      </c>
      <c r="J3188" s="1" t="s">
        <v>2</v>
      </c>
      <c r="K3188" s="1">
        <v>24</v>
      </c>
      <c r="L3188" s="1" t="s">
        <v>115</v>
      </c>
      <c r="M3188" s="14">
        <v>0.4</v>
      </c>
      <c r="N3188" s="2">
        <v>5250</v>
      </c>
      <c r="O3188" s="14">
        <f t="shared" si="176"/>
        <v>2100</v>
      </c>
      <c r="P3188" s="14">
        <f t="shared" si="177"/>
        <v>735</v>
      </c>
      <c r="Q3188" s="3">
        <v>0.35</v>
      </c>
    </row>
    <row r="3189" spans="1:17" ht="15.75" customHeight="1" x14ac:dyDescent="0.2">
      <c r="A3189" s="1" t="s">
        <v>108</v>
      </c>
      <c r="B3189" s="1">
        <v>1185732</v>
      </c>
      <c r="C3189" s="17">
        <v>44665</v>
      </c>
      <c r="D3189" s="17" t="str">
        <f t="shared" si="173"/>
        <v>abril</v>
      </c>
      <c r="E3189" s="17" t="str">
        <f t="shared" si="174"/>
        <v>T2</v>
      </c>
      <c r="F3189" s="17" t="str">
        <f t="shared" si="175"/>
        <v>S1</v>
      </c>
      <c r="G3189" s="1" t="s">
        <v>0</v>
      </c>
      <c r="H3189" s="1" t="s">
        <v>92</v>
      </c>
      <c r="I3189" s="1" t="s">
        <v>93</v>
      </c>
      <c r="J3189" s="1" t="s">
        <v>3</v>
      </c>
      <c r="K3189" s="1">
        <v>35</v>
      </c>
      <c r="L3189" s="1" t="s">
        <v>114</v>
      </c>
      <c r="M3189" s="14">
        <v>0.4</v>
      </c>
      <c r="N3189" s="2">
        <v>2250</v>
      </c>
      <c r="O3189" s="14">
        <f t="shared" si="176"/>
        <v>900</v>
      </c>
      <c r="P3189" s="14">
        <f t="shared" si="177"/>
        <v>315</v>
      </c>
      <c r="Q3189" s="3">
        <v>0.35</v>
      </c>
    </row>
    <row r="3190" spans="1:17" ht="15.75" customHeight="1" x14ac:dyDescent="0.2">
      <c r="A3190" s="1" t="s">
        <v>108</v>
      </c>
      <c r="B3190" s="1">
        <v>1185732</v>
      </c>
      <c r="C3190" s="17">
        <v>44665</v>
      </c>
      <c r="D3190" s="17" t="str">
        <f t="shared" si="173"/>
        <v>abril</v>
      </c>
      <c r="E3190" s="17" t="str">
        <f t="shared" si="174"/>
        <v>T2</v>
      </c>
      <c r="F3190" s="17" t="str">
        <f t="shared" si="175"/>
        <v>S1</v>
      </c>
      <c r="G3190" s="1" t="s">
        <v>0</v>
      </c>
      <c r="H3190" s="1" t="s">
        <v>92</v>
      </c>
      <c r="I3190" s="1" t="s">
        <v>93</v>
      </c>
      <c r="J3190" s="1" t="s">
        <v>4</v>
      </c>
      <c r="K3190" s="1">
        <v>47</v>
      </c>
      <c r="L3190" s="1" t="s">
        <v>115</v>
      </c>
      <c r="M3190" s="14">
        <v>0.30000000000000004</v>
      </c>
      <c r="N3190" s="2">
        <v>2250</v>
      </c>
      <c r="O3190" s="14">
        <f t="shared" si="176"/>
        <v>675.00000000000011</v>
      </c>
      <c r="P3190" s="14">
        <f t="shared" si="177"/>
        <v>270.00000000000006</v>
      </c>
      <c r="Q3190" s="3">
        <v>0.4</v>
      </c>
    </row>
    <row r="3191" spans="1:17" ht="15.75" customHeight="1" x14ac:dyDescent="0.2">
      <c r="A3191" s="1" t="s">
        <v>108</v>
      </c>
      <c r="B3191" s="1">
        <v>1185732</v>
      </c>
      <c r="C3191" s="17">
        <v>44665</v>
      </c>
      <c r="D3191" s="17" t="str">
        <f t="shared" si="173"/>
        <v>abril</v>
      </c>
      <c r="E3191" s="17" t="str">
        <f t="shared" si="174"/>
        <v>T2</v>
      </c>
      <c r="F3191" s="17" t="str">
        <f t="shared" si="175"/>
        <v>S1</v>
      </c>
      <c r="G3191" s="1" t="s">
        <v>0</v>
      </c>
      <c r="H3191" s="1" t="s">
        <v>92</v>
      </c>
      <c r="I3191" s="1" t="s">
        <v>93</v>
      </c>
      <c r="J3191" s="1" t="s">
        <v>5</v>
      </c>
      <c r="K3191" s="1">
        <v>26</v>
      </c>
      <c r="L3191" s="1" t="s">
        <v>112</v>
      </c>
      <c r="M3191" s="14">
        <v>0.35</v>
      </c>
      <c r="N3191" s="2">
        <v>1500</v>
      </c>
      <c r="O3191" s="14">
        <f t="shared" si="176"/>
        <v>525</v>
      </c>
      <c r="P3191" s="14">
        <f t="shared" si="177"/>
        <v>210</v>
      </c>
      <c r="Q3191" s="3">
        <v>0.4</v>
      </c>
    </row>
    <row r="3192" spans="1:17" ht="15.75" customHeight="1" x14ac:dyDescent="0.2">
      <c r="A3192" s="1" t="s">
        <v>108</v>
      </c>
      <c r="B3192" s="1">
        <v>1185732</v>
      </c>
      <c r="C3192" s="17">
        <v>44665</v>
      </c>
      <c r="D3192" s="17" t="str">
        <f t="shared" si="173"/>
        <v>abril</v>
      </c>
      <c r="E3192" s="17" t="str">
        <f t="shared" si="174"/>
        <v>T2</v>
      </c>
      <c r="F3192" s="17" t="str">
        <f t="shared" si="175"/>
        <v>S1</v>
      </c>
      <c r="G3192" s="1" t="s">
        <v>0</v>
      </c>
      <c r="H3192" s="1" t="s">
        <v>92</v>
      </c>
      <c r="I3192" s="1" t="s">
        <v>93</v>
      </c>
      <c r="J3192" s="1" t="s">
        <v>6</v>
      </c>
      <c r="K3192" s="1">
        <v>56</v>
      </c>
      <c r="L3192" s="1" t="s">
        <v>112</v>
      </c>
      <c r="M3192" s="14">
        <v>0.5</v>
      </c>
      <c r="N3192" s="2">
        <v>1500</v>
      </c>
      <c r="O3192" s="14">
        <f t="shared" si="176"/>
        <v>750</v>
      </c>
      <c r="P3192" s="14">
        <f t="shared" si="177"/>
        <v>225</v>
      </c>
      <c r="Q3192" s="3">
        <v>0.3</v>
      </c>
    </row>
    <row r="3193" spans="1:17" ht="15.75" customHeight="1" x14ac:dyDescent="0.2">
      <c r="A3193" s="1" t="s">
        <v>108</v>
      </c>
      <c r="B3193" s="1">
        <v>1185732</v>
      </c>
      <c r="C3193" s="17">
        <v>44665</v>
      </c>
      <c r="D3193" s="17" t="str">
        <f t="shared" si="173"/>
        <v>abril</v>
      </c>
      <c r="E3193" s="17" t="str">
        <f t="shared" si="174"/>
        <v>T2</v>
      </c>
      <c r="F3193" s="17" t="str">
        <f t="shared" si="175"/>
        <v>S1</v>
      </c>
      <c r="G3193" s="1" t="s">
        <v>0</v>
      </c>
      <c r="H3193" s="1" t="s">
        <v>92</v>
      </c>
      <c r="I3193" s="1" t="s">
        <v>93</v>
      </c>
      <c r="J3193" s="1" t="s">
        <v>7</v>
      </c>
      <c r="K3193" s="1">
        <v>23</v>
      </c>
      <c r="L3193" s="1" t="s">
        <v>114</v>
      </c>
      <c r="M3193" s="14">
        <v>0.4</v>
      </c>
      <c r="N3193" s="2">
        <v>3000</v>
      </c>
      <c r="O3193" s="14">
        <f t="shared" si="176"/>
        <v>1200</v>
      </c>
      <c r="P3193" s="14">
        <f t="shared" si="177"/>
        <v>480</v>
      </c>
      <c r="Q3193" s="3">
        <v>0.4</v>
      </c>
    </row>
    <row r="3194" spans="1:17" ht="15.75" customHeight="1" x14ac:dyDescent="0.2">
      <c r="A3194" s="1" t="s">
        <v>108</v>
      </c>
      <c r="B3194" s="1">
        <v>1185732</v>
      </c>
      <c r="C3194" s="17">
        <v>44694</v>
      </c>
      <c r="D3194" s="17" t="str">
        <f t="shared" si="173"/>
        <v>mayo</v>
      </c>
      <c r="E3194" s="17" t="str">
        <f t="shared" si="174"/>
        <v>T2</v>
      </c>
      <c r="F3194" s="17" t="str">
        <f t="shared" si="175"/>
        <v>S1</v>
      </c>
      <c r="G3194" s="1" t="s">
        <v>0</v>
      </c>
      <c r="H3194" s="1" t="s">
        <v>92</v>
      </c>
      <c r="I3194" s="1" t="s">
        <v>93</v>
      </c>
      <c r="J3194" s="1" t="s">
        <v>2</v>
      </c>
      <c r="K3194" s="1">
        <v>26</v>
      </c>
      <c r="L3194" s="1" t="s">
        <v>112</v>
      </c>
      <c r="M3194" s="14">
        <v>0.54999999999999993</v>
      </c>
      <c r="N3194" s="2">
        <v>5700</v>
      </c>
      <c r="O3194" s="14">
        <f t="shared" si="176"/>
        <v>3134.9999999999995</v>
      </c>
      <c r="P3194" s="14">
        <f t="shared" si="177"/>
        <v>1097.2499999999998</v>
      </c>
      <c r="Q3194" s="3">
        <v>0.35</v>
      </c>
    </row>
    <row r="3195" spans="1:17" ht="15.75" customHeight="1" x14ac:dyDescent="0.2">
      <c r="A3195" s="1" t="s">
        <v>108</v>
      </c>
      <c r="B3195" s="1">
        <v>1185732</v>
      </c>
      <c r="C3195" s="17">
        <v>44694</v>
      </c>
      <c r="D3195" s="17" t="str">
        <f t="shared" si="173"/>
        <v>mayo</v>
      </c>
      <c r="E3195" s="17" t="str">
        <f t="shared" si="174"/>
        <v>T2</v>
      </c>
      <c r="F3195" s="17" t="str">
        <f t="shared" si="175"/>
        <v>S1</v>
      </c>
      <c r="G3195" s="1" t="s">
        <v>0</v>
      </c>
      <c r="H3195" s="1" t="s">
        <v>92</v>
      </c>
      <c r="I3195" s="1" t="s">
        <v>93</v>
      </c>
      <c r="J3195" s="1" t="s">
        <v>3</v>
      </c>
      <c r="K3195" s="1">
        <v>15</v>
      </c>
      <c r="L3195" s="1" t="s">
        <v>112</v>
      </c>
      <c r="M3195" s="14">
        <v>0.5</v>
      </c>
      <c r="N3195" s="2">
        <v>2750</v>
      </c>
      <c r="O3195" s="14">
        <f t="shared" si="176"/>
        <v>1375</v>
      </c>
      <c r="P3195" s="14">
        <f t="shared" si="177"/>
        <v>481.24999999999994</v>
      </c>
      <c r="Q3195" s="3">
        <v>0.35</v>
      </c>
    </row>
    <row r="3196" spans="1:17" ht="15.75" customHeight="1" x14ac:dyDescent="0.2">
      <c r="A3196" s="1" t="s">
        <v>108</v>
      </c>
      <c r="B3196" s="1">
        <v>1185732</v>
      </c>
      <c r="C3196" s="17">
        <v>44694</v>
      </c>
      <c r="D3196" s="17" t="str">
        <f t="shared" si="173"/>
        <v>mayo</v>
      </c>
      <c r="E3196" s="17" t="str">
        <f t="shared" si="174"/>
        <v>T2</v>
      </c>
      <c r="F3196" s="17" t="str">
        <f t="shared" si="175"/>
        <v>S1</v>
      </c>
      <c r="G3196" s="1" t="s">
        <v>0</v>
      </c>
      <c r="H3196" s="1" t="s">
        <v>92</v>
      </c>
      <c r="I3196" s="1" t="s">
        <v>93</v>
      </c>
      <c r="J3196" s="1" t="s">
        <v>4</v>
      </c>
      <c r="K3196" s="1">
        <v>40</v>
      </c>
      <c r="L3196" s="1" t="s">
        <v>113</v>
      </c>
      <c r="M3196" s="14">
        <v>0.45</v>
      </c>
      <c r="N3196" s="2">
        <v>3000</v>
      </c>
      <c r="O3196" s="14">
        <f t="shared" si="176"/>
        <v>1350</v>
      </c>
      <c r="P3196" s="14">
        <f t="shared" si="177"/>
        <v>540</v>
      </c>
      <c r="Q3196" s="3">
        <v>0.4</v>
      </c>
    </row>
    <row r="3197" spans="1:17" ht="15.75" customHeight="1" x14ac:dyDescent="0.2">
      <c r="A3197" s="1" t="s">
        <v>108</v>
      </c>
      <c r="B3197" s="1">
        <v>1185732</v>
      </c>
      <c r="C3197" s="17">
        <v>44694</v>
      </c>
      <c r="D3197" s="17" t="str">
        <f t="shared" si="173"/>
        <v>mayo</v>
      </c>
      <c r="E3197" s="17" t="str">
        <f t="shared" si="174"/>
        <v>T2</v>
      </c>
      <c r="F3197" s="17" t="str">
        <f t="shared" si="175"/>
        <v>S1</v>
      </c>
      <c r="G3197" s="1" t="s">
        <v>0</v>
      </c>
      <c r="H3197" s="1" t="s">
        <v>92</v>
      </c>
      <c r="I3197" s="1" t="s">
        <v>93</v>
      </c>
      <c r="J3197" s="1" t="s">
        <v>5</v>
      </c>
      <c r="K3197" s="1">
        <v>20</v>
      </c>
      <c r="L3197" s="1" t="s">
        <v>114</v>
      </c>
      <c r="M3197" s="14">
        <v>0.45</v>
      </c>
      <c r="N3197" s="2">
        <v>2500</v>
      </c>
      <c r="O3197" s="14">
        <f t="shared" si="176"/>
        <v>1125</v>
      </c>
      <c r="P3197" s="14">
        <f t="shared" si="177"/>
        <v>450</v>
      </c>
      <c r="Q3197" s="3">
        <v>0.4</v>
      </c>
    </row>
    <row r="3198" spans="1:17" ht="15.75" customHeight="1" x14ac:dyDescent="0.2">
      <c r="A3198" s="1" t="s">
        <v>108</v>
      </c>
      <c r="B3198" s="1">
        <v>1185732</v>
      </c>
      <c r="C3198" s="17">
        <v>44694</v>
      </c>
      <c r="D3198" s="17" t="str">
        <f t="shared" si="173"/>
        <v>mayo</v>
      </c>
      <c r="E3198" s="17" t="str">
        <f t="shared" si="174"/>
        <v>T2</v>
      </c>
      <c r="F3198" s="17" t="str">
        <f t="shared" si="175"/>
        <v>S1</v>
      </c>
      <c r="G3198" s="1" t="s">
        <v>0</v>
      </c>
      <c r="H3198" s="1" t="s">
        <v>92</v>
      </c>
      <c r="I3198" s="1" t="s">
        <v>93</v>
      </c>
      <c r="J3198" s="1" t="s">
        <v>6</v>
      </c>
      <c r="K3198" s="1">
        <v>34</v>
      </c>
      <c r="L3198" s="1" t="s">
        <v>115</v>
      </c>
      <c r="M3198" s="14">
        <v>0.54999999999999993</v>
      </c>
      <c r="N3198" s="2">
        <v>2750</v>
      </c>
      <c r="O3198" s="14">
        <f t="shared" si="176"/>
        <v>1512.4999999999998</v>
      </c>
      <c r="P3198" s="14">
        <f t="shared" si="177"/>
        <v>453.74999999999994</v>
      </c>
      <c r="Q3198" s="3">
        <v>0.3</v>
      </c>
    </row>
    <row r="3199" spans="1:17" ht="15.75" customHeight="1" x14ac:dyDescent="0.2">
      <c r="A3199" s="1" t="s">
        <v>108</v>
      </c>
      <c r="B3199" s="1">
        <v>1185732</v>
      </c>
      <c r="C3199" s="17">
        <v>44694</v>
      </c>
      <c r="D3199" s="17" t="str">
        <f t="shared" si="173"/>
        <v>mayo</v>
      </c>
      <c r="E3199" s="17" t="str">
        <f t="shared" si="174"/>
        <v>T2</v>
      </c>
      <c r="F3199" s="17" t="str">
        <f t="shared" si="175"/>
        <v>S1</v>
      </c>
      <c r="G3199" s="1" t="s">
        <v>0</v>
      </c>
      <c r="H3199" s="1" t="s">
        <v>92</v>
      </c>
      <c r="I3199" s="1" t="s">
        <v>93</v>
      </c>
      <c r="J3199" s="1" t="s">
        <v>7</v>
      </c>
      <c r="K3199" s="1">
        <v>29</v>
      </c>
      <c r="L3199" s="1" t="s">
        <v>112</v>
      </c>
      <c r="M3199" s="14">
        <v>0.6</v>
      </c>
      <c r="N3199" s="2">
        <v>4000</v>
      </c>
      <c r="O3199" s="14">
        <f t="shared" si="176"/>
        <v>2400</v>
      </c>
      <c r="P3199" s="14">
        <f t="shared" si="177"/>
        <v>960</v>
      </c>
      <c r="Q3199" s="3">
        <v>0.4</v>
      </c>
    </row>
    <row r="3200" spans="1:17" ht="15.75" customHeight="1" x14ac:dyDescent="0.2">
      <c r="A3200" s="1" t="s">
        <v>108</v>
      </c>
      <c r="B3200" s="1">
        <v>1185732</v>
      </c>
      <c r="C3200" s="17">
        <v>44727</v>
      </c>
      <c r="D3200" s="17" t="str">
        <f t="shared" si="173"/>
        <v>junio</v>
      </c>
      <c r="E3200" s="17" t="str">
        <f t="shared" si="174"/>
        <v>T2</v>
      </c>
      <c r="F3200" s="17" t="str">
        <f t="shared" si="175"/>
        <v>S1</v>
      </c>
      <c r="G3200" s="1" t="s">
        <v>0</v>
      </c>
      <c r="H3200" s="1" t="s">
        <v>92</v>
      </c>
      <c r="I3200" s="1" t="s">
        <v>93</v>
      </c>
      <c r="J3200" s="1" t="s">
        <v>2</v>
      </c>
      <c r="K3200" s="1">
        <v>42</v>
      </c>
      <c r="L3200" s="1" t="s">
        <v>112</v>
      </c>
      <c r="M3200" s="14">
        <v>0.54999999999999993</v>
      </c>
      <c r="N3200" s="2">
        <v>6500</v>
      </c>
      <c r="O3200" s="14">
        <f t="shared" si="176"/>
        <v>3574.9999999999995</v>
      </c>
      <c r="P3200" s="14">
        <f t="shared" si="177"/>
        <v>1251.2499999999998</v>
      </c>
      <c r="Q3200" s="3">
        <v>0.35</v>
      </c>
    </row>
    <row r="3201" spans="1:17" ht="15.75" customHeight="1" x14ac:dyDescent="0.2">
      <c r="A3201" s="1" t="s">
        <v>108</v>
      </c>
      <c r="B3201" s="1">
        <v>1185732</v>
      </c>
      <c r="C3201" s="17">
        <v>44727</v>
      </c>
      <c r="D3201" s="17" t="str">
        <f t="shared" si="173"/>
        <v>junio</v>
      </c>
      <c r="E3201" s="17" t="str">
        <f t="shared" si="174"/>
        <v>T2</v>
      </c>
      <c r="F3201" s="17" t="str">
        <f t="shared" si="175"/>
        <v>S1</v>
      </c>
      <c r="G3201" s="1" t="s">
        <v>0</v>
      </c>
      <c r="H3201" s="1" t="s">
        <v>92</v>
      </c>
      <c r="I3201" s="1" t="s">
        <v>93</v>
      </c>
      <c r="J3201" s="1" t="s">
        <v>3</v>
      </c>
      <c r="K3201" s="1">
        <v>19</v>
      </c>
      <c r="L3201" s="1" t="s">
        <v>113</v>
      </c>
      <c r="M3201" s="14">
        <v>0.5</v>
      </c>
      <c r="N3201" s="2">
        <v>4000</v>
      </c>
      <c r="O3201" s="14">
        <f t="shared" si="176"/>
        <v>2000</v>
      </c>
      <c r="P3201" s="14">
        <f t="shared" si="177"/>
        <v>700</v>
      </c>
      <c r="Q3201" s="3">
        <v>0.35</v>
      </c>
    </row>
    <row r="3202" spans="1:17" ht="15.75" customHeight="1" x14ac:dyDescent="0.2">
      <c r="A3202" s="1" t="s">
        <v>108</v>
      </c>
      <c r="B3202" s="1">
        <v>1185732</v>
      </c>
      <c r="C3202" s="17">
        <v>44727</v>
      </c>
      <c r="D3202" s="17" t="str">
        <f t="shared" ref="D3202:D3265" si="178">TEXT(C3202,"mmmm")</f>
        <v>junio</v>
      </c>
      <c r="E3202" s="17" t="str">
        <f t="shared" ref="E3202:E3265" si="179">"T" &amp; TRUNC((MONTH(C3202)-1)/3)+1</f>
        <v>T2</v>
      </c>
      <c r="F3202" s="17" t="str">
        <f t="shared" ref="F3202:F3265" si="180">"S" &amp; IF(MONTH(C3202)&lt;=6,1,2)</f>
        <v>S1</v>
      </c>
      <c r="G3202" s="1" t="s">
        <v>0</v>
      </c>
      <c r="H3202" s="1" t="s">
        <v>92</v>
      </c>
      <c r="I3202" s="1" t="s">
        <v>93</v>
      </c>
      <c r="J3202" s="1" t="s">
        <v>4</v>
      </c>
      <c r="K3202" s="1">
        <v>33</v>
      </c>
      <c r="L3202" s="1" t="s">
        <v>115</v>
      </c>
      <c r="M3202" s="14">
        <v>0.45</v>
      </c>
      <c r="N3202" s="2">
        <v>3250</v>
      </c>
      <c r="O3202" s="14">
        <f t="shared" si="176"/>
        <v>1462.5</v>
      </c>
      <c r="P3202" s="14">
        <f t="shared" si="177"/>
        <v>585</v>
      </c>
      <c r="Q3202" s="3">
        <v>0.4</v>
      </c>
    </row>
    <row r="3203" spans="1:17" ht="15.75" customHeight="1" x14ac:dyDescent="0.2">
      <c r="A3203" s="1" t="s">
        <v>108</v>
      </c>
      <c r="B3203" s="1">
        <v>1185732</v>
      </c>
      <c r="C3203" s="17">
        <v>44727</v>
      </c>
      <c r="D3203" s="17" t="str">
        <f t="shared" si="178"/>
        <v>junio</v>
      </c>
      <c r="E3203" s="17" t="str">
        <f t="shared" si="179"/>
        <v>T2</v>
      </c>
      <c r="F3203" s="17" t="str">
        <f t="shared" si="180"/>
        <v>S1</v>
      </c>
      <c r="G3203" s="1" t="s">
        <v>0</v>
      </c>
      <c r="H3203" s="1" t="s">
        <v>92</v>
      </c>
      <c r="I3203" s="1" t="s">
        <v>93</v>
      </c>
      <c r="J3203" s="1" t="s">
        <v>5</v>
      </c>
      <c r="K3203" s="1">
        <v>29</v>
      </c>
      <c r="L3203" s="1" t="s">
        <v>115</v>
      </c>
      <c r="M3203" s="14">
        <v>0.45</v>
      </c>
      <c r="N3203" s="2">
        <v>3000</v>
      </c>
      <c r="O3203" s="14">
        <f t="shared" si="176"/>
        <v>1350</v>
      </c>
      <c r="P3203" s="14">
        <f t="shared" si="177"/>
        <v>540</v>
      </c>
      <c r="Q3203" s="3">
        <v>0.4</v>
      </c>
    </row>
    <row r="3204" spans="1:17" ht="15.75" customHeight="1" x14ac:dyDescent="0.2">
      <c r="A3204" s="1" t="s">
        <v>108</v>
      </c>
      <c r="B3204" s="1">
        <v>1185732</v>
      </c>
      <c r="C3204" s="17">
        <v>44727</v>
      </c>
      <c r="D3204" s="17" t="str">
        <f t="shared" si="178"/>
        <v>junio</v>
      </c>
      <c r="E3204" s="17" t="str">
        <f t="shared" si="179"/>
        <v>T2</v>
      </c>
      <c r="F3204" s="17" t="str">
        <f t="shared" si="180"/>
        <v>S1</v>
      </c>
      <c r="G3204" s="1" t="s">
        <v>0</v>
      </c>
      <c r="H3204" s="1" t="s">
        <v>92</v>
      </c>
      <c r="I3204" s="1" t="s">
        <v>93</v>
      </c>
      <c r="J3204" s="1" t="s">
        <v>6</v>
      </c>
      <c r="K3204" s="1">
        <v>44</v>
      </c>
      <c r="L3204" s="1" t="s">
        <v>113</v>
      </c>
      <c r="M3204" s="14">
        <v>0.54999999999999993</v>
      </c>
      <c r="N3204" s="2">
        <v>3000</v>
      </c>
      <c r="O3204" s="14">
        <f t="shared" si="176"/>
        <v>1649.9999999999998</v>
      </c>
      <c r="P3204" s="14">
        <f t="shared" si="177"/>
        <v>494.99999999999989</v>
      </c>
      <c r="Q3204" s="3">
        <v>0.3</v>
      </c>
    </row>
    <row r="3205" spans="1:17" ht="15.75" customHeight="1" x14ac:dyDescent="0.2">
      <c r="A3205" s="1" t="s">
        <v>108</v>
      </c>
      <c r="B3205" s="1">
        <v>1185732</v>
      </c>
      <c r="C3205" s="17">
        <v>44727</v>
      </c>
      <c r="D3205" s="17" t="str">
        <f t="shared" si="178"/>
        <v>junio</v>
      </c>
      <c r="E3205" s="17" t="str">
        <f t="shared" si="179"/>
        <v>T2</v>
      </c>
      <c r="F3205" s="17" t="str">
        <f t="shared" si="180"/>
        <v>S1</v>
      </c>
      <c r="G3205" s="1" t="s">
        <v>0</v>
      </c>
      <c r="H3205" s="1" t="s">
        <v>92</v>
      </c>
      <c r="I3205" s="1" t="s">
        <v>93</v>
      </c>
      <c r="J3205" s="1" t="s">
        <v>7</v>
      </c>
      <c r="K3205" s="1">
        <v>19</v>
      </c>
      <c r="L3205" s="1" t="s">
        <v>115</v>
      </c>
      <c r="M3205" s="14">
        <v>0.6</v>
      </c>
      <c r="N3205" s="2">
        <v>4500</v>
      </c>
      <c r="O3205" s="14">
        <f t="shared" si="176"/>
        <v>2700</v>
      </c>
      <c r="P3205" s="14">
        <f t="shared" si="177"/>
        <v>1080</v>
      </c>
      <c r="Q3205" s="3">
        <v>0.4</v>
      </c>
    </row>
    <row r="3206" spans="1:17" ht="15.75" customHeight="1" x14ac:dyDescent="0.2">
      <c r="A3206" s="1" t="s">
        <v>108</v>
      </c>
      <c r="B3206" s="1">
        <v>1185732</v>
      </c>
      <c r="C3206" s="17">
        <v>44755</v>
      </c>
      <c r="D3206" s="17" t="str">
        <f t="shared" si="178"/>
        <v>julio</v>
      </c>
      <c r="E3206" s="17" t="str">
        <f t="shared" si="179"/>
        <v>T3</v>
      </c>
      <c r="F3206" s="17" t="str">
        <f t="shared" si="180"/>
        <v>S2</v>
      </c>
      <c r="G3206" s="1" t="s">
        <v>0</v>
      </c>
      <c r="H3206" s="1" t="s">
        <v>92</v>
      </c>
      <c r="I3206" s="1" t="s">
        <v>93</v>
      </c>
      <c r="J3206" s="1" t="s">
        <v>2</v>
      </c>
      <c r="K3206" s="1">
        <v>33</v>
      </c>
      <c r="L3206" s="1" t="s">
        <v>114</v>
      </c>
      <c r="M3206" s="14">
        <v>0.54999999999999993</v>
      </c>
      <c r="N3206" s="2">
        <v>6750</v>
      </c>
      <c r="O3206" s="14">
        <f t="shared" si="176"/>
        <v>3712.4999999999995</v>
      </c>
      <c r="P3206" s="14">
        <f t="shared" si="177"/>
        <v>1299.3749999999998</v>
      </c>
      <c r="Q3206" s="3">
        <v>0.35</v>
      </c>
    </row>
    <row r="3207" spans="1:17" ht="15.75" customHeight="1" x14ac:dyDescent="0.2">
      <c r="A3207" s="1" t="s">
        <v>108</v>
      </c>
      <c r="B3207" s="1">
        <v>1185732</v>
      </c>
      <c r="C3207" s="17">
        <v>44755</v>
      </c>
      <c r="D3207" s="17" t="str">
        <f t="shared" si="178"/>
        <v>julio</v>
      </c>
      <c r="E3207" s="17" t="str">
        <f t="shared" si="179"/>
        <v>T3</v>
      </c>
      <c r="F3207" s="17" t="str">
        <f t="shared" si="180"/>
        <v>S2</v>
      </c>
      <c r="G3207" s="1" t="s">
        <v>0</v>
      </c>
      <c r="H3207" s="1" t="s">
        <v>92</v>
      </c>
      <c r="I3207" s="1" t="s">
        <v>93</v>
      </c>
      <c r="J3207" s="1" t="s">
        <v>3</v>
      </c>
      <c r="K3207" s="1">
        <v>56</v>
      </c>
      <c r="L3207" s="1" t="s">
        <v>114</v>
      </c>
      <c r="M3207" s="14">
        <v>0.5</v>
      </c>
      <c r="N3207" s="2">
        <v>4250</v>
      </c>
      <c r="O3207" s="14">
        <f t="shared" si="176"/>
        <v>2125</v>
      </c>
      <c r="P3207" s="14">
        <f t="shared" si="177"/>
        <v>743.75</v>
      </c>
      <c r="Q3207" s="3">
        <v>0.35</v>
      </c>
    </row>
    <row r="3208" spans="1:17" ht="15.75" customHeight="1" x14ac:dyDescent="0.2">
      <c r="A3208" s="1" t="s">
        <v>108</v>
      </c>
      <c r="B3208" s="1">
        <v>1185732</v>
      </c>
      <c r="C3208" s="17">
        <v>44755</v>
      </c>
      <c r="D3208" s="17" t="str">
        <f t="shared" si="178"/>
        <v>julio</v>
      </c>
      <c r="E3208" s="17" t="str">
        <f t="shared" si="179"/>
        <v>T3</v>
      </c>
      <c r="F3208" s="17" t="str">
        <f t="shared" si="180"/>
        <v>S2</v>
      </c>
      <c r="G3208" s="1" t="s">
        <v>0</v>
      </c>
      <c r="H3208" s="1" t="s">
        <v>92</v>
      </c>
      <c r="I3208" s="1" t="s">
        <v>93</v>
      </c>
      <c r="J3208" s="1" t="s">
        <v>4</v>
      </c>
      <c r="K3208" s="1">
        <v>51</v>
      </c>
      <c r="L3208" s="1" t="s">
        <v>114</v>
      </c>
      <c r="M3208" s="14">
        <v>0.45</v>
      </c>
      <c r="N3208" s="2">
        <v>3500</v>
      </c>
      <c r="O3208" s="14">
        <f t="shared" si="176"/>
        <v>1575</v>
      </c>
      <c r="P3208" s="14">
        <f t="shared" si="177"/>
        <v>630</v>
      </c>
      <c r="Q3208" s="3">
        <v>0.4</v>
      </c>
    </row>
    <row r="3209" spans="1:17" ht="15.75" customHeight="1" x14ac:dyDescent="0.2">
      <c r="A3209" s="1" t="s">
        <v>108</v>
      </c>
      <c r="B3209" s="1">
        <v>1185732</v>
      </c>
      <c r="C3209" s="17">
        <v>44755</v>
      </c>
      <c r="D3209" s="17" t="str">
        <f t="shared" si="178"/>
        <v>julio</v>
      </c>
      <c r="E3209" s="17" t="str">
        <f t="shared" si="179"/>
        <v>T3</v>
      </c>
      <c r="F3209" s="17" t="str">
        <f t="shared" si="180"/>
        <v>S2</v>
      </c>
      <c r="G3209" s="1" t="s">
        <v>0</v>
      </c>
      <c r="H3209" s="1" t="s">
        <v>92</v>
      </c>
      <c r="I3209" s="1" t="s">
        <v>93</v>
      </c>
      <c r="J3209" s="1" t="s">
        <v>5</v>
      </c>
      <c r="K3209" s="1">
        <v>50</v>
      </c>
      <c r="L3209" s="1" t="s">
        <v>114</v>
      </c>
      <c r="M3209" s="14">
        <v>0.45</v>
      </c>
      <c r="N3209" s="2">
        <v>3000</v>
      </c>
      <c r="O3209" s="14">
        <f t="shared" si="176"/>
        <v>1350</v>
      </c>
      <c r="P3209" s="14">
        <f t="shared" si="177"/>
        <v>540</v>
      </c>
      <c r="Q3209" s="3">
        <v>0.4</v>
      </c>
    </row>
    <row r="3210" spans="1:17" ht="15.75" customHeight="1" x14ac:dyDescent="0.2">
      <c r="A3210" s="1" t="s">
        <v>108</v>
      </c>
      <c r="B3210" s="1">
        <v>1185732</v>
      </c>
      <c r="C3210" s="17">
        <v>44755</v>
      </c>
      <c r="D3210" s="17" t="str">
        <f t="shared" si="178"/>
        <v>julio</v>
      </c>
      <c r="E3210" s="17" t="str">
        <f t="shared" si="179"/>
        <v>T3</v>
      </c>
      <c r="F3210" s="17" t="str">
        <f t="shared" si="180"/>
        <v>S2</v>
      </c>
      <c r="G3210" s="1" t="s">
        <v>0</v>
      </c>
      <c r="H3210" s="1" t="s">
        <v>92</v>
      </c>
      <c r="I3210" s="1" t="s">
        <v>93</v>
      </c>
      <c r="J3210" s="1" t="s">
        <v>6</v>
      </c>
      <c r="K3210" s="1">
        <v>24</v>
      </c>
      <c r="L3210" s="1" t="s">
        <v>115</v>
      </c>
      <c r="M3210" s="14">
        <v>0.54999999999999993</v>
      </c>
      <c r="N3210" s="2">
        <v>3250</v>
      </c>
      <c r="O3210" s="14">
        <f t="shared" si="176"/>
        <v>1787.4999999999998</v>
      </c>
      <c r="P3210" s="14">
        <f t="shared" si="177"/>
        <v>536.24999999999989</v>
      </c>
      <c r="Q3210" s="3">
        <v>0.3</v>
      </c>
    </row>
    <row r="3211" spans="1:17" ht="15.75" customHeight="1" x14ac:dyDescent="0.2">
      <c r="A3211" s="1" t="s">
        <v>108</v>
      </c>
      <c r="B3211" s="1">
        <v>1185732</v>
      </c>
      <c r="C3211" s="17">
        <v>44755</v>
      </c>
      <c r="D3211" s="17" t="str">
        <f t="shared" si="178"/>
        <v>julio</v>
      </c>
      <c r="E3211" s="17" t="str">
        <f t="shared" si="179"/>
        <v>T3</v>
      </c>
      <c r="F3211" s="17" t="str">
        <f t="shared" si="180"/>
        <v>S2</v>
      </c>
      <c r="G3211" s="1" t="s">
        <v>0</v>
      </c>
      <c r="H3211" s="1" t="s">
        <v>92</v>
      </c>
      <c r="I3211" s="1" t="s">
        <v>93</v>
      </c>
      <c r="J3211" s="1" t="s">
        <v>7</v>
      </c>
      <c r="K3211" s="1">
        <v>25</v>
      </c>
      <c r="L3211" s="1" t="s">
        <v>112</v>
      </c>
      <c r="M3211" s="14">
        <v>0.6</v>
      </c>
      <c r="N3211" s="2">
        <v>5000</v>
      </c>
      <c r="O3211" s="14">
        <f t="shared" si="176"/>
        <v>3000</v>
      </c>
      <c r="P3211" s="14">
        <f t="shared" si="177"/>
        <v>1200</v>
      </c>
      <c r="Q3211" s="3">
        <v>0.4</v>
      </c>
    </row>
    <row r="3212" spans="1:17" ht="15.75" customHeight="1" x14ac:dyDescent="0.2">
      <c r="A3212" s="1" t="s">
        <v>108</v>
      </c>
      <c r="B3212" s="1">
        <v>1185732</v>
      </c>
      <c r="C3212" s="17">
        <v>44787</v>
      </c>
      <c r="D3212" s="17" t="str">
        <f t="shared" si="178"/>
        <v>agosto</v>
      </c>
      <c r="E3212" s="17" t="str">
        <f t="shared" si="179"/>
        <v>T3</v>
      </c>
      <c r="F3212" s="17" t="str">
        <f t="shared" si="180"/>
        <v>S2</v>
      </c>
      <c r="G3212" s="1" t="s">
        <v>0</v>
      </c>
      <c r="H3212" s="1" t="s">
        <v>92</v>
      </c>
      <c r="I3212" s="1" t="s">
        <v>93</v>
      </c>
      <c r="J3212" s="1" t="s">
        <v>2</v>
      </c>
      <c r="K3212" s="1">
        <v>55</v>
      </c>
      <c r="L3212" s="1" t="s">
        <v>115</v>
      </c>
      <c r="M3212" s="14">
        <v>0.54999999999999993</v>
      </c>
      <c r="N3212" s="2">
        <v>6500</v>
      </c>
      <c r="O3212" s="14">
        <f t="shared" si="176"/>
        <v>3574.9999999999995</v>
      </c>
      <c r="P3212" s="14">
        <f t="shared" si="177"/>
        <v>1251.2499999999998</v>
      </c>
      <c r="Q3212" s="3">
        <v>0.35</v>
      </c>
    </row>
    <row r="3213" spans="1:17" ht="15.75" customHeight="1" x14ac:dyDescent="0.2">
      <c r="A3213" s="1" t="s">
        <v>108</v>
      </c>
      <c r="B3213" s="1">
        <v>1185732</v>
      </c>
      <c r="C3213" s="17">
        <v>44787</v>
      </c>
      <c r="D3213" s="17" t="str">
        <f t="shared" si="178"/>
        <v>agosto</v>
      </c>
      <c r="E3213" s="17" t="str">
        <f t="shared" si="179"/>
        <v>T3</v>
      </c>
      <c r="F3213" s="17" t="str">
        <f t="shared" si="180"/>
        <v>S2</v>
      </c>
      <c r="G3213" s="1" t="s">
        <v>0</v>
      </c>
      <c r="H3213" s="1" t="s">
        <v>92</v>
      </c>
      <c r="I3213" s="1" t="s">
        <v>93</v>
      </c>
      <c r="J3213" s="1" t="s">
        <v>3</v>
      </c>
      <c r="K3213" s="1">
        <v>19</v>
      </c>
      <c r="L3213" s="1" t="s">
        <v>112</v>
      </c>
      <c r="M3213" s="14">
        <v>0.5</v>
      </c>
      <c r="N3213" s="2">
        <v>4250</v>
      </c>
      <c r="O3213" s="14">
        <f t="shared" si="176"/>
        <v>2125</v>
      </c>
      <c r="P3213" s="14">
        <f t="shared" si="177"/>
        <v>743.75</v>
      </c>
      <c r="Q3213" s="3">
        <v>0.35</v>
      </c>
    </row>
    <row r="3214" spans="1:17" ht="15.75" customHeight="1" x14ac:dyDescent="0.2">
      <c r="A3214" s="1" t="s">
        <v>108</v>
      </c>
      <c r="B3214" s="1">
        <v>1185732</v>
      </c>
      <c r="C3214" s="17">
        <v>44787</v>
      </c>
      <c r="D3214" s="17" t="str">
        <f t="shared" si="178"/>
        <v>agosto</v>
      </c>
      <c r="E3214" s="17" t="str">
        <f t="shared" si="179"/>
        <v>T3</v>
      </c>
      <c r="F3214" s="17" t="str">
        <f t="shared" si="180"/>
        <v>S2</v>
      </c>
      <c r="G3214" s="1" t="s">
        <v>0</v>
      </c>
      <c r="H3214" s="1" t="s">
        <v>92</v>
      </c>
      <c r="I3214" s="1" t="s">
        <v>93</v>
      </c>
      <c r="J3214" s="1" t="s">
        <v>4</v>
      </c>
      <c r="K3214" s="1">
        <v>58</v>
      </c>
      <c r="L3214" s="1" t="s">
        <v>114</v>
      </c>
      <c r="M3214" s="14">
        <v>0.45</v>
      </c>
      <c r="N3214" s="2">
        <v>3500</v>
      </c>
      <c r="O3214" s="14">
        <f t="shared" si="176"/>
        <v>1575</v>
      </c>
      <c r="P3214" s="14">
        <f t="shared" si="177"/>
        <v>630</v>
      </c>
      <c r="Q3214" s="3">
        <v>0.4</v>
      </c>
    </row>
    <row r="3215" spans="1:17" ht="15.75" customHeight="1" x14ac:dyDescent="0.2">
      <c r="A3215" s="1" t="s">
        <v>108</v>
      </c>
      <c r="B3215" s="1">
        <v>1185732</v>
      </c>
      <c r="C3215" s="17">
        <v>44787</v>
      </c>
      <c r="D3215" s="17" t="str">
        <f t="shared" si="178"/>
        <v>agosto</v>
      </c>
      <c r="E3215" s="17" t="str">
        <f t="shared" si="179"/>
        <v>T3</v>
      </c>
      <c r="F3215" s="17" t="str">
        <f t="shared" si="180"/>
        <v>S2</v>
      </c>
      <c r="G3215" s="1" t="s">
        <v>0</v>
      </c>
      <c r="H3215" s="1" t="s">
        <v>92</v>
      </c>
      <c r="I3215" s="1" t="s">
        <v>93</v>
      </c>
      <c r="J3215" s="1" t="s">
        <v>5</v>
      </c>
      <c r="K3215" s="1">
        <v>18</v>
      </c>
      <c r="L3215" s="1" t="s">
        <v>114</v>
      </c>
      <c r="M3215" s="14">
        <v>0.45</v>
      </c>
      <c r="N3215" s="2">
        <v>2500</v>
      </c>
      <c r="O3215" s="14">
        <f t="shared" si="176"/>
        <v>1125</v>
      </c>
      <c r="P3215" s="14">
        <f t="shared" si="177"/>
        <v>450</v>
      </c>
      <c r="Q3215" s="3">
        <v>0.4</v>
      </c>
    </row>
    <row r="3216" spans="1:17" ht="15.75" customHeight="1" x14ac:dyDescent="0.2">
      <c r="A3216" s="1" t="s">
        <v>108</v>
      </c>
      <c r="B3216" s="1">
        <v>1185732</v>
      </c>
      <c r="C3216" s="17">
        <v>44787</v>
      </c>
      <c r="D3216" s="17" t="str">
        <f t="shared" si="178"/>
        <v>agosto</v>
      </c>
      <c r="E3216" s="17" t="str">
        <f t="shared" si="179"/>
        <v>T3</v>
      </c>
      <c r="F3216" s="17" t="str">
        <f t="shared" si="180"/>
        <v>S2</v>
      </c>
      <c r="G3216" s="1" t="s">
        <v>0</v>
      </c>
      <c r="H3216" s="1" t="s">
        <v>92</v>
      </c>
      <c r="I3216" s="1" t="s">
        <v>93</v>
      </c>
      <c r="J3216" s="1" t="s">
        <v>6</v>
      </c>
      <c r="K3216" s="1">
        <v>21</v>
      </c>
      <c r="L3216" s="1" t="s">
        <v>112</v>
      </c>
      <c r="M3216" s="14">
        <v>0.54999999999999993</v>
      </c>
      <c r="N3216" s="2">
        <v>2250</v>
      </c>
      <c r="O3216" s="14">
        <f t="shared" si="176"/>
        <v>1237.4999999999998</v>
      </c>
      <c r="P3216" s="14">
        <f t="shared" si="177"/>
        <v>371.24999999999994</v>
      </c>
      <c r="Q3216" s="3">
        <v>0.3</v>
      </c>
    </row>
    <row r="3217" spans="1:17" ht="15.75" customHeight="1" x14ac:dyDescent="0.2">
      <c r="A3217" s="1" t="s">
        <v>108</v>
      </c>
      <c r="B3217" s="1">
        <v>1185732</v>
      </c>
      <c r="C3217" s="17">
        <v>44787</v>
      </c>
      <c r="D3217" s="17" t="str">
        <f t="shared" si="178"/>
        <v>agosto</v>
      </c>
      <c r="E3217" s="17" t="str">
        <f t="shared" si="179"/>
        <v>T3</v>
      </c>
      <c r="F3217" s="17" t="str">
        <f t="shared" si="180"/>
        <v>S2</v>
      </c>
      <c r="G3217" s="1" t="s">
        <v>0</v>
      </c>
      <c r="H3217" s="1" t="s">
        <v>92</v>
      </c>
      <c r="I3217" s="1" t="s">
        <v>93</v>
      </c>
      <c r="J3217" s="1" t="s">
        <v>7</v>
      </c>
      <c r="K3217" s="1">
        <v>30</v>
      </c>
      <c r="L3217" s="1" t="s">
        <v>114</v>
      </c>
      <c r="M3217" s="14">
        <v>0.6</v>
      </c>
      <c r="N3217" s="2">
        <v>4000</v>
      </c>
      <c r="O3217" s="14">
        <f t="shared" si="176"/>
        <v>2400</v>
      </c>
      <c r="P3217" s="14">
        <f t="shared" si="177"/>
        <v>960</v>
      </c>
      <c r="Q3217" s="3">
        <v>0.4</v>
      </c>
    </row>
    <row r="3218" spans="1:17" ht="15.75" customHeight="1" x14ac:dyDescent="0.2">
      <c r="A3218" s="1" t="s">
        <v>108</v>
      </c>
      <c r="B3218" s="1">
        <v>1185732</v>
      </c>
      <c r="C3218" s="17">
        <v>44817</v>
      </c>
      <c r="D3218" s="17" t="str">
        <f t="shared" si="178"/>
        <v>septiembre</v>
      </c>
      <c r="E3218" s="17" t="str">
        <f t="shared" si="179"/>
        <v>T3</v>
      </c>
      <c r="F3218" s="17" t="str">
        <f t="shared" si="180"/>
        <v>S2</v>
      </c>
      <c r="G3218" s="1" t="s">
        <v>0</v>
      </c>
      <c r="H3218" s="1" t="s">
        <v>92</v>
      </c>
      <c r="I3218" s="1" t="s">
        <v>93</v>
      </c>
      <c r="J3218" s="1" t="s">
        <v>2</v>
      </c>
      <c r="K3218" s="1">
        <v>31</v>
      </c>
      <c r="L3218" s="1" t="s">
        <v>114</v>
      </c>
      <c r="M3218" s="14">
        <v>0.54999999999999993</v>
      </c>
      <c r="N3218" s="2">
        <v>5250</v>
      </c>
      <c r="O3218" s="14">
        <f t="shared" si="176"/>
        <v>2887.4999999999995</v>
      </c>
      <c r="P3218" s="14">
        <f t="shared" si="177"/>
        <v>1010.6249999999998</v>
      </c>
      <c r="Q3218" s="3">
        <v>0.35</v>
      </c>
    </row>
    <row r="3219" spans="1:17" ht="15.75" customHeight="1" x14ac:dyDescent="0.2">
      <c r="A3219" s="1" t="s">
        <v>108</v>
      </c>
      <c r="B3219" s="1">
        <v>1185732</v>
      </c>
      <c r="C3219" s="17">
        <v>44817</v>
      </c>
      <c r="D3219" s="17" t="str">
        <f t="shared" si="178"/>
        <v>septiembre</v>
      </c>
      <c r="E3219" s="17" t="str">
        <f t="shared" si="179"/>
        <v>T3</v>
      </c>
      <c r="F3219" s="17" t="str">
        <f t="shared" si="180"/>
        <v>S2</v>
      </c>
      <c r="G3219" s="1" t="s">
        <v>0</v>
      </c>
      <c r="H3219" s="1" t="s">
        <v>92</v>
      </c>
      <c r="I3219" s="1" t="s">
        <v>93</v>
      </c>
      <c r="J3219" s="1" t="s">
        <v>3</v>
      </c>
      <c r="K3219" s="1">
        <v>16</v>
      </c>
      <c r="L3219" s="1" t="s">
        <v>115</v>
      </c>
      <c r="M3219" s="14">
        <v>0.5</v>
      </c>
      <c r="N3219" s="2">
        <v>3250</v>
      </c>
      <c r="O3219" s="14">
        <f t="shared" si="176"/>
        <v>1625</v>
      </c>
      <c r="P3219" s="14">
        <f t="shared" si="177"/>
        <v>568.75</v>
      </c>
      <c r="Q3219" s="3">
        <v>0.35</v>
      </c>
    </row>
    <row r="3220" spans="1:17" ht="15.75" customHeight="1" x14ac:dyDescent="0.2">
      <c r="A3220" s="1" t="s">
        <v>108</v>
      </c>
      <c r="B3220" s="1">
        <v>1185732</v>
      </c>
      <c r="C3220" s="17">
        <v>44817</v>
      </c>
      <c r="D3220" s="17" t="str">
        <f t="shared" si="178"/>
        <v>septiembre</v>
      </c>
      <c r="E3220" s="17" t="str">
        <f t="shared" si="179"/>
        <v>T3</v>
      </c>
      <c r="F3220" s="17" t="str">
        <f t="shared" si="180"/>
        <v>S2</v>
      </c>
      <c r="G3220" s="1" t="s">
        <v>0</v>
      </c>
      <c r="H3220" s="1" t="s">
        <v>92</v>
      </c>
      <c r="I3220" s="1" t="s">
        <v>93</v>
      </c>
      <c r="J3220" s="1" t="s">
        <v>4</v>
      </c>
      <c r="K3220" s="1">
        <v>52</v>
      </c>
      <c r="L3220" s="1" t="s">
        <v>115</v>
      </c>
      <c r="M3220" s="14">
        <v>0.45</v>
      </c>
      <c r="N3220" s="2">
        <v>2250</v>
      </c>
      <c r="O3220" s="14">
        <f t="shared" si="176"/>
        <v>1012.5</v>
      </c>
      <c r="P3220" s="14">
        <f t="shared" si="177"/>
        <v>405</v>
      </c>
      <c r="Q3220" s="3">
        <v>0.4</v>
      </c>
    </row>
    <row r="3221" spans="1:17" ht="15.75" customHeight="1" x14ac:dyDescent="0.2">
      <c r="A3221" s="1" t="s">
        <v>108</v>
      </c>
      <c r="B3221" s="1">
        <v>1185732</v>
      </c>
      <c r="C3221" s="17">
        <v>44817</v>
      </c>
      <c r="D3221" s="17" t="str">
        <f t="shared" si="178"/>
        <v>septiembre</v>
      </c>
      <c r="E3221" s="17" t="str">
        <f t="shared" si="179"/>
        <v>T3</v>
      </c>
      <c r="F3221" s="17" t="str">
        <f t="shared" si="180"/>
        <v>S2</v>
      </c>
      <c r="G3221" s="1" t="s">
        <v>0</v>
      </c>
      <c r="H3221" s="1" t="s">
        <v>92</v>
      </c>
      <c r="I3221" s="1" t="s">
        <v>93</v>
      </c>
      <c r="J3221" s="1" t="s">
        <v>5</v>
      </c>
      <c r="K3221" s="1">
        <v>24</v>
      </c>
      <c r="L3221" s="1" t="s">
        <v>112</v>
      </c>
      <c r="M3221" s="14">
        <v>0.45</v>
      </c>
      <c r="N3221" s="2">
        <v>2000</v>
      </c>
      <c r="O3221" s="14">
        <f t="shared" si="176"/>
        <v>900</v>
      </c>
      <c r="P3221" s="14">
        <f t="shared" si="177"/>
        <v>360</v>
      </c>
      <c r="Q3221" s="3">
        <v>0.4</v>
      </c>
    </row>
    <row r="3222" spans="1:17" ht="15.75" customHeight="1" x14ac:dyDescent="0.2">
      <c r="A3222" s="1" t="s">
        <v>108</v>
      </c>
      <c r="B3222" s="1">
        <v>1185732</v>
      </c>
      <c r="C3222" s="17">
        <v>44817</v>
      </c>
      <c r="D3222" s="17" t="str">
        <f t="shared" si="178"/>
        <v>septiembre</v>
      </c>
      <c r="E3222" s="17" t="str">
        <f t="shared" si="179"/>
        <v>T3</v>
      </c>
      <c r="F3222" s="17" t="str">
        <f t="shared" si="180"/>
        <v>S2</v>
      </c>
      <c r="G3222" s="1" t="s">
        <v>0</v>
      </c>
      <c r="H3222" s="1" t="s">
        <v>92</v>
      </c>
      <c r="I3222" s="1" t="s">
        <v>93</v>
      </c>
      <c r="J3222" s="1" t="s">
        <v>6</v>
      </c>
      <c r="K3222" s="1">
        <v>17</v>
      </c>
      <c r="L3222" s="1" t="s">
        <v>112</v>
      </c>
      <c r="M3222" s="14">
        <v>0.54999999999999993</v>
      </c>
      <c r="N3222" s="2">
        <v>2000</v>
      </c>
      <c r="O3222" s="14">
        <f t="shared" si="176"/>
        <v>1099.9999999999998</v>
      </c>
      <c r="P3222" s="14">
        <f t="shared" si="177"/>
        <v>329.99999999999994</v>
      </c>
      <c r="Q3222" s="3">
        <v>0.3</v>
      </c>
    </row>
    <row r="3223" spans="1:17" ht="15.75" customHeight="1" x14ac:dyDescent="0.2">
      <c r="A3223" s="1" t="s">
        <v>108</v>
      </c>
      <c r="B3223" s="1">
        <v>1185732</v>
      </c>
      <c r="C3223" s="17">
        <v>44817</v>
      </c>
      <c r="D3223" s="17" t="str">
        <f t="shared" si="178"/>
        <v>septiembre</v>
      </c>
      <c r="E3223" s="17" t="str">
        <f t="shared" si="179"/>
        <v>T3</v>
      </c>
      <c r="F3223" s="17" t="str">
        <f t="shared" si="180"/>
        <v>S2</v>
      </c>
      <c r="G3223" s="1" t="s">
        <v>0</v>
      </c>
      <c r="H3223" s="1" t="s">
        <v>92</v>
      </c>
      <c r="I3223" s="1" t="s">
        <v>93</v>
      </c>
      <c r="J3223" s="1" t="s">
        <v>7</v>
      </c>
      <c r="K3223" s="1">
        <v>41</v>
      </c>
      <c r="L3223" s="1" t="s">
        <v>112</v>
      </c>
      <c r="M3223" s="14">
        <v>0.6</v>
      </c>
      <c r="N3223" s="2">
        <v>3000</v>
      </c>
      <c r="O3223" s="14">
        <f t="shared" si="176"/>
        <v>1800</v>
      </c>
      <c r="P3223" s="14">
        <f t="shared" si="177"/>
        <v>720</v>
      </c>
      <c r="Q3223" s="3">
        <v>0.4</v>
      </c>
    </row>
    <row r="3224" spans="1:17" ht="15.75" customHeight="1" x14ac:dyDescent="0.2">
      <c r="A3224" s="1" t="s">
        <v>108</v>
      </c>
      <c r="B3224" s="1">
        <v>1185732</v>
      </c>
      <c r="C3224" s="17">
        <v>44849</v>
      </c>
      <c r="D3224" s="17" t="str">
        <f t="shared" si="178"/>
        <v>octubre</v>
      </c>
      <c r="E3224" s="17" t="str">
        <f t="shared" si="179"/>
        <v>T4</v>
      </c>
      <c r="F3224" s="17" t="str">
        <f t="shared" si="180"/>
        <v>S2</v>
      </c>
      <c r="G3224" s="1" t="s">
        <v>0</v>
      </c>
      <c r="H3224" s="1" t="s">
        <v>92</v>
      </c>
      <c r="I3224" s="1" t="s">
        <v>93</v>
      </c>
      <c r="J3224" s="1" t="s">
        <v>2</v>
      </c>
      <c r="K3224" s="1">
        <v>39</v>
      </c>
      <c r="L3224" s="1" t="s">
        <v>112</v>
      </c>
      <c r="M3224" s="14">
        <v>0.6</v>
      </c>
      <c r="N3224" s="2">
        <v>4750</v>
      </c>
      <c r="O3224" s="14">
        <f t="shared" si="176"/>
        <v>2850</v>
      </c>
      <c r="P3224" s="14">
        <f t="shared" si="177"/>
        <v>997.49999999999989</v>
      </c>
      <c r="Q3224" s="3">
        <v>0.35</v>
      </c>
    </row>
    <row r="3225" spans="1:17" ht="15.75" customHeight="1" x14ac:dyDescent="0.2">
      <c r="A3225" s="1" t="s">
        <v>108</v>
      </c>
      <c r="B3225" s="1">
        <v>1185732</v>
      </c>
      <c r="C3225" s="17">
        <v>44849</v>
      </c>
      <c r="D3225" s="17" t="str">
        <f t="shared" si="178"/>
        <v>octubre</v>
      </c>
      <c r="E3225" s="17" t="str">
        <f t="shared" si="179"/>
        <v>T4</v>
      </c>
      <c r="F3225" s="17" t="str">
        <f t="shared" si="180"/>
        <v>S2</v>
      </c>
      <c r="G3225" s="1" t="s">
        <v>0</v>
      </c>
      <c r="H3225" s="1" t="s">
        <v>92</v>
      </c>
      <c r="I3225" s="1" t="s">
        <v>93</v>
      </c>
      <c r="J3225" s="1" t="s">
        <v>3</v>
      </c>
      <c r="K3225" s="1">
        <v>18</v>
      </c>
      <c r="L3225" s="1" t="s">
        <v>113</v>
      </c>
      <c r="M3225" s="14">
        <v>0.55000000000000004</v>
      </c>
      <c r="N3225" s="2">
        <v>3000</v>
      </c>
      <c r="O3225" s="14">
        <f t="shared" si="176"/>
        <v>1650.0000000000002</v>
      </c>
      <c r="P3225" s="14">
        <f t="shared" si="177"/>
        <v>577.5</v>
      </c>
      <c r="Q3225" s="3">
        <v>0.35</v>
      </c>
    </row>
    <row r="3226" spans="1:17" ht="15.75" customHeight="1" x14ac:dyDescent="0.2">
      <c r="A3226" s="1" t="s">
        <v>108</v>
      </c>
      <c r="B3226" s="1">
        <v>1185732</v>
      </c>
      <c r="C3226" s="17">
        <v>44849</v>
      </c>
      <c r="D3226" s="17" t="str">
        <f t="shared" si="178"/>
        <v>octubre</v>
      </c>
      <c r="E3226" s="17" t="str">
        <f t="shared" si="179"/>
        <v>T4</v>
      </c>
      <c r="F3226" s="17" t="str">
        <f t="shared" si="180"/>
        <v>S2</v>
      </c>
      <c r="G3226" s="1" t="s">
        <v>0</v>
      </c>
      <c r="H3226" s="1" t="s">
        <v>92</v>
      </c>
      <c r="I3226" s="1" t="s">
        <v>93</v>
      </c>
      <c r="J3226" s="1" t="s">
        <v>4</v>
      </c>
      <c r="K3226" s="1">
        <v>46</v>
      </c>
      <c r="L3226" s="1" t="s">
        <v>115</v>
      </c>
      <c r="M3226" s="14">
        <v>0.55000000000000004</v>
      </c>
      <c r="N3226" s="2">
        <v>2000</v>
      </c>
      <c r="O3226" s="14">
        <f t="shared" si="176"/>
        <v>1100</v>
      </c>
      <c r="P3226" s="14">
        <f t="shared" si="177"/>
        <v>440</v>
      </c>
      <c r="Q3226" s="3">
        <v>0.4</v>
      </c>
    </row>
    <row r="3227" spans="1:17" ht="15.75" customHeight="1" x14ac:dyDescent="0.2">
      <c r="A3227" s="1" t="s">
        <v>108</v>
      </c>
      <c r="B3227" s="1">
        <v>1185732</v>
      </c>
      <c r="C3227" s="17">
        <v>44849</v>
      </c>
      <c r="D3227" s="17" t="str">
        <f t="shared" si="178"/>
        <v>octubre</v>
      </c>
      <c r="E3227" s="17" t="str">
        <f t="shared" si="179"/>
        <v>T4</v>
      </c>
      <c r="F3227" s="17" t="str">
        <f t="shared" si="180"/>
        <v>S2</v>
      </c>
      <c r="G3227" s="1" t="s">
        <v>0</v>
      </c>
      <c r="H3227" s="1" t="s">
        <v>92</v>
      </c>
      <c r="I3227" s="1" t="s">
        <v>93</v>
      </c>
      <c r="J3227" s="1" t="s">
        <v>5</v>
      </c>
      <c r="K3227" s="1">
        <v>24</v>
      </c>
      <c r="L3227" s="1" t="s">
        <v>115</v>
      </c>
      <c r="M3227" s="14">
        <v>0.55000000000000004</v>
      </c>
      <c r="N3227" s="2">
        <v>1750</v>
      </c>
      <c r="O3227" s="14">
        <f t="shared" si="176"/>
        <v>962.50000000000011</v>
      </c>
      <c r="P3227" s="14">
        <f t="shared" si="177"/>
        <v>385.00000000000006</v>
      </c>
      <c r="Q3227" s="3">
        <v>0.4</v>
      </c>
    </row>
    <row r="3228" spans="1:17" ht="15.75" customHeight="1" x14ac:dyDescent="0.2">
      <c r="A3228" s="1" t="s">
        <v>108</v>
      </c>
      <c r="B3228" s="1">
        <v>1185732</v>
      </c>
      <c r="C3228" s="17">
        <v>44849</v>
      </c>
      <c r="D3228" s="17" t="str">
        <f t="shared" si="178"/>
        <v>octubre</v>
      </c>
      <c r="E3228" s="17" t="str">
        <f t="shared" si="179"/>
        <v>T4</v>
      </c>
      <c r="F3228" s="17" t="str">
        <f t="shared" si="180"/>
        <v>S2</v>
      </c>
      <c r="G3228" s="1" t="s">
        <v>0</v>
      </c>
      <c r="H3228" s="1" t="s">
        <v>92</v>
      </c>
      <c r="I3228" s="1" t="s">
        <v>93</v>
      </c>
      <c r="J3228" s="1" t="s">
        <v>6</v>
      </c>
      <c r="K3228" s="1">
        <v>26</v>
      </c>
      <c r="L3228" s="1" t="s">
        <v>112</v>
      </c>
      <c r="M3228" s="14">
        <v>0.65</v>
      </c>
      <c r="N3228" s="2">
        <v>1750</v>
      </c>
      <c r="O3228" s="14">
        <f t="shared" si="176"/>
        <v>1137.5</v>
      </c>
      <c r="P3228" s="14">
        <f t="shared" si="177"/>
        <v>341.25</v>
      </c>
      <c r="Q3228" s="3">
        <v>0.3</v>
      </c>
    </row>
    <row r="3229" spans="1:17" ht="15.75" customHeight="1" x14ac:dyDescent="0.2">
      <c r="A3229" s="1" t="s">
        <v>108</v>
      </c>
      <c r="B3229" s="1">
        <v>1185732</v>
      </c>
      <c r="C3229" s="17">
        <v>44849</v>
      </c>
      <c r="D3229" s="17" t="str">
        <f t="shared" si="178"/>
        <v>octubre</v>
      </c>
      <c r="E3229" s="17" t="str">
        <f t="shared" si="179"/>
        <v>T4</v>
      </c>
      <c r="F3229" s="17" t="str">
        <f t="shared" si="180"/>
        <v>S2</v>
      </c>
      <c r="G3229" s="1" t="s">
        <v>0</v>
      </c>
      <c r="H3229" s="1" t="s">
        <v>92</v>
      </c>
      <c r="I3229" s="1" t="s">
        <v>93</v>
      </c>
      <c r="J3229" s="1" t="s">
        <v>7</v>
      </c>
      <c r="K3229" s="1">
        <v>31</v>
      </c>
      <c r="L3229" s="1" t="s">
        <v>115</v>
      </c>
      <c r="M3229" s="14">
        <v>0.7</v>
      </c>
      <c r="N3229" s="2">
        <v>3000</v>
      </c>
      <c r="O3229" s="14">
        <f t="shared" si="176"/>
        <v>2100</v>
      </c>
      <c r="P3229" s="14">
        <f t="shared" si="177"/>
        <v>840</v>
      </c>
      <c r="Q3229" s="3">
        <v>0.4</v>
      </c>
    </row>
    <row r="3230" spans="1:17" ht="15.75" customHeight="1" x14ac:dyDescent="0.2">
      <c r="A3230" s="1" t="s">
        <v>108</v>
      </c>
      <c r="B3230" s="1">
        <v>1185732</v>
      </c>
      <c r="C3230" s="17">
        <v>44879</v>
      </c>
      <c r="D3230" s="17" t="str">
        <f t="shared" si="178"/>
        <v>noviembre</v>
      </c>
      <c r="E3230" s="17" t="str">
        <f t="shared" si="179"/>
        <v>T4</v>
      </c>
      <c r="F3230" s="17" t="str">
        <f t="shared" si="180"/>
        <v>S2</v>
      </c>
      <c r="G3230" s="1" t="s">
        <v>0</v>
      </c>
      <c r="H3230" s="1" t="s">
        <v>92</v>
      </c>
      <c r="I3230" s="1" t="s">
        <v>93</v>
      </c>
      <c r="J3230" s="1" t="s">
        <v>2</v>
      </c>
      <c r="K3230" s="1">
        <v>39</v>
      </c>
      <c r="L3230" s="1" t="s">
        <v>112</v>
      </c>
      <c r="M3230" s="14">
        <v>0.65</v>
      </c>
      <c r="N3230" s="2">
        <v>4500</v>
      </c>
      <c r="O3230" s="14">
        <f t="shared" si="176"/>
        <v>2925</v>
      </c>
      <c r="P3230" s="14">
        <f t="shared" si="177"/>
        <v>1023.7499999999999</v>
      </c>
      <c r="Q3230" s="3">
        <v>0.35</v>
      </c>
    </row>
    <row r="3231" spans="1:17" ht="15.75" customHeight="1" x14ac:dyDescent="0.2">
      <c r="A3231" s="1" t="s">
        <v>108</v>
      </c>
      <c r="B3231" s="1">
        <v>1185732</v>
      </c>
      <c r="C3231" s="17">
        <v>44879</v>
      </c>
      <c r="D3231" s="17" t="str">
        <f t="shared" si="178"/>
        <v>noviembre</v>
      </c>
      <c r="E3231" s="17" t="str">
        <f t="shared" si="179"/>
        <v>T4</v>
      </c>
      <c r="F3231" s="17" t="str">
        <f t="shared" si="180"/>
        <v>S2</v>
      </c>
      <c r="G3231" s="1" t="s">
        <v>0</v>
      </c>
      <c r="H3231" s="1" t="s">
        <v>92</v>
      </c>
      <c r="I3231" s="1" t="s">
        <v>93</v>
      </c>
      <c r="J3231" s="1" t="s">
        <v>3</v>
      </c>
      <c r="K3231" s="1">
        <v>18</v>
      </c>
      <c r="L3231" s="1" t="s">
        <v>114</v>
      </c>
      <c r="M3231" s="14">
        <v>0.55000000000000004</v>
      </c>
      <c r="N3231" s="2">
        <v>3250</v>
      </c>
      <c r="O3231" s="14">
        <f t="shared" si="176"/>
        <v>1787.5000000000002</v>
      </c>
      <c r="P3231" s="14">
        <f t="shared" si="177"/>
        <v>625.625</v>
      </c>
      <c r="Q3231" s="3">
        <v>0.35</v>
      </c>
    </row>
    <row r="3232" spans="1:17" ht="15.75" customHeight="1" x14ac:dyDescent="0.2">
      <c r="A3232" s="1" t="s">
        <v>108</v>
      </c>
      <c r="B3232" s="1">
        <v>1185732</v>
      </c>
      <c r="C3232" s="17">
        <v>44879</v>
      </c>
      <c r="D3232" s="17" t="str">
        <f t="shared" si="178"/>
        <v>noviembre</v>
      </c>
      <c r="E3232" s="17" t="str">
        <f t="shared" si="179"/>
        <v>T4</v>
      </c>
      <c r="F3232" s="17" t="str">
        <f t="shared" si="180"/>
        <v>S2</v>
      </c>
      <c r="G3232" s="1" t="s">
        <v>0</v>
      </c>
      <c r="H3232" s="1" t="s">
        <v>92</v>
      </c>
      <c r="I3232" s="1" t="s">
        <v>93</v>
      </c>
      <c r="J3232" s="1" t="s">
        <v>4</v>
      </c>
      <c r="K3232" s="1">
        <v>20</v>
      </c>
      <c r="L3232" s="1" t="s">
        <v>114</v>
      </c>
      <c r="M3232" s="14">
        <v>0.55000000000000004</v>
      </c>
      <c r="N3232" s="2">
        <v>3200</v>
      </c>
      <c r="O3232" s="14">
        <f t="shared" si="176"/>
        <v>1760.0000000000002</v>
      </c>
      <c r="P3232" s="14">
        <f t="shared" si="177"/>
        <v>704.00000000000011</v>
      </c>
      <c r="Q3232" s="3">
        <v>0.4</v>
      </c>
    </row>
    <row r="3233" spans="1:17" ht="15.75" customHeight="1" x14ac:dyDescent="0.2">
      <c r="A3233" s="1" t="s">
        <v>108</v>
      </c>
      <c r="B3233" s="1">
        <v>1185732</v>
      </c>
      <c r="C3233" s="17">
        <v>44879</v>
      </c>
      <c r="D3233" s="17" t="str">
        <f t="shared" si="178"/>
        <v>noviembre</v>
      </c>
      <c r="E3233" s="17" t="str">
        <f t="shared" si="179"/>
        <v>T4</v>
      </c>
      <c r="F3233" s="17" t="str">
        <f t="shared" si="180"/>
        <v>S2</v>
      </c>
      <c r="G3233" s="1" t="s">
        <v>0</v>
      </c>
      <c r="H3233" s="1" t="s">
        <v>92</v>
      </c>
      <c r="I3233" s="1" t="s">
        <v>93</v>
      </c>
      <c r="J3233" s="1" t="s">
        <v>5</v>
      </c>
      <c r="K3233" s="1">
        <v>37</v>
      </c>
      <c r="L3233" s="1" t="s">
        <v>115</v>
      </c>
      <c r="M3233" s="14">
        <v>0.55000000000000004</v>
      </c>
      <c r="N3233" s="2">
        <v>3000</v>
      </c>
      <c r="O3233" s="14">
        <f t="shared" si="176"/>
        <v>1650.0000000000002</v>
      </c>
      <c r="P3233" s="14">
        <f t="shared" si="177"/>
        <v>660.00000000000011</v>
      </c>
      <c r="Q3233" s="3">
        <v>0.4</v>
      </c>
    </row>
    <row r="3234" spans="1:17" ht="15.75" customHeight="1" x14ac:dyDescent="0.2">
      <c r="A3234" s="1" t="s">
        <v>108</v>
      </c>
      <c r="B3234" s="1">
        <v>1185732</v>
      </c>
      <c r="C3234" s="17">
        <v>44879</v>
      </c>
      <c r="D3234" s="17" t="str">
        <f t="shared" si="178"/>
        <v>noviembre</v>
      </c>
      <c r="E3234" s="17" t="str">
        <f t="shared" si="179"/>
        <v>T4</v>
      </c>
      <c r="F3234" s="17" t="str">
        <f t="shared" si="180"/>
        <v>S2</v>
      </c>
      <c r="G3234" s="1" t="s">
        <v>0</v>
      </c>
      <c r="H3234" s="1" t="s">
        <v>92</v>
      </c>
      <c r="I3234" s="1" t="s">
        <v>93</v>
      </c>
      <c r="J3234" s="1" t="s">
        <v>6</v>
      </c>
      <c r="K3234" s="1">
        <v>37</v>
      </c>
      <c r="L3234" s="1" t="s">
        <v>114</v>
      </c>
      <c r="M3234" s="14">
        <v>0.65</v>
      </c>
      <c r="N3234" s="2">
        <v>2750</v>
      </c>
      <c r="O3234" s="14">
        <f t="shared" si="176"/>
        <v>1787.5</v>
      </c>
      <c r="P3234" s="14">
        <f t="shared" si="177"/>
        <v>536.25</v>
      </c>
      <c r="Q3234" s="3">
        <v>0.3</v>
      </c>
    </row>
    <row r="3235" spans="1:17" ht="15.75" customHeight="1" x14ac:dyDescent="0.2">
      <c r="A3235" s="1" t="s">
        <v>108</v>
      </c>
      <c r="B3235" s="1">
        <v>1185732</v>
      </c>
      <c r="C3235" s="17">
        <v>44879</v>
      </c>
      <c r="D3235" s="17" t="str">
        <f t="shared" si="178"/>
        <v>noviembre</v>
      </c>
      <c r="E3235" s="17" t="str">
        <f t="shared" si="179"/>
        <v>T4</v>
      </c>
      <c r="F3235" s="17" t="str">
        <f t="shared" si="180"/>
        <v>S2</v>
      </c>
      <c r="G3235" s="1" t="s">
        <v>0</v>
      </c>
      <c r="H3235" s="1" t="s">
        <v>92</v>
      </c>
      <c r="I3235" s="1" t="s">
        <v>93</v>
      </c>
      <c r="J3235" s="1" t="s">
        <v>7</v>
      </c>
      <c r="K3235" s="1">
        <v>40</v>
      </c>
      <c r="L3235" s="1" t="s">
        <v>115</v>
      </c>
      <c r="M3235" s="14">
        <v>0.7</v>
      </c>
      <c r="N3235" s="2">
        <v>3750</v>
      </c>
      <c r="O3235" s="14">
        <f t="shared" si="176"/>
        <v>2625</v>
      </c>
      <c r="P3235" s="14">
        <f t="shared" si="177"/>
        <v>1050</v>
      </c>
      <c r="Q3235" s="3">
        <v>0.4</v>
      </c>
    </row>
    <row r="3236" spans="1:17" ht="15.75" customHeight="1" x14ac:dyDescent="0.2">
      <c r="A3236" s="1" t="s">
        <v>108</v>
      </c>
      <c r="B3236" s="1">
        <v>1185732</v>
      </c>
      <c r="C3236" s="17">
        <v>44908</v>
      </c>
      <c r="D3236" s="17" t="str">
        <f t="shared" si="178"/>
        <v>diciembre</v>
      </c>
      <c r="E3236" s="17" t="str">
        <f t="shared" si="179"/>
        <v>T4</v>
      </c>
      <c r="F3236" s="17" t="str">
        <f t="shared" si="180"/>
        <v>S2</v>
      </c>
      <c r="G3236" s="1" t="s">
        <v>0</v>
      </c>
      <c r="H3236" s="1" t="s">
        <v>92</v>
      </c>
      <c r="I3236" s="1" t="s">
        <v>93</v>
      </c>
      <c r="J3236" s="1" t="s">
        <v>2</v>
      </c>
      <c r="K3236" s="1">
        <v>25</v>
      </c>
      <c r="L3236" s="1" t="s">
        <v>113</v>
      </c>
      <c r="M3236" s="14">
        <v>0.65</v>
      </c>
      <c r="N3236" s="2">
        <v>6000</v>
      </c>
      <c r="O3236" s="14">
        <f t="shared" si="176"/>
        <v>3900</v>
      </c>
      <c r="P3236" s="14">
        <f t="shared" si="177"/>
        <v>1365</v>
      </c>
      <c r="Q3236" s="3">
        <v>0.35</v>
      </c>
    </row>
    <row r="3237" spans="1:17" ht="15.75" customHeight="1" x14ac:dyDescent="0.2">
      <c r="A3237" s="1" t="s">
        <v>108</v>
      </c>
      <c r="B3237" s="1">
        <v>1185732</v>
      </c>
      <c r="C3237" s="17">
        <v>44908</v>
      </c>
      <c r="D3237" s="17" t="str">
        <f t="shared" si="178"/>
        <v>diciembre</v>
      </c>
      <c r="E3237" s="17" t="str">
        <f t="shared" si="179"/>
        <v>T4</v>
      </c>
      <c r="F3237" s="17" t="str">
        <f t="shared" si="180"/>
        <v>S2</v>
      </c>
      <c r="G3237" s="1" t="s">
        <v>0</v>
      </c>
      <c r="H3237" s="1" t="s">
        <v>92</v>
      </c>
      <c r="I3237" s="1" t="s">
        <v>93</v>
      </c>
      <c r="J3237" s="1" t="s">
        <v>3</v>
      </c>
      <c r="K3237" s="1">
        <v>29</v>
      </c>
      <c r="L3237" s="1" t="s">
        <v>115</v>
      </c>
      <c r="M3237" s="14">
        <v>0.55000000000000004</v>
      </c>
      <c r="N3237" s="2">
        <v>4000</v>
      </c>
      <c r="O3237" s="14">
        <f t="shared" si="176"/>
        <v>2200</v>
      </c>
      <c r="P3237" s="14">
        <f t="shared" si="177"/>
        <v>770</v>
      </c>
      <c r="Q3237" s="3">
        <v>0.35</v>
      </c>
    </row>
    <row r="3238" spans="1:17" ht="15.75" customHeight="1" x14ac:dyDescent="0.2">
      <c r="A3238" s="1" t="s">
        <v>108</v>
      </c>
      <c r="B3238" s="1">
        <v>1185732</v>
      </c>
      <c r="C3238" s="17">
        <v>44908</v>
      </c>
      <c r="D3238" s="17" t="str">
        <f t="shared" si="178"/>
        <v>diciembre</v>
      </c>
      <c r="E3238" s="17" t="str">
        <f t="shared" si="179"/>
        <v>T4</v>
      </c>
      <c r="F3238" s="17" t="str">
        <f t="shared" si="180"/>
        <v>S2</v>
      </c>
      <c r="G3238" s="1" t="s">
        <v>0</v>
      </c>
      <c r="H3238" s="1" t="s">
        <v>92</v>
      </c>
      <c r="I3238" s="1" t="s">
        <v>93</v>
      </c>
      <c r="J3238" s="1" t="s">
        <v>4</v>
      </c>
      <c r="K3238" s="1">
        <v>56</v>
      </c>
      <c r="L3238" s="1" t="s">
        <v>115</v>
      </c>
      <c r="M3238" s="14">
        <v>0.55000000000000004</v>
      </c>
      <c r="N3238" s="2">
        <v>3750</v>
      </c>
      <c r="O3238" s="14">
        <f t="shared" si="176"/>
        <v>2062.5</v>
      </c>
      <c r="P3238" s="14">
        <f t="shared" si="177"/>
        <v>825</v>
      </c>
      <c r="Q3238" s="3">
        <v>0.4</v>
      </c>
    </row>
    <row r="3239" spans="1:17" ht="15.75" customHeight="1" x14ac:dyDescent="0.2">
      <c r="A3239" s="1" t="s">
        <v>108</v>
      </c>
      <c r="B3239" s="1">
        <v>1185732</v>
      </c>
      <c r="C3239" s="17">
        <v>44908</v>
      </c>
      <c r="D3239" s="17" t="str">
        <f t="shared" si="178"/>
        <v>diciembre</v>
      </c>
      <c r="E3239" s="17" t="str">
        <f t="shared" si="179"/>
        <v>T4</v>
      </c>
      <c r="F3239" s="17" t="str">
        <f t="shared" si="180"/>
        <v>S2</v>
      </c>
      <c r="G3239" s="1" t="s">
        <v>0</v>
      </c>
      <c r="H3239" s="1" t="s">
        <v>92</v>
      </c>
      <c r="I3239" s="1" t="s">
        <v>93</v>
      </c>
      <c r="J3239" s="1" t="s">
        <v>5</v>
      </c>
      <c r="K3239" s="1">
        <v>31</v>
      </c>
      <c r="L3239" s="1" t="s">
        <v>115</v>
      </c>
      <c r="M3239" s="14">
        <v>0.55000000000000004</v>
      </c>
      <c r="N3239" s="2">
        <v>3250</v>
      </c>
      <c r="O3239" s="14">
        <f t="shared" si="176"/>
        <v>1787.5000000000002</v>
      </c>
      <c r="P3239" s="14">
        <f t="shared" si="177"/>
        <v>715.00000000000011</v>
      </c>
      <c r="Q3239" s="3">
        <v>0.4</v>
      </c>
    </row>
    <row r="3240" spans="1:17" ht="15.75" customHeight="1" x14ac:dyDescent="0.2">
      <c r="A3240" s="1" t="s">
        <v>108</v>
      </c>
      <c r="B3240" s="1">
        <v>1185732</v>
      </c>
      <c r="C3240" s="17">
        <v>44908</v>
      </c>
      <c r="D3240" s="17" t="str">
        <f t="shared" si="178"/>
        <v>diciembre</v>
      </c>
      <c r="E3240" s="17" t="str">
        <f t="shared" si="179"/>
        <v>T4</v>
      </c>
      <c r="F3240" s="17" t="str">
        <f t="shared" si="180"/>
        <v>S2</v>
      </c>
      <c r="G3240" s="1" t="s">
        <v>0</v>
      </c>
      <c r="H3240" s="1" t="s">
        <v>92</v>
      </c>
      <c r="I3240" s="1" t="s">
        <v>93</v>
      </c>
      <c r="J3240" s="1" t="s">
        <v>6</v>
      </c>
      <c r="K3240" s="1">
        <v>43</v>
      </c>
      <c r="L3240" s="1" t="s">
        <v>113</v>
      </c>
      <c r="M3240" s="14">
        <v>0.65</v>
      </c>
      <c r="N3240" s="2">
        <v>3250</v>
      </c>
      <c r="O3240" s="14">
        <f t="shared" si="176"/>
        <v>2112.5</v>
      </c>
      <c r="P3240" s="14">
        <f t="shared" si="177"/>
        <v>633.75</v>
      </c>
      <c r="Q3240" s="3">
        <v>0.3</v>
      </c>
    </row>
    <row r="3241" spans="1:17" ht="15.75" customHeight="1" x14ac:dyDescent="0.2">
      <c r="A3241" s="1" t="s">
        <v>108</v>
      </c>
      <c r="B3241" s="1">
        <v>1185732</v>
      </c>
      <c r="C3241" s="17">
        <v>44908</v>
      </c>
      <c r="D3241" s="17" t="str">
        <f t="shared" si="178"/>
        <v>diciembre</v>
      </c>
      <c r="E3241" s="17" t="str">
        <f t="shared" si="179"/>
        <v>T4</v>
      </c>
      <c r="F3241" s="17" t="str">
        <f t="shared" si="180"/>
        <v>S2</v>
      </c>
      <c r="G3241" s="1" t="s">
        <v>0</v>
      </c>
      <c r="H3241" s="1" t="s">
        <v>92</v>
      </c>
      <c r="I3241" s="1" t="s">
        <v>93</v>
      </c>
      <c r="J3241" s="1" t="s">
        <v>7</v>
      </c>
      <c r="K3241" s="1">
        <v>28</v>
      </c>
      <c r="L3241" s="1" t="s">
        <v>114</v>
      </c>
      <c r="M3241" s="14">
        <v>0.7</v>
      </c>
      <c r="N3241" s="2">
        <v>4250</v>
      </c>
      <c r="O3241" s="14">
        <f t="shared" si="176"/>
        <v>2975</v>
      </c>
      <c r="P3241" s="14">
        <f t="shared" si="177"/>
        <v>1190</v>
      </c>
      <c r="Q3241" s="3">
        <v>0.4</v>
      </c>
    </row>
    <row r="3242" spans="1:17" ht="15.75" customHeight="1" x14ac:dyDescent="0.2">
      <c r="A3242" s="1" t="s">
        <v>108</v>
      </c>
      <c r="B3242" s="1">
        <v>1185732</v>
      </c>
      <c r="C3242" s="17">
        <v>44571</v>
      </c>
      <c r="D3242" s="17" t="str">
        <f t="shared" si="178"/>
        <v>enero</v>
      </c>
      <c r="E3242" s="17" t="str">
        <f t="shared" si="179"/>
        <v>T1</v>
      </c>
      <c r="F3242" s="17" t="str">
        <f t="shared" si="180"/>
        <v>S1</v>
      </c>
      <c r="G3242" s="1" t="s">
        <v>0</v>
      </c>
      <c r="H3242" s="1" t="s">
        <v>94</v>
      </c>
      <c r="I3242" s="1" t="s">
        <v>95</v>
      </c>
      <c r="J3242" s="1" t="s">
        <v>2</v>
      </c>
      <c r="K3242" s="1">
        <v>56</v>
      </c>
      <c r="L3242" s="1" t="s">
        <v>115</v>
      </c>
      <c r="M3242" s="14">
        <v>0.35000000000000003</v>
      </c>
      <c r="N3242" s="2">
        <v>4750</v>
      </c>
      <c r="O3242" s="14">
        <f t="shared" si="176"/>
        <v>1662.5000000000002</v>
      </c>
      <c r="P3242" s="14">
        <f t="shared" si="177"/>
        <v>581.875</v>
      </c>
      <c r="Q3242" s="3">
        <v>0.35</v>
      </c>
    </row>
    <row r="3243" spans="1:17" ht="15.75" customHeight="1" x14ac:dyDescent="0.2">
      <c r="A3243" s="1" t="s">
        <v>108</v>
      </c>
      <c r="B3243" s="1">
        <v>1185732</v>
      </c>
      <c r="C3243" s="17">
        <v>44571</v>
      </c>
      <c r="D3243" s="17" t="str">
        <f t="shared" si="178"/>
        <v>enero</v>
      </c>
      <c r="E3243" s="17" t="str">
        <f t="shared" si="179"/>
        <v>T1</v>
      </c>
      <c r="F3243" s="17" t="str">
        <f t="shared" si="180"/>
        <v>S1</v>
      </c>
      <c r="G3243" s="1" t="s">
        <v>0</v>
      </c>
      <c r="H3243" s="1" t="s">
        <v>94</v>
      </c>
      <c r="I3243" s="1" t="s">
        <v>95</v>
      </c>
      <c r="J3243" s="1" t="s">
        <v>3</v>
      </c>
      <c r="K3243" s="1">
        <v>40</v>
      </c>
      <c r="L3243" s="1" t="s">
        <v>115</v>
      </c>
      <c r="M3243" s="14">
        <v>0.35000000000000003</v>
      </c>
      <c r="N3243" s="2">
        <v>2750</v>
      </c>
      <c r="O3243" s="14">
        <f t="shared" si="176"/>
        <v>962.50000000000011</v>
      </c>
      <c r="P3243" s="14">
        <f t="shared" si="177"/>
        <v>336.875</v>
      </c>
      <c r="Q3243" s="3">
        <v>0.35</v>
      </c>
    </row>
    <row r="3244" spans="1:17" ht="15.75" customHeight="1" x14ac:dyDescent="0.2">
      <c r="A3244" s="1" t="s">
        <v>108</v>
      </c>
      <c r="B3244" s="1">
        <v>1185732</v>
      </c>
      <c r="C3244" s="17">
        <v>44571</v>
      </c>
      <c r="D3244" s="17" t="str">
        <f t="shared" si="178"/>
        <v>enero</v>
      </c>
      <c r="E3244" s="17" t="str">
        <f t="shared" si="179"/>
        <v>T1</v>
      </c>
      <c r="F3244" s="17" t="str">
        <f t="shared" si="180"/>
        <v>S1</v>
      </c>
      <c r="G3244" s="1" t="s">
        <v>0</v>
      </c>
      <c r="H3244" s="1" t="s">
        <v>94</v>
      </c>
      <c r="I3244" s="1" t="s">
        <v>95</v>
      </c>
      <c r="J3244" s="1" t="s">
        <v>4</v>
      </c>
      <c r="K3244" s="1">
        <v>33</v>
      </c>
      <c r="L3244" s="1" t="s">
        <v>114</v>
      </c>
      <c r="M3244" s="14">
        <v>0.25000000000000006</v>
      </c>
      <c r="N3244" s="2">
        <v>2750</v>
      </c>
      <c r="O3244" s="14">
        <f t="shared" si="176"/>
        <v>687.50000000000011</v>
      </c>
      <c r="P3244" s="14">
        <f t="shared" si="177"/>
        <v>275.00000000000006</v>
      </c>
      <c r="Q3244" s="3">
        <v>0.4</v>
      </c>
    </row>
    <row r="3245" spans="1:17" ht="15.75" customHeight="1" x14ac:dyDescent="0.2">
      <c r="A3245" s="1" t="s">
        <v>108</v>
      </c>
      <c r="B3245" s="1">
        <v>1185732</v>
      </c>
      <c r="C3245" s="17">
        <v>44571</v>
      </c>
      <c r="D3245" s="17" t="str">
        <f t="shared" si="178"/>
        <v>enero</v>
      </c>
      <c r="E3245" s="17" t="str">
        <f t="shared" si="179"/>
        <v>T1</v>
      </c>
      <c r="F3245" s="17" t="str">
        <f t="shared" si="180"/>
        <v>S1</v>
      </c>
      <c r="G3245" s="1" t="s">
        <v>0</v>
      </c>
      <c r="H3245" s="1" t="s">
        <v>94</v>
      </c>
      <c r="I3245" s="1" t="s">
        <v>95</v>
      </c>
      <c r="J3245" s="1" t="s">
        <v>5</v>
      </c>
      <c r="K3245" s="1">
        <v>56</v>
      </c>
      <c r="L3245" s="1" t="s">
        <v>114</v>
      </c>
      <c r="M3245" s="14">
        <v>0.3</v>
      </c>
      <c r="N3245" s="2">
        <v>1250</v>
      </c>
      <c r="O3245" s="14">
        <f t="shared" si="176"/>
        <v>375</v>
      </c>
      <c r="P3245" s="14">
        <f t="shared" si="177"/>
        <v>150</v>
      </c>
      <c r="Q3245" s="3">
        <v>0.4</v>
      </c>
    </row>
    <row r="3246" spans="1:17" ht="15.75" customHeight="1" x14ac:dyDescent="0.2">
      <c r="A3246" s="1" t="s">
        <v>108</v>
      </c>
      <c r="B3246" s="1">
        <v>1185732</v>
      </c>
      <c r="C3246" s="17">
        <v>44571</v>
      </c>
      <c r="D3246" s="17" t="str">
        <f t="shared" si="178"/>
        <v>enero</v>
      </c>
      <c r="E3246" s="17" t="str">
        <f t="shared" si="179"/>
        <v>T1</v>
      </c>
      <c r="F3246" s="17" t="str">
        <f t="shared" si="180"/>
        <v>S1</v>
      </c>
      <c r="G3246" s="1" t="s">
        <v>0</v>
      </c>
      <c r="H3246" s="1" t="s">
        <v>94</v>
      </c>
      <c r="I3246" s="1" t="s">
        <v>95</v>
      </c>
      <c r="J3246" s="1" t="s">
        <v>6</v>
      </c>
      <c r="K3246" s="1">
        <v>57</v>
      </c>
      <c r="L3246" s="1" t="s">
        <v>115</v>
      </c>
      <c r="M3246" s="14">
        <v>0.45</v>
      </c>
      <c r="N3246" s="2">
        <v>1750</v>
      </c>
      <c r="O3246" s="14">
        <f t="shared" si="176"/>
        <v>787.5</v>
      </c>
      <c r="P3246" s="14">
        <f t="shared" si="177"/>
        <v>236.25</v>
      </c>
      <c r="Q3246" s="3">
        <v>0.3</v>
      </c>
    </row>
    <row r="3247" spans="1:17" ht="15.75" customHeight="1" x14ac:dyDescent="0.2">
      <c r="A3247" s="1" t="s">
        <v>108</v>
      </c>
      <c r="B3247" s="1">
        <v>1185732</v>
      </c>
      <c r="C3247" s="17">
        <v>44571</v>
      </c>
      <c r="D3247" s="17" t="str">
        <f t="shared" si="178"/>
        <v>enero</v>
      </c>
      <c r="E3247" s="17" t="str">
        <f t="shared" si="179"/>
        <v>T1</v>
      </c>
      <c r="F3247" s="17" t="str">
        <f t="shared" si="180"/>
        <v>S1</v>
      </c>
      <c r="G3247" s="1" t="s">
        <v>0</v>
      </c>
      <c r="H3247" s="1" t="s">
        <v>94</v>
      </c>
      <c r="I3247" s="1" t="s">
        <v>95</v>
      </c>
      <c r="J3247" s="1" t="s">
        <v>7</v>
      </c>
      <c r="K3247" s="1">
        <v>35</v>
      </c>
      <c r="L3247" s="1" t="s">
        <v>115</v>
      </c>
      <c r="M3247" s="14">
        <v>0.35000000000000003</v>
      </c>
      <c r="N3247" s="2">
        <v>2750</v>
      </c>
      <c r="O3247" s="14">
        <f t="shared" si="176"/>
        <v>962.50000000000011</v>
      </c>
      <c r="P3247" s="14">
        <f t="shared" si="177"/>
        <v>385.00000000000006</v>
      </c>
      <c r="Q3247" s="3">
        <v>0.4</v>
      </c>
    </row>
    <row r="3248" spans="1:17" ht="15.75" customHeight="1" x14ac:dyDescent="0.2">
      <c r="A3248" s="1" t="s">
        <v>108</v>
      </c>
      <c r="B3248" s="1">
        <v>1185732</v>
      </c>
      <c r="C3248" s="17">
        <v>44600</v>
      </c>
      <c r="D3248" s="17" t="str">
        <f t="shared" si="178"/>
        <v>febrero</v>
      </c>
      <c r="E3248" s="17" t="str">
        <f t="shared" si="179"/>
        <v>T1</v>
      </c>
      <c r="F3248" s="17" t="str">
        <f t="shared" si="180"/>
        <v>S1</v>
      </c>
      <c r="G3248" s="1" t="s">
        <v>0</v>
      </c>
      <c r="H3248" s="1" t="s">
        <v>94</v>
      </c>
      <c r="I3248" s="1" t="s">
        <v>95</v>
      </c>
      <c r="J3248" s="1" t="s">
        <v>2</v>
      </c>
      <c r="K3248" s="1">
        <v>48</v>
      </c>
      <c r="L3248" s="1" t="s">
        <v>114</v>
      </c>
      <c r="M3248" s="14">
        <v>0.35000000000000003</v>
      </c>
      <c r="N3248" s="2">
        <v>5250</v>
      </c>
      <c r="O3248" s="14">
        <f t="shared" si="176"/>
        <v>1837.5000000000002</v>
      </c>
      <c r="P3248" s="14">
        <f t="shared" si="177"/>
        <v>643.125</v>
      </c>
      <c r="Q3248" s="3">
        <v>0.35</v>
      </c>
    </row>
    <row r="3249" spans="1:17" ht="15.75" customHeight="1" x14ac:dyDescent="0.2">
      <c r="A3249" s="1" t="s">
        <v>108</v>
      </c>
      <c r="B3249" s="1">
        <v>1185732</v>
      </c>
      <c r="C3249" s="17">
        <v>44600</v>
      </c>
      <c r="D3249" s="17" t="str">
        <f t="shared" si="178"/>
        <v>febrero</v>
      </c>
      <c r="E3249" s="17" t="str">
        <f t="shared" si="179"/>
        <v>T1</v>
      </c>
      <c r="F3249" s="17" t="str">
        <f t="shared" si="180"/>
        <v>S1</v>
      </c>
      <c r="G3249" s="1" t="s">
        <v>0</v>
      </c>
      <c r="H3249" s="1" t="s">
        <v>94</v>
      </c>
      <c r="I3249" s="1" t="s">
        <v>95</v>
      </c>
      <c r="J3249" s="1" t="s">
        <v>3</v>
      </c>
      <c r="K3249" s="1">
        <v>46</v>
      </c>
      <c r="L3249" s="1" t="s">
        <v>114</v>
      </c>
      <c r="M3249" s="14">
        <v>0.35000000000000003</v>
      </c>
      <c r="N3249" s="2">
        <v>1750</v>
      </c>
      <c r="O3249" s="14">
        <f t="shared" si="176"/>
        <v>612.50000000000011</v>
      </c>
      <c r="P3249" s="14">
        <f t="shared" si="177"/>
        <v>214.37500000000003</v>
      </c>
      <c r="Q3249" s="3">
        <v>0.35</v>
      </c>
    </row>
    <row r="3250" spans="1:17" ht="15.75" customHeight="1" x14ac:dyDescent="0.2">
      <c r="A3250" s="1" t="s">
        <v>108</v>
      </c>
      <c r="B3250" s="1">
        <v>1185732</v>
      </c>
      <c r="C3250" s="17">
        <v>44600</v>
      </c>
      <c r="D3250" s="17" t="str">
        <f t="shared" si="178"/>
        <v>febrero</v>
      </c>
      <c r="E3250" s="17" t="str">
        <f t="shared" si="179"/>
        <v>T1</v>
      </c>
      <c r="F3250" s="17" t="str">
        <f t="shared" si="180"/>
        <v>S1</v>
      </c>
      <c r="G3250" s="1" t="s">
        <v>0</v>
      </c>
      <c r="H3250" s="1" t="s">
        <v>94</v>
      </c>
      <c r="I3250" s="1" t="s">
        <v>95</v>
      </c>
      <c r="J3250" s="1" t="s">
        <v>4</v>
      </c>
      <c r="K3250" s="1">
        <v>43</v>
      </c>
      <c r="L3250" s="1" t="s">
        <v>114</v>
      </c>
      <c r="M3250" s="14">
        <v>0.25000000000000006</v>
      </c>
      <c r="N3250" s="2">
        <v>2250</v>
      </c>
      <c r="O3250" s="14">
        <f t="shared" si="176"/>
        <v>562.50000000000011</v>
      </c>
      <c r="P3250" s="14">
        <f t="shared" si="177"/>
        <v>225.00000000000006</v>
      </c>
      <c r="Q3250" s="3">
        <v>0.4</v>
      </c>
    </row>
    <row r="3251" spans="1:17" ht="15.75" customHeight="1" x14ac:dyDescent="0.2">
      <c r="A3251" s="1" t="s">
        <v>108</v>
      </c>
      <c r="B3251" s="1">
        <v>1185732</v>
      </c>
      <c r="C3251" s="17">
        <v>44600</v>
      </c>
      <c r="D3251" s="17" t="str">
        <f t="shared" si="178"/>
        <v>febrero</v>
      </c>
      <c r="E3251" s="17" t="str">
        <f t="shared" si="179"/>
        <v>T1</v>
      </c>
      <c r="F3251" s="17" t="str">
        <f t="shared" si="180"/>
        <v>S1</v>
      </c>
      <c r="G3251" s="1" t="s">
        <v>0</v>
      </c>
      <c r="H3251" s="1" t="s">
        <v>94</v>
      </c>
      <c r="I3251" s="1" t="s">
        <v>95</v>
      </c>
      <c r="J3251" s="1" t="s">
        <v>5</v>
      </c>
      <c r="K3251" s="1">
        <v>30</v>
      </c>
      <c r="L3251" s="1" t="s">
        <v>114</v>
      </c>
      <c r="M3251" s="14">
        <v>0.3</v>
      </c>
      <c r="N3251" s="2">
        <v>1000</v>
      </c>
      <c r="O3251" s="14">
        <f t="shared" si="176"/>
        <v>300</v>
      </c>
      <c r="P3251" s="14">
        <f t="shared" si="177"/>
        <v>120</v>
      </c>
      <c r="Q3251" s="3">
        <v>0.4</v>
      </c>
    </row>
    <row r="3252" spans="1:17" ht="15.75" customHeight="1" x14ac:dyDescent="0.2">
      <c r="A3252" s="1" t="s">
        <v>108</v>
      </c>
      <c r="B3252" s="1">
        <v>1185732</v>
      </c>
      <c r="C3252" s="17">
        <v>44600</v>
      </c>
      <c r="D3252" s="17" t="str">
        <f t="shared" si="178"/>
        <v>febrero</v>
      </c>
      <c r="E3252" s="17" t="str">
        <f t="shared" si="179"/>
        <v>T1</v>
      </c>
      <c r="F3252" s="17" t="str">
        <f t="shared" si="180"/>
        <v>S1</v>
      </c>
      <c r="G3252" s="1" t="s">
        <v>0</v>
      </c>
      <c r="H3252" s="1" t="s">
        <v>94</v>
      </c>
      <c r="I3252" s="1" t="s">
        <v>95</v>
      </c>
      <c r="J3252" s="1" t="s">
        <v>6</v>
      </c>
      <c r="K3252" s="1">
        <v>27</v>
      </c>
      <c r="L3252" s="1" t="s">
        <v>115</v>
      </c>
      <c r="M3252" s="14">
        <v>0.45</v>
      </c>
      <c r="N3252" s="2">
        <v>1750</v>
      </c>
      <c r="O3252" s="14">
        <f t="shared" si="176"/>
        <v>787.5</v>
      </c>
      <c r="P3252" s="14">
        <f t="shared" si="177"/>
        <v>236.25</v>
      </c>
      <c r="Q3252" s="3">
        <v>0.3</v>
      </c>
    </row>
    <row r="3253" spans="1:17" ht="15.75" customHeight="1" x14ac:dyDescent="0.2">
      <c r="A3253" s="1" t="s">
        <v>108</v>
      </c>
      <c r="B3253" s="1">
        <v>1185732</v>
      </c>
      <c r="C3253" s="17">
        <v>44600</v>
      </c>
      <c r="D3253" s="17" t="str">
        <f t="shared" si="178"/>
        <v>febrero</v>
      </c>
      <c r="E3253" s="17" t="str">
        <f t="shared" si="179"/>
        <v>T1</v>
      </c>
      <c r="F3253" s="17" t="str">
        <f t="shared" si="180"/>
        <v>S1</v>
      </c>
      <c r="G3253" s="1" t="s">
        <v>0</v>
      </c>
      <c r="H3253" s="1" t="s">
        <v>94</v>
      </c>
      <c r="I3253" s="1" t="s">
        <v>95</v>
      </c>
      <c r="J3253" s="1" t="s">
        <v>7</v>
      </c>
      <c r="K3253" s="1">
        <v>35</v>
      </c>
      <c r="L3253" s="1" t="s">
        <v>114</v>
      </c>
      <c r="M3253" s="14">
        <v>0.35000000000000003</v>
      </c>
      <c r="N3253" s="2">
        <v>2750</v>
      </c>
      <c r="O3253" s="14">
        <f t="shared" si="176"/>
        <v>962.50000000000011</v>
      </c>
      <c r="P3253" s="14">
        <f t="shared" si="177"/>
        <v>385.00000000000006</v>
      </c>
      <c r="Q3253" s="3">
        <v>0.4</v>
      </c>
    </row>
    <row r="3254" spans="1:17" ht="15.75" customHeight="1" x14ac:dyDescent="0.2">
      <c r="A3254" s="1" t="s">
        <v>108</v>
      </c>
      <c r="B3254" s="1">
        <v>1185732</v>
      </c>
      <c r="C3254" s="17">
        <v>44626</v>
      </c>
      <c r="D3254" s="17" t="str">
        <f t="shared" si="178"/>
        <v>marzo</v>
      </c>
      <c r="E3254" s="17" t="str">
        <f t="shared" si="179"/>
        <v>T1</v>
      </c>
      <c r="F3254" s="17" t="str">
        <f t="shared" si="180"/>
        <v>S1</v>
      </c>
      <c r="G3254" s="1" t="s">
        <v>0</v>
      </c>
      <c r="H3254" s="1" t="s">
        <v>94</v>
      </c>
      <c r="I3254" s="1" t="s">
        <v>95</v>
      </c>
      <c r="J3254" s="1" t="s">
        <v>2</v>
      </c>
      <c r="K3254" s="1">
        <v>30</v>
      </c>
      <c r="L3254" s="1" t="s">
        <v>113</v>
      </c>
      <c r="M3254" s="14">
        <v>0.35000000000000003</v>
      </c>
      <c r="N3254" s="2">
        <v>4950</v>
      </c>
      <c r="O3254" s="14">
        <f t="shared" si="176"/>
        <v>1732.5000000000002</v>
      </c>
      <c r="P3254" s="14">
        <f t="shared" si="177"/>
        <v>606.375</v>
      </c>
      <c r="Q3254" s="3">
        <v>0.35</v>
      </c>
    </row>
    <row r="3255" spans="1:17" ht="15.75" customHeight="1" x14ac:dyDescent="0.2">
      <c r="A3255" s="1" t="s">
        <v>108</v>
      </c>
      <c r="B3255" s="1">
        <v>1185732</v>
      </c>
      <c r="C3255" s="17">
        <v>44626</v>
      </c>
      <c r="D3255" s="17" t="str">
        <f t="shared" si="178"/>
        <v>marzo</v>
      </c>
      <c r="E3255" s="17" t="str">
        <f t="shared" si="179"/>
        <v>T1</v>
      </c>
      <c r="F3255" s="17" t="str">
        <f t="shared" si="180"/>
        <v>S1</v>
      </c>
      <c r="G3255" s="1" t="s">
        <v>0</v>
      </c>
      <c r="H3255" s="1" t="s">
        <v>94</v>
      </c>
      <c r="I3255" s="1" t="s">
        <v>95</v>
      </c>
      <c r="J3255" s="1" t="s">
        <v>3</v>
      </c>
      <c r="K3255" s="1">
        <v>24</v>
      </c>
      <c r="L3255" s="1" t="s">
        <v>115</v>
      </c>
      <c r="M3255" s="14">
        <v>0.35000000000000003</v>
      </c>
      <c r="N3255" s="2">
        <v>2000</v>
      </c>
      <c r="O3255" s="14">
        <f t="shared" si="176"/>
        <v>700.00000000000011</v>
      </c>
      <c r="P3255" s="14">
        <f t="shared" si="177"/>
        <v>245.00000000000003</v>
      </c>
      <c r="Q3255" s="3">
        <v>0.35</v>
      </c>
    </row>
    <row r="3256" spans="1:17" ht="15.75" customHeight="1" x14ac:dyDescent="0.2">
      <c r="A3256" s="1" t="s">
        <v>108</v>
      </c>
      <c r="B3256" s="1">
        <v>1185732</v>
      </c>
      <c r="C3256" s="17">
        <v>44626</v>
      </c>
      <c r="D3256" s="17" t="str">
        <f t="shared" si="178"/>
        <v>marzo</v>
      </c>
      <c r="E3256" s="17" t="str">
        <f t="shared" si="179"/>
        <v>T1</v>
      </c>
      <c r="F3256" s="17" t="str">
        <f t="shared" si="180"/>
        <v>S1</v>
      </c>
      <c r="G3256" s="1" t="s">
        <v>0</v>
      </c>
      <c r="H3256" s="1" t="s">
        <v>94</v>
      </c>
      <c r="I3256" s="1" t="s">
        <v>95</v>
      </c>
      <c r="J3256" s="1" t="s">
        <v>4</v>
      </c>
      <c r="K3256" s="1">
        <v>50</v>
      </c>
      <c r="L3256" s="1" t="s">
        <v>112</v>
      </c>
      <c r="M3256" s="14">
        <v>0.25000000000000006</v>
      </c>
      <c r="N3256" s="2">
        <v>2250</v>
      </c>
      <c r="O3256" s="14">
        <f t="shared" si="176"/>
        <v>562.50000000000011</v>
      </c>
      <c r="P3256" s="14">
        <f t="shared" si="177"/>
        <v>225.00000000000006</v>
      </c>
      <c r="Q3256" s="3">
        <v>0.4</v>
      </c>
    </row>
    <row r="3257" spans="1:17" ht="15.75" customHeight="1" x14ac:dyDescent="0.2">
      <c r="A3257" s="1" t="s">
        <v>108</v>
      </c>
      <c r="B3257" s="1">
        <v>1185732</v>
      </c>
      <c r="C3257" s="17">
        <v>44626</v>
      </c>
      <c r="D3257" s="17" t="str">
        <f t="shared" si="178"/>
        <v>marzo</v>
      </c>
      <c r="E3257" s="17" t="str">
        <f t="shared" si="179"/>
        <v>T1</v>
      </c>
      <c r="F3257" s="17" t="str">
        <f t="shared" si="180"/>
        <v>S1</v>
      </c>
      <c r="G3257" s="1" t="s">
        <v>0</v>
      </c>
      <c r="H3257" s="1" t="s">
        <v>94</v>
      </c>
      <c r="I3257" s="1" t="s">
        <v>95</v>
      </c>
      <c r="J3257" s="1" t="s">
        <v>5</v>
      </c>
      <c r="K3257" s="1">
        <v>46</v>
      </c>
      <c r="L3257" s="1" t="s">
        <v>114</v>
      </c>
      <c r="M3257" s="14">
        <v>0.3</v>
      </c>
      <c r="N3257" s="2">
        <v>750</v>
      </c>
      <c r="O3257" s="14">
        <f t="shared" si="176"/>
        <v>225</v>
      </c>
      <c r="P3257" s="14">
        <f t="shared" si="177"/>
        <v>90</v>
      </c>
      <c r="Q3257" s="3">
        <v>0.4</v>
      </c>
    </row>
    <row r="3258" spans="1:17" ht="15.75" customHeight="1" x14ac:dyDescent="0.2">
      <c r="A3258" s="1" t="s">
        <v>108</v>
      </c>
      <c r="B3258" s="1">
        <v>1185732</v>
      </c>
      <c r="C3258" s="17">
        <v>44626</v>
      </c>
      <c r="D3258" s="17" t="str">
        <f t="shared" si="178"/>
        <v>marzo</v>
      </c>
      <c r="E3258" s="17" t="str">
        <f t="shared" si="179"/>
        <v>T1</v>
      </c>
      <c r="F3258" s="17" t="str">
        <f t="shared" si="180"/>
        <v>S1</v>
      </c>
      <c r="G3258" s="1" t="s">
        <v>0</v>
      </c>
      <c r="H3258" s="1" t="s">
        <v>94</v>
      </c>
      <c r="I3258" s="1" t="s">
        <v>95</v>
      </c>
      <c r="J3258" s="1" t="s">
        <v>6</v>
      </c>
      <c r="K3258" s="1">
        <v>53</v>
      </c>
      <c r="L3258" s="1" t="s">
        <v>113</v>
      </c>
      <c r="M3258" s="14">
        <v>0.45</v>
      </c>
      <c r="N3258" s="2">
        <v>1250</v>
      </c>
      <c r="O3258" s="14">
        <f t="shared" si="176"/>
        <v>562.5</v>
      </c>
      <c r="P3258" s="14">
        <f t="shared" si="177"/>
        <v>168.75</v>
      </c>
      <c r="Q3258" s="3">
        <v>0.3</v>
      </c>
    </row>
    <row r="3259" spans="1:17" ht="15.75" customHeight="1" x14ac:dyDescent="0.2">
      <c r="A3259" s="1" t="s">
        <v>108</v>
      </c>
      <c r="B3259" s="1">
        <v>1185732</v>
      </c>
      <c r="C3259" s="17">
        <v>44626</v>
      </c>
      <c r="D3259" s="17" t="str">
        <f t="shared" si="178"/>
        <v>marzo</v>
      </c>
      <c r="E3259" s="17" t="str">
        <f t="shared" si="179"/>
        <v>T1</v>
      </c>
      <c r="F3259" s="17" t="str">
        <f t="shared" si="180"/>
        <v>S1</v>
      </c>
      <c r="G3259" s="1" t="s">
        <v>0</v>
      </c>
      <c r="H3259" s="1" t="s">
        <v>94</v>
      </c>
      <c r="I3259" s="1" t="s">
        <v>95</v>
      </c>
      <c r="J3259" s="1" t="s">
        <v>7</v>
      </c>
      <c r="K3259" s="1">
        <v>58</v>
      </c>
      <c r="L3259" s="1" t="s">
        <v>115</v>
      </c>
      <c r="M3259" s="14">
        <v>0.35000000000000003</v>
      </c>
      <c r="N3259" s="2">
        <v>2250</v>
      </c>
      <c r="O3259" s="14">
        <f t="shared" si="176"/>
        <v>787.50000000000011</v>
      </c>
      <c r="P3259" s="14">
        <f t="shared" si="177"/>
        <v>315.00000000000006</v>
      </c>
      <c r="Q3259" s="3">
        <v>0.4</v>
      </c>
    </row>
    <row r="3260" spans="1:17" ht="15.75" customHeight="1" x14ac:dyDescent="0.2">
      <c r="A3260" s="1" t="s">
        <v>108</v>
      </c>
      <c r="B3260" s="1">
        <v>1185732</v>
      </c>
      <c r="C3260" s="17">
        <v>44658</v>
      </c>
      <c r="D3260" s="17" t="str">
        <f t="shared" si="178"/>
        <v>abril</v>
      </c>
      <c r="E3260" s="17" t="str">
        <f t="shared" si="179"/>
        <v>T2</v>
      </c>
      <c r="F3260" s="17" t="str">
        <f t="shared" si="180"/>
        <v>S1</v>
      </c>
      <c r="G3260" s="1" t="s">
        <v>0</v>
      </c>
      <c r="H3260" s="1" t="s">
        <v>94</v>
      </c>
      <c r="I3260" s="1" t="s">
        <v>95</v>
      </c>
      <c r="J3260" s="1" t="s">
        <v>2</v>
      </c>
      <c r="K3260" s="1">
        <v>44</v>
      </c>
      <c r="L3260" s="1" t="s">
        <v>112</v>
      </c>
      <c r="M3260" s="14">
        <v>0.35000000000000003</v>
      </c>
      <c r="N3260" s="2">
        <v>4750</v>
      </c>
      <c r="O3260" s="14">
        <f t="shared" si="176"/>
        <v>1662.5000000000002</v>
      </c>
      <c r="P3260" s="14">
        <f t="shared" si="177"/>
        <v>581.875</v>
      </c>
      <c r="Q3260" s="3">
        <v>0.35</v>
      </c>
    </row>
    <row r="3261" spans="1:17" ht="15.75" customHeight="1" x14ac:dyDescent="0.2">
      <c r="A3261" s="1" t="s">
        <v>108</v>
      </c>
      <c r="B3261" s="1">
        <v>1185732</v>
      </c>
      <c r="C3261" s="17">
        <v>44658</v>
      </c>
      <c r="D3261" s="17" t="str">
        <f t="shared" si="178"/>
        <v>abril</v>
      </c>
      <c r="E3261" s="17" t="str">
        <f t="shared" si="179"/>
        <v>T2</v>
      </c>
      <c r="F3261" s="17" t="str">
        <f t="shared" si="180"/>
        <v>S1</v>
      </c>
      <c r="G3261" s="1" t="s">
        <v>0</v>
      </c>
      <c r="H3261" s="1" t="s">
        <v>94</v>
      </c>
      <c r="I3261" s="1" t="s">
        <v>95</v>
      </c>
      <c r="J3261" s="1" t="s">
        <v>3</v>
      </c>
      <c r="K3261" s="1">
        <v>22</v>
      </c>
      <c r="L3261" s="1" t="s">
        <v>113</v>
      </c>
      <c r="M3261" s="14">
        <v>0.35000000000000003</v>
      </c>
      <c r="N3261" s="2">
        <v>1750</v>
      </c>
      <c r="O3261" s="14">
        <f t="shared" si="176"/>
        <v>612.50000000000011</v>
      </c>
      <c r="P3261" s="14">
        <f t="shared" si="177"/>
        <v>214.37500000000003</v>
      </c>
      <c r="Q3261" s="3">
        <v>0.35</v>
      </c>
    </row>
    <row r="3262" spans="1:17" ht="15.75" customHeight="1" x14ac:dyDescent="0.2">
      <c r="A3262" s="1" t="s">
        <v>108</v>
      </c>
      <c r="B3262" s="1">
        <v>1185732</v>
      </c>
      <c r="C3262" s="17">
        <v>44658</v>
      </c>
      <c r="D3262" s="17" t="str">
        <f t="shared" si="178"/>
        <v>abril</v>
      </c>
      <c r="E3262" s="17" t="str">
        <f t="shared" si="179"/>
        <v>T2</v>
      </c>
      <c r="F3262" s="17" t="str">
        <f t="shared" si="180"/>
        <v>S1</v>
      </c>
      <c r="G3262" s="1" t="s">
        <v>0</v>
      </c>
      <c r="H3262" s="1" t="s">
        <v>94</v>
      </c>
      <c r="I3262" s="1" t="s">
        <v>95</v>
      </c>
      <c r="J3262" s="1" t="s">
        <v>4</v>
      </c>
      <c r="K3262" s="1">
        <v>29</v>
      </c>
      <c r="L3262" s="1" t="s">
        <v>115</v>
      </c>
      <c r="M3262" s="14">
        <v>0.25000000000000006</v>
      </c>
      <c r="N3262" s="2">
        <v>1750</v>
      </c>
      <c r="O3262" s="14">
        <f t="shared" si="176"/>
        <v>437.50000000000011</v>
      </c>
      <c r="P3262" s="14">
        <f t="shared" si="177"/>
        <v>175.00000000000006</v>
      </c>
      <c r="Q3262" s="3">
        <v>0.4</v>
      </c>
    </row>
    <row r="3263" spans="1:17" ht="15.75" customHeight="1" x14ac:dyDescent="0.2">
      <c r="A3263" s="1" t="s">
        <v>108</v>
      </c>
      <c r="B3263" s="1">
        <v>1185732</v>
      </c>
      <c r="C3263" s="17">
        <v>44658</v>
      </c>
      <c r="D3263" s="17" t="str">
        <f t="shared" si="178"/>
        <v>abril</v>
      </c>
      <c r="E3263" s="17" t="str">
        <f t="shared" si="179"/>
        <v>T2</v>
      </c>
      <c r="F3263" s="17" t="str">
        <f t="shared" si="180"/>
        <v>S1</v>
      </c>
      <c r="G3263" s="1" t="s">
        <v>0</v>
      </c>
      <c r="H3263" s="1" t="s">
        <v>94</v>
      </c>
      <c r="I3263" s="1" t="s">
        <v>95</v>
      </c>
      <c r="J3263" s="1" t="s">
        <v>5</v>
      </c>
      <c r="K3263" s="1">
        <v>58</v>
      </c>
      <c r="L3263" s="1" t="s">
        <v>115</v>
      </c>
      <c r="M3263" s="14">
        <v>0.3</v>
      </c>
      <c r="N3263" s="2">
        <v>1000</v>
      </c>
      <c r="O3263" s="14">
        <f t="shared" si="176"/>
        <v>300</v>
      </c>
      <c r="P3263" s="14">
        <f t="shared" si="177"/>
        <v>120</v>
      </c>
      <c r="Q3263" s="3">
        <v>0.4</v>
      </c>
    </row>
    <row r="3264" spans="1:17" ht="15.75" customHeight="1" x14ac:dyDescent="0.2">
      <c r="A3264" s="1" t="s">
        <v>108</v>
      </c>
      <c r="B3264" s="1">
        <v>1185732</v>
      </c>
      <c r="C3264" s="17">
        <v>44658</v>
      </c>
      <c r="D3264" s="17" t="str">
        <f t="shared" si="178"/>
        <v>abril</v>
      </c>
      <c r="E3264" s="17" t="str">
        <f t="shared" si="179"/>
        <v>T2</v>
      </c>
      <c r="F3264" s="17" t="str">
        <f t="shared" si="180"/>
        <v>S1</v>
      </c>
      <c r="G3264" s="1" t="s">
        <v>0</v>
      </c>
      <c r="H3264" s="1" t="s">
        <v>94</v>
      </c>
      <c r="I3264" s="1" t="s">
        <v>95</v>
      </c>
      <c r="J3264" s="1" t="s">
        <v>6</v>
      </c>
      <c r="K3264" s="1">
        <v>47</v>
      </c>
      <c r="L3264" s="1" t="s">
        <v>112</v>
      </c>
      <c r="M3264" s="14">
        <v>0.45</v>
      </c>
      <c r="N3264" s="2">
        <v>1000</v>
      </c>
      <c r="O3264" s="14">
        <f t="shared" si="176"/>
        <v>450</v>
      </c>
      <c r="P3264" s="14">
        <f t="shared" si="177"/>
        <v>135</v>
      </c>
      <c r="Q3264" s="3">
        <v>0.3</v>
      </c>
    </row>
    <row r="3265" spans="1:17" ht="15.75" customHeight="1" x14ac:dyDescent="0.2">
      <c r="A3265" s="1" t="s">
        <v>108</v>
      </c>
      <c r="B3265" s="1">
        <v>1185732</v>
      </c>
      <c r="C3265" s="17">
        <v>44658</v>
      </c>
      <c r="D3265" s="17" t="str">
        <f t="shared" si="178"/>
        <v>abril</v>
      </c>
      <c r="E3265" s="17" t="str">
        <f t="shared" si="179"/>
        <v>T2</v>
      </c>
      <c r="F3265" s="17" t="str">
        <f t="shared" si="180"/>
        <v>S1</v>
      </c>
      <c r="G3265" s="1" t="s">
        <v>0</v>
      </c>
      <c r="H3265" s="1" t="s">
        <v>94</v>
      </c>
      <c r="I3265" s="1" t="s">
        <v>95</v>
      </c>
      <c r="J3265" s="1" t="s">
        <v>7</v>
      </c>
      <c r="K3265" s="1">
        <v>58</v>
      </c>
      <c r="L3265" s="1" t="s">
        <v>115</v>
      </c>
      <c r="M3265" s="14">
        <v>0.35000000000000003</v>
      </c>
      <c r="N3265" s="2">
        <v>2500</v>
      </c>
      <c r="O3265" s="14">
        <f t="shared" si="176"/>
        <v>875.00000000000011</v>
      </c>
      <c r="P3265" s="14">
        <f t="shared" si="177"/>
        <v>350.00000000000006</v>
      </c>
      <c r="Q3265" s="3">
        <v>0.4</v>
      </c>
    </row>
    <row r="3266" spans="1:17" ht="15.75" customHeight="1" x14ac:dyDescent="0.2">
      <c r="A3266" s="1" t="s">
        <v>108</v>
      </c>
      <c r="B3266" s="1">
        <v>1185732</v>
      </c>
      <c r="C3266" s="17">
        <v>44687</v>
      </c>
      <c r="D3266" s="17" t="str">
        <f t="shared" ref="D3266:D3329" si="181">TEXT(C3266,"mmmm")</f>
        <v>mayo</v>
      </c>
      <c r="E3266" s="17" t="str">
        <f t="shared" ref="E3266:E3329" si="182">"T" &amp; TRUNC((MONTH(C3266)-1)/3)+1</f>
        <v>T2</v>
      </c>
      <c r="F3266" s="17" t="str">
        <f t="shared" ref="F3266:F3329" si="183">"S" &amp; IF(MONTH(C3266)&lt;=6,1,2)</f>
        <v>S1</v>
      </c>
      <c r="G3266" s="1" t="s">
        <v>0</v>
      </c>
      <c r="H3266" s="1" t="s">
        <v>94</v>
      </c>
      <c r="I3266" s="1" t="s">
        <v>95</v>
      </c>
      <c r="J3266" s="1" t="s">
        <v>2</v>
      </c>
      <c r="K3266" s="1">
        <v>55</v>
      </c>
      <c r="L3266" s="1" t="s">
        <v>114</v>
      </c>
      <c r="M3266" s="14">
        <v>0.49999999999999994</v>
      </c>
      <c r="N3266" s="2">
        <v>5200</v>
      </c>
      <c r="O3266" s="14">
        <f t="shared" si="176"/>
        <v>2599.9999999999995</v>
      </c>
      <c r="P3266" s="14">
        <f t="shared" si="177"/>
        <v>909.99999999999977</v>
      </c>
      <c r="Q3266" s="3">
        <v>0.35</v>
      </c>
    </row>
    <row r="3267" spans="1:17" ht="15.75" customHeight="1" x14ac:dyDescent="0.2">
      <c r="A3267" s="1" t="s">
        <v>108</v>
      </c>
      <c r="B3267" s="1">
        <v>1185732</v>
      </c>
      <c r="C3267" s="17">
        <v>44687</v>
      </c>
      <c r="D3267" s="17" t="str">
        <f t="shared" si="181"/>
        <v>mayo</v>
      </c>
      <c r="E3267" s="17" t="str">
        <f t="shared" si="182"/>
        <v>T2</v>
      </c>
      <c r="F3267" s="17" t="str">
        <f t="shared" si="183"/>
        <v>S1</v>
      </c>
      <c r="G3267" s="1" t="s">
        <v>0</v>
      </c>
      <c r="H3267" s="1" t="s">
        <v>94</v>
      </c>
      <c r="I3267" s="1" t="s">
        <v>95</v>
      </c>
      <c r="J3267" s="1" t="s">
        <v>3</v>
      </c>
      <c r="K3267" s="1">
        <v>41</v>
      </c>
      <c r="L3267" s="1" t="s">
        <v>112</v>
      </c>
      <c r="M3267" s="14">
        <v>0.45</v>
      </c>
      <c r="N3267" s="2">
        <v>2250</v>
      </c>
      <c r="O3267" s="14">
        <f t="shared" si="176"/>
        <v>1012.5</v>
      </c>
      <c r="P3267" s="14">
        <f t="shared" si="177"/>
        <v>354.375</v>
      </c>
      <c r="Q3267" s="3">
        <v>0.35</v>
      </c>
    </row>
    <row r="3268" spans="1:17" ht="15.75" customHeight="1" x14ac:dyDescent="0.2">
      <c r="A3268" s="1" t="s">
        <v>108</v>
      </c>
      <c r="B3268" s="1">
        <v>1185732</v>
      </c>
      <c r="C3268" s="17">
        <v>44687</v>
      </c>
      <c r="D3268" s="17" t="str">
        <f t="shared" si="181"/>
        <v>mayo</v>
      </c>
      <c r="E3268" s="17" t="str">
        <f t="shared" si="182"/>
        <v>T2</v>
      </c>
      <c r="F3268" s="17" t="str">
        <f t="shared" si="183"/>
        <v>S1</v>
      </c>
      <c r="G3268" s="1" t="s">
        <v>0</v>
      </c>
      <c r="H3268" s="1" t="s">
        <v>94</v>
      </c>
      <c r="I3268" s="1" t="s">
        <v>95</v>
      </c>
      <c r="J3268" s="1" t="s">
        <v>4</v>
      </c>
      <c r="K3268" s="1">
        <v>36</v>
      </c>
      <c r="L3268" s="1" t="s">
        <v>112</v>
      </c>
      <c r="M3268" s="14">
        <v>0.4</v>
      </c>
      <c r="N3268" s="2">
        <v>2500</v>
      </c>
      <c r="O3268" s="14">
        <f t="shared" si="176"/>
        <v>1000</v>
      </c>
      <c r="P3268" s="14">
        <f t="shared" si="177"/>
        <v>400</v>
      </c>
      <c r="Q3268" s="3">
        <v>0.4</v>
      </c>
    </row>
    <row r="3269" spans="1:17" ht="15.75" customHeight="1" x14ac:dyDescent="0.2">
      <c r="A3269" s="1" t="s">
        <v>108</v>
      </c>
      <c r="B3269" s="1">
        <v>1185732</v>
      </c>
      <c r="C3269" s="17">
        <v>44687</v>
      </c>
      <c r="D3269" s="17" t="str">
        <f t="shared" si="181"/>
        <v>mayo</v>
      </c>
      <c r="E3269" s="17" t="str">
        <f t="shared" si="182"/>
        <v>T2</v>
      </c>
      <c r="F3269" s="17" t="str">
        <f t="shared" si="183"/>
        <v>S1</v>
      </c>
      <c r="G3269" s="1" t="s">
        <v>0</v>
      </c>
      <c r="H3269" s="1" t="s">
        <v>94</v>
      </c>
      <c r="I3269" s="1" t="s">
        <v>95</v>
      </c>
      <c r="J3269" s="1" t="s">
        <v>5</v>
      </c>
      <c r="K3269" s="1">
        <v>31</v>
      </c>
      <c r="L3269" s="1" t="s">
        <v>115</v>
      </c>
      <c r="M3269" s="14">
        <v>0.4</v>
      </c>
      <c r="N3269" s="2">
        <v>2000</v>
      </c>
      <c r="O3269" s="14">
        <f t="shared" si="176"/>
        <v>800</v>
      </c>
      <c r="P3269" s="14">
        <f t="shared" si="177"/>
        <v>320</v>
      </c>
      <c r="Q3269" s="3">
        <v>0.4</v>
      </c>
    </row>
    <row r="3270" spans="1:17" ht="15.75" customHeight="1" x14ac:dyDescent="0.2">
      <c r="A3270" s="1" t="s">
        <v>108</v>
      </c>
      <c r="B3270" s="1">
        <v>1185732</v>
      </c>
      <c r="C3270" s="17">
        <v>44687</v>
      </c>
      <c r="D3270" s="17" t="str">
        <f t="shared" si="181"/>
        <v>mayo</v>
      </c>
      <c r="E3270" s="17" t="str">
        <f t="shared" si="182"/>
        <v>T2</v>
      </c>
      <c r="F3270" s="17" t="str">
        <f t="shared" si="183"/>
        <v>S1</v>
      </c>
      <c r="G3270" s="1" t="s">
        <v>0</v>
      </c>
      <c r="H3270" s="1" t="s">
        <v>94</v>
      </c>
      <c r="I3270" s="1" t="s">
        <v>95</v>
      </c>
      <c r="J3270" s="1" t="s">
        <v>6</v>
      </c>
      <c r="K3270" s="1">
        <v>21</v>
      </c>
      <c r="L3270" s="1" t="s">
        <v>115</v>
      </c>
      <c r="M3270" s="14">
        <v>0.49999999999999994</v>
      </c>
      <c r="N3270" s="2">
        <v>2250</v>
      </c>
      <c r="O3270" s="14">
        <f t="shared" si="176"/>
        <v>1124.9999999999998</v>
      </c>
      <c r="P3270" s="14">
        <f t="shared" si="177"/>
        <v>337.49999999999994</v>
      </c>
      <c r="Q3270" s="3">
        <v>0.3</v>
      </c>
    </row>
    <row r="3271" spans="1:17" ht="15.75" customHeight="1" x14ac:dyDescent="0.2">
      <c r="A3271" s="1" t="s">
        <v>108</v>
      </c>
      <c r="B3271" s="1">
        <v>1185732</v>
      </c>
      <c r="C3271" s="17">
        <v>44687</v>
      </c>
      <c r="D3271" s="17" t="str">
        <f t="shared" si="181"/>
        <v>mayo</v>
      </c>
      <c r="E3271" s="17" t="str">
        <f t="shared" si="182"/>
        <v>T2</v>
      </c>
      <c r="F3271" s="17" t="str">
        <f t="shared" si="183"/>
        <v>S1</v>
      </c>
      <c r="G3271" s="1" t="s">
        <v>0</v>
      </c>
      <c r="H3271" s="1" t="s">
        <v>94</v>
      </c>
      <c r="I3271" s="1" t="s">
        <v>95</v>
      </c>
      <c r="J3271" s="1" t="s">
        <v>7</v>
      </c>
      <c r="K3271" s="1">
        <v>55</v>
      </c>
      <c r="L3271" s="1" t="s">
        <v>112</v>
      </c>
      <c r="M3271" s="14">
        <v>0.54999999999999993</v>
      </c>
      <c r="N3271" s="2">
        <v>3500</v>
      </c>
      <c r="O3271" s="14">
        <f t="shared" si="176"/>
        <v>1924.9999999999998</v>
      </c>
      <c r="P3271" s="14">
        <f t="shared" si="177"/>
        <v>770</v>
      </c>
      <c r="Q3271" s="3">
        <v>0.4</v>
      </c>
    </row>
    <row r="3272" spans="1:17" ht="15.75" customHeight="1" x14ac:dyDescent="0.2">
      <c r="A3272" s="1" t="s">
        <v>108</v>
      </c>
      <c r="B3272" s="1">
        <v>1185732</v>
      </c>
      <c r="C3272" s="17">
        <v>44720</v>
      </c>
      <c r="D3272" s="17" t="str">
        <f t="shared" si="181"/>
        <v>junio</v>
      </c>
      <c r="E3272" s="17" t="str">
        <f t="shared" si="182"/>
        <v>T2</v>
      </c>
      <c r="F3272" s="17" t="str">
        <f t="shared" si="183"/>
        <v>S1</v>
      </c>
      <c r="G3272" s="1" t="s">
        <v>0</v>
      </c>
      <c r="H3272" s="1" t="s">
        <v>94</v>
      </c>
      <c r="I3272" s="1" t="s">
        <v>95</v>
      </c>
      <c r="J3272" s="1" t="s">
        <v>2</v>
      </c>
      <c r="K3272" s="1">
        <v>52</v>
      </c>
      <c r="L3272" s="1" t="s">
        <v>115</v>
      </c>
      <c r="M3272" s="14">
        <v>0.49999999999999994</v>
      </c>
      <c r="N3272" s="2">
        <v>6000</v>
      </c>
      <c r="O3272" s="14">
        <f t="shared" si="176"/>
        <v>2999.9999999999995</v>
      </c>
      <c r="P3272" s="14">
        <f t="shared" si="177"/>
        <v>1049.9999999999998</v>
      </c>
      <c r="Q3272" s="3">
        <v>0.35</v>
      </c>
    </row>
    <row r="3273" spans="1:17" ht="15.75" customHeight="1" x14ac:dyDescent="0.2">
      <c r="A3273" s="1" t="s">
        <v>108</v>
      </c>
      <c r="B3273" s="1">
        <v>1185732</v>
      </c>
      <c r="C3273" s="17">
        <v>44720</v>
      </c>
      <c r="D3273" s="17" t="str">
        <f t="shared" si="181"/>
        <v>junio</v>
      </c>
      <c r="E3273" s="17" t="str">
        <f t="shared" si="182"/>
        <v>T2</v>
      </c>
      <c r="F3273" s="17" t="str">
        <f t="shared" si="183"/>
        <v>S1</v>
      </c>
      <c r="G3273" s="1" t="s">
        <v>0</v>
      </c>
      <c r="H3273" s="1" t="s">
        <v>94</v>
      </c>
      <c r="I3273" s="1" t="s">
        <v>95</v>
      </c>
      <c r="J3273" s="1" t="s">
        <v>3</v>
      </c>
      <c r="K3273" s="1">
        <v>40</v>
      </c>
      <c r="L3273" s="1" t="s">
        <v>114</v>
      </c>
      <c r="M3273" s="14">
        <v>0.45</v>
      </c>
      <c r="N3273" s="2">
        <v>3500</v>
      </c>
      <c r="O3273" s="14">
        <f t="shared" si="176"/>
        <v>1575</v>
      </c>
      <c r="P3273" s="14">
        <f t="shared" si="177"/>
        <v>551.25</v>
      </c>
      <c r="Q3273" s="3">
        <v>0.35</v>
      </c>
    </row>
    <row r="3274" spans="1:17" ht="15.75" customHeight="1" x14ac:dyDescent="0.2">
      <c r="A3274" s="1" t="s">
        <v>108</v>
      </c>
      <c r="B3274" s="1">
        <v>1185732</v>
      </c>
      <c r="C3274" s="17">
        <v>44720</v>
      </c>
      <c r="D3274" s="17" t="str">
        <f t="shared" si="181"/>
        <v>junio</v>
      </c>
      <c r="E3274" s="17" t="str">
        <f t="shared" si="182"/>
        <v>T2</v>
      </c>
      <c r="F3274" s="17" t="str">
        <f t="shared" si="183"/>
        <v>S1</v>
      </c>
      <c r="G3274" s="1" t="s">
        <v>0</v>
      </c>
      <c r="H3274" s="1" t="s">
        <v>94</v>
      </c>
      <c r="I3274" s="1" t="s">
        <v>95</v>
      </c>
      <c r="J3274" s="1" t="s">
        <v>4</v>
      </c>
      <c r="K3274" s="1">
        <v>55</v>
      </c>
      <c r="L3274" s="1" t="s">
        <v>113</v>
      </c>
      <c r="M3274" s="14">
        <v>0.4</v>
      </c>
      <c r="N3274" s="2">
        <v>2750</v>
      </c>
      <c r="O3274" s="14">
        <f t="shared" si="176"/>
        <v>1100</v>
      </c>
      <c r="P3274" s="14">
        <f t="shared" si="177"/>
        <v>440</v>
      </c>
      <c r="Q3274" s="3">
        <v>0.4</v>
      </c>
    </row>
    <row r="3275" spans="1:17" ht="15.75" customHeight="1" x14ac:dyDescent="0.2">
      <c r="A3275" s="1" t="s">
        <v>108</v>
      </c>
      <c r="B3275" s="1">
        <v>1185732</v>
      </c>
      <c r="C3275" s="17">
        <v>44720</v>
      </c>
      <c r="D3275" s="17" t="str">
        <f t="shared" si="181"/>
        <v>junio</v>
      </c>
      <c r="E3275" s="17" t="str">
        <f t="shared" si="182"/>
        <v>T2</v>
      </c>
      <c r="F3275" s="17" t="str">
        <f t="shared" si="183"/>
        <v>S1</v>
      </c>
      <c r="G3275" s="1" t="s">
        <v>0</v>
      </c>
      <c r="H3275" s="1" t="s">
        <v>94</v>
      </c>
      <c r="I3275" s="1" t="s">
        <v>95</v>
      </c>
      <c r="J3275" s="1" t="s">
        <v>5</v>
      </c>
      <c r="K3275" s="1">
        <v>22</v>
      </c>
      <c r="L3275" s="1" t="s">
        <v>112</v>
      </c>
      <c r="M3275" s="14">
        <v>0.4</v>
      </c>
      <c r="N3275" s="2">
        <v>2500</v>
      </c>
      <c r="O3275" s="14">
        <f t="shared" si="176"/>
        <v>1000</v>
      </c>
      <c r="P3275" s="14">
        <f t="shared" si="177"/>
        <v>400</v>
      </c>
      <c r="Q3275" s="3">
        <v>0.4</v>
      </c>
    </row>
    <row r="3276" spans="1:17" ht="15.75" customHeight="1" x14ac:dyDescent="0.2">
      <c r="A3276" s="1" t="s">
        <v>108</v>
      </c>
      <c r="B3276" s="1">
        <v>1185732</v>
      </c>
      <c r="C3276" s="17">
        <v>44720</v>
      </c>
      <c r="D3276" s="17" t="str">
        <f t="shared" si="181"/>
        <v>junio</v>
      </c>
      <c r="E3276" s="17" t="str">
        <f t="shared" si="182"/>
        <v>T2</v>
      </c>
      <c r="F3276" s="17" t="str">
        <f t="shared" si="183"/>
        <v>S1</v>
      </c>
      <c r="G3276" s="1" t="s">
        <v>0</v>
      </c>
      <c r="H3276" s="1" t="s">
        <v>94</v>
      </c>
      <c r="I3276" s="1" t="s">
        <v>95</v>
      </c>
      <c r="J3276" s="1" t="s">
        <v>6</v>
      </c>
      <c r="K3276" s="1">
        <v>27</v>
      </c>
      <c r="L3276" s="1" t="s">
        <v>115</v>
      </c>
      <c r="M3276" s="14">
        <v>0.49999999999999994</v>
      </c>
      <c r="N3276" s="2">
        <v>2500</v>
      </c>
      <c r="O3276" s="14">
        <f t="shared" si="176"/>
        <v>1249.9999999999998</v>
      </c>
      <c r="P3276" s="14">
        <f t="shared" si="177"/>
        <v>374.99999999999994</v>
      </c>
      <c r="Q3276" s="3">
        <v>0.3</v>
      </c>
    </row>
    <row r="3277" spans="1:17" ht="15.75" customHeight="1" x14ac:dyDescent="0.2">
      <c r="A3277" s="1" t="s">
        <v>108</v>
      </c>
      <c r="B3277" s="1">
        <v>1185732</v>
      </c>
      <c r="C3277" s="17">
        <v>44720</v>
      </c>
      <c r="D3277" s="17" t="str">
        <f t="shared" si="181"/>
        <v>junio</v>
      </c>
      <c r="E3277" s="17" t="str">
        <f t="shared" si="182"/>
        <v>T2</v>
      </c>
      <c r="F3277" s="17" t="str">
        <f t="shared" si="183"/>
        <v>S1</v>
      </c>
      <c r="G3277" s="1" t="s">
        <v>0</v>
      </c>
      <c r="H3277" s="1" t="s">
        <v>94</v>
      </c>
      <c r="I3277" s="1" t="s">
        <v>95</v>
      </c>
      <c r="J3277" s="1" t="s">
        <v>7</v>
      </c>
      <c r="K3277" s="1">
        <v>30</v>
      </c>
      <c r="L3277" s="1" t="s">
        <v>114</v>
      </c>
      <c r="M3277" s="14">
        <v>0.54999999999999993</v>
      </c>
      <c r="N3277" s="2">
        <v>4000</v>
      </c>
      <c r="O3277" s="14">
        <f t="shared" si="176"/>
        <v>2199.9999999999995</v>
      </c>
      <c r="P3277" s="14">
        <f t="shared" si="177"/>
        <v>879.99999999999989</v>
      </c>
      <c r="Q3277" s="3">
        <v>0.4</v>
      </c>
    </row>
    <row r="3278" spans="1:17" ht="15.75" customHeight="1" x14ac:dyDescent="0.2">
      <c r="A3278" s="1" t="s">
        <v>108</v>
      </c>
      <c r="B3278" s="1">
        <v>1185732</v>
      </c>
      <c r="C3278" s="17">
        <v>44748</v>
      </c>
      <c r="D3278" s="17" t="str">
        <f t="shared" si="181"/>
        <v>julio</v>
      </c>
      <c r="E3278" s="17" t="str">
        <f t="shared" si="182"/>
        <v>T3</v>
      </c>
      <c r="F3278" s="17" t="str">
        <f t="shared" si="183"/>
        <v>S2</v>
      </c>
      <c r="G3278" s="1" t="s">
        <v>0</v>
      </c>
      <c r="H3278" s="1" t="s">
        <v>94</v>
      </c>
      <c r="I3278" s="1" t="s">
        <v>95</v>
      </c>
      <c r="J3278" s="1" t="s">
        <v>2</v>
      </c>
      <c r="K3278" s="1">
        <v>53</v>
      </c>
      <c r="L3278" s="1" t="s">
        <v>115</v>
      </c>
      <c r="M3278" s="14">
        <v>0.49999999999999994</v>
      </c>
      <c r="N3278" s="2">
        <v>6250</v>
      </c>
      <c r="O3278" s="14">
        <f t="shared" si="176"/>
        <v>3124.9999999999995</v>
      </c>
      <c r="P3278" s="14">
        <f t="shared" si="177"/>
        <v>1093.7499999999998</v>
      </c>
      <c r="Q3278" s="3">
        <v>0.35</v>
      </c>
    </row>
    <row r="3279" spans="1:17" ht="15.75" customHeight="1" x14ac:dyDescent="0.2">
      <c r="A3279" s="1" t="s">
        <v>108</v>
      </c>
      <c r="B3279" s="1">
        <v>1185732</v>
      </c>
      <c r="C3279" s="17">
        <v>44748</v>
      </c>
      <c r="D3279" s="17" t="str">
        <f t="shared" si="181"/>
        <v>julio</v>
      </c>
      <c r="E3279" s="17" t="str">
        <f t="shared" si="182"/>
        <v>T3</v>
      </c>
      <c r="F3279" s="17" t="str">
        <f t="shared" si="183"/>
        <v>S2</v>
      </c>
      <c r="G3279" s="1" t="s">
        <v>0</v>
      </c>
      <c r="H3279" s="1" t="s">
        <v>94</v>
      </c>
      <c r="I3279" s="1" t="s">
        <v>95</v>
      </c>
      <c r="J3279" s="1" t="s">
        <v>3</v>
      </c>
      <c r="K3279" s="1">
        <v>34</v>
      </c>
      <c r="L3279" s="1" t="s">
        <v>114</v>
      </c>
      <c r="M3279" s="14">
        <v>0.45</v>
      </c>
      <c r="N3279" s="2">
        <v>3750</v>
      </c>
      <c r="O3279" s="14">
        <f t="shared" si="176"/>
        <v>1687.5</v>
      </c>
      <c r="P3279" s="14">
        <f t="shared" si="177"/>
        <v>590.625</v>
      </c>
      <c r="Q3279" s="3">
        <v>0.35</v>
      </c>
    </row>
    <row r="3280" spans="1:17" ht="15.75" customHeight="1" x14ac:dyDescent="0.2">
      <c r="A3280" s="1" t="s">
        <v>108</v>
      </c>
      <c r="B3280" s="1">
        <v>1185732</v>
      </c>
      <c r="C3280" s="17">
        <v>44748</v>
      </c>
      <c r="D3280" s="17" t="str">
        <f t="shared" si="181"/>
        <v>julio</v>
      </c>
      <c r="E3280" s="17" t="str">
        <f t="shared" si="182"/>
        <v>T3</v>
      </c>
      <c r="F3280" s="17" t="str">
        <f t="shared" si="183"/>
        <v>S2</v>
      </c>
      <c r="G3280" s="1" t="s">
        <v>0</v>
      </c>
      <c r="H3280" s="1" t="s">
        <v>94</v>
      </c>
      <c r="I3280" s="1" t="s">
        <v>95</v>
      </c>
      <c r="J3280" s="1" t="s">
        <v>4</v>
      </c>
      <c r="K3280" s="1">
        <v>16</v>
      </c>
      <c r="L3280" s="1" t="s">
        <v>112</v>
      </c>
      <c r="M3280" s="14">
        <v>0.4</v>
      </c>
      <c r="N3280" s="2">
        <v>3000</v>
      </c>
      <c r="O3280" s="14">
        <f t="shared" si="176"/>
        <v>1200</v>
      </c>
      <c r="P3280" s="14">
        <f t="shared" si="177"/>
        <v>480</v>
      </c>
      <c r="Q3280" s="3">
        <v>0.4</v>
      </c>
    </row>
    <row r="3281" spans="1:17" ht="15.75" customHeight="1" x14ac:dyDescent="0.2">
      <c r="A3281" s="1" t="s">
        <v>108</v>
      </c>
      <c r="B3281" s="1">
        <v>1185732</v>
      </c>
      <c r="C3281" s="17">
        <v>44748</v>
      </c>
      <c r="D3281" s="17" t="str">
        <f t="shared" si="181"/>
        <v>julio</v>
      </c>
      <c r="E3281" s="17" t="str">
        <f t="shared" si="182"/>
        <v>T3</v>
      </c>
      <c r="F3281" s="17" t="str">
        <f t="shared" si="183"/>
        <v>S2</v>
      </c>
      <c r="G3281" s="1" t="s">
        <v>0</v>
      </c>
      <c r="H3281" s="1" t="s">
        <v>94</v>
      </c>
      <c r="I3281" s="1" t="s">
        <v>95</v>
      </c>
      <c r="J3281" s="1" t="s">
        <v>5</v>
      </c>
      <c r="K3281" s="1">
        <v>50</v>
      </c>
      <c r="L3281" s="1" t="s">
        <v>112</v>
      </c>
      <c r="M3281" s="14">
        <v>0.4</v>
      </c>
      <c r="N3281" s="2">
        <v>2500</v>
      </c>
      <c r="O3281" s="14">
        <f t="shared" si="176"/>
        <v>1000</v>
      </c>
      <c r="P3281" s="14">
        <f t="shared" si="177"/>
        <v>400</v>
      </c>
      <c r="Q3281" s="3">
        <v>0.4</v>
      </c>
    </row>
    <row r="3282" spans="1:17" ht="15.75" customHeight="1" x14ac:dyDescent="0.2">
      <c r="A3282" s="1" t="s">
        <v>108</v>
      </c>
      <c r="B3282" s="1">
        <v>1185732</v>
      </c>
      <c r="C3282" s="17">
        <v>44748</v>
      </c>
      <c r="D3282" s="17" t="str">
        <f t="shared" si="181"/>
        <v>julio</v>
      </c>
      <c r="E3282" s="17" t="str">
        <f t="shared" si="182"/>
        <v>T3</v>
      </c>
      <c r="F3282" s="17" t="str">
        <f t="shared" si="183"/>
        <v>S2</v>
      </c>
      <c r="G3282" s="1" t="s">
        <v>0</v>
      </c>
      <c r="H3282" s="1" t="s">
        <v>94</v>
      </c>
      <c r="I3282" s="1" t="s">
        <v>95</v>
      </c>
      <c r="J3282" s="1" t="s">
        <v>6</v>
      </c>
      <c r="K3282" s="1">
        <v>60</v>
      </c>
      <c r="L3282" s="1" t="s">
        <v>114</v>
      </c>
      <c r="M3282" s="14">
        <v>0.49999999999999994</v>
      </c>
      <c r="N3282" s="2">
        <v>2750</v>
      </c>
      <c r="O3282" s="14">
        <f t="shared" si="176"/>
        <v>1374.9999999999998</v>
      </c>
      <c r="P3282" s="14">
        <f t="shared" si="177"/>
        <v>412.49999999999994</v>
      </c>
      <c r="Q3282" s="3">
        <v>0.3</v>
      </c>
    </row>
    <row r="3283" spans="1:17" ht="15.75" customHeight="1" x14ac:dyDescent="0.2">
      <c r="A3283" s="1" t="s">
        <v>108</v>
      </c>
      <c r="B3283" s="1">
        <v>1185732</v>
      </c>
      <c r="C3283" s="17">
        <v>44748</v>
      </c>
      <c r="D3283" s="17" t="str">
        <f t="shared" si="181"/>
        <v>julio</v>
      </c>
      <c r="E3283" s="17" t="str">
        <f t="shared" si="182"/>
        <v>T3</v>
      </c>
      <c r="F3283" s="17" t="str">
        <f t="shared" si="183"/>
        <v>S2</v>
      </c>
      <c r="G3283" s="1" t="s">
        <v>0</v>
      </c>
      <c r="H3283" s="1" t="s">
        <v>94</v>
      </c>
      <c r="I3283" s="1" t="s">
        <v>95</v>
      </c>
      <c r="J3283" s="1" t="s">
        <v>7</v>
      </c>
      <c r="K3283" s="1">
        <v>40</v>
      </c>
      <c r="L3283" s="1" t="s">
        <v>114</v>
      </c>
      <c r="M3283" s="14">
        <v>0.54999999999999993</v>
      </c>
      <c r="N3283" s="2">
        <v>4500</v>
      </c>
      <c r="O3283" s="14">
        <f t="shared" si="176"/>
        <v>2474.9999999999995</v>
      </c>
      <c r="P3283" s="14">
        <f t="shared" si="177"/>
        <v>989.99999999999989</v>
      </c>
      <c r="Q3283" s="3">
        <v>0.4</v>
      </c>
    </row>
    <row r="3284" spans="1:17" ht="15.75" customHeight="1" x14ac:dyDescent="0.2">
      <c r="A3284" s="1" t="s">
        <v>108</v>
      </c>
      <c r="B3284" s="1">
        <v>1185732</v>
      </c>
      <c r="C3284" s="17">
        <v>44780</v>
      </c>
      <c r="D3284" s="17" t="str">
        <f t="shared" si="181"/>
        <v>agosto</v>
      </c>
      <c r="E3284" s="17" t="str">
        <f t="shared" si="182"/>
        <v>T3</v>
      </c>
      <c r="F3284" s="17" t="str">
        <f t="shared" si="183"/>
        <v>S2</v>
      </c>
      <c r="G3284" s="1" t="s">
        <v>0</v>
      </c>
      <c r="H3284" s="1" t="s">
        <v>94</v>
      </c>
      <c r="I3284" s="1" t="s">
        <v>95</v>
      </c>
      <c r="J3284" s="1" t="s">
        <v>2</v>
      </c>
      <c r="K3284" s="1">
        <v>20</v>
      </c>
      <c r="L3284" s="1" t="s">
        <v>114</v>
      </c>
      <c r="M3284" s="14">
        <v>0.49999999999999994</v>
      </c>
      <c r="N3284" s="2">
        <v>6000</v>
      </c>
      <c r="O3284" s="14">
        <f t="shared" si="176"/>
        <v>2999.9999999999995</v>
      </c>
      <c r="P3284" s="14">
        <f t="shared" si="177"/>
        <v>1049.9999999999998</v>
      </c>
      <c r="Q3284" s="3">
        <v>0.35</v>
      </c>
    </row>
    <row r="3285" spans="1:17" ht="15.75" customHeight="1" x14ac:dyDescent="0.2">
      <c r="A3285" s="1" t="s">
        <v>108</v>
      </c>
      <c r="B3285" s="1">
        <v>1185732</v>
      </c>
      <c r="C3285" s="17">
        <v>44780</v>
      </c>
      <c r="D3285" s="17" t="str">
        <f t="shared" si="181"/>
        <v>agosto</v>
      </c>
      <c r="E3285" s="17" t="str">
        <f t="shared" si="182"/>
        <v>T3</v>
      </c>
      <c r="F3285" s="17" t="str">
        <f t="shared" si="183"/>
        <v>S2</v>
      </c>
      <c r="G3285" s="1" t="s">
        <v>0</v>
      </c>
      <c r="H3285" s="1" t="s">
        <v>94</v>
      </c>
      <c r="I3285" s="1" t="s">
        <v>95</v>
      </c>
      <c r="J3285" s="1" t="s">
        <v>3</v>
      </c>
      <c r="K3285" s="1">
        <v>41</v>
      </c>
      <c r="L3285" s="1" t="s">
        <v>112</v>
      </c>
      <c r="M3285" s="14">
        <v>0.45</v>
      </c>
      <c r="N3285" s="2">
        <v>3750</v>
      </c>
      <c r="O3285" s="14">
        <f t="shared" si="176"/>
        <v>1687.5</v>
      </c>
      <c r="P3285" s="14">
        <f t="shared" si="177"/>
        <v>590.625</v>
      </c>
      <c r="Q3285" s="3">
        <v>0.35</v>
      </c>
    </row>
    <row r="3286" spans="1:17" ht="15.75" customHeight="1" x14ac:dyDescent="0.2">
      <c r="A3286" s="1" t="s">
        <v>108</v>
      </c>
      <c r="B3286" s="1">
        <v>1185732</v>
      </c>
      <c r="C3286" s="17">
        <v>44780</v>
      </c>
      <c r="D3286" s="17" t="str">
        <f t="shared" si="181"/>
        <v>agosto</v>
      </c>
      <c r="E3286" s="17" t="str">
        <f t="shared" si="182"/>
        <v>T3</v>
      </c>
      <c r="F3286" s="17" t="str">
        <f t="shared" si="183"/>
        <v>S2</v>
      </c>
      <c r="G3286" s="1" t="s">
        <v>0</v>
      </c>
      <c r="H3286" s="1" t="s">
        <v>94</v>
      </c>
      <c r="I3286" s="1" t="s">
        <v>95</v>
      </c>
      <c r="J3286" s="1" t="s">
        <v>4</v>
      </c>
      <c r="K3286" s="1">
        <v>45</v>
      </c>
      <c r="L3286" s="1" t="s">
        <v>113</v>
      </c>
      <c r="M3286" s="14">
        <v>0.4</v>
      </c>
      <c r="N3286" s="2">
        <v>3000</v>
      </c>
      <c r="O3286" s="14">
        <f t="shared" si="176"/>
        <v>1200</v>
      </c>
      <c r="P3286" s="14">
        <f t="shared" si="177"/>
        <v>480</v>
      </c>
      <c r="Q3286" s="3">
        <v>0.4</v>
      </c>
    </row>
    <row r="3287" spans="1:17" ht="15.75" customHeight="1" x14ac:dyDescent="0.2">
      <c r="A3287" s="1" t="s">
        <v>108</v>
      </c>
      <c r="B3287" s="1">
        <v>1185732</v>
      </c>
      <c r="C3287" s="17">
        <v>44780</v>
      </c>
      <c r="D3287" s="17" t="str">
        <f t="shared" si="181"/>
        <v>agosto</v>
      </c>
      <c r="E3287" s="17" t="str">
        <f t="shared" si="182"/>
        <v>T3</v>
      </c>
      <c r="F3287" s="17" t="str">
        <f t="shared" si="183"/>
        <v>S2</v>
      </c>
      <c r="G3287" s="1" t="s">
        <v>0</v>
      </c>
      <c r="H3287" s="1" t="s">
        <v>94</v>
      </c>
      <c r="I3287" s="1" t="s">
        <v>95</v>
      </c>
      <c r="J3287" s="1" t="s">
        <v>5</v>
      </c>
      <c r="K3287" s="1">
        <v>17</v>
      </c>
      <c r="L3287" s="1" t="s">
        <v>113</v>
      </c>
      <c r="M3287" s="14">
        <v>0.4</v>
      </c>
      <c r="N3287" s="2">
        <v>2000</v>
      </c>
      <c r="O3287" s="14">
        <f t="shared" si="176"/>
        <v>800</v>
      </c>
      <c r="P3287" s="14">
        <f t="shared" si="177"/>
        <v>320</v>
      </c>
      <c r="Q3287" s="3">
        <v>0.4</v>
      </c>
    </row>
    <row r="3288" spans="1:17" ht="15.75" customHeight="1" x14ac:dyDescent="0.2">
      <c r="A3288" s="1" t="s">
        <v>108</v>
      </c>
      <c r="B3288" s="1">
        <v>1185732</v>
      </c>
      <c r="C3288" s="17">
        <v>44780</v>
      </c>
      <c r="D3288" s="17" t="str">
        <f t="shared" si="181"/>
        <v>agosto</v>
      </c>
      <c r="E3288" s="17" t="str">
        <f t="shared" si="182"/>
        <v>T3</v>
      </c>
      <c r="F3288" s="17" t="str">
        <f t="shared" si="183"/>
        <v>S2</v>
      </c>
      <c r="G3288" s="1" t="s">
        <v>0</v>
      </c>
      <c r="H3288" s="1" t="s">
        <v>94</v>
      </c>
      <c r="I3288" s="1" t="s">
        <v>95</v>
      </c>
      <c r="J3288" s="1" t="s">
        <v>6</v>
      </c>
      <c r="K3288" s="1">
        <v>16</v>
      </c>
      <c r="L3288" s="1" t="s">
        <v>112</v>
      </c>
      <c r="M3288" s="14">
        <v>0.49999999999999994</v>
      </c>
      <c r="N3288" s="2">
        <v>1750</v>
      </c>
      <c r="O3288" s="14">
        <f t="shared" si="176"/>
        <v>874.99999999999989</v>
      </c>
      <c r="P3288" s="14">
        <f t="shared" si="177"/>
        <v>262.49999999999994</v>
      </c>
      <c r="Q3288" s="3">
        <v>0.3</v>
      </c>
    </row>
    <row r="3289" spans="1:17" ht="15.75" customHeight="1" x14ac:dyDescent="0.2">
      <c r="A3289" s="1" t="s">
        <v>108</v>
      </c>
      <c r="B3289" s="1">
        <v>1185732</v>
      </c>
      <c r="C3289" s="17">
        <v>44780</v>
      </c>
      <c r="D3289" s="17" t="str">
        <f t="shared" si="181"/>
        <v>agosto</v>
      </c>
      <c r="E3289" s="17" t="str">
        <f t="shared" si="182"/>
        <v>T3</v>
      </c>
      <c r="F3289" s="17" t="str">
        <f t="shared" si="183"/>
        <v>S2</v>
      </c>
      <c r="G3289" s="1" t="s">
        <v>0</v>
      </c>
      <c r="H3289" s="1" t="s">
        <v>94</v>
      </c>
      <c r="I3289" s="1" t="s">
        <v>95</v>
      </c>
      <c r="J3289" s="1" t="s">
        <v>7</v>
      </c>
      <c r="K3289" s="1">
        <v>51</v>
      </c>
      <c r="L3289" s="1" t="s">
        <v>114</v>
      </c>
      <c r="M3289" s="14">
        <v>0.54999999999999993</v>
      </c>
      <c r="N3289" s="2">
        <v>3500</v>
      </c>
      <c r="O3289" s="14">
        <f t="shared" si="176"/>
        <v>1924.9999999999998</v>
      </c>
      <c r="P3289" s="14">
        <f t="shared" si="177"/>
        <v>770</v>
      </c>
      <c r="Q3289" s="3">
        <v>0.4</v>
      </c>
    </row>
    <row r="3290" spans="1:17" ht="15.75" customHeight="1" x14ac:dyDescent="0.2">
      <c r="A3290" s="1" t="s">
        <v>108</v>
      </c>
      <c r="B3290" s="1">
        <v>1185732</v>
      </c>
      <c r="C3290" s="17">
        <v>44810</v>
      </c>
      <c r="D3290" s="17" t="str">
        <f t="shared" si="181"/>
        <v>septiembre</v>
      </c>
      <c r="E3290" s="17" t="str">
        <f t="shared" si="182"/>
        <v>T3</v>
      </c>
      <c r="F3290" s="17" t="str">
        <f t="shared" si="183"/>
        <v>S2</v>
      </c>
      <c r="G3290" s="1" t="s">
        <v>0</v>
      </c>
      <c r="H3290" s="1" t="s">
        <v>94</v>
      </c>
      <c r="I3290" s="1" t="s">
        <v>95</v>
      </c>
      <c r="J3290" s="1" t="s">
        <v>2</v>
      </c>
      <c r="K3290" s="1">
        <v>33</v>
      </c>
      <c r="L3290" s="1" t="s">
        <v>114</v>
      </c>
      <c r="M3290" s="14">
        <v>0.49999999999999994</v>
      </c>
      <c r="N3290" s="2">
        <v>4750</v>
      </c>
      <c r="O3290" s="14">
        <f t="shared" si="176"/>
        <v>2374.9999999999995</v>
      </c>
      <c r="P3290" s="14">
        <f t="shared" si="177"/>
        <v>831.24999999999977</v>
      </c>
      <c r="Q3290" s="3">
        <v>0.35</v>
      </c>
    </row>
    <row r="3291" spans="1:17" ht="15.75" customHeight="1" x14ac:dyDescent="0.2">
      <c r="A3291" s="1" t="s">
        <v>108</v>
      </c>
      <c r="B3291" s="1">
        <v>1185732</v>
      </c>
      <c r="C3291" s="17">
        <v>44810</v>
      </c>
      <c r="D3291" s="17" t="str">
        <f t="shared" si="181"/>
        <v>septiembre</v>
      </c>
      <c r="E3291" s="17" t="str">
        <f t="shared" si="182"/>
        <v>T3</v>
      </c>
      <c r="F3291" s="17" t="str">
        <f t="shared" si="183"/>
        <v>S2</v>
      </c>
      <c r="G3291" s="1" t="s">
        <v>0</v>
      </c>
      <c r="H3291" s="1" t="s">
        <v>94</v>
      </c>
      <c r="I3291" s="1" t="s">
        <v>95</v>
      </c>
      <c r="J3291" s="1" t="s">
        <v>3</v>
      </c>
      <c r="K3291" s="1">
        <v>25</v>
      </c>
      <c r="L3291" s="1" t="s">
        <v>113</v>
      </c>
      <c r="M3291" s="14">
        <v>0.45</v>
      </c>
      <c r="N3291" s="2">
        <v>2750</v>
      </c>
      <c r="O3291" s="14">
        <f t="shared" si="176"/>
        <v>1237.5</v>
      </c>
      <c r="P3291" s="14">
        <f t="shared" si="177"/>
        <v>433.125</v>
      </c>
      <c r="Q3291" s="3">
        <v>0.35</v>
      </c>
    </row>
    <row r="3292" spans="1:17" ht="15.75" customHeight="1" x14ac:dyDescent="0.2">
      <c r="A3292" s="1" t="s">
        <v>108</v>
      </c>
      <c r="B3292" s="1">
        <v>1185732</v>
      </c>
      <c r="C3292" s="17">
        <v>44810</v>
      </c>
      <c r="D3292" s="17" t="str">
        <f t="shared" si="181"/>
        <v>septiembre</v>
      </c>
      <c r="E3292" s="17" t="str">
        <f t="shared" si="182"/>
        <v>T3</v>
      </c>
      <c r="F3292" s="17" t="str">
        <f t="shared" si="183"/>
        <v>S2</v>
      </c>
      <c r="G3292" s="1" t="s">
        <v>0</v>
      </c>
      <c r="H3292" s="1" t="s">
        <v>94</v>
      </c>
      <c r="I3292" s="1" t="s">
        <v>95</v>
      </c>
      <c r="J3292" s="1" t="s">
        <v>4</v>
      </c>
      <c r="K3292" s="1">
        <v>25</v>
      </c>
      <c r="L3292" s="1" t="s">
        <v>113</v>
      </c>
      <c r="M3292" s="14">
        <v>0.4</v>
      </c>
      <c r="N3292" s="2">
        <v>1750</v>
      </c>
      <c r="O3292" s="14">
        <f t="shared" si="176"/>
        <v>700</v>
      </c>
      <c r="P3292" s="14">
        <f t="shared" si="177"/>
        <v>280</v>
      </c>
      <c r="Q3292" s="3">
        <v>0.4</v>
      </c>
    </row>
    <row r="3293" spans="1:17" ht="15.75" customHeight="1" x14ac:dyDescent="0.2">
      <c r="A3293" s="1" t="s">
        <v>108</v>
      </c>
      <c r="B3293" s="1">
        <v>1185732</v>
      </c>
      <c r="C3293" s="17">
        <v>44810</v>
      </c>
      <c r="D3293" s="17" t="str">
        <f t="shared" si="181"/>
        <v>septiembre</v>
      </c>
      <c r="E3293" s="17" t="str">
        <f t="shared" si="182"/>
        <v>T3</v>
      </c>
      <c r="F3293" s="17" t="str">
        <f t="shared" si="183"/>
        <v>S2</v>
      </c>
      <c r="G3293" s="1" t="s">
        <v>0</v>
      </c>
      <c r="H3293" s="1" t="s">
        <v>94</v>
      </c>
      <c r="I3293" s="1" t="s">
        <v>95</v>
      </c>
      <c r="J3293" s="1" t="s">
        <v>5</v>
      </c>
      <c r="K3293" s="1">
        <v>29</v>
      </c>
      <c r="L3293" s="1" t="s">
        <v>112</v>
      </c>
      <c r="M3293" s="14">
        <v>0.4</v>
      </c>
      <c r="N3293" s="2">
        <v>1500</v>
      </c>
      <c r="O3293" s="14">
        <f t="shared" si="176"/>
        <v>600</v>
      </c>
      <c r="P3293" s="14">
        <f t="shared" si="177"/>
        <v>240</v>
      </c>
      <c r="Q3293" s="3">
        <v>0.4</v>
      </c>
    </row>
    <row r="3294" spans="1:17" ht="15.75" customHeight="1" x14ac:dyDescent="0.2">
      <c r="A3294" s="1" t="s">
        <v>108</v>
      </c>
      <c r="B3294" s="1">
        <v>1185732</v>
      </c>
      <c r="C3294" s="17">
        <v>44810</v>
      </c>
      <c r="D3294" s="17" t="str">
        <f t="shared" si="181"/>
        <v>septiembre</v>
      </c>
      <c r="E3294" s="17" t="str">
        <f t="shared" si="182"/>
        <v>T3</v>
      </c>
      <c r="F3294" s="17" t="str">
        <f t="shared" si="183"/>
        <v>S2</v>
      </c>
      <c r="G3294" s="1" t="s">
        <v>0</v>
      </c>
      <c r="H3294" s="1" t="s">
        <v>94</v>
      </c>
      <c r="I3294" s="1" t="s">
        <v>95</v>
      </c>
      <c r="J3294" s="1" t="s">
        <v>6</v>
      </c>
      <c r="K3294" s="1">
        <v>47</v>
      </c>
      <c r="L3294" s="1" t="s">
        <v>113</v>
      </c>
      <c r="M3294" s="14">
        <v>0.49999999999999994</v>
      </c>
      <c r="N3294" s="2">
        <v>1500</v>
      </c>
      <c r="O3294" s="14">
        <f t="shared" si="176"/>
        <v>749.99999999999989</v>
      </c>
      <c r="P3294" s="14">
        <f t="shared" si="177"/>
        <v>224.99999999999997</v>
      </c>
      <c r="Q3294" s="3">
        <v>0.3</v>
      </c>
    </row>
    <row r="3295" spans="1:17" ht="15.75" customHeight="1" x14ac:dyDescent="0.2">
      <c r="A3295" s="1" t="s">
        <v>108</v>
      </c>
      <c r="B3295" s="1">
        <v>1185732</v>
      </c>
      <c r="C3295" s="17">
        <v>44810</v>
      </c>
      <c r="D3295" s="17" t="str">
        <f t="shared" si="181"/>
        <v>septiembre</v>
      </c>
      <c r="E3295" s="17" t="str">
        <f t="shared" si="182"/>
        <v>T3</v>
      </c>
      <c r="F3295" s="17" t="str">
        <f t="shared" si="183"/>
        <v>S2</v>
      </c>
      <c r="G3295" s="1" t="s">
        <v>0</v>
      </c>
      <c r="H3295" s="1" t="s">
        <v>94</v>
      </c>
      <c r="I3295" s="1" t="s">
        <v>95</v>
      </c>
      <c r="J3295" s="1" t="s">
        <v>7</v>
      </c>
      <c r="K3295" s="1">
        <v>34</v>
      </c>
      <c r="L3295" s="1" t="s">
        <v>113</v>
      </c>
      <c r="M3295" s="14">
        <v>0.54999999999999993</v>
      </c>
      <c r="N3295" s="2">
        <v>2500</v>
      </c>
      <c r="O3295" s="14">
        <f t="shared" si="176"/>
        <v>1374.9999999999998</v>
      </c>
      <c r="P3295" s="14">
        <f t="shared" si="177"/>
        <v>549.99999999999989</v>
      </c>
      <c r="Q3295" s="3">
        <v>0.4</v>
      </c>
    </row>
    <row r="3296" spans="1:17" ht="15.75" customHeight="1" x14ac:dyDescent="0.2">
      <c r="A3296" s="1" t="s">
        <v>108</v>
      </c>
      <c r="B3296" s="1">
        <v>1185732</v>
      </c>
      <c r="C3296" s="17">
        <v>44842</v>
      </c>
      <c r="D3296" s="17" t="str">
        <f t="shared" si="181"/>
        <v>octubre</v>
      </c>
      <c r="E3296" s="17" t="str">
        <f t="shared" si="182"/>
        <v>T4</v>
      </c>
      <c r="F3296" s="17" t="str">
        <f t="shared" si="183"/>
        <v>S2</v>
      </c>
      <c r="G3296" s="1" t="s">
        <v>0</v>
      </c>
      <c r="H3296" s="1" t="s">
        <v>94</v>
      </c>
      <c r="I3296" s="1" t="s">
        <v>95</v>
      </c>
      <c r="J3296" s="1" t="s">
        <v>2</v>
      </c>
      <c r="K3296" s="1">
        <v>35</v>
      </c>
      <c r="L3296" s="1" t="s">
        <v>115</v>
      </c>
      <c r="M3296" s="14">
        <v>0.54999999999999993</v>
      </c>
      <c r="N3296" s="2">
        <v>4250</v>
      </c>
      <c r="O3296" s="14">
        <f t="shared" si="176"/>
        <v>2337.4999999999995</v>
      </c>
      <c r="P3296" s="14">
        <f t="shared" si="177"/>
        <v>818.12499999999977</v>
      </c>
      <c r="Q3296" s="3">
        <v>0.35</v>
      </c>
    </row>
    <row r="3297" spans="1:17" ht="15.75" customHeight="1" x14ac:dyDescent="0.2">
      <c r="A3297" s="1" t="s">
        <v>108</v>
      </c>
      <c r="B3297" s="1">
        <v>1185732</v>
      </c>
      <c r="C3297" s="17">
        <v>44842</v>
      </c>
      <c r="D3297" s="17" t="str">
        <f t="shared" si="181"/>
        <v>octubre</v>
      </c>
      <c r="E3297" s="17" t="str">
        <f t="shared" si="182"/>
        <v>T4</v>
      </c>
      <c r="F3297" s="17" t="str">
        <f t="shared" si="183"/>
        <v>S2</v>
      </c>
      <c r="G3297" s="1" t="s">
        <v>0</v>
      </c>
      <c r="H3297" s="1" t="s">
        <v>94</v>
      </c>
      <c r="I3297" s="1" t="s">
        <v>95</v>
      </c>
      <c r="J3297" s="1" t="s">
        <v>3</v>
      </c>
      <c r="K3297" s="1">
        <v>32</v>
      </c>
      <c r="L3297" s="1" t="s">
        <v>112</v>
      </c>
      <c r="M3297" s="14">
        <v>0.5</v>
      </c>
      <c r="N3297" s="2">
        <v>2500</v>
      </c>
      <c r="O3297" s="14">
        <f t="shared" si="176"/>
        <v>1250</v>
      </c>
      <c r="P3297" s="14">
        <f t="shared" si="177"/>
        <v>437.5</v>
      </c>
      <c r="Q3297" s="3">
        <v>0.35</v>
      </c>
    </row>
    <row r="3298" spans="1:17" ht="15.75" customHeight="1" x14ac:dyDescent="0.2">
      <c r="A3298" s="1" t="s">
        <v>108</v>
      </c>
      <c r="B3298" s="1">
        <v>1185732</v>
      </c>
      <c r="C3298" s="17">
        <v>44842</v>
      </c>
      <c r="D3298" s="17" t="str">
        <f t="shared" si="181"/>
        <v>octubre</v>
      </c>
      <c r="E3298" s="17" t="str">
        <f t="shared" si="182"/>
        <v>T4</v>
      </c>
      <c r="F3298" s="17" t="str">
        <f t="shared" si="183"/>
        <v>S2</v>
      </c>
      <c r="G3298" s="1" t="s">
        <v>0</v>
      </c>
      <c r="H3298" s="1" t="s">
        <v>94</v>
      </c>
      <c r="I3298" s="1" t="s">
        <v>95</v>
      </c>
      <c r="J3298" s="1" t="s">
        <v>4</v>
      </c>
      <c r="K3298" s="1">
        <v>32</v>
      </c>
      <c r="L3298" s="1" t="s">
        <v>112</v>
      </c>
      <c r="M3298" s="14">
        <v>0.5</v>
      </c>
      <c r="N3298" s="2">
        <v>1500</v>
      </c>
      <c r="O3298" s="14">
        <f t="shared" si="176"/>
        <v>750</v>
      </c>
      <c r="P3298" s="14">
        <f t="shared" si="177"/>
        <v>300</v>
      </c>
      <c r="Q3298" s="3">
        <v>0.4</v>
      </c>
    </row>
    <row r="3299" spans="1:17" ht="15.75" customHeight="1" x14ac:dyDescent="0.2">
      <c r="A3299" s="1" t="s">
        <v>108</v>
      </c>
      <c r="B3299" s="1">
        <v>1185732</v>
      </c>
      <c r="C3299" s="17">
        <v>44842</v>
      </c>
      <c r="D3299" s="17" t="str">
        <f t="shared" si="181"/>
        <v>octubre</v>
      </c>
      <c r="E3299" s="17" t="str">
        <f t="shared" si="182"/>
        <v>T4</v>
      </c>
      <c r="F3299" s="17" t="str">
        <f t="shared" si="183"/>
        <v>S2</v>
      </c>
      <c r="G3299" s="1" t="s">
        <v>0</v>
      </c>
      <c r="H3299" s="1" t="s">
        <v>94</v>
      </c>
      <c r="I3299" s="1" t="s">
        <v>95</v>
      </c>
      <c r="J3299" s="1" t="s">
        <v>5</v>
      </c>
      <c r="K3299" s="1">
        <v>52</v>
      </c>
      <c r="L3299" s="1" t="s">
        <v>114</v>
      </c>
      <c r="M3299" s="14">
        <v>0.5</v>
      </c>
      <c r="N3299" s="2">
        <v>1250</v>
      </c>
      <c r="O3299" s="14">
        <f t="shared" si="176"/>
        <v>625</v>
      </c>
      <c r="P3299" s="14">
        <f t="shared" si="177"/>
        <v>250</v>
      </c>
      <c r="Q3299" s="3">
        <v>0.4</v>
      </c>
    </row>
    <row r="3300" spans="1:17" ht="15.75" customHeight="1" x14ac:dyDescent="0.2">
      <c r="A3300" s="1" t="s">
        <v>108</v>
      </c>
      <c r="B3300" s="1">
        <v>1185732</v>
      </c>
      <c r="C3300" s="17">
        <v>44842</v>
      </c>
      <c r="D3300" s="17" t="str">
        <f t="shared" si="181"/>
        <v>octubre</v>
      </c>
      <c r="E3300" s="17" t="str">
        <f t="shared" si="182"/>
        <v>T4</v>
      </c>
      <c r="F3300" s="17" t="str">
        <f t="shared" si="183"/>
        <v>S2</v>
      </c>
      <c r="G3300" s="1" t="s">
        <v>0</v>
      </c>
      <c r="H3300" s="1" t="s">
        <v>94</v>
      </c>
      <c r="I3300" s="1" t="s">
        <v>95</v>
      </c>
      <c r="J3300" s="1" t="s">
        <v>6</v>
      </c>
      <c r="K3300" s="1">
        <v>32</v>
      </c>
      <c r="L3300" s="1" t="s">
        <v>114</v>
      </c>
      <c r="M3300" s="14">
        <v>0.6</v>
      </c>
      <c r="N3300" s="2">
        <v>1250</v>
      </c>
      <c r="O3300" s="14">
        <f t="shared" si="176"/>
        <v>750</v>
      </c>
      <c r="P3300" s="14">
        <f t="shared" si="177"/>
        <v>225</v>
      </c>
      <c r="Q3300" s="3">
        <v>0.3</v>
      </c>
    </row>
    <row r="3301" spans="1:17" ht="15.75" customHeight="1" x14ac:dyDescent="0.2">
      <c r="A3301" s="1" t="s">
        <v>108</v>
      </c>
      <c r="B3301" s="1">
        <v>1185732</v>
      </c>
      <c r="C3301" s="17">
        <v>44842</v>
      </c>
      <c r="D3301" s="17" t="str">
        <f t="shared" si="181"/>
        <v>octubre</v>
      </c>
      <c r="E3301" s="17" t="str">
        <f t="shared" si="182"/>
        <v>T4</v>
      </c>
      <c r="F3301" s="17" t="str">
        <f t="shared" si="183"/>
        <v>S2</v>
      </c>
      <c r="G3301" s="1" t="s">
        <v>0</v>
      </c>
      <c r="H3301" s="1" t="s">
        <v>94</v>
      </c>
      <c r="I3301" s="1" t="s">
        <v>95</v>
      </c>
      <c r="J3301" s="1" t="s">
        <v>7</v>
      </c>
      <c r="K3301" s="1">
        <v>48</v>
      </c>
      <c r="L3301" s="1" t="s">
        <v>112</v>
      </c>
      <c r="M3301" s="14">
        <v>0.64999999999999991</v>
      </c>
      <c r="N3301" s="2">
        <v>2500</v>
      </c>
      <c r="O3301" s="14">
        <f t="shared" si="176"/>
        <v>1624.9999999999998</v>
      </c>
      <c r="P3301" s="14">
        <f t="shared" si="177"/>
        <v>650</v>
      </c>
      <c r="Q3301" s="3">
        <v>0.4</v>
      </c>
    </row>
    <row r="3302" spans="1:17" ht="15.75" customHeight="1" x14ac:dyDescent="0.2">
      <c r="A3302" s="1" t="s">
        <v>108</v>
      </c>
      <c r="B3302" s="1">
        <v>1185732</v>
      </c>
      <c r="C3302" s="17">
        <v>44872</v>
      </c>
      <c r="D3302" s="17" t="str">
        <f t="shared" si="181"/>
        <v>noviembre</v>
      </c>
      <c r="E3302" s="17" t="str">
        <f t="shared" si="182"/>
        <v>T4</v>
      </c>
      <c r="F3302" s="17" t="str">
        <f t="shared" si="183"/>
        <v>S2</v>
      </c>
      <c r="G3302" s="1" t="s">
        <v>0</v>
      </c>
      <c r="H3302" s="1" t="s">
        <v>94</v>
      </c>
      <c r="I3302" s="1" t="s">
        <v>95</v>
      </c>
      <c r="J3302" s="1" t="s">
        <v>2</v>
      </c>
      <c r="K3302" s="1">
        <v>57</v>
      </c>
      <c r="L3302" s="1" t="s">
        <v>114</v>
      </c>
      <c r="M3302" s="14">
        <v>0.6</v>
      </c>
      <c r="N3302" s="2">
        <v>4000</v>
      </c>
      <c r="O3302" s="14">
        <f t="shared" si="176"/>
        <v>2400</v>
      </c>
      <c r="P3302" s="14">
        <f t="shared" si="177"/>
        <v>840</v>
      </c>
      <c r="Q3302" s="3">
        <v>0.35</v>
      </c>
    </row>
    <row r="3303" spans="1:17" ht="15.75" customHeight="1" x14ac:dyDescent="0.2">
      <c r="A3303" s="1" t="s">
        <v>108</v>
      </c>
      <c r="B3303" s="1">
        <v>1185732</v>
      </c>
      <c r="C3303" s="17">
        <v>44872</v>
      </c>
      <c r="D3303" s="17" t="str">
        <f t="shared" si="181"/>
        <v>noviembre</v>
      </c>
      <c r="E3303" s="17" t="str">
        <f t="shared" si="182"/>
        <v>T4</v>
      </c>
      <c r="F3303" s="17" t="str">
        <f t="shared" si="183"/>
        <v>S2</v>
      </c>
      <c r="G3303" s="1" t="s">
        <v>0</v>
      </c>
      <c r="H3303" s="1" t="s">
        <v>94</v>
      </c>
      <c r="I3303" s="1" t="s">
        <v>95</v>
      </c>
      <c r="J3303" s="1" t="s">
        <v>3</v>
      </c>
      <c r="K3303" s="1">
        <v>50</v>
      </c>
      <c r="L3303" s="1" t="s">
        <v>114</v>
      </c>
      <c r="M3303" s="14">
        <v>0.5</v>
      </c>
      <c r="N3303" s="2">
        <v>2750</v>
      </c>
      <c r="O3303" s="14">
        <f t="shared" si="176"/>
        <v>1375</v>
      </c>
      <c r="P3303" s="14">
        <f t="shared" si="177"/>
        <v>481.24999999999994</v>
      </c>
      <c r="Q3303" s="3">
        <v>0.35</v>
      </c>
    </row>
    <row r="3304" spans="1:17" ht="15.75" customHeight="1" x14ac:dyDescent="0.2">
      <c r="A3304" s="1" t="s">
        <v>108</v>
      </c>
      <c r="B3304" s="1">
        <v>1185732</v>
      </c>
      <c r="C3304" s="17">
        <v>44872</v>
      </c>
      <c r="D3304" s="17" t="str">
        <f t="shared" si="181"/>
        <v>noviembre</v>
      </c>
      <c r="E3304" s="17" t="str">
        <f t="shared" si="182"/>
        <v>T4</v>
      </c>
      <c r="F3304" s="17" t="str">
        <f t="shared" si="183"/>
        <v>S2</v>
      </c>
      <c r="G3304" s="1" t="s">
        <v>0</v>
      </c>
      <c r="H3304" s="1" t="s">
        <v>94</v>
      </c>
      <c r="I3304" s="1" t="s">
        <v>95</v>
      </c>
      <c r="J3304" s="1" t="s">
        <v>4</v>
      </c>
      <c r="K3304" s="1">
        <v>42</v>
      </c>
      <c r="L3304" s="1" t="s">
        <v>115</v>
      </c>
      <c r="M3304" s="14">
        <v>0.5</v>
      </c>
      <c r="N3304" s="2">
        <v>2700</v>
      </c>
      <c r="O3304" s="14">
        <f t="shared" si="176"/>
        <v>1350</v>
      </c>
      <c r="P3304" s="14">
        <f t="shared" si="177"/>
        <v>540</v>
      </c>
      <c r="Q3304" s="3">
        <v>0.4</v>
      </c>
    </row>
    <row r="3305" spans="1:17" ht="15.75" customHeight="1" x14ac:dyDescent="0.2">
      <c r="A3305" s="1" t="s">
        <v>108</v>
      </c>
      <c r="B3305" s="1">
        <v>1185732</v>
      </c>
      <c r="C3305" s="17">
        <v>44872</v>
      </c>
      <c r="D3305" s="17" t="str">
        <f t="shared" si="181"/>
        <v>noviembre</v>
      </c>
      <c r="E3305" s="17" t="str">
        <f t="shared" si="182"/>
        <v>T4</v>
      </c>
      <c r="F3305" s="17" t="str">
        <f t="shared" si="183"/>
        <v>S2</v>
      </c>
      <c r="G3305" s="1" t="s">
        <v>0</v>
      </c>
      <c r="H3305" s="1" t="s">
        <v>94</v>
      </c>
      <c r="I3305" s="1" t="s">
        <v>95</v>
      </c>
      <c r="J3305" s="1" t="s">
        <v>5</v>
      </c>
      <c r="K3305" s="1">
        <v>49</v>
      </c>
      <c r="L3305" s="1" t="s">
        <v>113</v>
      </c>
      <c r="M3305" s="14">
        <v>0.5</v>
      </c>
      <c r="N3305" s="2">
        <v>2500</v>
      </c>
      <c r="O3305" s="14">
        <f t="shared" si="176"/>
        <v>1250</v>
      </c>
      <c r="P3305" s="14">
        <f t="shared" si="177"/>
        <v>500</v>
      </c>
      <c r="Q3305" s="3">
        <v>0.4</v>
      </c>
    </row>
    <row r="3306" spans="1:17" ht="15.75" customHeight="1" x14ac:dyDescent="0.2">
      <c r="A3306" s="1" t="s">
        <v>108</v>
      </c>
      <c r="B3306" s="1">
        <v>1185732</v>
      </c>
      <c r="C3306" s="17">
        <v>44872</v>
      </c>
      <c r="D3306" s="17" t="str">
        <f t="shared" si="181"/>
        <v>noviembre</v>
      </c>
      <c r="E3306" s="17" t="str">
        <f t="shared" si="182"/>
        <v>T4</v>
      </c>
      <c r="F3306" s="17" t="str">
        <f t="shared" si="183"/>
        <v>S2</v>
      </c>
      <c r="G3306" s="1" t="s">
        <v>0</v>
      </c>
      <c r="H3306" s="1" t="s">
        <v>94</v>
      </c>
      <c r="I3306" s="1" t="s">
        <v>95</v>
      </c>
      <c r="J3306" s="1" t="s">
        <v>6</v>
      </c>
      <c r="K3306" s="1">
        <v>60</v>
      </c>
      <c r="L3306" s="1" t="s">
        <v>115</v>
      </c>
      <c r="M3306" s="14">
        <v>0.6</v>
      </c>
      <c r="N3306" s="2">
        <v>2250</v>
      </c>
      <c r="O3306" s="14">
        <f t="shared" si="176"/>
        <v>1350</v>
      </c>
      <c r="P3306" s="14">
        <f t="shared" si="177"/>
        <v>405</v>
      </c>
      <c r="Q3306" s="3">
        <v>0.3</v>
      </c>
    </row>
    <row r="3307" spans="1:17" ht="15.75" customHeight="1" x14ac:dyDescent="0.2">
      <c r="A3307" s="1" t="s">
        <v>108</v>
      </c>
      <c r="B3307" s="1">
        <v>1185732</v>
      </c>
      <c r="C3307" s="17">
        <v>44872</v>
      </c>
      <c r="D3307" s="17" t="str">
        <f t="shared" si="181"/>
        <v>noviembre</v>
      </c>
      <c r="E3307" s="17" t="str">
        <f t="shared" si="182"/>
        <v>T4</v>
      </c>
      <c r="F3307" s="17" t="str">
        <f t="shared" si="183"/>
        <v>S2</v>
      </c>
      <c r="G3307" s="1" t="s">
        <v>0</v>
      </c>
      <c r="H3307" s="1" t="s">
        <v>94</v>
      </c>
      <c r="I3307" s="1" t="s">
        <v>95</v>
      </c>
      <c r="J3307" s="1" t="s">
        <v>7</v>
      </c>
      <c r="K3307" s="1">
        <v>58</v>
      </c>
      <c r="L3307" s="1" t="s">
        <v>114</v>
      </c>
      <c r="M3307" s="14">
        <v>0.64999999999999991</v>
      </c>
      <c r="N3307" s="2">
        <v>3250</v>
      </c>
      <c r="O3307" s="14">
        <f t="shared" si="176"/>
        <v>2112.4999999999995</v>
      </c>
      <c r="P3307" s="14">
        <f t="shared" si="177"/>
        <v>844.99999999999989</v>
      </c>
      <c r="Q3307" s="3">
        <v>0.4</v>
      </c>
    </row>
    <row r="3308" spans="1:17" ht="15.75" customHeight="1" x14ac:dyDescent="0.2">
      <c r="A3308" s="1" t="s">
        <v>108</v>
      </c>
      <c r="B3308" s="1">
        <v>1185732</v>
      </c>
      <c r="C3308" s="17">
        <v>44901</v>
      </c>
      <c r="D3308" s="17" t="str">
        <f t="shared" si="181"/>
        <v>diciembre</v>
      </c>
      <c r="E3308" s="17" t="str">
        <f t="shared" si="182"/>
        <v>T4</v>
      </c>
      <c r="F3308" s="17" t="str">
        <f t="shared" si="183"/>
        <v>S2</v>
      </c>
      <c r="G3308" s="1" t="s">
        <v>0</v>
      </c>
      <c r="H3308" s="1" t="s">
        <v>94</v>
      </c>
      <c r="I3308" s="1" t="s">
        <v>95</v>
      </c>
      <c r="J3308" s="1" t="s">
        <v>2</v>
      </c>
      <c r="K3308" s="1">
        <v>59</v>
      </c>
      <c r="L3308" s="1" t="s">
        <v>112</v>
      </c>
      <c r="M3308" s="14">
        <v>0.6</v>
      </c>
      <c r="N3308" s="2">
        <v>5500</v>
      </c>
      <c r="O3308" s="14">
        <f t="shared" si="176"/>
        <v>3300</v>
      </c>
      <c r="P3308" s="14">
        <f t="shared" si="177"/>
        <v>1155</v>
      </c>
      <c r="Q3308" s="3">
        <v>0.35</v>
      </c>
    </row>
    <row r="3309" spans="1:17" ht="15.75" customHeight="1" x14ac:dyDescent="0.2">
      <c r="A3309" s="1" t="s">
        <v>108</v>
      </c>
      <c r="B3309" s="1">
        <v>1185732</v>
      </c>
      <c r="C3309" s="17">
        <v>44901</v>
      </c>
      <c r="D3309" s="17" t="str">
        <f t="shared" si="181"/>
        <v>diciembre</v>
      </c>
      <c r="E3309" s="17" t="str">
        <f t="shared" si="182"/>
        <v>T4</v>
      </c>
      <c r="F3309" s="17" t="str">
        <f t="shared" si="183"/>
        <v>S2</v>
      </c>
      <c r="G3309" s="1" t="s">
        <v>0</v>
      </c>
      <c r="H3309" s="1" t="s">
        <v>94</v>
      </c>
      <c r="I3309" s="1" t="s">
        <v>95</v>
      </c>
      <c r="J3309" s="1" t="s">
        <v>3</v>
      </c>
      <c r="K3309" s="1">
        <v>39</v>
      </c>
      <c r="L3309" s="1" t="s">
        <v>112</v>
      </c>
      <c r="M3309" s="14">
        <v>0.5</v>
      </c>
      <c r="N3309" s="2">
        <v>3500</v>
      </c>
      <c r="O3309" s="14">
        <f t="shared" si="176"/>
        <v>1750</v>
      </c>
      <c r="P3309" s="14">
        <f t="shared" si="177"/>
        <v>612.5</v>
      </c>
      <c r="Q3309" s="3">
        <v>0.35</v>
      </c>
    </row>
    <row r="3310" spans="1:17" ht="15.75" customHeight="1" x14ac:dyDescent="0.2">
      <c r="A3310" s="1" t="s">
        <v>108</v>
      </c>
      <c r="B3310" s="1">
        <v>1185732</v>
      </c>
      <c r="C3310" s="17">
        <v>44901</v>
      </c>
      <c r="D3310" s="17" t="str">
        <f t="shared" si="181"/>
        <v>diciembre</v>
      </c>
      <c r="E3310" s="17" t="str">
        <f t="shared" si="182"/>
        <v>T4</v>
      </c>
      <c r="F3310" s="17" t="str">
        <f t="shared" si="183"/>
        <v>S2</v>
      </c>
      <c r="G3310" s="1" t="s">
        <v>0</v>
      </c>
      <c r="H3310" s="1" t="s">
        <v>94</v>
      </c>
      <c r="I3310" s="1" t="s">
        <v>95</v>
      </c>
      <c r="J3310" s="1" t="s">
        <v>4</v>
      </c>
      <c r="K3310" s="1">
        <v>42</v>
      </c>
      <c r="L3310" s="1" t="s">
        <v>115</v>
      </c>
      <c r="M3310" s="14">
        <v>0.5</v>
      </c>
      <c r="N3310" s="2">
        <v>3250</v>
      </c>
      <c r="O3310" s="14">
        <f t="shared" si="176"/>
        <v>1625</v>
      </c>
      <c r="P3310" s="14">
        <f t="shared" si="177"/>
        <v>650</v>
      </c>
      <c r="Q3310" s="3">
        <v>0.4</v>
      </c>
    </row>
    <row r="3311" spans="1:17" ht="15.75" customHeight="1" x14ac:dyDescent="0.2">
      <c r="A3311" s="1" t="s">
        <v>108</v>
      </c>
      <c r="B3311" s="1">
        <v>1185732</v>
      </c>
      <c r="C3311" s="17">
        <v>44901</v>
      </c>
      <c r="D3311" s="17" t="str">
        <f t="shared" si="181"/>
        <v>diciembre</v>
      </c>
      <c r="E3311" s="17" t="str">
        <f t="shared" si="182"/>
        <v>T4</v>
      </c>
      <c r="F3311" s="17" t="str">
        <f t="shared" si="183"/>
        <v>S2</v>
      </c>
      <c r="G3311" s="1" t="s">
        <v>0</v>
      </c>
      <c r="H3311" s="1" t="s">
        <v>94</v>
      </c>
      <c r="I3311" s="1" t="s">
        <v>95</v>
      </c>
      <c r="J3311" s="1" t="s">
        <v>5</v>
      </c>
      <c r="K3311" s="1">
        <v>43</v>
      </c>
      <c r="L3311" s="1" t="s">
        <v>115</v>
      </c>
      <c r="M3311" s="14">
        <v>0.5</v>
      </c>
      <c r="N3311" s="2">
        <v>2750</v>
      </c>
      <c r="O3311" s="14">
        <f t="shared" si="176"/>
        <v>1375</v>
      </c>
      <c r="P3311" s="14">
        <f t="shared" si="177"/>
        <v>550</v>
      </c>
      <c r="Q3311" s="3">
        <v>0.4</v>
      </c>
    </row>
    <row r="3312" spans="1:17" ht="15.75" customHeight="1" x14ac:dyDescent="0.2">
      <c r="A3312" s="1" t="s">
        <v>108</v>
      </c>
      <c r="B3312" s="1">
        <v>1185732</v>
      </c>
      <c r="C3312" s="17">
        <v>44901</v>
      </c>
      <c r="D3312" s="17" t="str">
        <f t="shared" si="181"/>
        <v>diciembre</v>
      </c>
      <c r="E3312" s="17" t="str">
        <f t="shared" si="182"/>
        <v>T4</v>
      </c>
      <c r="F3312" s="17" t="str">
        <f t="shared" si="183"/>
        <v>S2</v>
      </c>
      <c r="G3312" s="1" t="s">
        <v>0</v>
      </c>
      <c r="H3312" s="1" t="s">
        <v>94</v>
      </c>
      <c r="I3312" s="1" t="s">
        <v>95</v>
      </c>
      <c r="J3312" s="1" t="s">
        <v>6</v>
      </c>
      <c r="K3312" s="1">
        <v>39</v>
      </c>
      <c r="L3312" s="1" t="s">
        <v>113</v>
      </c>
      <c r="M3312" s="14">
        <v>0.6</v>
      </c>
      <c r="N3312" s="2">
        <v>2750</v>
      </c>
      <c r="O3312" s="14">
        <f t="shared" si="176"/>
        <v>1650</v>
      </c>
      <c r="P3312" s="14">
        <f t="shared" si="177"/>
        <v>495</v>
      </c>
      <c r="Q3312" s="3">
        <v>0.3</v>
      </c>
    </row>
    <row r="3313" spans="1:17" ht="15.75" customHeight="1" x14ac:dyDescent="0.2">
      <c r="A3313" s="1" t="s">
        <v>108</v>
      </c>
      <c r="B3313" s="1">
        <v>1185732</v>
      </c>
      <c r="C3313" s="17">
        <v>44901</v>
      </c>
      <c r="D3313" s="17" t="str">
        <f t="shared" si="181"/>
        <v>diciembre</v>
      </c>
      <c r="E3313" s="17" t="str">
        <f t="shared" si="182"/>
        <v>T4</v>
      </c>
      <c r="F3313" s="17" t="str">
        <f t="shared" si="183"/>
        <v>S2</v>
      </c>
      <c r="G3313" s="1" t="s">
        <v>0</v>
      </c>
      <c r="H3313" s="1" t="s">
        <v>94</v>
      </c>
      <c r="I3313" s="1" t="s">
        <v>95</v>
      </c>
      <c r="J3313" s="1" t="s">
        <v>7</v>
      </c>
      <c r="K3313" s="1">
        <v>27</v>
      </c>
      <c r="L3313" s="1" t="s">
        <v>114</v>
      </c>
      <c r="M3313" s="14">
        <v>0.64999999999999991</v>
      </c>
      <c r="N3313" s="2">
        <v>3750</v>
      </c>
      <c r="O3313" s="14">
        <f t="shared" si="176"/>
        <v>2437.4999999999995</v>
      </c>
      <c r="P3313" s="14">
        <f t="shared" si="177"/>
        <v>974.99999999999989</v>
      </c>
      <c r="Q3313" s="3">
        <v>0.4</v>
      </c>
    </row>
    <row r="3314" spans="1:17" ht="15.75" customHeight="1" x14ac:dyDescent="0.2">
      <c r="A3314" s="1" t="s">
        <v>108</v>
      </c>
      <c r="B3314" s="1">
        <v>1185732</v>
      </c>
      <c r="C3314" s="17">
        <v>44568</v>
      </c>
      <c r="D3314" s="17" t="str">
        <f t="shared" si="181"/>
        <v>enero</v>
      </c>
      <c r="E3314" s="17" t="str">
        <f t="shared" si="182"/>
        <v>T1</v>
      </c>
      <c r="F3314" s="17" t="str">
        <f t="shared" si="183"/>
        <v>S1</v>
      </c>
      <c r="G3314" s="1" t="s">
        <v>0</v>
      </c>
      <c r="H3314" s="1" t="s">
        <v>96</v>
      </c>
      <c r="I3314" s="1" t="s">
        <v>97</v>
      </c>
      <c r="J3314" s="1" t="s">
        <v>2</v>
      </c>
      <c r="K3314" s="1">
        <v>15</v>
      </c>
      <c r="L3314" s="1" t="s">
        <v>114</v>
      </c>
      <c r="M3314" s="14">
        <v>0.4</v>
      </c>
      <c r="N3314" s="2">
        <v>5000</v>
      </c>
      <c r="O3314" s="14">
        <f t="shared" si="176"/>
        <v>2000</v>
      </c>
      <c r="P3314" s="14">
        <f t="shared" si="177"/>
        <v>800</v>
      </c>
      <c r="Q3314" s="3">
        <v>0.4</v>
      </c>
    </row>
    <row r="3315" spans="1:17" ht="15.75" customHeight="1" x14ac:dyDescent="0.2">
      <c r="A3315" s="1" t="s">
        <v>108</v>
      </c>
      <c r="B3315" s="1">
        <v>1185732</v>
      </c>
      <c r="C3315" s="17">
        <v>44568</v>
      </c>
      <c r="D3315" s="17" t="str">
        <f t="shared" si="181"/>
        <v>enero</v>
      </c>
      <c r="E3315" s="17" t="str">
        <f t="shared" si="182"/>
        <v>T1</v>
      </c>
      <c r="F3315" s="17" t="str">
        <f t="shared" si="183"/>
        <v>S1</v>
      </c>
      <c r="G3315" s="1" t="s">
        <v>0</v>
      </c>
      <c r="H3315" s="1" t="s">
        <v>96</v>
      </c>
      <c r="I3315" s="1" t="s">
        <v>97</v>
      </c>
      <c r="J3315" s="1" t="s">
        <v>3</v>
      </c>
      <c r="K3315" s="1">
        <v>44</v>
      </c>
      <c r="L3315" s="1" t="s">
        <v>112</v>
      </c>
      <c r="M3315" s="14">
        <v>0.4</v>
      </c>
      <c r="N3315" s="2">
        <v>3000</v>
      </c>
      <c r="O3315" s="14">
        <f t="shared" si="176"/>
        <v>1200</v>
      </c>
      <c r="P3315" s="14">
        <f t="shared" si="177"/>
        <v>480</v>
      </c>
      <c r="Q3315" s="3">
        <v>0.4</v>
      </c>
    </row>
    <row r="3316" spans="1:17" ht="15.75" customHeight="1" x14ac:dyDescent="0.2">
      <c r="A3316" s="1" t="s">
        <v>108</v>
      </c>
      <c r="B3316" s="1">
        <v>1185732</v>
      </c>
      <c r="C3316" s="17">
        <v>44568</v>
      </c>
      <c r="D3316" s="17" t="str">
        <f t="shared" si="181"/>
        <v>enero</v>
      </c>
      <c r="E3316" s="17" t="str">
        <f t="shared" si="182"/>
        <v>T1</v>
      </c>
      <c r="F3316" s="17" t="str">
        <f t="shared" si="183"/>
        <v>S1</v>
      </c>
      <c r="G3316" s="1" t="s">
        <v>0</v>
      </c>
      <c r="H3316" s="1" t="s">
        <v>96</v>
      </c>
      <c r="I3316" s="1" t="s">
        <v>97</v>
      </c>
      <c r="J3316" s="1" t="s">
        <v>4</v>
      </c>
      <c r="K3316" s="1">
        <v>33</v>
      </c>
      <c r="L3316" s="1" t="s">
        <v>113</v>
      </c>
      <c r="M3316" s="14">
        <v>0.30000000000000004</v>
      </c>
      <c r="N3316" s="2">
        <v>3000</v>
      </c>
      <c r="O3316" s="14">
        <f t="shared" si="176"/>
        <v>900.00000000000011</v>
      </c>
      <c r="P3316" s="14">
        <f t="shared" si="177"/>
        <v>270</v>
      </c>
      <c r="Q3316" s="3">
        <v>0.3</v>
      </c>
    </row>
    <row r="3317" spans="1:17" ht="15.75" customHeight="1" x14ac:dyDescent="0.2">
      <c r="A3317" s="1" t="s">
        <v>108</v>
      </c>
      <c r="B3317" s="1">
        <v>1185732</v>
      </c>
      <c r="C3317" s="17">
        <v>44568</v>
      </c>
      <c r="D3317" s="17" t="str">
        <f t="shared" si="181"/>
        <v>enero</v>
      </c>
      <c r="E3317" s="17" t="str">
        <f t="shared" si="182"/>
        <v>T1</v>
      </c>
      <c r="F3317" s="17" t="str">
        <f t="shared" si="183"/>
        <v>S1</v>
      </c>
      <c r="G3317" s="1" t="s">
        <v>0</v>
      </c>
      <c r="H3317" s="1" t="s">
        <v>96</v>
      </c>
      <c r="I3317" s="1" t="s">
        <v>97</v>
      </c>
      <c r="J3317" s="1" t="s">
        <v>5</v>
      </c>
      <c r="K3317" s="1">
        <v>18</v>
      </c>
      <c r="L3317" s="1" t="s">
        <v>113</v>
      </c>
      <c r="M3317" s="14">
        <v>0.35</v>
      </c>
      <c r="N3317" s="2">
        <v>1500</v>
      </c>
      <c r="O3317" s="14">
        <f t="shared" si="176"/>
        <v>525</v>
      </c>
      <c r="P3317" s="14">
        <f t="shared" si="177"/>
        <v>157.5</v>
      </c>
      <c r="Q3317" s="3">
        <v>0.3</v>
      </c>
    </row>
    <row r="3318" spans="1:17" ht="15.75" customHeight="1" x14ac:dyDescent="0.2">
      <c r="A3318" s="1" t="s">
        <v>108</v>
      </c>
      <c r="B3318" s="1">
        <v>1185732</v>
      </c>
      <c r="C3318" s="17">
        <v>44568</v>
      </c>
      <c r="D3318" s="17" t="str">
        <f t="shared" si="181"/>
        <v>enero</v>
      </c>
      <c r="E3318" s="17" t="str">
        <f t="shared" si="182"/>
        <v>T1</v>
      </c>
      <c r="F3318" s="17" t="str">
        <f t="shared" si="183"/>
        <v>S1</v>
      </c>
      <c r="G3318" s="1" t="s">
        <v>0</v>
      </c>
      <c r="H3318" s="1" t="s">
        <v>96</v>
      </c>
      <c r="I3318" s="1" t="s">
        <v>97</v>
      </c>
      <c r="J3318" s="1" t="s">
        <v>6</v>
      </c>
      <c r="K3318" s="1">
        <v>30</v>
      </c>
      <c r="L3318" s="1" t="s">
        <v>114</v>
      </c>
      <c r="M3318" s="14">
        <v>0.5</v>
      </c>
      <c r="N3318" s="2">
        <v>2000</v>
      </c>
      <c r="O3318" s="14">
        <f t="shared" si="176"/>
        <v>1000</v>
      </c>
      <c r="P3318" s="14">
        <f t="shared" si="177"/>
        <v>300</v>
      </c>
      <c r="Q3318" s="3">
        <v>0.3</v>
      </c>
    </row>
    <row r="3319" spans="1:17" ht="15.75" customHeight="1" x14ac:dyDescent="0.2">
      <c r="A3319" s="1" t="s">
        <v>108</v>
      </c>
      <c r="B3319" s="1">
        <v>1185732</v>
      </c>
      <c r="C3319" s="17">
        <v>44568</v>
      </c>
      <c r="D3319" s="17" t="str">
        <f t="shared" si="181"/>
        <v>enero</v>
      </c>
      <c r="E3319" s="17" t="str">
        <f t="shared" si="182"/>
        <v>T1</v>
      </c>
      <c r="F3319" s="17" t="str">
        <f t="shared" si="183"/>
        <v>S1</v>
      </c>
      <c r="G3319" s="1" t="s">
        <v>0</v>
      </c>
      <c r="H3319" s="1" t="s">
        <v>96</v>
      </c>
      <c r="I3319" s="1" t="s">
        <v>97</v>
      </c>
      <c r="J3319" s="1" t="s">
        <v>7</v>
      </c>
      <c r="K3319" s="1">
        <v>55</v>
      </c>
      <c r="L3319" s="1" t="s">
        <v>113</v>
      </c>
      <c r="M3319" s="14">
        <v>0.4</v>
      </c>
      <c r="N3319" s="2">
        <v>3000</v>
      </c>
      <c r="O3319" s="14">
        <f t="shared" si="176"/>
        <v>1200</v>
      </c>
      <c r="P3319" s="14">
        <f t="shared" si="177"/>
        <v>420</v>
      </c>
      <c r="Q3319" s="3">
        <v>0.35</v>
      </c>
    </row>
    <row r="3320" spans="1:17" ht="15.75" customHeight="1" x14ac:dyDescent="0.2">
      <c r="A3320" s="1" t="s">
        <v>108</v>
      </c>
      <c r="B3320" s="1">
        <v>1185732</v>
      </c>
      <c r="C3320" s="17">
        <v>44597</v>
      </c>
      <c r="D3320" s="17" t="str">
        <f t="shared" si="181"/>
        <v>febrero</v>
      </c>
      <c r="E3320" s="17" t="str">
        <f t="shared" si="182"/>
        <v>T1</v>
      </c>
      <c r="F3320" s="17" t="str">
        <f t="shared" si="183"/>
        <v>S1</v>
      </c>
      <c r="G3320" s="1" t="s">
        <v>0</v>
      </c>
      <c r="H3320" s="1" t="s">
        <v>96</v>
      </c>
      <c r="I3320" s="1" t="s">
        <v>97</v>
      </c>
      <c r="J3320" s="1" t="s">
        <v>2</v>
      </c>
      <c r="K3320" s="1">
        <v>38</v>
      </c>
      <c r="L3320" s="1" t="s">
        <v>113</v>
      </c>
      <c r="M3320" s="14">
        <v>0.4</v>
      </c>
      <c r="N3320" s="2">
        <v>5500</v>
      </c>
      <c r="O3320" s="14">
        <f t="shared" si="176"/>
        <v>2200</v>
      </c>
      <c r="P3320" s="14">
        <f t="shared" si="177"/>
        <v>880</v>
      </c>
      <c r="Q3320" s="3">
        <v>0.4</v>
      </c>
    </row>
    <row r="3321" spans="1:17" ht="15.75" customHeight="1" x14ac:dyDescent="0.2">
      <c r="A3321" s="1" t="s">
        <v>108</v>
      </c>
      <c r="B3321" s="1">
        <v>1185732</v>
      </c>
      <c r="C3321" s="17">
        <v>44597</v>
      </c>
      <c r="D3321" s="17" t="str">
        <f t="shared" si="181"/>
        <v>febrero</v>
      </c>
      <c r="E3321" s="17" t="str">
        <f t="shared" si="182"/>
        <v>T1</v>
      </c>
      <c r="F3321" s="17" t="str">
        <f t="shared" si="183"/>
        <v>S1</v>
      </c>
      <c r="G3321" s="1" t="s">
        <v>0</v>
      </c>
      <c r="H3321" s="1" t="s">
        <v>96</v>
      </c>
      <c r="I3321" s="1" t="s">
        <v>97</v>
      </c>
      <c r="J3321" s="1" t="s">
        <v>3</v>
      </c>
      <c r="K3321" s="1">
        <v>54</v>
      </c>
      <c r="L3321" s="1" t="s">
        <v>113</v>
      </c>
      <c r="M3321" s="14">
        <v>0.4</v>
      </c>
      <c r="N3321" s="2">
        <v>2000</v>
      </c>
      <c r="O3321" s="14">
        <f t="shared" si="176"/>
        <v>800</v>
      </c>
      <c r="P3321" s="14">
        <f t="shared" si="177"/>
        <v>320</v>
      </c>
      <c r="Q3321" s="3">
        <v>0.4</v>
      </c>
    </row>
    <row r="3322" spans="1:17" ht="15.75" customHeight="1" x14ac:dyDescent="0.2">
      <c r="A3322" s="1" t="s">
        <v>108</v>
      </c>
      <c r="B3322" s="1">
        <v>1185732</v>
      </c>
      <c r="C3322" s="17">
        <v>44597</v>
      </c>
      <c r="D3322" s="17" t="str">
        <f t="shared" si="181"/>
        <v>febrero</v>
      </c>
      <c r="E3322" s="17" t="str">
        <f t="shared" si="182"/>
        <v>T1</v>
      </c>
      <c r="F3322" s="17" t="str">
        <f t="shared" si="183"/>
        <v>S1</v>
      </c>
      <c r="G3322" s="1" t="s">
        <v>0</v>
      </c>
      <c r="H3322" s="1" t="s">
        <v>96</v>
      </c>
      <c r="I3322" s="1" t="s">
        <v>97</v>
      </c>
      <c r="J3322" s="1" t="s">
        <v>4</v>
      </c>
      <c r="K3322" s="1">
        <v>58</v>
      </c>
      <c r="L3322" s="1" t="s">
        <v>114</v>
      </c>
      <c r="M3322" s="14">
        <v>0.30000000000000004</v>
      </c>
      <c r="N3322" s="2">
        <v>2500</v>
      </c>
      <c r="O3322" s="14">
        <f t="shared" si="176"/>
        <v>750.00000000000011</v>
      </c>
      <c r="P3322" s="14">
        <f t="shared" si="177"/>
        <v>225.00000000000003</v>
      </c>
      <c r="Q3322" s="3">
        <v>0.3</v>
      </c>
    </row>
    <row r="3323" spans="1:17" ht="15.75" customHeight="1" x14ac:dyDescent="0.2">
      <c r="A3323" s="1" t="s">
        <v>108</v>
      </c>
      <c r="B3323" s="1">
        <v>1185732</v>
      </c>
      <c r="C3323" s="17">
        <v>44597</v>
      </c>
      <c r="D3323" s="17" t="str">
        <f t="shared" si="181"/>
        <v>febrero</v>
      </c>
      <c r="E3323" s="17" t="str">
        <f t="shared" si="182"/>
        <v>T1</v>
      </c>
      <c r="F3323" s="17" t="str">
        <f t="shared" si="183"/>
        <v>S1</v>
      </c>
      <c r="G3323" s="1" t="s">
        <v>0</v>
      </c>
      <c r="H3323" s="1" t="s">
        <v>96</v>
      </c>
      <c r="I3323" s="1" t="s">
        <v>97</v>
      </c>
      <c r="J3323" s="1" t="s">
        <v>5</v>
      </c>
      <c r="K3323" s="1">
        <v>31</v>
      </c>
      <c r="L3323" s="1" t="s">
        <v>115</v>
      </c>
      <c r="M3323" s="14">
        <v>0.35</v>
      </c>
      <c r="N3323" s="2">
        <v>1250</v>
      </c>
      <c r="O3323" s="14">
        <f t="shared" si="176"/>
        <v>437.5</v>
      </c>
      <c r="P3323" s="14">
        <f t="shared" si="177"/>
        <v>131.25</v>
      </c>
      <c r="Q3323" s="3">
        <v>0.3</v>
      </c>
    </row>
    <row r="3324" spans="1:17" ht="15.75" customHeight="1" x14ac:dyDescent="0.2">
      <c r="A3324" s="1" t="s">
        <v>108</v>
      </c>
      <c r="B3324" s="1">
        <v>1185732</v>
      </c>
      <c r="C3324" s="17">
        <v>44597</v>
      </c>
      <c r="D3324" s="17" t="str">
        <f t="shared" si="181"/>
        <v>febrero</v>
      </c>
      <c r="E3324" s="17" t="str">
        <f t="shared" si="182"/>
        <v>T1</v>
      </c>
      <c r="F3324" s="17" t="str">
        <f t="shared" si="183"/>
        <v>S1</v>
      </c>
      <c r="G3324" s="1" t="s">
        <v>0</v>
      </c>
      <c r="H3324" s="1" t="s">
        <v>96</v>
      </c>
      <c r="I3324" s="1" t="s">
        <v>97</v>
      </c>
      <c r="J3324" s="1" t="s">
        <v>6</v>
      </c>
      <c r="K3324" s="1">
        <v>56</v>
      </c>
      <c r="L3324" s="1" t="s">
        <v>112</v>
      </c>
      <c r="M3324" s="14">
        <v>0.5</v>
      </c>
      <c r="N3324" s="2">
        <v>2000</v>
      </c>
      <c r="O3324" s="14">
        <f t="shared" si="176"/>
        <v>1000</v>
      </c>
      <c r="P3324" s="14">
        <f t="shared" si="177"/>
        <v>300</v>
      </c>
      <c r="Q3324" s="3">
        <v>0.3</v>
      </c>
    </row>
    <row r="3325" spans="1:17" ht="15.75" customHeight="1" x14ac:dyDescent="0.2">
      <c r="A3325" s="1" t="s">
        <v>108</v>
      </c>
      <c r="B3325" s="1">
        <v>1185732</v>
      </c>
      <c r="C3325" s="17">
        <v>44597</v>
      </c>
      <c r="D3325" s="17" t="str">
        <f t="shared" si="181"/>
        <v>febrero</v>
      </c>
      <c r="E3325" s="17" t="str">
        <f t="shared" si="182"/>
        <v>T1</v>
      </c>
      <c r="F3325" s="17" t="str">
        <f t="shared" si="183"/>
        <v>S1</v>
      </c>
      <c r="G3325" s="1" t="s">
        <v>0</v>
      </c>
      <c r="H3325" s="1" t="s">
        <v>96</v>
      </c>
      <c r="I3325" s="1" t="s">
        <v>97</v>
      </c>
      <c r="J3325" s="1" t="s">
        <v>7</v>
      </c>
      <c r="K3325" s="1">
        <v>20</v>
      </c>
      <c r="L3325" s="1" t="s">
        <v>114</v>
      </c>
      <c r="M3325" s="14">
        <v>0.4</v>
      </c>
      <c r="N3325" s="2">
        <v>3000</v>
      </c>
      <c r="O3325" s="14">
        <f t="shared" si="176"/>
        <v>1200</v>
      </c>
      <c r="P3325" s="14">
        <f t="shared" si="177"/>
        <v>420</v>
      </c>
      <c r="Q3325" s="3">
        <v>0.35</v>
      </c>
    </row>
    <row r="3326" spans="1:17" ht="15.75" customHeight="1" x14ac:dyDescent="0.2">
      <c r="A3326" s="1" t="s">
        <v>108</v>
      </c>
      <c r="B3326" s="1">
        <v>1185732</v>
      </c>
      <c r="C3326" s="17">
        <v>44623</v>
      </c>
      <c r="D3326" s="17" t="str">
        <f t="shared" si="181"/>
        <v>marzo</v>
      </c>
      <c r="E3326" s="17" t="str">
        <f t="shared" si="182"/>
        <v>T1</v>
      </c>
      <c r="F3326" s="17" t="str">
        <f t="shared" si="183"/>
        <v>S1</v>
      </c>
      <c r="G3326" s="1" t="s">
        <v>0</v>
      </c>
      <c r="H3326" s="1" t="s">
        <v>96</v>
      </c>
      <c r="I3326" s="1" t="s">
        <v>97</v>
      </c>
      <c r="J3326" s="1" t="s">
        <v>2</v>
      </c>
      <c r="K3326" s="1">
        <v>16</v>
      </c>
      <c r="L3326" s="1" t="s">
        <v>113</v>
      </c>
      <c r="M3326" s="14">
        <v>0.4</v>
      </c>
      <c r="N3326" s="2">
        <v>5200</v>
      </c>
      <c r="O3326" s="14">
        <f t="shared" si="176"/>
        <v>2080</v>
      </c>
      <c r="P3326" s="14">
        <f t="shared" si="177"/>
        <v>832</v>
      </c>
      <c r="Q3326" s="3">
        <v>0.4</v>
      </c>
    </row>
    <row r="3327" spans="1:17" ht="15.75" customHeight="1" x14ac:dyDescent="0.2">
      <c r="A3327" s="1" t="s">
        <v>108</v>
      </c>
      <c r="B3327" s="1">
        <v>1185732</v>
      </c>
      <c r="C3327" s="17">
        <v>44623</v>
      </c>
      <c r="D3327" s="17" t="str">
        <f t="shared" si="181"/>
        <v>marzo</v>
      </c>
      <c r="E3327" s="17" t="str">
        <f t="shared" si="182"/>
        <v>T1</v>
      </c>
      <c r="F3327" s="17" t="str">
        <f t="shared" si="183"/>
        <v>S1</v>
      </c>
      <c r="G3327" s="1" t="s">
        <v>0</v>
      </c>
      <c r="H3327" s="1" t="s">
        <v>96</v>
      </c>
      <c r="I3327" s="1" t="s">
        <v>97</v>
      </c>
      <c r="J3327" s="1" t="s">
        <v>3</v>
      </c>
      <c r="K3327" s="1">
        <v>27</v>
      </c>
      <c r="L3327" s="1" t="s">
        <v>114</v>
      </c>
      <c r="M3327" s="14">
        <v>0.4</v>
      </c>
      <c r="N3327" s="2">
        <v>2250</v>
      </c>
      <c r="O3327" s="14">
        <f t="shared" si="176"/>
        <v>900</v>
      </c>
      <c r="P3327" s="14">
        <f t="shared" si="177"/>
        <v>360</v>
      </c>
      <c r="Q3327" s="3">
        <v>0.4</v>
      </c>
    </row>
    <row r="3328" spans="1:17" ht="15.75" customHeight="1" x14ac:dyDescent="0.2">
      <c r="A3328" s="1" t="s">
        <v>108</v>
      </c>
      <c r="B3328" s="1">
        <v>1185732</v>
      </c>
      <c r="C3328" s="17">
        <v>44623</v>
      </c>
      <c r="D3328" s="17" t="str">
        <f t="shared" si="181"/>
        <v>marzo</v>
      </c>
      <c r="E3328" s="17" t="str">
        <f t="shared" si="182"/>
        <v>T1</v>
      </c>
      <c r="F3328" s="17" t="str">
        <f t="shared" si="183"/>
        <v>S1</v>
      </c>
      <c r="G3328" s="1" t="s">
        <v>0</v>
      </c>
      <c r="H3328" s="1" t="s">
        <v>96</v>
      </c>
      <c r="I3328" s="1" t="s">
        <v>97</v>
      </c>
      <c r="J3328" s="1" t="s">
        <v>4</v>
      </c>
      <c r="K3328" s="1">
        <v>29</v>
      </c>
      <c r="L3328" s="1" t="s">
        <v>113</v>
      </c>
      <c r="M3328" s="14">
        <v>0.30000000000000004</v>
      </c>
      <c r="N3328" s="2">
        <v>2500</v>
      </c>
      <c r="O3328" s="14">
        <f t="shared" si="176"/>
        <v>750.00000000000011</v>
      </c>
      <c r="P3328" s="14">
        <f t="shared" si="177"/>
        <v>225.00000000000003</v>
      </c>
      <c r="Q3328" s="3">
        <v>0.3</v>
      </c>
    </row>
    <row r="3329" spans="1:17" ht="15.75" customHeight="1" x14ac:dyDescent="0.2">
      <c r="A3329" s="1" t="s">
        <v>108</v>
      </c>
      <c r="B3329" s="1">
        <v>1185732</v>
      </c>
      <c r="C3329" s="17">
        <v>44623</v>
      </c>
      <c r="D3329" s="17" t="str">
        <f t="shared" si="181"/>
        <v>marzo</v>
      </c>
      <c r="E3329" s="17" t="str">
        <f t="shared" si="182"/>
        <v>T1</v>
      </c>
      <c r="F3329" s="17" t="str">
        <f t="shared" si="183"/>
        <v>S1</v>
      </c>
      <c r="G3329" s="1" t="s">
        <v>0</v>
      </c>
      <c r="H3329" s="1" t="s">
        <v>96</v>
      </c>
      <c r="I3329" s="1" t="s">
        <v>97</v>
      </c>
      <c r="J3329" s="1" t="s">
        <v>5</v>
      </c>
      <c r="K3329" s="1">
        <v>19</v>
      </c>
      <c r="L3329" s="1" t="s">
        <v>114</v>
      </c>
      <c r="M3329" s="14">
        <v>0.35</v>
      </c>
      <c r="N3329" s="2">
        <v>1000</v>
      </c>
      <c r="O3329" s="14">
        <f t="shared" si="176"/>
        <v>350</v>
      </c>
      <c r="P3329" s="14">
        <f t="shared" si="177"/>
        <v>105</v>
      </c>
      <c r="Q3329" s="3">
        <v>0.3</v>
      </c>
    </row>
    <row r="3330" spans="1:17" ht="15.75" customHeight="1" x14ac:dyDescent="0.2">
      <c r="A3330" s="1" t="s">
        <v>108</v>
      </c>
      <c r="B3330" s="1">
        <v>1185732</v>
      </c>
      <c r="C3330" s="17">
        <v>44623</v>
      </c>
      <c r="D3330" s="17" t="str">
        <f t="shared" ref="D3330:D3393" si="184">TEXT(C3330,"mmmm")</f>
        <v>marzo</v>
      </c>
      <c r="E3330" s="17" t="str">
        <f t="shared" ref="E3330:E3393" si="185">"T" &amp; TRUNC((MONTH(C3330)-1)/3)+1</f>
        <v>T1</v>
      </c>
      <c r="F3330" s="17" t="str">
        <f t="shared" ref="F3330:F3393" si="186">"S" &amp; IF(MONTH(C3330)&lt;=6,1,2)</f>
        <v>S1</v>
      </c>
      <c r="G3330" s="1" t="s">
        <v>0</v>
      </c>
      <c r="H3330" s="1" t="s">
        <v>96</v>
      </c>
      <c r="I3330" s="1" t="s">
        <v>97</v>
      </c>
      <c r="J3330" s="1" t="s">
        <v>6</v>
      </c>
      <c r="K3330" s="1">
        <v>17</v>
      </c>
      <c r="L3330" s="1" t="s">
        <v>113</v>
      </c>
      <c r="M3330" s="14">
        <v>0.5</v>
      </c>
      <c r="N3330" s="2">
        <v>1500</v>
      </c>
      <c r="O3330" s="14">
        <f t="shared" si="176"/>
        <v>750</v>
      </c>
      <c r="P3330" s="14">
        <f t="shared" si="177"/>
        <v>225</v>
      </c>
      <c r="Q3330" s="3">
        <v>0.3</v>
      </c>
    </row>
    <row r="3331" spans="1:17" ht="15.75" customHeight="1" x14ac:dyDescent="0.2">
      <c r="A3331" s="1" t="s">
        <v>108</v>
      </c>
      <c r="B3331" s="1">
        <v>1185732</v>
      </c>
      <c r="C3331" s="17">
        <v>44623</v>
      </c>
      <c r="D3331" s="17" t="str">
        <f t="shared" si="184"/>
        <v>marzo</v>
      </c>
      <c r="E3331" s="17" t="str">
        <f t="shared" si="185"/>
        <v>T1</v>
      </c>
      <c r="F3331" s="17" t="str">
        <f t="shared" si="186"/>
        <v>S1</v>
      </c>
      <c r="G3331" s="1" t="s">
        <v>0</v>
      </c>
      <c r="H3331" s="1" t="s">
        <v>96</v>
      </c>
      <c r="I3331" s="1" t="s">
        <v>97</v>
      </c>
      <c r="J3331" s="1" t="s">
        <v>7</v>
      </c>
      <c r="K3331" s="1">
        <v>58</v>
      </c>
      <c r="L3331" s="1" t="s">
        <v>115</v>
      </c>
      <c r="M3331" s="14">
        <v>0.4</v>
      </c>
      <c r="N3331" s="2">
        <v>2500</v>
      </c>
      <c r="O3331" s="14">
        <f t="shared" si="176"/>
        <v>1000</v>
      </c>
      <c r="P3331" s="14">
        <f t="shared" si="177"/>
        <v>350</v>
      </c>
      <c r="Q3331" s="3">
        <v>0.35</v>
      </c>
    </row>
    <row r="3332" spans="1:17" ht="15.75" customHeight="1" x14ac:dyDescent="0.2">
      <c r="A3332" s="1" t="s">
        <v>108</v>
      </c>
      <c r="B3332" s="1">
        <v>1185732</v>
      </c>
      <c r="C3332" s="17">
        <v>44655</v>
      </c>
      <c r="D3332" s="17" t="str">
        <f t="shared" si="184"/>
        <v>abril</v>
      </c>
      <c r="E3332" s="17" t="str">
        <f t="shared" si="185"/>
        <v>T2</v>
      </c>
      <c r="F3332" s="17" t="str">
        <f t="shared" si="186"/>
        <v>S1</v>
      </c>
      <c r="G3332" s="1" t="s">
        <v>0</v>
      </c>
      <c r="H3332" s="1" t="s">
        <v>96</v>
      </c>
      <c r="I3332" s="1" t="s">
        <v>97</v>
      </c>
      <c r="J3332" s="1" t="s">
        <v>2</v>
      </c>
      <c r="K3332" s="1">
        <v>51</v>
      </c>
      <c r="L3332" s="1" t="s">
        <v>113</v>
      </c>
      <c r="M3332" s="14">
        <v>0.4</v>
      </c>
      <c r="N3332" s="2">
        <v>5000</v>
      </c>
      <c r="O3332" s="14">
        <f t="shared" si="176"/>
        <v>2000</v>
      </c>
      <c r="P3332" s="14">
        <f t="shared" si="177"/>
        <v>800</v>
      </c>
      <c r="Q3332" s="3">
        <v>0.4</v>
      </c>
    </row>
    <row r="3333" spans="1:17" ht="15.75" customHeight="1" x14ac:dyDescent="0.2">
      <c r="A3333" s="1" t="s">
        <v>108</v>
      </c>
      <c r="B3333" s="1">
        <v>1185732</v>
      </c>
      <c r="C3333" s="17">
        <v>44655</v>
      </c>
      <c r="D3333" s="17" t="str">
        <f t="shared" si="184"/>
        <v>abril</v>
      </c>
      <c r="E3333" s="17" t="str">
        <f t="shared" si="185"/>
        <v>T2</v>
      </c>
      <c r="F3333" s="17" t="str">
        <f t="shared" si="186"/>
        <v>S1</v>
      </c>
      <c r="G3333" s="1" t="s">
        <v>0</v>
      </c>
      <c r="H3333" s="1" t="s">
        <v>96</v>
      </c>
      <c r="I3333" s="1" t="s">
        <v>97</v>
      </c>
      <c r="J3333" s="1" t="s">
        <v>3</v>
      </c>
      <c r="K3333" s="1">
        <v>42</v>
      </c>
      <c r="L3333" s="1" t="s">
        <v>114</v>
      </c>
      <c r="M3333" s="14">
        <v>0.4</v>
      </c>
      <c r="N3333" s="2">
        <v>2000</v>
      </c>
      <c r="O3333" s="14">
        <f t="shared" si="176"/>
        <v>800</v>
      </c>
      <c r="P3333" s="14">
        <f t="shared" si="177"/>
        <v>320</v>
      </c>
      <c r="Q3333" s="3">
        <v>0.4</v>
      </c>
    </row>
    <row r="3334" spans="1:17" ht="15.75" customHeight="1" x14ac:dyDescent="0.2">
      <c r="A3334" s="1" t="s">
        <v>108</v>
      </c>
      <c r="B3334" s="1">
        <v>1185732</v>
      </c>
      <c r="C3334" s="17">
        <v>44655</v>
      </c>
      <c r="D3334" s="17" t="str">
        <f t="shared" si="184"/>
        <v>abril</v>
      </c>
      <c r="E3334" s="17" t="str">
        <f t="shared" si="185"/>
        <v>T2</v>
      </c>
      <c r="F3334" s="17" t="str">
        <f t="shared" si="186"/>
        <v>S1</v>
      </c>
      <c r="G3334" s="1" t="s">
        <v>0</v>
      </c>
      <c r="H3334" s="1" t="s">
        <v>96</v>
      </c>
      <c r="I3334" s="1" t="s">
        <v>97</v>
      </c>
      <c r="J3334" s="1" t="s">
        <v>4</v>
      </c>
      <c r="K3334" s="1">
        <v>16</v>
      </c>
      <c r="L3334" s="1" t="s">
        <v>113</v>
      </c>
      <c r="M3334" s="14">
        <v>0.30000000000000004</v>
      </c>
      <c r="N3334" s="2">
        <v>2000</v>
      </c>
      <c r="O3334" s="14">
        <f t="shared" si="176"/>
        <v>600.00000000000011</v>
      </c>
      <c r="P3334" s="14">
        <f t="shared" si="177"/>
        <v>180.00000000000003</v>
      </c>
      <c r="Q3334" s="3">
        <v>0.3</v>
      </c>
    </row>
    <row r="3335" spans="1:17" ht="15.75" customHeight="1" x14ac:dyDescent="0.2">
      <c r="A3335" s="1" t="s">
        <v>108</v>
      </c>
      <c r="B3335" s="1">
        <v>1185732</v>
      </c>
      <c r="C3335" s="17">
        <v>44655</v>
      </c>
      <c r="D3335" s="17" t="str">
        <f t="shared" si="184"/>
        <v>abril</v>
      </c>
      <c r="E3335" s="17" t="str">
        <f t="shared" si="185"/>
        <v>T2</v>
      </c>
      <c r="F3335" s="17" t="str">
        <f t="shared" si="186"/>
        <v>S1</v>
      </c>
      <c r="G3335" s="1" t="s">
        <v>0</v>
      </c>
      <c r="H3335" s="1" t="s">
        <v>96</v>
      </c>
      <c r="I3335" s="1" t="s">
        <v>97</v>
      </c>
      <c r="J3335" s="1" t="s">
        <v>5</v>
      </c>
      <c r="K3335" s="1">
        <v>20</v>
      </c>
      <c r="L3335" s="1" t="s">
        <v>115</v>
      </c>
      <c r="M3335" s="14">
        <v>0.35</v>
      </c>
      <c r="N3335" s="2">
        <v>1250</v>
      </c>
      <c r="O3335" s="14">
        <f t="shared" si="176"/>
        <v>437.5</v>
      </c>
      <c r="P3335" s="14">
        <f t="shared" si="177"/>
        <v>131.25</v>
      </c>
      <c r="Q3335" s="3">
        <v>0.3</v>
      </c>
    </row>
    <row r="3336" spans="1:17" ht="15.75" customHeight="1" x14ac:dyDescent="0.2">
      <c r="A3336" s="1" t="s">
        <v>108</v>
      </c>
      <c r="B3336" s="1">
        <v>1185732</v>
      </c>
      <c r="C3336" s="17">
        <v>44655</v>
      </c>
      <c r="D3336" s="17" t="str">
        <f t="shared" si="184"/>
        <v>abril</v>
      </c>
      <c r="E3336" s="17" t="str">
        <f t="shared" si="185"/>
        <v>T2</v>
      </c>
      <c r="F3336" s="17" t="str">
        <f t="shared" si="186"/>
        <v>S1</v>
      </c>
      <c r="G3336" s="1" t="s">
        <v>0</v>
      </c>
      <c r="H3336" s="1" t="s">
        <v>96</v>
      </c>
      <c r="I3336" s="1" t="s">
        <v>97</v>
      </c>
      <c r="J3336" s="1" t="s">
        <v>6</v>
      </c>
      <c r="K3336" s="1">
        <v>27</v>
      </c>
      <c r="L3336" s="1" t="s">
        <v>114</v>
      </c>
      <c r="M3336" s="14">
        <v>0.5</v>
      </c>
      <c r="N3336" s="2">
        <v>1250</v>
      </c>
      <c r="O3336" s="14">
        <f t="shared" si="176"/>
        <v>625</v>
      </c>
      <c r="P3336" s="14">
        <f t="shared" si="177"/>
        <v>187.5</v>
      </c>
      <c r="Q3336" s="3">
        <v>0.3</v>
      </c>
    </row>
    <row r="3337" spans="1:17" ht="15.75" customHeight="1" x14ac:dyDescent="0.2">
      <c r="A3337" s="1" t="s">
        <v>108</v>
      </c>
      <c r="B3337" s="1">
        <v>1185732</v>
      </c>
      <c r="C3337" s="17">
        <v>44655</v>
      </c>
      <c r="D3337" s="17" t="str">
        <f t="shared" si="184"/>
        <v>abril</v>
      </c>
      <c r="E3337" s="17" t="str">
        <f t="shared" si="185"/>
        <v>T2</v>
      </c>
      <c r="F3337" s="17" t="str">
        <f t="shared" si="186"/>
        <v>S1</v>
      </c>
      <c r="G3337" s="1" t="s">
        <v>0</v>
      </c>
      <c r="H3337" s="1" t="s">
        <v>96</v>
      </c>
      <c r="I3337" s="1" t="s">
        <v>97</v>
      </c>
      <c r="J3337" s="1" t="s">
        <v>7</v>
      </c>
      <c r="K3337" s="1">
        <v>41</v>
      </c>
      <c r="L3337" s="1" t="s">
        <v>113</v>
      </c>
      <c r="M3337" s="14">
        <v>0.4</v>
      </c>
      <c r="N3337" s="2">
        <v>2750</v>
      </c>
      <c r="O3337" s="14">
        <f t="shared" si="176"/>
        <v>1100</v>
      </c>
      <c r="P3337" s="14">
        <f t="shared" si="177"/>
        <v>385</v>
      </c>
      <c r="Q3337" s="3">
        <v>0.35</v>
      </c>
    </row>
    <row r="3338" spans="1:17" ht="15.75" customHeight="1" x14ac:dyDescent="0.2">
      <c r="A3338" s="1" t="s">
        <v>108</v>
      </c>
      <c r="B3338" s="1">
        <v>1185732</v>
      </c>
      <c r="C3338" s="17">
        <v>44684</v>
      </c>
      <c r="D3338" s="17" t="str">
        <f t="shared" si="184"/>
        <v>mayo</v>
      </c>
      <c r="E3338" s="17" t="str">
        <f t="shared" si="185"/>
        <v>T2</v>
      </c>
      <c r="F3338" s="17" t="str">
        <f t="shared" si="186"/>
        <v>S1</v>
      </c>
      <c r="G3338" s="1" t="s">
        <v>0</v>
      </c>
      <c r="H3338" s="1" t="s">
        <v>96</v>
      </c>
      <c r="I3338" s="1" t="s">
        <v>97</v>
      </c>
      <c r="J3338" s="1" t="s">
        <v>2</v>
      </c>
      <c r="K3338" s="1">
        <v>58</v>
      </c>
      <c r="L3338" s="1" t="s">
        <v>115</v>
      </c>
      <c r="M3338" s="14">
        <v>0.54999999999999993</v>
      </c>
      <c r="N3338" s="2">
        <v>5450</v>
      </c>
      <c r="O3338" s="14">
        <f t="shared" si="176"/>
        <v>2997.4999999999995</v>
      </c>
      <c r="P3338" s="14">
        <f t="shared" si="177"/>
        <v>1198.9999999999998</v>
      </c>
      <c r="Q3338" s="3">
        <v>0.4</v>
      </c>
    </row>
    <row r="3339" spans="1:17" ht="15.75" customHeight="1" x14ac:dyDescent="0.2">
      <c r="A3339" s="1" t="s">
        <v>108</v>
      </c>
      <c r="B3339" s="1">
        <v>1185732</v>
      </c>
      <c r="C3339" s="17">
        <v>44684</v>
      </c>
      <c r="D3339" s="17" t="str">
        <f t="shared" si="184"/>
        <v>mayo</v>
      </c>
      <c r="E3339" s="17" t="str">
        <f t="shared" si="185"/>
        <v>T2</v>
      </c>
      <c r="F3339" s="17" t="str">
        <f t="shared" si="186"/>
        <v>S1</v>
      </c>
      <c r="G3339" s="1" t="s">
        <v>0</v>
      </c>
      <c r="H3339" s="1" t="s">
        <v>96</v>
      </c>
      <c r="I3339" s="1" t="s">
        <v>97</v>
      </c>
      <c r="J3339" s="1" t="s">
        <v>3</v>
      </c>
      <c r="K3339" s="1">
        <v>18</v>
      </c>
      <c r="L3339" s="1" t="s">
        <v>112</v>
      </c>
      <c r="M3339" s="14">
        <v>0.5</v>
      </c>
      <c r="N3339" s="2">
        <v>2500</v>
      </c>
      <c r="O3339" s="14">
        <f t="shared" si="176"/>
        <v>1250</v>
      </c>
      <c r="P3339" s="14">
        <f t="shared" si="177"/>
        <v>500</v>
      </c>
      <c r="Q3339" s="3">
        <v>0.4</v>
      </c>
    </row>
    <row r="3340" spans="1:17" ht="15.75" customHeight="1" x14ac:dyDescent="0.2">
      <c r="A3340" s="1" t="s">
        <v>108</v>
      </c>
      <c r="B3340" s="1">
        <v>1185732</v>
      </c>
      <c r="C3340" s="17">
        <v>44684</v>
      </c>
      <c r="D3340" s="17" t="str">
        <f t="shared" si="184"/>
        <v>mayo</v>
      </c>
      <c r="E3340" s="17" t="str">
        <f t="shared" si="185"/>
        <v>T2</v>
      </c>
      <c r="F3340" s="17" t="str">
        <f t="shared" si="186"/>
        <v>S1</v>
      </c>
      <c r="G3340" s="1" t="s">
        <v>0</v>
      </c>
      <c r="H3340" s="1" t="s">
        <v>96</v>
      </c>
      <c r="I3340" s="1" t="s">
        <v>97</v>
      </c>
      <c r="J3340" s="1" t="s">
        <v>4</v>
      </c>
      <c r="K3340" s="1">
        <v>37</v>
      </c>
      <c r="L3340" s="1" t="s">
        <v>115</v>
      </c>
      <c r="M3340" s="14">
        <v>0.45</v>
      </c>
      <c r="N3340" s="2">
        <v>2750</v>
      </c>
      <c r="O3340" s="14">
        <f t="shared" si="176"/>
        <v>1237.5</v>
      </c>
      <c r="P3340" s="14">
        <f t="shared" si="177"/>
        <v>371.25</v>
      </c>
      <c r="Q3340" s="3">
        <v>0.3</v>
      </c>
    </row>
    <row r="3341" spans="1:17" ht="15.75" customHeight="1" x14ac:dyDescent="0.2">
      <c r="A3341" s="1" t="s">
        <v>108</v>
      </c>
      <c r="B3341" s="1">
        <v>1185732</v>
      </c>
      <c r="C3341" s="17">
        <v>44684</v>
      </c>
      <c r="D3341" s="17" t="str">
        <f t="shared" si="184"/>
        <v>mayo</v>
      </c>
      <c r="E3341" s="17" t="str">
        <f t="shared" si="185"/>
        <v>T2</v>
      </c>
      <c r="F3341" s="17" t="str">
        <f t="shared" si="186"/>
        <v>S1</v>
      </c>
      <c r="G3341" s="1" t="s">
        <v>0</v>
      </c>
      <c r="H3341" s="1" t="s">
        <v>96</v>
      </c>
      <c r="I3341" s="1" t="s">
        <v>97</v>
      </c>
      <c r="J3341" s="1" t="s">
        <v>5</v>
      </c>
      <c r="K3341" s="1">
        <v>16</v>
      </c>
      <c r="L3341" s="1" t="s">
        <v>113</v>
      </c>
      <c r="M3341" s="14">
        <v>0.45</v>
      </c>
      <c r="N3341" s="2">
        <v>2250</v>
      </c>
      <c r="O3341" s="14">
        <f t="shared" si="176"/>
        <v>1012.5</v>
      </c>
      <c r="P3341" s="14">
        <f t="shared" si="177"/>
        <v>303.75</v>
      </c>
      <c r="Q3341" s="3">
        <v>0.3</v>
      </c>
    </row>
    <row r="3342" spans="1:17" ht="15.75" customHeight="1" x14ac:dyDescent="0.2">
      <c r="A3342" s="1" t="s">
        <v>108</v>
      </c>
      <c r="B3342" s="1">
        <v>1185732</v>
      </c>
      <c r="C3342" s="17">
        <v>44684</v>
      </c>
      <c r="D3342" s="17" t="str">
        <f t="shared" si="184"/>
        <v>mayo</v>
      </c>
      <c r="E3342" s="17" t="str">
        <f t="shared" si="185"/>
        <v>T2</v>
      </c>
      <c r="F3342" s="17" t="str">
        <f t="shared" si="186"/>
        <v>S1</v>
      </c>
      <c r="G3342" s="1" t="s">
        <v>0</v>
      </c>
      <c r="H3342" s="1" t="s">
        <v>96</v>
      </c>
      <c r="I3342" s="1" t="s">
        <v>97</v>
      </c>
      <c r="J3342" s="1" t="s">
        <v>6</v>
      </c>
      <c r="K3342" s="1">
        <v>34</v>
      </c>
      <c r="L3342" s="1" t="s">
        <v>114</v>
      </c>
      <c r="M3342" s="14">
        <v>0.54999999999999993</v>
      </c>
      <c r="N3342" s="2">
        <v>2500</v>
      </c>
      <c r="O3342" s="14">
        <f t="shared" si="176"/>
        <v>1374.9999999999998</v>
      </c>
      <c r="P3342" s="14">
        <f t="shared" si="177"/>
        <v>412.49999999999994</v>
      </c>
      <c r="Q3342" s="3">
        <v>0.3</v>
      </c>
    </row>
    <row r="3343" spans="1:17" ht="15.75" customHeight="1" x14ac:dyDescent="0.2">
      <c r="A3343" s="1" t="s">
        <v>108</v>
      </c>
      <c r="B3343" s="1">
        <v>1185732</v>
      </c>
      <c r="C3343" s="17">
        <v>44684</v>
      </c>
      <c r="D3343" s="17" t="str">
        <f t="shared" si="184"/>
        <v>mayo</v>
      </c>
      <c r="E3343" s="17" t="str">
        <f t="shared" si="185"/>
        <v>T2</v>
      </c>
      <c r="F3343" s="17" t="str">
        <f t="shared" si="186"/>
        <v>S1</v>
      </c>
      <c r="G3343" s="1" t="s">
        <v>0</v>
      </c>
      <c r="H3343" s="1" t="s">
        <v>96</v>
      </c>
      <c r="I3343" s="1" t="s">
        <v>97</v>
      </c>
      <c r="J3343" s="1" t="s">
        <v>7</v>
      </c>
      <c r="K3343" s="1">
        <v>30</v>
      </c>
      <c r="L3343" s="1" t="s">
        <v>115</v>
      </c>
      <c r="M3343" s="14">
        <v>0.6</v>
      </c>
      <c r="N3343" s="2">
        <v>3750</v>
      </c>
      <c r="O3343" s="14">
        <f t="shared" si="176"/>
        <v>2250</v>
      </c>
      <c r="P3343" s="14">
        <f t="shared" si="177"/>
        <v>787.5</v>
      </c>
      <c r="Q3343" s="3">
        <v>0.35</v>
      </c>
    </row>
    <row r="3344" spans="1:17" ht="15.75" customHeight="1" x14ac:dyDescent="0.2">
      <c r="A3344" s="1" t="s">
        <v>108</v>
      </c>
      <c r="B3344" s="1">
        <v>1185732</v>
      </c>
      <c r="C3344" s="17">
        <v>44717</v>
      </c>
      <c r="D3344" s="17" t="str">
        <f t="shared" si="184"/>
        <v>junio</v>
      </c>
      <c r="E3344" s="17" t="str">
        <f t="shared" si="185"/>
        <v>T2</v>
      </c>
      <c r="F3344" s="17" t="str">
        <f t="shared" si="186"/>
        <v>S1</v>
      </c>
      <c r="G3344" s="1" t="s">
        <v>0</v>
      </c>
      <c r="H3344" s="1" t="s">
        <v>96</v>
      </c>
      <c r="I3344" s="1" t="s">
        <v>97</v>
      </c>
      <c r="J3344" s="1" t="s">
        <v>2</v>
      </c>
      <c r="K3344" s="1">
        <v>32</v>
      </c>
      <c r="L3344" s="1" t="s">
        <v>114</v>
      </c>
      <c r="M3344" s="14">
        <v>0.54999999999999993</v>
      </c>
      <c r="N3344" s="2">
        <v>6250</v>
      </c>
      <c r="O3344" s="14">
        <f t="shared" si="176"/>
        <v>3437.4999999999995</v>
      </c>
      <c r="P3344" s="14">
        <f t="shared" si="177"/>
        <v>1375</v>
      </c>
      <c r="Q3344" s="3">
        <v>0.4</v>
      </c>
    </row>
    <row r="3345" spans="1:17" ht="15.75" customHeight="1" x14ac:dyDescent="0.2">
      <c r="A3345" s="1" t="s">
        <v>108</v>
      </c>
      <c r="B3345" s="1">
        <v>1185732</v>
      </c>
      <c r="C3345" s="17">
        <v>44717</v>
      </c>
      <c r="D3345" s="17" t="str">
        <f t="shared" si="184"/>
        <v>junio</v>
      </c>
      <c r="E3345" s="17" t="str">
        <f t="shared" si="185"/>
        <v>T2</v>
      </c>
      <c r="F3345" s="17" t="str">
        <f t="shared" si="186"/>
        <v>S1</v>
      </c>
      <c r="G3345" s="1" t="s">
        <v>0</v>
      </c>
      <c r="H3345" s="1" t="s">
        <v>96</v>
      </c>
      <c r="I3345" s="1" t="s">
        <v>97</v>
      </c>
      <c r="J3345" s="1" t="s">
        <v>3</v>
      </c>
      <c r="K3345" s="1">
        <v>54</v>
      </c>
      <c r="L3345" s="1" t="s">
        <v>115</v>
      </c>
      <c r="M3345" s="14">
        <v>0.5</v>
      </c>
      <c r="N3345" s="2">
        <v>3750</v>
      </c>
      <c r="O3345" s="14">
        <f t="shared" si="176"/>
        <v>1875</v>
      </c>
      <c r="P3345" s="14">
        <f t="shared" si="177"/>
        <v>750</v>
      </c>
      <c r="Q3345" s="3">
        <v>0.4</v>
      </c>
    </row>
    <row r="3346" spans="1:17" ht="15.75" customHeight="1" x14ac:dyDescent="0.2">
      <c r="A3346" s="1" t="s">
        <v>108</v>
      </c>
      <c r="B3346" s="1">
        <v>1185732</v>
      </c>
      <c r="C3346" s="17">
        <v>44717</v>
      </c>
      <c r="D3346" s="17" t="str">
        <f t="shared" si="184"/>
        <v>junio</v>
      </c>
      <c r="E3346" s="17" t="str">
        <f t="shared" si="185"/>
        <v>T2</v>
      </c>
      <c r="F3346" s="17" t="str">
        <f t="shared" si="186"/>
        <v>S1</v>
      </c>
      <c r="G3346" s="1" t="s">
        <v>0</v>
      </c>
      <c r="H3346" s="1" t="s">
        <v>96</v>
      </c>
      <c r="I3346" s="1" t="s">
        <v>97</v>
      </c>
      <c r="J3346" s="1" t="s">
        <v>4</v>
      </c>
      <c r="K3346" s="1">
        <v>44</v>
      </c>
      <c r="L3346" s="1" t="s">
        <v>113</v>
      </c>
      <c r="M3346" s="14">
        <v>0.45</v>
      </c>
      <c r="N3346" s="2">
        <v>3000</v>
      </c>
      <c r="O3346" s="14">
        <f t="shared" si="176"/>
        <v>1350</v>
      </c>
      <c r="P3346" s="14">
        <f t="shared" si="177"/>
        <v>405</v>
      </c>
      <c r="Q3346" s="3">
        <v>0.3</v>
      </c>
    </row>
    <row r="3347" spans="1:17" ht="15.75" customHeight="1" x14ac:dyDescent="0.2">
      <c r="A3347" s="1" t="s">
        <v>108</v>
      </c>
      <c r="B3347" s="1">
        <v>1185732</v>
      </c>
      <c r="C3347" s="17">
        <v>44717</v>
      </c>
      <c r="D3347" s="17" t="str">
        <f t="shared" si="184"/>
        <v>junio</v>
      </c>
      <c r="E3347" s="17" t="str">
        <f t="shared" si="185"/>
        <v>T2</v>
      </c>
      <c r="F3347" s="17" t="str">
        <f t="shared" si="186"/>
        <v>S1</v>
      </c>
      <c r="G3347" s="1" t="s">
        <v>0</v>
      </c>
      <c r="H3347" s="1" t="s">
        <v>96</v>
      </c>
      <c r="I3347" s="1" t="s">
        <v>97</v>
      </c>
      <c r="J3347" s="1" t="s">
        <v>5</v>
      </c>
      <c r="K3347" s="1">
        <v>50</v>
      </c>
      <c r="L3347" s="1" t="s">
        <v>115</v>
      </c>
      <c r="M3347" s="14">
        <v>0.45</v>
      </c>
      <c r="N3347" s="2">
        <v>2750</v>
      </c>
      <c r="O3347" s="14">
        <f t="shared" si="176"/>
        <v>1237.5</v>
      </c>
      <c r="P3347" s="14">
        <f t="shared" si="177"/>
        <v>371.25</v>
      </c>
      <c r="Q3347" s="3">
        <v>0.3</v>
      </c>
    </row>
    <row r="3348" spans="1:17" ht="15.75" customHeight="1" x14ac:dyDescent="0.2">
      <c r="A3348" s="1" t="s">
        <v>108</v>
      </c>
      <c r="B3348" s="1">
        <v>1185732</v>
      </c>
      <c r="C3348" s="17">
        <v>44717</v>
      </c>
      <c r="D3348" s="17" t="str">
        <f t="shared" si="184"/>
        <v>junio</v>
      </c>
      <c r="E3348" s="17" t="str">
        <f t="shared" si="185"/>
        <v>T2</v>
      </c>
      <c r="F3348" s="17" t="str">
        <f t="shared" si="186"/>
        <v>S1</v>
      </c>
      <c r="G3348" s="1" t="s">
        <v>0</v>
      </c>
      <c r="H3348" s="1" t="s">
        <v>96</v>
      </c>
      <c r="I3348" s="1" t="s">
        <v>97</v>
      </c>
      <c r="J3348" s="1" t="s">
        <v>6</v>
      </c>
      <c r="K3348" s="1">
        <v>58</v>
      </c>
      <c r="L3348" s="1" t="s">
        <v>114</v>
      </c>
      <c r="M3348" s="14">
        <v>0.54999999999999993</v>
      </c>
      <c r="N3348" s="2">
        <v>2750</v>
      </c>
      <c r="O3348" s="14">
        <f t="shared" si="176"/>
        <v>1512.4999999999998</v>
      </c>
      <c r="P3348" s="14">
        <f t="shared" si="177"/>
        <v>453.74999999999994</v>
      </c>
      <c r="Q3348" s="3">
        <v>0.3</v>
      </c>
    </row>
    <row r="3349" spans="1:17" ht="15.75" customHeight="1" x14ac:dyDescent="0.2">
      <c r="A3349" s="1" t="s">
        <v>108</v>
      </c>
      <c r="B3349" s="1">
        <v>1185732</v>
      </c>
      <c r="C3349" s="17">
        <v>44717</v>
      </c>
      <c r="D3349" s="17" t="str">
        <f t="shared" si="184"/>
        <v>junio</v>
      </c>
      <c r="E3349" s="17" t="str">
        <f t="shared" si="185"/>
        <v>T2</v>
      </c>
      <c r="F3349" s="17" t="str">
        <f t="shared" si="186"/>
        <v>S1</v>
      </c>
      <c r="G3349" s="1" t="s">
        <v>0</v>
      </c>
      <c r="H3349" s="1" t="s">
        <v>96</v>
      </c>
      <c r="I3349" s="1" t="s">
        <v>97</v>
      </c>
      <c r="J3349" s="1" t="s">
        <v>7</v>
      </c>
      <c r="K3349" s="1">
        <v>31</v>
      </c>
      <c r="L3349" s="1" t="s">
        <v>112</v>
      </c>
      <c r="M3349" s="14">
        <v>0.6</v>
      </c>
      <c r="N3349" s="2">
        <v>4250</v>
      </c>
      <c r="O3349" s="14">
        <f t="shared" si="176"/>
        <v>2550</v>
      </c>
      <c r="P3349" s="14">
        <f t="shared" si="177"/>
        <v>892.5</v>
      </c>
      <c r="Q3349" s="3">
        <v>0.35</v>
      </c>
    </row>
    <row r="3350" spans="1:17" ht="15.75" customHeight="1" x14ac:dyDescent="0.2">
      <c r="A3350" s="1" t="s">
        <v>108</v>
      </c>
      <c r="B3350" s="1">
        <v>1185732</v>
      </c>
      <c r="C3350" s="17">
        <v>44745</v>
      </c>
      <c r="D3350" s="17" t="str">
        <f t="shared" si="184"/>
        <v>julio</v>
      </c>
      <c r="E3350" s="17" t="str">
        <f t="shared" si="185"/>
        <v>T3</v>
      </c>
      <c r="F3350" s="17" t="str">
        <f t="shared" si="186"/>
        <v>S2</v>
      </c>
      <c r="G3350" s="1" t="s">
        <v>0</v>
      </c>
      <c r="H3350" s="1" t="s">
        <v>96</v>
      </c>
      <c r="I3350" s="1" t="s">
        <v>97</v>
      </c>
      <c r="J3350" s="1" t="s">
        <v>2</v>
      </c>
      <c r="K3350" s="1">
        <v>43</v>
      </c>
      <c r="L3350" s="1" t="s">
        <v>113</v>
      </c>
      <c r="M3350" s="14">
        <v>0.54999999999999993</v>
      </c>
      <c r="N3350" s="2">
        <v>6500</v>
      </c>
      <c r="O3350" s="14">
        <f t="shared" si="176"/>
        <v>3574.9999999999995</v>
      </c>
      <c r="P3350" s="14">
        <f t="shared" si="177"/>
        <v>1430</v>
      </c>
      <c r="Q3350" s="3">
        <v>0.4</v>
      </c>
    </row>
    <row r="3351" spans="1:17" ht="15.75" customHeight="1" x14ac:dyDescent="0.2">
      <c r="A3351" s="1" t="s">
        <v>108</v>
      </c>
      <c r="B3351" s="1">
        <v>1185732</v>
      </c>
      <c r="C3351" s="17">
        <v>44745</v>
      </c>
      <c r="D3351" s="17" t="str">
        <f t="shared" si="184"/>
        <v>julio</v>
      </c>
      <c r="E3351" s="17" t="str">
        <f t="shared" si="185"/>
        <v>T3</v>
      </c>
      <c r="F3351" s="17" t="str">
        <f t="shared" si="186"/>
        <v>S2</v>
      </c>
      <c r="G3351" s="1" t="s">
        <v>0</v>
      </c>
      <c r="H3351" s="1" t="s">
        <v>96</v>
      </c>
      <c r="I3351" s="1" t="s">
        <v>97</v>
      </c>
      <c r="J3351" s="1" t="s">
        <v>3</v>
      </c>
      <c r="K3351" s="1">
        <v>31</v>
      </c>
      <c r="L3351" s="1" t="s">
        <v>115</v>
      </c>
      <c r="M3351" s="14">
        <v>0.5</v>
      </c>
      <c r="N3351" s="2">
        <v>4000</v>
      </c>
      <c r="O3351" s="14">
        <f t="shared" si="176"/>
        <v>2000</v>
      </c>
      <c r="P3351" s="14">
        <f t="shared" si="177"/>
        <v>800</v>
      </c>
      <c r="Q3351" s="3">
        <v>0.4</v>
      </c>
    </row>
    <row r="3352" spans="1:17" ht="15.75" customHeight="1" x14ac:dyDescent="0.2">
      <c r="A3352" s="1" t="s">
        <v>108</v>
      </c>
      <c r="B3352" s="1">
        <v>1185732</v>
      </c>
      <c r="C3352" s="17">
        <v>44745</v>
      </c>
      <c r="D3352" s="17" t="str">
        <f t="shared" si="184"/>
        <v>julio</v>
      </c>
      <c r="E3352" s="17" t="str">
        <f t="shared" si="185"/>
        <v>T3</v>
      </c>
      <c r="F3352" s="17" t="str">
        <f t="shared" si="186"/>
        <v>S2</v>
      </c>
      <c r="G3352" s="1" t="s">
        <v>0</v>
      </c>
      <c r="H3352" s="1" t="s">
        <v>96</v>
      </c>
      <c r="I3352" s="1" t="s">
        <v>97</v>
      </c>
      <c r="J3352" s="1" t="s">
        <v>4</v>
      </c>
      <c r="K3352" s="1">
        <v>41</v>
      </c>
      <c r="L3352" s="1" t="s">
        <v>115</v>
      </c>
      <c r="M3352" s="14">
        <v>0.45</v>
      </c>
      <c r="N3352" s="2">
        <v>3250</v>
      </c>
      <c r="O3352" s="14">
        <f t="shared" si="176"/>
        <v>1462.5</v>
      </c>
      <c r="P3352" s="14">
        <f t="shared" si="177"/>
        <v>438.75</v>
      </c>
      <c r="Q3352" s="3">
        <v>0.3</v>
      </c>
    </row>
    <row r="3353" spans="1:17" ht="15.75" customHeight="1" x14ac:dyDescent="0.2">
      <c r="A3353" s="1" t="s">
        <v>108</v>
      </c>
      <c r="B3353" s="1">
        <v>1185732</v>
      </c>
      <c r="C3353" s="17">
        <v>44745</v>
      </c>
      <c r="D3353" s="17" t="str">
        <f t="shared" si="184"/>
        <v>julio</v>
      </c>
      <c r="E3353" s="17" t="str">
        <f t="shared" si="185"/>
        <v>T3</v>
      </c>
      <c r="F3353" s="17" t="str">
        <f t="shared" si="186"/>
        <v>S2</v>
      </c>
      <c r="G3353" s="1" t="s">
        <v>0</v>
      </c>
      <c r="H3353" s="1" t="s">
        <v>96</v>
      </c>
      <c r="I3353" s="1" t="s">
        <v>97</v>
      </c>
      <c r="J3353" s="1" t="s">
        <v>5</v>
      </c>
      <c r="K3353" s="1">
        <v>22</v>
      </c>
      <c r="L3353" s="1" t="s">
        <v>115</v>
      </c>
      <c r="M3353" s="14">
        <v>0.45</v>
      </c>
      <c r="N3353" s="2">
        <v>2750</v>
      </c>
      <c r="O3353" s="14">
        <f t="shared" si="176"/>
        <v>1237.5</v>
      </c>
      <c r="P3353" s="14">
        <f t="shared" si="177"/>
        <v>371.25</v>
      </c>
      <c r="Q3353" s="3">
        <v>0.3</v>
      </c>
    </row>
    <row r="3354" spans="1:17" ht="15.75" customHeight="1" x14ac:dyDescent="0.2">
      <c r="A3354" s="1" t="s">
        <v>108</v>
      </c>
      <c r="B3354" s="1">
        <v>1185732</v>
      </c>
      <c r="C3354" s="17">
        <v>44745</v>
      </c>
      <c r="D3354" s="17" t="str">
        <f t="shared" si="184"/>
        <v>julio</v>
      </c>
      <c r="E3354" s="17" t="str">
        <f t="shared" si="185"/>
        <v>T3</v>
      </c>
      <c r="F3354" s="17" t="str">
        <f t="shared" si="186"/>
        <v>S2</v>
      </c>
      <c r="G3354" s="1" t="s">
        <v>0</v>
      </c>
      <c r="H3354" s="1" t="s">
        <v>96</v>
      </c>
      <c r="I3354" s="1" t="s">
        <v>97</v>
      </c>
      <c r="J3354" s="1" t="s">
        <v>6</v>
      </c>
      <c r="K3354" s="1">
        <v>50</v>
      </c>
      <c r="L3354" s="1" t="s">
        <v>113</v>
      </c>
      <c r="M3354" s="14">
        <v>0.54999999999999993</v>
      </c>
      <c r="N3354" s="2">
        <v>3000</v>
      </c>
      <c r="O3354" s="14">
        <f t="shared" si="176"/>
        <v>1649.9999999999998</v>
      </c>
      <c r="P3354" s="14">
        <f t="shared" si="177"/>
        <v>494.99999999999989</v>
      </c>
      <c r="Q3354" s="3">
        <v>0.3</v>
      </c>
    </row>
    <row r="3355" spans="1:17" ht="15.75" customHeight="1" x14ac:dyDescent="0.2">
      <c r="A3355" s="1" t="s">
        <v>108</v>
      </c>
      <c r="B3355" s="1">
        <v>1185732</v>
      </c>
      <c r="C3355" s="17">
        <v>44745</v>
      </c>
      <c r="D3355" s="17" t="str">
        <f t="shared" si="184"/>
        <v>julio</v>
      </c>
      <c r="E3355" s="17" t="str">
        <f t="shared" si="185"/>
        <v>T3</v>
      </c>
      <c r="F3355" s="17" t="str">
        <f t="shared" si="186"/>
        <v>S2</v>
      </c>
      <c r="G3355" s="1" t="s">
        <v>0</v>
      </c>
      <c r="H3355" s="1" t="s">
        <v>96</v>
      </c>
      <c r="I3355" s="1" t="s">
        <v>97</v>
      </c>
      <c r="J3355" s="1" t="s">
        <v>7</v>
      </c>
      <c r="K3355" s="1">
        <v>47</v>
      </c>
      <c r="L3355" s="1" t="s">
        <v>115</v>
      </c>
      <c r="M3355" s="14">
        <v>0.6</v>
      </c>
      <c r="N3355" s="2">
        <v>4750</v>
      </c>
      <c r="O3355" s="14">
        <f t="shared" si="176"/>
        <v>2850</v>
      </c>
      <c r="P3355" s="14">
        <f t="shared" si="177"/>
        <v>997.49999999999989</v>
      </c>
      <c r="Q3355" s="3">
        <v>0.35</v>
      </c>
    </row>
    <row r="3356" spans="1:17" ht="15.75" customHeight="1" x14ac:dyDescent="0.2">
      <c r="A3356" s="1" t="s">
        <v>108</v>
      </c>
      <c r="B3356" s="1">
        <v>1185732</v>
      </c>
      <c r="C3356" s="17">
        <v>44777</v>
      </c>
      <c r="D3356" s="17" t="str">
        <f t="shared" si="184"/>
        <v>agosto</v>
      </c>
      <c r="E3356" s="17" t="str">
        <f t="shared" si="185"/>
        <v>T3</v>
      </c>
      <c r="F3356" s="17" t="str">
        <f t="shared" si="186"/>
        <v>S2</v>
      </c>
      <c r="G3356" s="1" t="s">
        <v>0</v>
      </c>
      <c r="H3356" s="1" t="s">
        <v>96</v>
      </c>
      <c r="I3356" s="1" t="s">
        <v>97</v>
      </c>
      <c r="J3356" s="1" t="s">
        <v>2</v>
      </c>
      <c r="K3356" s="1">
        <v>45</v>
      </c>
      <c r="L3356" s="1" t="s">
        <v>114</v>
      </c>
      <c r="M3356" s="14">
        <v>0.54999999999999993</v>
      </c>
      <c r="N3356" s="2">
        <v>6250</v>
      </c>
      <c r="O3356" s="14">
        <f t="shared" si="176"/>
        <v>3437.4999999999995</v>
      </c>
      <c r="P3356" s="14">
        <f t="shared" si="177"/>
        <v>1375</v>
      </c>
      <c r="Q3356" s="3">
        <v>0.4</v>
      </c>
    </row>
    <row r="3357" spans="1:17" ht="15.75" customHeight="1" x14ac:dyDescent="0.2">
      <c r="A3357" s="1" t="s">
        <v>108</v>
      </c>
      <c r="B3357" s="1">
        <v>1185732</v>
      </c>
      <c r="C3357" s="17">
        <v>44777</v>
      </c>
      <c r="D3357" s="17" t="str">
        <f t="shared" si="184"/>
        <v>agosto</v>
      </c>
      <c r="E3357" s="17" t="str">
        <f t="shared" si="185"/>
        <v>T3</v>
      </c>
      <c r="F3357" s="17" t="str">
        <f t="shared" si="186"/>
        <v>S2</v>
      </c>
      <c r="G3357" s="1" t="s">
        <v>0</v>
      </c>
      <c r="H3357" s="1" t="s">
        <v>96</v>
      </c>
      <c r="I3357" s="1" t="s">
        <v>97</v>
      </c>
      <c r="J3357" s="1" t="s">
        <v>3</v>
      </c>
      <c r="K3357" s="1">
        <v>18</v>
      </c>
      <c r="L3357" s="1" t="s">
        <v>115</v>
      </c>
      <c r="M3357" s="14">
        <v>0.5</v>
      </c>
      <c r="N3357" s="2">
        <v>4000</v>
      </c>
      <c r="O3357" s="14">
        <f t="shared" si="176"/>
        <v>2000</v>
      </c>
      <c r="P3357" s="14">
        <f t="shared" si="177"/>
        <v>800</v>
      </c>
      <c r="Q3357" s="3">
        <v>0.4</v>
      </c>
    </row>
    <row r="3358" spans="1:17" ht="15.75" customHeight="1" x14ac:dyDescent="0.2">
      <c r="A3358" s="1" t="s">
        <v>108</v>
      </c>
      <c r="B3358" s="1">
        <v>1185732</v>
      </c>
      <c r="C3358" s="17">
        <v>44777</v>
      </c>
      <c r="D3358" s="17" t="str">
        <f t="shared" si="184"/>
        <v>agosto</v>
      </c>
      <c r="E3358" s="17" t="str">
        <f t="shared" si="185"/>
        <v>T3</v>
      </c>
      <c r="F3358" s="17" t="str">
        <f t="shared" si="186"/>
        <v>S2</v>
      </c>
      <c r="G3358" s="1" t="s">
        <v>0</v>
      </c>
      <c r="H3358" s="1" t="s">
        <v>96</v>
      </c>
      <c r="I3358" s="1" t="s">
        <v>97</v>
      </c>
      <c r="J3358" s="1" t="s">
        <v>4</v>
      </c>
      <c r="K3358" s="1">
        <v>42</v>
      </c>
      <c r="L3358" s="1" t="s">
        <v>113</v>
      </c>
      <c r="M3358" s="14">
        <v>0.45</v>
      </c>
      <c r="N3358" s="2">
        <v>3250</v>
      </c>
      <c r="O3358" s="14">
        <f t="shared" si="176"/>
        <v>1462.5</v>
      </c>
      <c r="P3358" s="14">
        <f t="shared" si="177"/>
        <v>438.75</v>
      </c>
      <c r="Q3358" s="3">
        <v>0.3</v>
      </c>
    </row>
    <row r="3359" spans="1:17" ht="15.75" customHeight="1" x14ac:dyDescent="0.2">
      <c r="A3359" s="1" t="s">
        <v>108</v>
      </c>
      <c r="B3359" s="1">
        <v>1185732</v>
      </c>
      <c r="C3359" s="17">
        <v>44777</v>
      </c>
      <c r="D3359" s="17" t="str">
        <f t="shared" si="184"/>
        <v>agosto</v>
      </c>
      <c r="E3359" s="17" t="str">
        <f t="shared" si="185"/>
        <v>T3</v>
      </c>
      <c r="F3359" s="17" t="str">
        <f t="shared" si="186"/>
        <v>S2</v>
      </c>
      <c r="G3359" s="1" t="s">
        <v>0</v>
      </c>
      <c r="H3359" s="1" t="s">
        <v>96</v>
      </c>
      <c r="I3359" s="1" t="s">
        <v>97</v>
      </c>
      <c r="J3359" s="1" t="s">
        <v>5</v>
      </c>
      <c r="K3359" s="1">
        <v>30</v>
      </c>
      <c r="L3359" s="1" t="s">
        <v>112</v>
      </c>
      <c r="M3359" s="14">
        <v>0.45</v>
      </c>
      <c r="N3359" s="2">
        <v>2250</v>
      </c>
      <c r="O3359" s="14">
        <f t="shared" si="176"/>
        <v>1012.5</v>
      </c>
      <c r="P3359" s="14">
        <f t="shared" si="177"/>
        <v>303.75</v>
      </c>
      <c r="Q3359" s="3">
        <v>0.3</v>
      </c>
    </row>
    <row r="3360" spans="1:17" ht="15.75" customHeight="1" x14ac:dyDescent="0.2">
      <c r="A3360" s="1" t="s">
        <v>108</v>
      </c>
      <c r="B3360" s="1">
        <v>1185732</v>
      </c>
      <c r="C3360" s="17">
        <v>44777</v>
      </c>
      <c r="D3360" s="17" t="str">
        <f t="shared" si="184"/>
        <v>agosto</v>
      </c>
      <c r="E3360" s="17" t="str">
        <f t="shared" si="185"/>
        <v>T3</v>
      </c>
      <c r="F3360" s="17" t="str">
        <f t="shared" si="186"/>
        <v>S2</v>
      </c>
      <c r="G3360" s="1" t="s">
        <v>0</v>
      </c>
      <c r="H3360" s="1" t="s">
        <v>96</v>
      </c>
      <c r="I3360" s="1" t="s">
        <v>97</v>
      </c>
      <c r="J3360" s="1" t="s">
        <v>6</v>
      </c>
      <c r="K3360" s="1">
        <v>52</v>
      </c>
      <c r="L3360" s="1" t="s">
        <v>115</v>
      </c>
      <c r="M3360" s="14">
        <v>0.54999999999999993</v>
      </c>
      <c r="N3360" s="2">
        <v>2000</v>
      </c>
      <c r="O3360" s="14">
        <f t="shared" si="176"/>
        <v>1099.9999999999998</v>
      </c>
      <c r="P3360" s="14">
        <f t="shared" si="177"/>
        <v>329.99999999999994</v>
      </c>
      <c r="Q3360" s="3">
        <v>0.3</v>
      </c>
    </row>
    <row r="3361" spans="1:17" ht="15.75" customHeight="1" x14ac:dyDescent="0.2">
      <c r="A3361" s="1" t="s">
        <v>108</v>
      </c>
      <c r="B3361" s="1">
        <v>1185732</v>
      </c>
      <c r="C3361" s="17">
        <v>44777</v>
      </c>
      <c r="D3361" s="17" t="str">
        <f t="shared" si="184"/>
        <v>agosto</v>
      </c>
      <c r="E3361" s="17" t="str">
        <f t="shared" si="185"/>
        <v>T3</v>
      </c>
      <c r="F3361" s="17" t="str">
        <f t="shared" si="186"/>
        <v>S2</v>
      </c>
      <c r="G3361" s="1" t="s">
        <v>0</v>
      </c>
      <c r="H3361" s="1" t="s">
        <v>96</v>
      </c>
      <c r="I3361" s="1" t="s">
        <v>97</v>
      </c>
      <c r="J3361" s="1" t="s">
        <v>7</v>
      </c>
      <c r="K3361" s="1">
        <v>34</v>
      </c>
      <c r="L3361" s="1" t="s">
        <v>112</v>
      </c>
      <c r="M3361" s="14">
        <v>0.6</v>
      </c>
      <c r="N3361" s="2">
        <v>3750</v>
      </c>
      <c r="O3361" s="14">
        <f t="shared" si="176"/>
        <v>2250</v>
      </c>
      <c r="P3361" s="14">
        <f t="shared" si="177"/>
        <v>787.5</v>
      </c>
      <c r="Q3361" s="3">
        <v>0.35</v>
      </c>
    </row>
    <row r="3362" spans="1:17" ht="15.75" customHeight="1" x14ac:dyDescent="0.2">
      <c r="A3362" s="1" t="s">
        <v>108</v>
      </c>
      <c r="B3362" s="1">
        <v>1185732</v>
      </c>
      <c r="C3362" s="17">
        <v>44807</v>
      </c>
      <c r="D3362" s="17" t="str">
        <f t="shared" si="184"/>
        <v>septiembre</v>
      </c>
      <c r="E3362" s="17" t="str">
        <f t="shared" si="185"/>
        <v>T3</v>
      </c>
      <c r="F3362" s="17" t="str">
        <f t="shared" si="186"/>
        <v>S2</v>
      </c>
      <c r="G3362" s="1" t="s">
        <v>0</v>
      </c>
      <c r="H3362" s="1" t="s">
        <v>96</v>
      </c>
      <c r="I3362" s="1" t="s">
        <v>97</v>
      </c>
      <c r="J3362" s="1" t="s">
        <v>2</v>
      </c>
      <c r="K3362" s="1">
        <v>18</v>
      </c>
      <c r="L3362" s="1" t="s">
        <v>115</v>
      </c>
      <c r="M3362" s="14">
        <v>0.54999999999999993</v>
      </c>
      <c r="N3362" s="2">
        <v>5000</v>
      </c>
      <c r="O3362" s="14">
        <f t="shared" si="176"/>
        <v>2749.9999999999995</v>
      </c>
      <c r="P3362" s="14">
        <f t="shared" si="177"/>
        <v>1099.9999999999998</v>
      </c>
      <c r="Q3362" s="3">
        <v>0.4</v>
      </c>
    </row>
    <row r="3363" spans="1:17" ht="15.75" customHeight="1" x14ac:dyDescent="0.2">
      <c r="A3363" s="1" t="s">
        <v>108</v>
      </c>
      <c r="B3363" s="1">
        <v>1185732</v>
      </c>
      <c r="C3363" s="17">
        <v>44807</v>
      </c>
      <c r="D3363" s="17" t="str">
        <f t="shared" si="184"/>
        <v>septiembre</v>
      </c>
      <c r="E3363" s="17" t="str">
        <f t="shared" si="185"/>
        <v>T3</v>
      </c>
      <c r="F3363" s="17" t="str">
        <f t="shared" si="186"/>
        <v>S2</v>
      </c>
      <c r="G3363" s="1" t="s">
        <v>0</v>
      </c>
      <c r="H3363" s="1" t="s">
        <v>96</v>
      </c>
      <c r="I3363" s="1" t="s">
        <v>97</v>
      </c>
      <c r="J3363" s="1" t="s">
        <v>3</v>
      </c>
      <c r="K3363" s="1">
        <v>22</v>
      </c>
      <c r="L3363" s="1" t="s">
        <v>112</v>
      </c>
      <c r="M3363" s="14">
        <v>0.5</v>
      </c>
      <c r="N3363" s="2">
        <v>3000</v>
      </c>
      <c r="O3363" s="14">
        <f t="shared" si="176"/>
        <v>1500</v>
      </c>
      <c r="P3363" s="14">
        <f t="shared" si="177"/>
        <v>600</v>
      </c>
      <c r="Q3363" s="3">
        <v>0.4</v>
      </c>
    </row>
    <row r="3364" spans="1:17" ht="15.75" customHeight="1" x14ac:dyDescent="0.2">
      <c r="A3364" s="1" t="s">
        <v>108</v>
      </c>
      <c r="B3364" s="1">
        <v>1185732</v>
      </c>
      <c r="C3364" s="17">
        <v>44807</v>
      </c>
      <c r="D3364" s="17" t="str">
        <f t="shared" si="184"/>
        <v>septiembre</v>
      </c>
      <c r="E3364" s="17" t="str">
        <f t="shared" si="185"/>
        <v>T3</v>
      </c>
      <c r="F3364" s="17" t="str">
        <f t="shared" si="186"/>
        <v>S2</v>
      </c>
      <c r="G3364" s="1" t="s">
        <v>0</v>
      </c>
      <c r="H3364" s="1" t="s">
        <v>96</v>
      </c>
      <c r="I3364" s="1" t="s">
        <v>97</v>
      </c>
      <c r="J3364" s="1" t="s">
        <v>4</v>
      </c>
      <c r="K3364" s="1">
        <v>34</v>
      </c>
      <c r="L3364" s="1" t="s">
        <v>114</v>
      </c>
      <c r="M3364" s="14">
        <v>0.45</v>
      </c>
      <c r="N3364" s="2">
        <v>2000</v>
      </c>
      <c r="O3364" s="14">
        <f t="shared" si="176"/>
        <v>900</v>
      </c>
      <c r="P3364" s="14">
        <f t="shared" si="177"/>
        <v>270</v>
      </c>
      <c r="Q3364" s="3">
        <v>0.3</v>
      </c>
    </row>
    <row r="3365" spans="1:17" ht="15.75" customHeight="1" x14ac:dyDescent="0.2">
      <c r="A3365" s="1" t="s">
        <v>108</v>
      </c>
      <c r="B3365" s="1">
        <v>1185732</v>
      </c>
      <c r="C3365" s="17">
        <v>44807</v>
      </c>
      <c r="D3365" s="17" t="str">
        <f t="shared" si="184"/>
        <v>septiembre</v>
      </c>
      <c r="E3365" s="17" t="str">
        <f t="shared" si="185"/>
        <v>T3</v>
      </c>
      <c r="F3365" s="17" t="str">
        <f t="shared" si="186"/>
        <v>S2</v>
      </c>
      <c r="G3365" s="1" t="s">
        <v>0</v>
      </c>
      <c r="H3365" s="1" t="s">
        <v>96</v>
      </c>
      <c r="I3365" s="1" t="s">
        <v>97</v>
      </c>
      <c r="J3365" s="1" t="s">
        <v>5</v>
      </c>
      <c r="K3365" s="1">
        <v>42</v>
      </c>
      <c r="L3365" s="1" t="s">
        <v>112</v>
      </c>
      <c r="M3365" s="14">
        <v>0.45</v>
      </c>
      <c r="N3365" s="2">
        <v>1750</v>
      </c>
      <c r="O3365" s="14">
        <f t="shared" si="176"/>
        <v>787.5</v>
      </c>
      <c r="P3365" s="14">
        <f t="shared" si="177"/>
        <v>236.25</v>
      </c>
      <c r="Q3365" s="3">
        <v>0.3</v>
      </c>
    </row>
    <row r="3366" spans="1:17" ht="15.75" customHeight="1" x14ac:dyDescent="0.2">
      <c r="A3366" s="1" t="s">
        <v>108</v>
      </c>
      <c r="B3366" s="1">
        <v>1185732</v>
      </c>
      <c r="C3366" s="17">
        <v>44807</v>
      </c>
      <c r="D3366" s="17" t="str">
        <f t="shared" si="184"/>
        <v>septiembre</v>
      </c>
      <c r="E3366" s="17" t="str">
        <f t="shared" si="185"/>
        <v>T3</v>
      </c>
      <c r="F3366" s="17" t="str">
        <f t="shared" si="186"/>
        <v>S2</v>
      </c>
      <c r="G3366" s="1" t="s">
        <v>0</v>
      </c>
      <c r="H3366" s="1" t="s">
        <v>96</v>
      </c>
      <c r="I3366" s="1" t="s">
        <v>97</v>
      </c>
      <c r="J3366" s="1" t="s">
        <v>6</v>
      </c>
      <c r="K3366" s="1">
        <v>46</v>
      </c>
      <c r="L3366" s="1" t="s">
        <v>112</v>
      </c>
      <c r="M3366" s="14">
        <v>0.54999999999999993</v>
      </c>
      <c r="N3366" s="2">
        <v>1750</v>
      </c>
      <c r="O3366" s="14">
        <f t="shared" si="176"/>
        <v>962.49999999999989</v>
      </c>
      <c r="P3366" s="14">
        <f t="shared" si="177"/>
        <v>288.74999999999994</v>
      </c>
      <c r="Q3366" s="3">
        <v>0.3</v>
      </c>
    </row>
    <row r="3367" spans="1:17" ht="15.75" customHeight="1" x14ac:dyDescent="0.2">
      <c r="A3367" s="1" t="s">
        <v>108</v>
      </c>
      <c r="B3367" s="1">
        <v>1185732</v>
      </c>
      <c r="C3367" s="17">
        <v>44807</v>
      </c>
      <c r="D3367" s="17" t="str">
        <f t="shared" si="184"/>
        <v>septiembre</v>
      </c>
      <c r="E3367" s="17" t="str">
        <f t="shared" si="185"/>
        <v>T3</v>
      </c>
      <c r="F3367" s="17" t="str">
        <f t="shared" si="186"/>
        <v>S2</v>
      </c>
      <c r="G3367" s="1" t="s">
        <v>0</v>
      </c>
      <c r="H3367" s="1" t="s">
        <v>96</v>
      </c>
      <c r="I3367" s="1" t="s">
        <v>97</v>
      </c>
      <c r="J3367" s="1" t="s">
        <v>7</v>
      </c>
      <c r="K3367" s="1">
        <v>40</v>
      </c>
      <c r="L3367" s="1" t="s">
        <v>114</v>
      </c>
      <c r="M3367" s="14">
        <v>0.6</v>
      </c>
      <c r="N3367" s="2">
        <v>2750</v>
      </c>
      <c r="O3367" s="14">
        <f t="shared" si="176"/>
        <v>1650</v>
      </c>
      <c r="P3367" s="14">
        <f t="shared" si="177"/>
        <v>577.5</v>
      </c>
      <c r="Q3367" s="3">
        <v>0.35</v>
      </c>
    </row>
    <row r="3368" spans="1:17" ht="15.75" customHeight="1" x14ac:dyDescent="0.2">
      <c r="A3368" s="1" t="s">
        <v>108</v>
      </c>
      <c r="B3368" s="1">
        <v>1185732</v>
      </c>
      <c r="C3368" s="17">
        <v>44839</v>
      </c>
      <c r="D3368" s="17" t="str">
        <f t="shared" si="184"/>
        <v>octubre</v>
      </c>
      <c r="E3368" s="17" t="str">
        <f t="shared" si="185"/>
        <v>T4</v>
      </c>
      <c r="F3368" s="17" t="str">
        <f t="shared" si="186"/>
        <v>S2</v>
      </c>
      <c r="G3368" s="1" t="s">
        <v>0</v>
      </c>
      <c r="H3368" s="1" t="s">
        <v>96</v>
      </c>
      <c r="I3368" s="1" t="s">
        <v>97</v>
      </c>
      <c r="J3368" s="1" t="s">
        <v>2</v>
      </c>
      <c r="K3368" s="1">
        <v>32</v>
      </c>
      <c r="L3368" s="1" t="s">
        <v>113</v>
      </c>
      <c r="M3368" s="14">
        <v>0.6</v>
      </c>
      <c r="N3368" s="2">
        <v>4500</v>
      </c>
      <c r="O3368" s="14">
        <f t="shared" si="176"/>
        <v>2700</v>
      </c>
      <c r="P3368" s="14">
        <f t="shared" si="177"/>
        <v>1080</v>
      </c>
      <c r="Q3368" s="3">
        <v>0.4</v>
      </c>
    </row>
    <row r="3369" spans="1:17" ht="15.75" customHeight="1" x14ac:dyDescent="0.2">
      <c r="A3369" s="1" t="s">
        <v>108</v>
      </c>
      <c r="B3369" s="1">
        <v>1185732</v>
      </c>
      <c r="C3369" s="17">
        <v>44839</v>
      </c>
      <c r="D3369" s="17" t="str">
        <f t="shared" si="184"/>
        <v>octubre</v>
      </c>
      <c r="E3369" s="17" t="str">
        <f t="shared" si="185"/>
        <v>T4</v>
      </c>
      <c r="F3369" s="17" t="str">
        <f t="shared" si="186"/>
        <v>S2</v>
      </c>
      <c r="G3369" s="1" t="s">
        <v>0</v>
      </c>
      <c r="H3369" s="1" t="s">
        <v>96</v>
      </c>
      <c r="I3369" s="1" t="s">
        <v>97</v>
      </c>
      <c r="J3369" s="1" t="s">
        <v>3</v>
      </c>
      <c r="K3369" s="1">
        <v>50</v>
      </c>
      <c r="L3369" s="1" t="s">
        <v>114</v>
      </c>
      <c r="M3369" s="14">
        <v>0.55000000000000004</v>
      </c>
      <c r="N3369" s="2">
        <v>2750</v>
      </c>
      <c r="O3369" s="14">
        <f t="shared" si="176"/>
        <v>1512.5000000000002</v>
      </c>
      <c r="P3369" s="14">
        <f t="shared" si="177"/>
        <v>605.00000000000011</v>
      </c>
      <c r="Q3369" s="3">
        <v>0.4</v>
      </c>
    </row>
    <row r="3370" spans="1:17" ht="15.75" customHeight="1" x14ac:dyDescent="0.2">
      <c r="A3370" s="1" t="s">
        <v>108</v>
      </c>
      <c r="B3370" s="1">
        <v>1185732</v>
      </c>
      <c r="C3370" s="17">
        <v>44839</v>
      </c>
      <c r="D3370" s="17" t="str">
        <f t="shared" si="184"/>
        <v>octubre</v>
      </c>
      <c r="E3370" s="17" t="str">
        <f t="shared" si="185"/>
        <v>T4</v>
      </c>
      <c r="F3370" s="17" t="str">
        <f t="shared" si="186"/>
        <v>S2</v>
      </c>
      <c r="G3370" s="1" t="s">
        <v>0</v>
      </c>
      <c r="H3370" s="1" t="s">
        <v>96</v>
      </c>
      <c r="I3370" s="1" t="s">
        <v>97</v>
      </c>
      <c r="J3370" s="1" t="s">
        <v>4</v>
      </c>
      <c r="K3370" s="1">
        <v>42</v>
      </c>
      <c r="L3370" s="1" t="s">
        <v>115</v>
      </c>
      <c r="M3370" s="14">
        <v>0.55000000000000004</v>
      </c>
      <c r="N3370" s="2">
        <v>1750</v>
      </c>
      <c r="O3370" s="14">
        <f t="shared" si="176"/>
        <v>962.50000000000011</v>
      </c>
      <c r="P3370" s="14">
        <f t="shared" si="177"/>
        <v>288.75</v>
      </c>
      <c r="Q3370" s="3">
        <v>0.3</v>
      </c>
    </row>
    <row r="3371" spans="1:17" ht="15.75" customHeight="1" x14ac:dyDescent="0.2">
      <c r="A3371" s="1" t="s">
        <v>108</v>
      </c>
      <c r="B3371" s="1">
        <v>1185732</v>
      </c>
      <c r="C3371" s="17">
        <v>44839</v>
      </c>
      <c r="D3371" s="17" t="str">
        <f t="shared" si="184"/>
        <v>octubre</v>
      </c>
      <c r="E3371" s="17" t="str">
        <f t="shared" si="185"/>
        <v>T4</v>
      </c>
      <c r="F3371" s="17" t="str">
        <f t="shared" si="186"/>
        <v>S2</v>
      </c>
      <c r="G3371" s="1" t="s">
        <v>0</v>
      </c>
      <c r="H3371" s="1" t="s">
        <v>96</v>
      </c>
      <c r="I3371" s="1" t="s">
        <v>97</v>
      </c>
      <c r="J3371" s="1" t="s">
        <v>5</v>
      </c>
      <c r="K3371" s="1">
        <v>53</v>
      </c>
      <c r="L3371" s="1" t="s">
        <v>112</v>
      </c>
      <c r="M3371" s="14">
        <v>0.55000000000000004</v>
      </c>
      <c r="N3371" s="2">
        <v>1500</v>
      </c>
      <c r="O3371" s="14">
        <f t="shared" si="176"/>
        <v>825.00000000000011</v>
      </c>
      <c r="P3371" s="14">
        <f t="shared" si="177"/>
        <v>247.50000000000003</v>
      </c>
      <c r="Q3371" s="3">
        <v>0.3</v>
      </c>
    </row>
    <row r="3372" spans="1:17" ht="15.75" customHeight="1" x14ac:dyDescent="0.2">
      <c r="A3372" s="1" t="s">
        <v>108</v>
      </c>
      <c r="B3372" s="1">
        <v>1185732</v>
      </c>
      <c r="C3372" s="17">
        <v>44839</v>
      </c>
      <c r="D3372" s="17" t="str">
        <f t="shared" si="184"/>
        <v>octubre</v>
      </c>
      <c r="E3372" s="17" t="str">
        <f t="shared" si="185"/>
        <v>T4</v>
      </c>
      <c r="F3372" s="17" t="str">
        <f t="shared" si="186"/>
        <v>S2</v>
      </c>
      <c r="G3372" s="1" t="s">
        <v>0</v>
      </c>
      <c r="H3372" s="1" t="s">
        <v>96</v>
      </c>
      <c r="I3372" s="1" t="s">
        <v>97</v>
      </c>
      <c r="J3372" s="1" t="s">
        <v>6</v>
      </c>
      <c r="K3372" s="1">
        <v>26</v>
      </c>
      <c r="L3372" s="1" t="s">
        <v>113</v>
      </c>
      <c r="M3372" s="14">
        <v>0.65</v>
      </c>
      <c r="N3372" s="2">
        <v>1500</v>
      </c>
      <c r="O3372" s="14">
        <f t="shared" si="176"/>
        <v>975</v>
      </c>
      <c r="P3372" s="14">
        <f t="shared" si="177"/>
        <v>292.5</v>
      </c>
      <c r="Q3372" s="3">
        <v>0.3</v>
      </c>
    </row>
    <row r="3373" spans="1:17" ht="15.75" customHeight="1" x14ac:dyDescent="0.2">
      <c r="A3373" s="1" t="s">
        <v>108</v>
      </c>
      <c r="B3373" s="1">
        <v>1185732</v>
      </c>
      <c r="C3373" s="17">
        <v>44839</v>
      </c>
      <c r="D3373" s="17" t="str">
        <f t="shared" si="184"/>
        <v>octubre</v>
      </c>
      <c r="E3373" s="17" t="str">
        <f t="shared" si="185"/>
        <v>T4</v>
      </c>
      <c r="F3373" s="17" t="str">
        <f t="shared" si="186"/>
        <v>S2</v>
      </c>
      <c r="G3373" s="1" t="s">
        <v>0</v>
      </c>
      <c r="H3373" s="1" t="s">
        <v>96</v>
      </c>
      <c r="I3373" s="1" t="s">
        <v>97</v>
      </c>
      <c r="J3373" s="1" t="s">
        <v>7</v>
      </c>
      <c r="K3373" s="1">
        <v>25</v>
      </c>
      <c r="L3373" s="1" t="s">
        <v>112</v>
      </c>
      <c r="M3373" s="14">
        <v>0.7</v>
      </c>
      <c r="N3373" s="2">
        <v>2750</v>
      </c>
      <c r="O3373" s="14">
        <f t="shared" si="176"/>
        <v>1924.9999999999998</v>
      </c>
      <c r="P3373" s="14">
        <f t="shared" si="177"/>
        <v>673.74999999999989</v>
      </c>
      <c r="Q3373" s="3">
        <v>0.35</v>
      </c>
    </row>
    <row r="3374" spans="1:17" ht="15.75" customHeight="1" x14ac:dyDescent="0.2">
      <c r="A3374" s="1" t="s">
        <v>108</v>
      </c>
      <c r="B3374" s="1">
        <v>1185732</v>
      </c>
      <c r="C3374" s="17">
        <v>44869</v>
      </c>
      <c r="D3374" s="17" t="str">
        <f t="shared" si="184"/>
        <v>noviembre</v>
      </c>
      <c r="E3374" s="17" t="str">
        <f t="shared" si="185"/>
        <v>T4</v>
      </c>
      <c r="F3374" s="17" t="str">
        <f t="shared" si="186"/>
        <v>S2</v>
      </c>
      <c r="G3374" s="1" t="s">
        <v>0</v>
      </c>
      <c r="H3374" s="1" t="s">
        <v>96</v>
      </c>
      <c r="I3374" s="1" t="s">
        <v>97</v>
      </c>
      <c r="J3374" s="1" t="s">
        <v>2</v>
      </c>
      <c r="K3374" s="1">
        <v>51</v>
      </c>
      <c r="L3374" s="1" t="s">
        <v>114</v>
      </c>
      <c r="M3374" s="14">
        <v>0.65</v>
      </c>
      <c r="N3374" s="2">
        <v>4250</v>
      </c>
      <c r="O3374" s="14">
        <f t="shared" si="176"/>
        <v>2762.5</v>
      </c>
      <c r="P3374" s="14">
        <f t="shared" si="177"/>
        <v>1105</v>
      </c>
      <c r="Q3374" s="3">
        <v>0.4</v>
      </c>
    </row>
    <row r="3375" spans="1:17" ht="15.75" customHeight="1" x14ac:dyDescent="0.2">
      <c r="A3375" s="1" t="s">
        <v>108</v>
      </c>
      <c r="B3375" s="1">
        <v>1185732</v>
      </c>
      <c r="C3375" s="17">
        <v>44869</v>
      </c>
      <c r="D3375" s="17" t="str">
        <f t="shared" si="184"/>
        <v>noviembre</v>
      </c>
      <c r="E3375" s="17" t="str">
        <f t="shared" si="185"/>
        <v>T4</v>
      </c>
      <c r="F3375" s="17" t="str">
        <f t="shared" si="186"/>
        <v>S2</v>
      </c>
      <c r="G3375" s="1" t="s">
        <v>0</v>
      </c>
      <c r="H3375" s="1" t="s">
        <v>96</v>
      </c>
      <c r="I3375" s="1" t="s">
        <v>97</v>
      </c>
      <c r="J3375" s="1" t="s">
        <v>3</v>
      </c>
      <c r="K3375" s="1">
        <v>56</v>
      </c>
      <c r="L3375" s="1" t="s">
        <v>112</v>
      </c>
      <c r="M3375" s="14">
        <v>0.55000000000000004</v>
      </c>
      <c r="N3375" s="2">
        <v>3000</v>
      </c>
      <c r="O3375" s="14">
        <f t="shared" si="176"/>
        <v>1650.0000000000002</v>
      </c>
      <c r="P3375" s="14">
        <f t="shared" si="177"/>
        <v>660.00000000000011</v>
      </c>
      <c r="Q3375" s="3">
        <v>0.4</v>
      </c>
    </row>
    <row r="3376" spans="1:17" ht="15.75" customHeight="1" x14ac:dyDescent="0.2">
      <c r="A3376" s="1" t="s">
        <v>108</v>
      </c>
      <c r="B3376" s="1">
        <v>1185732</v>
      </c>
      <c r="C3376" s="17">
        <v>44869</v>
      </c>
      <c r="D3376" s="17" t="str">
        <f t="shared" si="184"/>
        <v>noviembre</v>
      </c>
      <c r="E3376" s="17" t="str">
        <f t="shared" si="185"/>
        <v>T4</v>
      </c>
      <c r="F3376" s="17" t="str">
        <f t="shared" si="186"/>
        <v>S2</v>
      </c>
      <c r="G3376" s="1" t="s">
        <v>0</v>
      </c>
      <c r="H3376" s="1" t="s">
        <v>96</v>
      </c>
      <c r="I3376" s="1" t="s">
        <v>97</v>
      </c>
      <c r="J3376" s="1" t="s">
        <v>4</v>
      </c>
      <c r="K3376" s="1">
        <v>52</v>
      </c>
      <c r="L3376" s="1" t="s">
        <v>114</v>
      </c>
      <c r="M3376" s="14">
        <v>0.55000000000000004</v>
      </c>
      <c r="N3376" s="2">
        <v>2950</v>
      </c>
      <c r="O3376" s="14">
        <f t="shared" si="176"/>
        <v>1622.5000000000002</v>
      </c>
      <c r="P3376" s="14">
        <f t="shared" si="177"/>
        <v>486.75000000000006</v>
      </c>
      <c r="Q3376" s="3">
        <v>0.3</v>
      </c>
    </row>
    <row r="3377" spans="1:17" ht="15.75" customHeight="1" x14ac:dyDescent="0.2">
      <c r="A3377" s="1" t="s">
        <v>108</v>
      </c>
      <c r="B3377" s="1">
        <v>1185732</v>
      </c>
      <c r="C3377" s="17">
        <v>44869</v>
      </c>
      <c r="D3377" s="17" t="str">
        <f t="shared" si="184"/>
        <v>noviembre</v>
      </c>
      <c r="E3377" s="17" t="str">
        <f t="shared" si="185"/>
        <v>T4</v>
      </c>
      <c r="F3377" s="17" t="str">
        <f t="shared" si="186"/>
        <v>S2</v>
      </c>
      <c r="G3377" s="1" t="s">
        <v>0</v>
      </c>
      <c r="H3377" s="1" t="s">
        <v>96</v>
      </c>
      <c r="I3377" s="1" t="s">
        <v>97</v>
      </c>
      <c r="J3377" s="1" t="s">
        <v>5</v>
      </c>
      <c r="K3377" s="1">
        <v>15</v>
      </c>
      <c r="L3377" s="1" t="s">
        <v>114</v>
      </c>
      <c r="M3377" s="14">
        <v>0.55000000000000004</v>
      </c>
      <c r="N3377" s="2">
        <v>2750</v>
      </c>
      <c r="O3377" s="14">
        <f t="shared" si="176"/>
        <v>1512.5000000000002</v>
      </c>
      <c r="P3377" s="14">
        <f t="shared" si="177"/>
        <v>453.75000000000006</v>
      </c>
      <c r="Q3377" s="3">
        <v>0.3</v>
      </c>
    </row>
    <row r="3378" spans="1:17" ht="15.75" customHeight="1" x14ac:dyDescent="0.2">
      <c r="A3378" s="1" t="s">
        <v>108</v>
      </c>
      <c r="B3378" s="1">
        <v>1185732</v>
      </c>
      <c r="C3378" s="17">
        <v>44869</v>
      </c>
      <c r="D3378" s="17" t="str">
        <f t="shared" si="184"/>
        <v>noviembre</v>
      </c>
      <c r="E3378" s="17" t="str">
        <f t="shared" si="185"/>
        <v>T4</v>
      </c>
      <c r="F3378" s="17" t="str">
        <f t="shared" si="186"/>
        <v>S2</v>
      </c>
      <c r="G3378" s="1" t="s">
        <v>0</v>
      </c>
      <c r="H3378" s="1" t="s">
        <v>96</v>
      </c>
      <c r="I3378" s="1" t="s">
        <v>97</v>
      </c>
      <c r="J3378" s="1" t="s">
        <v>6</v>
      </c>
      <c r="K3378" s="1">
        <v>35</v>
      </c>
      <c r="L3378" s="1" t="s">
        <v>113</v>
      </c>
      <c r="M3378" s="14">
        <v>0.65</v>
      </c>
      <c r="N3378" s="2">
        <v>2500</v>
      </c>
      <c r="O3378" s="14">
        <f t="shared" si="176"/>
        <v>1625</v>
      </c>
      <c r="P3378" s="14">
        <f t="shared" si="177"/>
        <v>487.5</v>
      </c>
      <c r="Q3378" s="3">
        <v>0.3</v>
      </c>
    </row>
    <row r="3379" spans="1:17" ht="15.75" customHeight="1" x14ac:dyDescent="0.2">
      <c r="A3379" s="1" t="s">
        <v>108</v>
      </c>
      <c r="B3379" s="1">
        <v>1185732</v>
      </c>
      <c r="C3379" s="17">
        <v>44869</v>
      </c>
      <c r="D3379" s="17" t="str">
        <f t="shared" si="184"/>
        <v>noviembre</v>
      </c>
      <c r="E3379" s="17" t="str">
        <f t="shared" si="185"/>
        <v>T4</v>
      </c>
      <c r="F3379" s="17" t="str">
        <f t="shared" si="186"/>
        <v>S2</v>
      </c>
      <c r="G3379" s="1" t="s">
        <v>0</v>
      </c>
      <c r="H3379" s="1" t="s">
        <v>96</v>
      </c>
      <c r="I3379" s="1" t="s">
        <v>97</v>
      </c>
      <c r="J3379" s="1" t="s">
        <v>7</v>
      </c>
      <c r="K3379" s="1">
        <v>55</v>
      </c>
      <c r="L3379" s="1" t="s">
        <v>114</v>
      </c>
      <c r="M3379" s="14">
        <v>0.7</v>
      </c>
      <c r="N3379" s="2">
        <v>3500</v>
      </c>
      <c r="O3379" s="14">
        <f t="shared" si="176"/>
        <v>2450</v>
      </c>
      <c r="P3379" s="14">
        <f t="shared" si="177"/>
        <v>857.5</v>
      </c>
      <c r="Q3379" s="3">
        <v>0.35</v>
      </c>
    </row>
    <row r="3380" spans="1:17" ht="15.75" customHeight="1" x14ac:dyDescent="0.2">
      <c r="A3380" s="1" t="s">
        <v>108</v>
      </c>
      <c r="B3380" s="1">
        <v>1185732</v>
      </c>
      <c r="C3380" s="17">
        <v>44898</v>
      </c>
      <c r="D3380" s="17" t="str">
        <f t="shared" si="184"/>
        <v>diciembre</v>
      </c>
      <c r="E3380" s="17" t="str">
        <f t="shared" si="185"/>
        <v>T4</v>
      </c>
      <c r="F3380" s="17" t="str">
        <f t="shared" si="186"/>
        <v>S2</v>
      </c>
      <c r="G3380" s="1" t="s">
        <v>0</v>
      </c>
      <c r="H3380" s="1" t="s">
        <v>96</v>
      </c>
      <c r="I3380" s="1" t="s">
        <v>97</v>
      </c>
      <c r="J3380" s="1" t="s">
        <v>2</v>
      </c>
      <c r="K3380" s="1">
        <v>58</v>
      </c>
      <c r="L3380" s="1" t="s">
        <v>113</v>
      </c>
      <c r="M3380" s="14">
        <v>0.65</v>
      </c>
      <c r="N3380" s="2">
        <v>5750</v>
      </c>
      <c r="O3380" s="14">
        <f t="shared" si="176"/>
        <v>3737.5</v>
      </c>
      <c r="P3380" s="14">
        <f t="shared" si="177"/>
        <v>1495</v>
      </c>
      <c r="Q3380" s="3">
        <v>0.4</v>
      </c>
    </row>
    <row r="3381" spans="1:17" ht="15.75" customHeight="1" x14ac:dyDescent="0.2">
      <c r="A3381" s="1" t="s">
        <v>108</v>
      </c>
      <c r="B3381" s="1">
        <v>1185732</v>
      </c>
      <c r="C3381" s="17">
        <v>44898</v>
      </c>
      <c r="D3381" s="17" t="str">
        <f t="shared" si="184"/>
        <v>diciembre</v>
      </c>
      <c r="E3381" s="17" t="str">
        <f t="shared" si="185"/>
        <v>T4</v>
      </c>
      <c r="F3381" s="17" t="str">
        <f t="shared" si="186"/>
        <v>S2</v>
      </c>
      <c r="G3381" s="1" t="s">
        <v>0</v>
      </c>
      <c r="H3381" s="1" t="s">
        <v>96</v>
      </c>
      <c r="I3381" s="1" t="s">
        <v>97</v>
      </c>
      <c r="J3381" s="1" t="s">
        <v>3</v>
      </c>
      <c r="K3381" s="1">
        <v>27</v>
      </c>
      <c r="L3381" s="1" t="s">
        <v>113</v>
      </c>
      <c r="M3381" s="14">
        <v>0.55000000000000004</v>
      </c>
      <c r="N3381" s="2">
        <v>3750</v>
      </c>
      <c r="O3381" s="14">
        <f t="shared" si="176"/>
        <v>2062.5</v>
      </c>
      <c r="P3381" s="14">
        <f t="shared" si="177"/>
        <v>825</v>
      </c>
      <c r="Q3381" s="3">
        <v>0.4</v>
      </c>
    </row>
    <row r="3382" spans="1:17" ht="15.75" customHeight="1" x14ac:dyDescent="0.2">
      <c r="A3382" s="1" t="s">
        <v>108</v>
      </c>
      <c r="B3382" s="1">
        <v>1185732</v>
      </c>
      <c r="C3382" s="17">
        <v>44898</v>
      </c>
      <c r="D3382" s="17" t="str">
        <f t="shared" si="184"/>
        <v>diciembre</v>
      </c>
      <c r="E3382" s="17" t="str">
        <f t="shared" si="185"/>
        <v>T4</v>
      </c>
      <c r="F3382" s="17" t="str">
        <f t="shared" si="186"/>
        <v>S2</v>
      </c>
      <c r="G3382" s="1" t="s">
        <v>0</v>
      </c>
      <c r="H3382" s="1" t="s">
        <v>96</v>
      </c>
      <c r="I3382" s="1" t="s">
        <v>97</v>
      </c>
      <c r="J3382" s="1" t="s">
        <v>4</v>
      </c>
      <c r="K3382" s="1">
        <v>36</v>
      </c>
      <c r="L3382" s="1" t="s">
        <v>113</v>
      </c>
      <c r="M3382" s="14">
        <v>0.55000000000000004</v>
      </c>
      <c r="N3382" s="2">
        <v>3500</v>
      </c>
      <c r="O3382" s="14">
        <f t="shared" si="176"/>
        <v>1925.0000000000002</v>
      </c>
      <c r="P3382" s="14">
        <f t="shared" si="177"/>
        <v>577.5</v>
      </c>
      <c r="Q3382" s="3">
        <v>0.3</v>
      </c>
    </row>
    <row r="3383" spans="1:17" ht="15.75" customHeight="1" x14ac:dyDescent="0.2">
      <c r="A3383" s="1" t="s">
        <v>108</v>
      </c>
      <c r="B3383" s="1">
        <v>1185732</v>
      </c>
      <c r="C3383" s="17">
        <v>44898</v>
      </c>
      <c r="D3383" s="17" t="str">
        <f t="shared" si="184"/>
        <v>diciembre</v>
      </c>
      <c r="E3383" s="17" t="str">
        <f t="shared" si="185"/>
        <v>T4</v>
      </c>
      <c r="F3383" s="17" t="str">
        <f t="shared" si="186"/>
        <v>S2</v>
      </c>
      <c r="G3383" s="1" t="s">
        <v>0</v>
      </c>
      <c r="H3383" s="1" t="s">
        <v>96</v>
      </c>
      <c r="I3383" s="1" t="s">
        <v>97</v>
      </c>
      <c r="J3383" s="1" t="s">
        <v>5</v>
      </c>
      <c r="K3383" s="1">
        <v>24</v>
      </c>
      <c r="L3383" s="1" t="s">
        <v>112</v>
      </c>
      <c r="M3383" s="14">
        <v>0.55000000000000004</v>
      </c>
      <c r="N3383" s="2">
        <v>3000</v>
      </c>
      <c r="O3383" s="14">
        <f t="shared" si="176"/>
        <v>1650.0000000000002</v>
      </c>
      <c r="P3383" s="14">
        <f t="shared" si="177"/>
        <v>495.00000000000006</v>
      </c>
      <c r="Q3383" s="3">
        <v>0.3</v>
      </c>
    </row>
    <row r="3384" spans="1:17" ht="15.75" customHeight="1" x14ac:dyDescent="0.2">
      <c r="A3384" s="1" t="s">
        <v>108</v>
      </c>
      <c r="B3384" s="1">
        <v>1185732</v>
      </c>
      <c r="C3384" s="17">
        <v>44898</v>
      </c>
      <c r="D3384" s="17" t="str">
        <f t="shared" si="184"/>
        <v>diciembre</v>
      </c>
      <c r="E3384" s="17" t="str">
        <f t="shared" si="185"/>
        <v>T4</v>
      </c>
      <c r="F3384" s="17" t="str">
        <f t="shared" si="186"/>
        <v>S2</v>
      </c>
      <c r="G3384" s="1" t="s">
        <v>0</v>
      </c>
      <c r="H3384" s="1" t="s">
        <v>96</v>
      </c>
      <c r="I3384" s="1" t="s">
        <v>97</v>
      </c>
      <c r="J3384" s="1" t="s">
        <v>6</v>
      </c>
      <c r="K3384" s="1">
        <v>17</v>
      </c>
      <c r="L3384" s="1" t="s">
        <v>112</v>
      </c>
      <c r="M3384" s="14">
        <v>0.65</v>
      </c>
      <c r="N3384" s="2">
        <v>3000</v>
      </c>
      <c r="O3384" s="14">
        <f t="shared" si="176"/>
        <v>1950</v>
      </c>
      <c r="P3384" s="14">
        <f t="shared" si="177"/>
        <v>585</v>
      </c>
      <c r="Q3384" s="3">
        <v>0.3</v>
      </c>
    </row>
    <row r="3385" spans="1:17" ht="15.75" customHeight="1" x14ac:dyDescent="0.2">
      <c r="A3385" s="1" t="s">
        <v>108</v>
      </c>
      <c r="B3385" s="1">
        <v>1185732</v>
      </c>
      <c r="C3385" s="17">
        <v>44898</v>
      </c>
      <c r="D3385" s="17" t="str">
        <f t="shared" si="184"/>
        <v>diciembre</v>
      </c>
      <c r="E3385" s="17" t="str">
        <f t="shared" si="185"/>
        <v>T4</v>
      </c>
      <c r="F3385" s="17" t="str">
        <f t="shared" si="186"/>
        <v>S2</v>
      </c>
      <c r="G3385" s="1" t="s">
        <v>0</v>
      </c>
      <c r="H3385" s="1" t="s">
        <v>96</v>
      </c>
      <c r="I3385" s="1" t="s">
        <v>97</v>
      </c>
      <c r="J3385" s="1" t="s">
        <v>7</v>
      </c>
      <c r="K3385" s="1">
        <v>21</v>
      </c>
      <c r="L3385" s="1" t="s">
        <v>112</v>
      </c>
      <c r="M3385" s="14">
        <v>0.7</v>
      </c>
      <c r="N3385" s="2">
        <v>4000</v>
      </c>
      <c r="O3385" s="14">
        <f t="shared" si="176"/>
        <v>2800</v>
      </c>
      <c r="P3385" s="14">
        <f t="shared" si="177"/>
        <v>979.99999999999989</v>
      </c>
      <c r="Q3385" s="3">
        <v>0.35</v>
      </c>
    </row>
    <row r="3386" spans="1:17" ht="15.75" customHeight="1" x14ac:dyDescent="0.2">
      <c r="A3386" s="1" t="s">
        <v>108</v>
      </c>
      <c r="B3386" s="1">
        <v>1185732</v>
      </c>
      <c r="C3386" s="17">
        <v>44571</v>
      </c>
      <c r="D3386" s="17" t="str">
        <f t="shared" si="184"/>
        <v>enero</v>
      </c>
      <c r="E3386" s="17" t="str">
        <f t="shared" si="185"/>
        <v>T1</v>
      </c>
      <c r="F3386" s="17" t="str">
        <f t="shared" si="186"/>
        <v>S1</v>
      </c>
      <c r="G3386" s="1" t="s">
        <v>0</v>
      </c>
      <c r="H3386" s="1" t="s">
        <v>98</v>
      </c>
      <c r="I3386" s="1" t="s">
        <v>99</v>
      </c>
      <c r="J3386" s="1" t="s">
        <v>2</v>
      </c>
      <c r="K3386" s="1">
        <v>19</v>
      </c>
      <c r="L3386" s="1" t="s">
        <v>113</v>
      </c>
      <c r="M3386" s="14">
        <v>0.35000000000000003</v>
      </c>
      <c r="N3386" s="2">
        <v>4250</v>
      </c>
      <c r="O3386" s="14">
        <f t="shared" si="176"/>
        <v>1487.5000000000002</v>
      </c>
      <c r="P3386" s="14">
        <f t="shared" si="177"/>
        <v>520.625</v>
      </c>
      <c r="Q3386" s="3">
        <v>0.35</v>
      </c>
    </row>
    <row r="3387" spans="1:17" ht="15.75" customHeight="1" x14ac:dyDescent="0.2">
      <c r="A3387" s="1" t="s">
        <v>108</v>
      </c>
      <c r="B3387" s="1">
        <v>1185732</v>
      </c>
      <c r="C3387" s="17">
        <v>44571</v>
      </c>
      <c r="D3387" s="17" t="str">
        <f t="shared" si="184"/>
        <v>enero</v>
      </c>
      <c r="E3387" s="17" t="str">
        <f t="shared" si="185"/>
        <v>T1</v>
      </c>
      <c r="F3387" s="17" t="str">
        <f t="shared" si="186"/>
        <v>S1</v>
      </c>
      <c r="G3387" s="1" t="s">
        <v>0</v>
      </c>
      <c r="H3387" s="1" t="s">
        <v>98</v>
      </c>
      <c r="I3387" s="1" t="s">
        <v>99</v>
      </c>
      <c r="J3387" s="1" t="s">
        <v>3</v>
      </c>
      <c r="K3387" s="1">
        <v>58</v>
      </c>
      <c r="L3387" s="1" t="s">
        <v>112</v>
      </c>
      <c r="M3387" s="14">
        <v>0.35000000000000003</v>
      </c>
      <c r="N3387" s="2">
        <v>2250</v>
      </c>
      <c r="O3387" s="14">
        <f t="shared" si="176"/>
        <v>787.50000000000011</v>
      </c>
      <c r="P3387" s="14">
        <f t="shared" si="177"/>
        <v>275.625</v>
      </c>
      <c r="Q3387" s="3">
        <v>0.35</v>
      </c>
    </row>
    <row r="3388" spans="1:17" ht="15.75" customHeight="1" x14ac:dyDescent="0.2">
      <c r="A3388" s="1" t="s">
        <v>108</v>
      </c>
      <c r="B3388" s="1">
        <v>1185732</v>
      </c>
      <c r="C3388" s="17">
        <v>44571</v>
      </c>
      <c r="D3388" s="17" t="str">
        <f t="shared" si="184"/>
        <v>enero</v>
      </c>
      <c r="E3388" s="17" t="str">
        <f t="shared" si="185"/>
        <v>T1</v>
      </c>
      <c r="F3388" s="17" t="str">
        <f t="shared" si="186"/>
        <v>S1</v>
      </c>
      <c r="G3388" s="1" t="s">
        <v>0</v>
      </c>
      <c r="H3388" s="1" t="s">
        <v>98</v>
      </c>
      <c r="I3388" s="1" t="s">
        <v>99</v>
      </c>
      <c r="J3388" s="1" t="s">
        <v>4</v>
      </c>
      <c r="K3388" s="1">
        <v>46</v>
      </c>
      <c r="L3388" s="1" t="s">
        <v>114</v>
      </c>
      <c r="M3388" s="14">
        <v>0.25000000000000006</v>
      </c>
      <c r="N3388" s="2">
        <v>2250</v>
      </c>
      <c r="O3388" s="14">
        <f t="shared" si="176"/>
        <v>562.50000000000011</v>
      </c>
      <c r="P3388" s="14">
        <f t="shared" si="177"/>
        <v>225.00000000000006</v>
      </c>
      <c r="Q3388" s="3">
        <v>0.4</v>
      </c>
    </row>
    <row r="3389" spans="1:17" ht="15.75" customHeight="1" x14ac:dyDescent="0.2">
      <c r="A3389" s="1" t="s">
        <v>108</v>
      </c>
      <c r="B3389" s="1">
        <v>1185732</v>
      </c>
      <c r="C3389" s="17">
        <v>44571</v>
      </c>
      <c r="D3389" s="17" t="str">
        <f t="shared" si="184"/>
        <v>enero</v>
      </c>
      <c r="E3389" s="17" t="str">
        <f t="shared" si="185"/>
        <v>T1</v>
      </c>
      <c r="F3389" s="17" t="str">
        <f t="shared" si="186"/>
        <v>S1</v>
      </c>
      <c r="G3389" s="1" t="s">
        <v>0</v>
      </c>
      <c r="H3389" s="1" t="s">
        <v>98</v>
      </c>
      <c r="I3389" s="1" t="s">
        <v>99</v>
      </c>
      <c r="J3389" s="1" t="s">
        <v>5</v>
      </c>
      <c r="K3389" s="1">
        <v>30</v>
      </c>
      <c r="L3389" s="1" t="s">
        <v>114</v>
      </c>
      <c r="M3389" s="14">
        <v>0.3</v>
      </c>
      <c r="N3389" s="2">
        <v>750</v>
      </c>
      <c r="O3389" s="14">
        <f t="shared" si="176"/>
        <v>225</v>
      </c>
      <c r="P3389" s="14">
        <f t="shared" si="177"/>
        <v>90</v>
      </c>
      <c r="Q3389" s="3">
        <v>0.4</v>
      </c>
    </row>
    <row r="3390" spans="1:17" ht="15.75" customHeight="1" x14ac:dyDescent="0.2">
      <c r="A3390" s="1" t="s">
        <v>108</v>
      </c>
      <c r="B3390" s="1">
        <v>1185732</v>
      </c>
      <c r="C3390" s="17">
        <v>44571</v>
      </c>
      <c r="D3390" s="17" t="str">
        <f t="shared" si="184"/>
        <v>enero</v>
      </c>
      <c r="E3390" s="17" t="str">
        <f t="shared" si="185"/>
        <v>T1</v>
      </c>
      <c r="F3390" s="17" t="str">
        <f t="shared" si="186"/>
        <v>S1</v>
      </c>
      <c r="G3390" s="1" t="s">
        <v>0</v>
      </c>
      <c r="H3390" s="1" t="s">
        <v>98</v>
      </c>
      <c r="I3390" s="1" t="s">
        <v>99</v>
      </c>
      <c r="J3390" s="1" t="s">
        <v>6</v>
      </c>
      <c r="K3390" s="1">
        <v>50</v>
      </c>
      <c r="L3390" s="1" t="s">
        <v>115</v>
      </c>
      <c r="M3390" s="14">
        <v>0.45</v>
      </c>
      <c r="N3390" s="2">
        <v>1250</v>
      </c>
      <c r="O3390" s="14">
        <f t="shared" si="176"/>
        <v>562.5</v>
      </c>
      <c r="P3390" s="14">
        <f t="shared" si="177"/>
        <v>168.75</v>
      </c>
      <c r="Q3390" s="3">
        <v>0.3</v>
      </c>
    </row>
    <row r="3391" spans="1:17" ht="15.75" customHeight="1" x14ac:dyDescent="0.2">
      <c r="A3391" s="1" t="s">
        <v>108</v>
      </c>
      <c r="B3391" s="1">
        <v>1185732</v>
      </c>
      <c r="C3391" s="17">
        <v>44571</v>
      </c>
      <c r="D3391" s="17" t="str">
        <f t="shared" si="184"/>
        <v>enero</v>
      </c>
      <c r="E3391" s="17" t="str">
        <f t="shared" si="185"/>
        <v>T1</v>
      </c>
      <c r="F3391" s="17" t="str">
        <f t="shared" si="186"/>
        <v>S1</v>
      </c>
      <c r="G3391" s="1" t="s">
        <v>0</v>
      </c>
      <c r="H3391" s="1" t="s">
        <v>98</v>
      </c>
      <c r="I3391" s="1" t="s">
        <v>99</v>
      </c>
      <c r="J3391" s="1" t="s">
        <v>7</v>
      </c>
      <c r="K3391" s="1">
        <v>32</v>
      </c>
      <c r="L3391" s="1" t="s">
        <v>112</v>
      </c>
      <c r="M3391" s="14">
        <v>0.35000000000000003</v>
      </c>
      <c r="N3391" s="2">
        <v>2250</v>
      </c>
      <c r="O3391" s="14">
        <f t="shared" si="176"/>
        <v>787.50000000000011</v>
      </c>
      <c r="P3391" s="14">
        <f t="shared" si="177"/>
        <v>315.00000000000006</v>
      </c>
      <c r="Q3391" s="3">
        <v>0.4</v>
      </c>
    </row>
    <row r="3392" spans="1:17" ht="15.75" customHeight="1" x14ac:dyDescent="0.2">
      <c r="A3392" s="1" t="s">
        <v>108</v>
      </c>
      <c r="B3392" s="1">
        <v>1185732</v>
      </c>
      <c r="C3392" s="17">
        <v>44600</v>
      </c>
      <c r="D3392" s="17" t="str">
        <f t="shared" si="184"/>
        <v>febrero</v>
      </c>
      <c r="E3392" s="17" t="str">
        <f t="shared" si="185"/>
        <v>T1</v>
      </c>
      <c r="F3392" s="17" t="str">
        <f t="shared" si="186"/>
        <v>S1</v>
      </c>
      <c r="G3392" s="1" t="s">
        <v>0</v>
      </c>
      <c r="H3392" s="1" t="s">
        <v>98</v>
      </c>
      <c r="I3392" s="1" t="s">
        <v>99</v>
      </c>
      <c r="J3392" s="1" t="s">
        <v>2</v>
      </c>
      <c r="K3392" s="1">
        <v>23</v>
      </c>
      <c r="L3392" s="1" t="s">
        <v>113</v>
      </c>
      <c r="M3392" s="14">
        <v>0.35000000000000003</v>
      </c>
      <c r="N3392" s="2">
        <v>4750</v>
      </c>
      <c r="O3392" s="14">
        <f t="shared" si="176"/>
        <v>1662.5000000000002</v>
      </c>
      <c r="P3392" s="14">
        <f t="shared" si="177"/>
        <v>581.875</v>
      </c>
      <c r="Q3392" s="3">
        <v>0.35</v>
      </c>
    </row>
    <row r="3393" spans="1:17" ht="15.75" customHeight="1" x14ac:dyDescent="0.2">
      <c r="A3393" s="1" t="s">
        <v>108</v>
      </c>
      <c r="B3393" s="1">
        <v>1185732</v>
      </c>
      <c r="C3393" s="17">
        <v>44600</v>
      </c>
      <c r="D3393" s="17" t="str">
        <f t="shared" si="184"/>
        <v>febrero</v>
      </c>
      <c r="E3393" s="17" t="str">
        <f t="shared" si="185"/>
        <v>T1</v>
      </c>
      <c r="F3393" s="17" t="str">
        <f t="shared" si="186"/>
        <v>S1</v>
      </c>
      <c r="G3393" s="1" t="s">
        <v>0</v>
      </c>
      <c r="H3393" s="1" t="s">
        <v>98</v>
      </c>
      <c r="I3393" s="1" t="s">
        <v>99</v>
      </c>
      <c r="J3393" s="1" t="s">
        <v>3</v>
      </c>
      <c r="K3393" s="1">
        <v>55</v>
      </c>
      <c r="L3393" s="1" t="s">
        <v>113</v>
      </c>
      <c r="M3393" s="14">
        <v>0.35000000000000003</v>
      </c>
      <c r="N3393" s="2">
        <v>1250</v>
      </c>
      <c r="O3393" s="14">
        <f t="shared" si="176"/>
        <v>437.50000000000006</v>
      </c>
      <c r="P3393" s="14">
        <f t="shared" si="177"/>
        <v>153.125</v>
      </c>
      <c r="Q3393" s="3">
        <v>0.35</v>
      </c>
    </row>
    <row r="3394" spans="1:17" ht="15.75" customHeight="1" x14ac:dyDescent="0.2">
      <c r="A3394" s="1" t="s">
        <v>108</v>
      </c>
      <c r="B3394" s="1">
        <v>1185732</v>
      </c>
      <c r="C3394" s="17">
        <v>44600</v>
      </c>
      <c r="D3394" s="17" t="str">
        <f t="shared" ref="D3394:D3457" si="187">TEXT(C3394,"mmmm")</f>
        <v>febrero</v>
      </c>
      <c r="E3394" s="17" t="str">
        <f t="shared" ref="E3394:E3457" si="188">"T" &amp; TRUNC((MONTH(C3394)-1)/3)+1</f>
        <v>T1</v>
      </c>
      <c r="F3394" s="17" t="str">
        <f t="shared" ref="F3394:F3457" si="189">"S" &amp; IF(MONTH(C3394)&lt;=6,1,2)</f>
        <v>S1</v>
      </c>
      <c r="G3394" s="1" t="s">
        <v>0</v>
      </c>
      <c r="H3394" s="1" t="s">
        <v>98</v>
      </c>
      <c r="I3394" s="1" t="s">
        <v>99</v>
      </c>
      <c r="J3394" s="1" t="s">
        <v>4</v>
      </c>
      <c r="K3394" s="1">
        <v>18</v>
      </c>
      <c r="L3394" s="1" t="s">
        <v>114</v>
      </c>
      <c r="M3394" s="14">
        <v>0.25000000000000006</v>
      </c>
      <c r="N3394" s="2">
        <v>1750</v>
      </c>
      <c r="O3394" s="14">
        <f t="shared" si="176"/>
        <v>437.50000000000011</v>
      </c>
      <c r="P3394" s="14">
        <f t="shared" si="177"/>
        <v>175.00000000000006</v>
      </c>
      <c r="Q3394" s="3">
        <v>0.4</v>
      </c>
    </row>
    <row r="3395" spans="1:17" ht="15.75" customHeight="1" x14ac:dyDescent="0.2">
      <c r="A3395" s="1" t="s">
        <v>108</v>
      </c>
      <c r="B3395" s="1">
        <v>1185732</v>
      </c>
      <c r="C3395" s="17">
        <v>44600</v>
      </c>
      <c r="D3395" s="17" t="str">
        <f t="shared" si="187"/>
        <v>febrero</v>
      </c>
      <c r="E3395" s="17" t="str">
        <f t="shared" si="188"/>
        <v>T1</v>
      </c>
      <c r="F3395" s="17" t="str">
        <f t="shared" si="189"/>
        <v>S1</v>
      </c>
      <c r="G3395" s="1" t="s">
        <v>0</v>
      </c>
      <c r="H3395" s="1" t="s">
        <v>98</v>
      </c>
      <c r="I3395" s="1" t="s">
        <v>99</v>
      </c>
      <c r="J3395" s="1" t="s">
        <v>5</v>
      </c>
      <c r="K3395" s="1">
        <v>52</v>
      </c>
      <c r="L3395" s="1" t="s">
        <v>115</v>
      </c>
      <c r="M3395" s="14">
        <v>0.3</v>
      </c>
      <c r="N3395" s="2">
        <v>500</v>
      </c>
      <c r="O3395" s="14">
        <f t="shared" si="176"/>
        <v>150</v>
      </c>
      <c r="P3395" s="14">
        <f t="shared" si="177"/>
        <v>60</v>
      </c>
      <c r="Q3395" s="3">
        <v>0.4</v>
      </c>
    </row>
    <row r="3396" spans="1:17" ht="15.75" customHeight="1" x14ac:dyDescent="0.2">
      <c r="A3396" s="1" t="s">
        <v>108</v>
      </c>
      <c r="B3396" s="1">
        <v>1185732</v>
      </c>
      <c r="C3396" s="17">
        <v>44600</v>
      </c>
      <c r="D3396" s="17" t="str">
        <f t="shared" si="187"/>
        <v>febrero</v>
      </c>
      <c r="E3396" s="17" t="str">
        <f t="shared" si="188"/>
        <v>T1</v>
      </c>
      <c r="F3396" s="17" t="str">
        <f t="shared" si="189"/>
        <v>S1</v>
      </c>
      <c r="G3396" s="1" t="s">
        <v>0</v>
      </c>
      <c r="H3396" s="1" t="s">
        <v>98</v>
      </c>
      <c r="I3396" s="1" t="s">
        <v>99</v>
      </c>
      <c r="J3396" s="1" t="s">
        <v>6</v>
      </c>
      <c r="K3396" s="1">
        <v>34</v>
      </c>
      <c r="L3396" s="1" t="s">
        <v>114</v>
      </c>
      <c r="M3396" s="14">
        <v>0.45</v>
      </c>
      <c r="N3396" s="2">
        <v>1250</v>
      </c>
      <c r="O3396" s="14">
        <f t="shared" si="176"/>
        <v>562.5</v>
      </c>
      <c r="P3396" s="14">
        <f t="shared" si="177"/>
        <v>168.75</v>
      </c>
      <c r="Q3396" s="3">
        <v>0.3</v>
      </c>
    </row>
    <row r="3397" spans="1:17" ht="15.75" customHeight="1" x14ac:dyDescent="0.2">
      <c r="A3397" s="1" t="s">
        <v>108</v>
      </c>
      <c r="B3397" s="1">
        <v>1185732</v>
      </c>
      <c r="C3397" s="17">
        <v>44600</v>
      </c>
      <c r="D3397" s="17" t="str">
        <f t="shared" si="187"/>
        <v>febrero</v>
      </c>
      <c r="E3397" s="17" t="str">
        <f t="shared" si="188"/>
        <v>T1</v>
      </c>
      <c r="F3397" s="17" t="str">
        <f t="shared" si="189"/>
        <v>S1</v>
      </c>
      <c r="G3397" s="1" t="s">
        <v>0</v>
      </c>
      <c r="H3397" s="1" t="s">
        <v>98</v>
      </c>
      <c r="I3397" s="1" t="s">
        <v>99</v>
      </c>
      <c r="J3397" s="1" t="s">
        <v>7</v>
      </c>
      <c r="K3397" s="1">
        <v>26</v>
      </c>
      <c r="L3397" s="1" t="s">
        <v>112</v>
      </c>
      <c r="M3397" s="14">
        <v>0.35000000000000003</v>
      </c>
      <c r="N3397" s="2">
        <v>2250</v>
      </c>
      <c r="O3397" s="14">
        <f t="shared" si="176"/>
        <v>787.50000000000011</v>
      </c>
      <c r="P3397" s="14">
        <f t="shared" si="177"/>
        <v>315.00000000000006</v>
      </c>
      <c r="Q3397" s="3">
        <v>0.4</v>
      </c>
    </row>
    <row r="3398" spans="1:17" ht="15.75" customHeight="1" x14ac:dyDescent="0.2">
      <c r="A3398" s="1" t="s">
        <v>108</v>
      </c>
      <c r="B3398" s="1">
        <v>1185732</v>
      </c>
      <c r="C3398" s="17">
        <v>44626</v>
      </c>
      <c r="D3398" s="17" t="str">
        <f t="shared" si="187"/>
        <v>marzo</v>
      </c>
      <c r="E3398" s="17" t="str">
        <f t="shared" si="188"/>
        <v>T1</v>
      </c>
      <c r="F3398" s="17" t="str">
        <f t="shared" si="189"/>
        <v>S1</v>
      </c>
      <c r="G3398" s="1" t="s">
        <v>0</v>
      </c>
      <c r="H3398" s="1" t="s">
        <v>98</v>
      </c>
      <c r="I3398" s="1" t="s">
        <v>99</v>
      </c>
      <c r="J3398" s="1" t="s">
        <v>2</v>
      </c>
      <c r="K3398" s="1">
        <v>27</v>
      </c>
      <c r="L3398" s="1" t="s">
        <v>115</v>
      </c>
      <c r="M3398" s="14">
        <v>0.35000000000000003</v>
      </c>
      <c r="N3398" s="2">
        <v>4450</v>
      </c>
      <c r="O3398" s="14">
        <f t="shared" si="176"/>
        <v>1557.5000000000002</v>
      </c>
      <c r="P3398" s="14">
        <f t="shared" si="177"/>
        <v>545.125</v>
      </c>
      <c r="Q3398" s="3">
        <v>0.35</v>
      </c>
    </row>
    <row r="3399" spans="1:17" ht="15.75" customHeight="1" x14ac:dyDescent="0.2">
      <c r="A3399" s="1" t="s">
        <v>108</v>
      </c>
      <c r="B3399" s="1">
        <v>1185732</v>
      </c>
      <c r="C3399" s="17">
        <v>44626</v>
      </c>
      <c r="D3399" s="17" t="str">
        <f t="shared" si="187"/>
        <v>marzo</v>
      </c>
      <c r="E3399" s="17" t="str">
        <f t="shared" si="188"/>
        <v>T1</v>
      </c>
      <c r="F3399" s="17" t="str">
        <f t="shared" si="189"/>
        <v>S1</v>
      </c>
      <c r="G3399" s="1" t="s">
        <v>0</v>
      </c>
      <c r="H3399" s="1" t="s">
        <v>98</v>
      </c>
      <c r="I3399" s="1" t="s">
        <v>99</v>
      </c>
      <c r="J3399" s="1" t="s">
        <v>3</v>
      </c>
      <c r="K3399" s="1">
        <v>26</v>
      </c>
      <c r="L3399" s="1" t="s">
        <v>115</v>
      </c>
      <c r="M3399" s="14">
        <v>0.35000000000000003</v>
      </c>
      <c r="N3399" s="2">
        <v>1500</v>
      </c>
      <c r="O3399" s="14">
        <f t="shared" si="176"/>
        <v>525</v>
      </c>
      <c r="P3399" s="14">
        <f t="shared" si="177"/>
        <v>183.75</v>
      </c>
      <c r="Q3399" s="3">
        <v>0.35</v>
      </c>
    </row>
    <row r="3400" spans="1:17" ht="15.75" customHeight="1" x14ac:dyDescent="0.2">
      <c r="A3400" s="1" t="s">
        <v>108</v>
      </c>
      <c r="B3400" s="1">
        <v>1185732</v>
      </c>
      <c r="C3400" s="17">
        <v>44626</v>
      </c>
      <c r="D3400" s="17" t="str">
        <f t="shared" si="187"/>
        <v>marzo</v>
      </c>
      <c r="E3400" s="17" t="str">
        <f t="shared" si="188"/>
        <v>T1</v>
      </c>
      <c r="F3400" s="17" t="str">
        <f t="shared" si="189"/>
        <v>S1</v>
      </c>
      <c r="G3400" s="1" t="s">
        <v>0</v>
      </c>
      <c r="H3400" s="1" t="s">
        <v>98</v>
      </c>
      <c r="I3400" s="1" t="s">
        <v>99</v>
      </c>
      <c r="J3400" s="1" t="s">
        <v>4</v>
      </c>
      <c r="K3400" s="1">
        <v>30</v>
      </c>
      <c r="L3400" s="1" t="s">
        <v>112</v>
      </c>
      <c r="M3400" s="14">
        <v>0.25000000000000006</v>
      </c>
      <c r="N3400" s="2">
        <v>1750</v>
      </c>
      <c r="O3400" s="14">
        <f t="shared" si="176"/>
        <v>437.50000000000011</v>
      </c>
      <c r="P3400" s="14">
        <f t="shared" si="177"/>
        <v>175.00000000000006</v>
      </c>
      <c r="Q3400" s="3">
        <v>0.4</v>
      </c>
    </row>
    <row r="3401" spans="1:17" ht="15.75" customHeight="1" x14ac:dyDescent="0.2">
      <c r="A3401" s="1" t="s">
        <v>108</v>
      </c>
      <c r="B3401" s="1">
        <v>1185732</v>
      </c>
      <c r="C3401" s="17">
        <v>44626</v>
      </c>
      <c r="D3401" s="17" t="str">
        <f t="shared" si="187"/>
        <v>marzo</v>
      </c>
      <c r="E3401" s="17" t="str">
        <f t="shared" si="188"/>
        <v>T1</v>
      </c>
      <c r="F3401" s="17" t="str">
        <f t="shared" si="189"/>
        <v>S1</v>
      </c>
      <c r="G3401" s="1" t="s">
        <v>0</v>
      </c>
      <c r="H3401" s="1" t="s">
        <v>98</v>
      </c>
      <c r="I3401" s="1" t="s">
        <v>99</v>
      </c>
      <c r="J3401" s="1" t="s">
        <v>5</v>
      </c>
      <c r="K3401" s="1">
        <v>39</v>
      </c>
      <c r="L3401" s="1" t="s">
        <v>115</v>
      </c>
      <c r="M3401" s="14">
        <v>0.3</v>
      </c>
      <c r="N3401" s="2">
        <v>250</v>
      </c>
      <c r="O3401" s="14">
        <f t="shared" si="176"/>
        <v>75</v>
      </c>
      <c r="P3401" s="14">
        <f t="shared" si="177"/>
        <v>30</v>
      </c>
      <c r="Q3401" s="3">
        <v>0.4</v>
      </c>
    </row>
    <row r="3402" spans="1:17" ht="15.75" customHeight="1" x14ac:dyDescent="0.2">
      <c r="A3402" s="1" t="s">
        <v>108</v>
      </c>
      <c r="B3402" s="1">
        <v>1185732</v>
      </c>
      <c r="C3402" s="17">
        <v>44626</v>
      </c>
      <c r="D3402" s="17" t="str">
        <f t="shared" si="187"/>
        <v>marzo</v>
      </c>
      <c r="E3402" s="17" t="str">
        <f t="shared" si="188"/>
        <v>T1</v>
      </c>
      <c r="F3402" s="17" t="str">
        <f t="shared" si="189"/>
        <v>S1</v>
      </c>
      <c r="G3402" s="1" t="s">
        <v>0</v>
      </c>
      <c r="H3402" s="1" t="s">
        <v>98</v>
      </c>
      <c r="I3402" s="1" t="s">
        <v>99</v>
      </c>
      <c r="J3402" s="1" t="s">
        <v>6</v>
      </c>
      <c r="K3402" s="1">
        <v>23</v>
      </c>
      <c r="L3402" s="1" t="s">
        <v>115</v>
      </c>
      <c r="M3402" s="14">
        <v>0.45</v>
      </c>
      <c r="N3402" s="2">
        <v>750</v>
      </c>
      <c r="O3402" s="14">
        <f t="shared" si="176"/>
        <v>337.5</v>
      </c>
      <c r="P3402" s="14">
        <f t="shared" si="177"/>
        <v>101.25</v>
      </c>
      <c r="Q3402" s="3">
        <v>0.3</v>
      </c>
    </row>
    <row r="3403" spans="1:17" ht="15.75" customHeight="1" x14ac:dyDescent="0.2">
      <c r="A3403" s="1" t="s">
        <v>108</v>
      </c>
      <c r="B3403" s="1">
        <v>1185732</v>
      </c>
      <c r="C3403" s="17">
        <v>44626</v>
      </c>
      <c r="D3403" s="17" t="str">
        <f t="shared" si="187"/>
        <v>marzo</v>
      </c>
      <c r="E3403" s="17" t="str">
        <f t="shared" si="188"/>
        <v>T1</v>
      </c>
      <c r="F3403" s="17" t="str">
        <f t="shared" si="189"/>
        <v>S1</v>
      </c>
      <c r="G3403" s="1" t="s">
        <v>0</v>
      </c>
      <c r="H3403" s="1" t="s">
        <v>98</v>
      </c>
      <c r="I3403" s="1" t="s">
        <v>99</v>
      </c>
      <c r="J3403" s="1" t="s">
        <v>7</v>
      </c>
      <c r="K3403" s="1">
        <v>59</v>
      </c>
      <c r="L3403" s="1" t="s">
        <v>113</v>
      </c>
      <c r="M3403" s="14">
        <v>0.35000000000000003</v>
      </c>
      <c r="N3403" s="2">
        <v>1750</v>
      </c>
      <c r="O3403" s="14">
        <f t="shared" si="176"/>
        <v>612.50000000000011</v>
      </c>
      <c r="P3403" s="14">
        <f t="shared" si="177"/>
        <v>245.00000000000006</v>
      </c>
      <c r="Q3403" s="3">
        <v>0.4</v>
      </c>
    </row>
    <row r="3404" spans="1:17" ht="15.75" customHeight="1" x14ac:dyDescent="0.2">
      <c r="A3404" s="1" t="s">
        <v>108</v>
      </c>
      <c r="B3404" s="1">
        <v>1185732</v>
      </c>
      <c r="C3404" s="17">
        <v>44658</v>
      </c>
      <c r="D3404" s="17" t="str">
        <f t="shared" si="187"/>
        <v>abril</v>
      </c>
      <c r="E3404" s="17" t="str">
        <f t="shared" si="188"/>
        <v>T2</v>
      </c>
      <c r="F3404" s="17" t="str">
        <f t="shared" si="189"/>
        <v>S1</v>
      </c>
      <c r="G3404" s="1" t="s">
        <v>0</v>
      </c>
      <c r="H3404" s="1" t="s">
        <v>98</v>
      </c>
      <c r="I3404" s="1" t="s">
        <v>99</v>
      </c>
      <c r="J3404" s="1" t="s">
        <v>2</v>
      </c>
      <c r="K3404" s="1">
        <v>29</v>
      </c>
      <c r="L3404" s="1" t="s">
        <v>112</v>
      </c>
      <c r="M3404" s="14">
        <v>0.35000000000000003</v>
      </c>
      <c r="N3404" s="2">
        <v>4250</v>
      </c>
      <c r="O3404" s="14">
        <f t="shared" si="176"/>
        <v>1487.5000000000002</v>
      </c>
      <c r="P3404" s="14">
        <f t="shared" si="177"/>
        <v>520.625</v>
      </c>
      <c r="Q3404" s="3">
        <v>0.35</v>
      </c>
    </row>
    <row r="3405" spans="1:17" ht="15.75" customHeight="1" x14ac:dyDescent="0.2">
      <c r="A3405" s="1" t="s">
        <v>108</v>
      </c>
      <c r="B3405" s="1">
        <v>1185732</v>
      </c>
      <c r="C3405" s="17">
        <v>44658</v>
      </c>
      <c r="D3405" s="17" t="str">
        <f t="shared" si="187"/>
        <v>abril</v>
      </c>
      <c r="E3405" s="17" t="str">
        <f t="shared" si="188"/>
        <v>T2</v>
      </c>
      <c r="F3405" s="17" t="str">
        <f t="shared" si="189"/>
        <v>S1</v>
      </c>
      <c r="G3405" s="1" t="s">
        <v>0</v>
      </c>
      <c r="H3405" s="1" t="s">
        <v>98</v>
      </c>
      <c r="I3405" s="1" t="s">
        <v>99</v>
      </c>
      <c r="J3405" s="1" t="s">
        <v>3</v>
      </c>
      <c r="K3405" s="1">
        <v>39</v>
      </c>
      <c r="L3405" s="1" t="s">
        <v>115</v>
      </c>
      <c r="M3405" s="14">
        <v>0.35000000000000003</v>
      </c>
      <c r="N3405" s="2">
        <v>1250</v>
      </c>
      <c r="O3405" s="14">
        <f t="shared" si="176"/>
        <v>437.50000000000006</v>
      </c>
      <c r="P3405" s="14">
        <f t="shared" si="177"/>
        <v>153.125</v>
      </c>
      <c r="Q3405" s="3">
        <v>0.35</v>
      </c>
    </row>
    <row r="3406" spans="1:17" ht="15.75" customHeight="1" x14ac:dyDescent="0.2">
      <c r="A3406" s="1" t="s">
        <v>108</v>
      </c>
      <c r="B3406" s="1">
        <v>1185732</v>
      </c>
      <c r="C3406" s="17">
        <v>44658</v>
      </c>
      <c r="D3406" s="17" t="str">
        <f t="shared" si="187"/>
        <v>abril</v>
      </c>
      <c r="E3406" s="17" t="str">
        <f t="shared" si="188"/>
        <v>T2</v>
      </c>
      <c r="F3406" s="17" t="str">
        <f t="shared" si="189"/>
        <v>S1</v>
      </c>
      <c r="G3406" s="1" t="s">
        <v>0</v>
      </c>
      <c r="H3406" s="1" t="s">
        <v>98</v>
      </c>
      <c r="I3406" s="1" t="s">
        <v>99</v>
      </c>
      <c r="J3406" s="1" t="s">
        <v>4</v>
      </c>
      <c r="K3406" s="1">
        <v>30</v>
      </c>
      <c r="L3406" s="1" t="s">
        <v>112</v>
      </c>
      <c r="M3406" s="14">
        <v>0.25000000000000006</v>
      </c>
      <c r="N3406" s="2">
        <v>1250</v>
      </c>
      <c r="O3406" s="14">
        <f t="shared" si="176"/>
        <v>312.50000000000006</v>
      </c>
      <c r="P3406" s="14">
        <f t="shared" si="177"/>
        <v>125.00000000000003</v>
      </c>
      <c r="Q3406" s="3">
        <v>0.4</v>
      </c>
    </row>
    <row r="3407" spans="1:17" ht="15.75" customHeight="1" x14ac:dyDescent="0.2">
      <c r="A3407" s="1" t="s">
        <v>108</v>
      </c>
      <c r="B3407" s="1">
        <v>1185732</v>
      </c>
      <c r="C3407" s="17">
        <v>44658</v>
      </c>
      <c r="D3407" s="17" t="str">
        <f t="shared" si="187"/>
        <v>abril</v>
      </c>
      <c r="E3407" s="17" t="str">
        <f t="shared" si="188"/>
        <v>T2</v>
      </c>
      <c r="F3407" s="17" t="str">
        <f t="shared" si="189"/>
        <v>S1</v>
      </c>
      <c r="G3407" s="1" t="s">
        <v>0</v>
      </c>
      <c r="H3407" s="1" t="s">
        <v>98</v>
      </c>
      <c r="I3407" s="1" t="s">
        <v>99</v>
      </c>
      <c r="J3407" s="1" t="s">
        <v>5</v>
      </c>
      <c r="K3407" s="1">
        <v>20</v>
      </c>
      <c r="L3407" s="1" t="s">
        <v>114</v>
      </c>
      <c r="M3407" s="14">
        <v>0.3</v>
      </c>
      <c r="N3407" s="2">
        <v>500</v>
      </c>
      <c r="O3407" s="14">
        <f t="shared" si="176"/>
        <v>150</v>
      </c>
      <c r="P3407" s="14">
        <f t="shared" si="177"/>
        <v>60</v>
      </c>
      <c r="Q3407" s="3">
        <v>0.4</v>
      </c>
    </row>
    <row r="3408" spans="1:17" ht="15.75" customHeight="1" x14ac:dyDescent="0.2">
      <c r="A3408" s="1" t="s">
        <v>108</v>
      </c>
      <c r="B3408" s="1">
        <v>1185732</v>
      </c>
      <c r="C3408" s="17">
        <v>44658</v>
      </c>
      <c r="D3408" s="17" t="str">
        <f t="shared" si="187"/>
        <v>abril</v>
      </c>
      <c r="E3408" s="17" t="str">
        <f t="shared" si="188"/>
        <v>T2</v>
      </c>
      <c r="F3408" s="17" t="str">
        <f t="shared" si="189"/>
        <v>S1</v>
      </c>
      <c r="G3408" s="1" t="s">
        <v>0</v>
      </c>
      <c r="H3408" s="1" t="s">
        <v>98</v>
      </c>
      <c r="I3408" s="1" t="s">
        <v>99</v>
      </c>
      <c r="J3408" s="1" t="s">
        <v>6</v>
      </c>
      <c r="K3408" s="1">
        <v>28</v>
      </c>
      <c r="L3408" s="1" t="s">
        <v>113</v>
      </c>
      <c r="M3408" s="14">
        <v>0.45</v>
      </c>
      <c r="N3408" s="2">
        <v>500</v>
      </c>
      <c r="O3408" s="14">
        <f t="shared" si="176"/>
        <v>225</v>
      </c>
      <c r="P3408" s="14">
        <f t="shared" si="177"/>
        <v>67.5</v>
      </c>
      <c r="Q3408" s="3">
        <v>0.3</v>
      </c>
    </row>
    <row r="3409" spans="1:17" ht="15.75" customHeight="1" x14ac:dyDescent="0.2">
      <c r="A3409" s="1" t="s">
        <v>108</v>
      </c>
      <c r="B3409" s="1">
        <v>1185732</v>
      </c>
      <c r="C3409" s="17">
        <v>44658</v>
      </c>
      <c r="D3409" s="17" t="str">
        <f t="shared" si="187"/>
        <v>abril</v>
      </c>
      <c r="E3409" s="17" t="str">
        <f t="shared" si="188"/>
        <v>T2</v>
      </c>
      <c r="F3409" s="17" t="str">
        <f t="shared" si="189"/>
        <v>S1</v>
      </c>
      <c r="G3409" s="1" t="s">
        <v>0</v>
      </c>
      <c r="H3409" s="1" t="s">
        <v>98</v>
      </c>
      <c r="I3409" s="1" t="s">
        <v>99</v>
      </c>
      <c r="J3409" s="1" t="s">
        <v>7</v>
      </c>
      <c r="K3409" s="1">
        <v>20</v>
      </c>
      <c r="L3409" s="1" t="s">
        <v>112</v>
      </c>
      <c r="M3409" s="14">
        <v>0.35000000000000003</v>
      </c>
      <c r="N3409" s="2">
        <v>2000</v>
      </c>
      <c r="O3409" s="14">
        <f t="shared" si="176"/>
        <v>700.00000000000011</v>
      </c>
      <c r="P3409" s="14">
        <f t="shared" si="177"/>
        <v>280.00000000000006</v>
      </c>
      <c r="Q3409" s="3">
        <v>0.4</v>
      </c>
    </row>
    <row r="3410" spans="1:17" ht="15.75" customHeight="1" x14ac:dyDescent="0.2">
      <c r="A3410" s="1" t="s">
        <v>108</v>
      </c>
      <c r="B3410" s="1">
        <v>1185732</v>
      </c>
      <c r="C3410" s="17">
        <v>44687</v>
      </c>
      <c r="D3410" s="17" t="str">
        <f t="shared" si="187"/>
        <v>mayo</v>
      </c>
      <c r="E3410" s="17" t="str">
        <f t="shared" si="188"/>
        <v>T2</v>
      </c>
      <c r="F3410" s="17" t="str">
        <f t="shared" si="189"/>
        <v>S1</v>
      </c>
      <c r="G3410" s="1" t="s">
        <v>0</v>
      </c>
      <c r="H3410" s="1" t="s">
        <v>98</v>
      </c>
      <c r="I3410" s="1" t="s">
        <v>99</v>
      </c>
      <c r="J3410" s="1" t="s">
        <v>2</v>
      </c>
      <c r="K3410" s="1">
        <v>47</v>
      </c>
      <c r="L3410" s="1" t="s">
        <v>114</v>
      </c>
      <c r="M3410" s="14">
        <v>0.49999999999999994</v>
      </c>
      <c r="N3410" s="2">
        <v>4700</v>
      </c>
      <c r="O3410" s="14">
        <f t="shared" si="176"/>
        <v>2349.9999999999995</v>
      </c>
      <c r="P3410" s="14">
        <f t="shared" si="177"/>
        <v>822.49999999999977</v>
      </c>
      <c r="Q3410" s="3">
        <v>0.35</v>
      </c>
    </row>
    <row r="3411" spans="1:17" ht="15.75" customHeight="1" x14ac:dyDescent="0.2">
      <c r="A3411" s="1" t="s">
        <v>108</v>
      </c>
      <c r="B3411" s="1">
        <v>1185732</v>
      </c>
      <c r="C3411" s="17">
        <v>44687</v>
      </c>
      <c r="D3411" s="17" t="str">
        <f t="shared" si="187"/>
        <v>mayo</v>
      </c>
      <c r="E3411" s="17" t="str">
        <f t="shared" si="188"/>
        <v>T2</v>
      </c>
      <c r="F3411" s="17" t="str">
        <f t="shared" si="189"/>
        <v>S1</v>
      </c>
      <c r="G3411" s="1" t="s">
        <v>0</v>
      </c>
      <c r="H3411" s="1" t="s">
        <v>98</v>
      </c>
      <c r="I3411" s="1" t="s">
        <v>99</v>
      </c>
      <c r="J3411" s="1" t="s">
        <v>3</v>
      </c>
      <c r="K3411" s="1">
        <v>53</v>
      </c>
      <c r="L3411" s="1" t="s">
        <v>112</v>
      </c>
      <c r="M3411" s="14">
        <v>0.45</v>
      </c>
      <c r="N3411" s="2">
        <v>1750</v>
      </c>
      <c r="O3411" s="14">
        <f t="shared" si="176"/>
        <v>787.5</v>
      </c>
      <c r="P3411" s="14">
        <f t="shared" si="177"/>
        <v>275.625</v>
      </c>
      <c r="Q3411" s="3">
        <v>0.35</v>
      </c>
    </row>
    <row r="3412" spans="1:17" ht="15.75" customHeight="1" x14ac:dyDescent="0.2">
      <c r="A3412" s="1" t="s">
        <v>108</v>
      </c>
      <c r="B3412" s="1">
        <v>1185732</v>
      </c>
      <c r="C3412" s="17">
        <v>44687</v>
      </c>
      <c r="D3412" s="17" t="str">
        <f t="shared" si="187"/>
        <v>mayo</v>
      </c>
      <c r="E3412" s="17" t="str">
        <f t="shared" si="188"/>
        <v>T2</v>
      </c>
      <c r="F3412" s="17" t="str">
        <f t="shared" si="189"/>
        <v>S1</v>
      </c>
      <c r="G3412" s="1" t="s">
        <v>0</v>
      </c>
      <c r="H3412" s="1" t="s">
        <v>98</v>
      </c>
      <c r="I3412" s="1" t="s">
        <v>99</v>
      </c>
      <c r="J3412" s="1" t="s">
        <v>4</v>
      </c>
      <c r="K3412" s="1">
        <v>24</v>
      </c>
      <c r="L3412" s="1" t="s">
        <v>114</v>
      </c>
      <c r="M3412" s="14">
        <v>0.4</v>
      </c>
      <c r="N3412" s="2">
        <v>2000</v>
      </c>
      <c r="O3412" s="14">
        <f t="shared" si="176"/>
        <v>800</v>
      </c>
      <c r="P3412" s="14">
        <f t="shared" si="177"/>
        <v>320</v>
      </c>
      <c r="Q3412" s="3">
        <v>0.4</v>
      </c>
    </row>
    <row r="3413" spans="1:17" ht="15.75" customHeight="1" x14ac:dyDescent="0.2">
      <c r="A3413" s="1" t="s">
        <v>108</v>
      </c>
      <c r="B3413" s="1">
        <v>1185732</v>
      </c>
      <c r="C3413" s="17">
        <v>44687</v>
      </c>
      <c r="D3413" s="17" t="str">
        <f t="shared" si="187"/>
        <v>mayo</v>
      </c>
      <c r="E3413" s="17" t="str">
        <f t="shared" si="188"/>
        <v>T2</v>
      </c>
      <c r="F3413" s="17" t="str">
        <f t="shared" si="189"/>
        <v>S1</v>
      </c>
      <c r="G3413" s="1" t="s">
        <v>0</v>
      </c>
      <c r="H3413" s="1" t="s">
        <v>98</v>
      </c>
      <c r="I3413" s="1" t="s">
        <v>99</v>
      </c>
      <c r="J3413" s="1" t="s">
        <v>5</v>
      </c>
      <c r="K3413" s="1">
        <v>60</v>
      </c>
      <c r="L3413" s="1" t="s">
        <v>113</v>
      </c>
      <c r="M3413" s="14">
        <v>0.4</v>
      </c>
      <c r="N3413" s="2">
        <v>1500</v>
      </c>
      <c r="O3413" s="14">
        <f t="shared" si="176"/>
        <v>600</v>
      </c>
      <c r="P3413" s="14">
        <f t="shared" si="177"/>
        <v>240</v>
      </c>
      <c r="Q3413" s="3">
        <v>0.4</v>
      </c>
    </row>
    <row r="3414" spans="1:17" ht="15.75" customHeight="1" x14ac:dyDescent="0.2">
      <c r="A3414" s="1" t="s">
        <v>108</v>
      </c>
      <c r="B3414" s="1">
        <v>1185732</v>
      </c>
      <c r="C3414" s="17">
        <v>44687</v>
      </c>
      <c r="D3414" s="17" t="str">
        <f t="shared" si="187"/>
        <v>mayo</v>
      </c>
      <c r="E3414" s="17" t="str">
        <f t="shared" si="188"/>
        <v>T2</v>
      </c>
      <c r="F3414" s="17" t="str">
        <f t="shared" si="189"/>
        <v>S1</v>
      </c>
      <c r="G3414" s="1" t="s">
        <v>0</v>
      </c>
      <c r="H3414" s="1" t="s">
        <v>98</v>
      </c>
      <c r="I3414" s="1" t="s">
        <v>99</v>
      </c>
      <c r="J3414" s="1" t="s">
        <v>6</v>
      </c>
      <c r="K3414" s="1">
        <v>53</v>
      </c>
      <c r="L3414" s="1" t="s">
        <v>112</v>
      </c>
      <c r="M3414" s="14">
        <v>0.49999999999999994</v>
      </c>
      <c r="N3414" s="2">
        <v>1750</v>
      </c>
      <c r="O3414" s="14">
        <f t="shared" si="176"/>
        <v>874.99999999999989</v>
      </c>
      <c r="P3414" s="14">
        <f t="shared" si="177"/>
        <v>262.49999999999994</v>
      </c>
      <c r="Q3414" s="3">
        <v>0.3</v>
      </c>
    </row>
    <row r="3415" spans="1:17" ht="15.75" customHeight="1" x14ac:dyDescent="0.2">
      <c r="A3415" s="1" t="s">
        <v>108</v>
      </c>
      <c r="B3415" s="1">
        <v>1185732</v>
      </c>
      <c r="C3415" s="17">
        <v>44687</v>
      </c>
      <c r="D3415" s="17" t="str">
        <f t="shared" si="187"/>
        <v>mayo</v>
      </c>
      <c r="E3415" s="17" t="str">
        <f t="shared" si="188"/>
        <v>T2</v>
      </c>
      <c r="F3415" s="17" t="str">
        <f t="shared" si="189"/>
        <v>S1</v>
      </c>
      <c r="G3415" s="1" t="s">
        <v>0</v>
      </c>
      <c r="H3415" s="1" t="s">
        <v>98</v>
      </c>
      <c r="I3415" s="1" t="s">
        <v>99</v>
      </c>
      <c r="J3415" s="1" t="s">
        <v>7</v>
      </c>
      <c r="K3415" s="1">
        <v>50</v>
      </c>
      <c r="L3415" s="1" t="s">
        <v>112</v>
      </c>
      <c r="M3415" s="14">
        <v>0.54999999999999993</v>
      </c>
      <c r="N3415" s="2">
        <v>3000</v>
      </c>
      <c r="O3415" s="14">
        <f t="shared" si="176"/>
        <v>1649.9999999999998</v>
      </c>
      <c r="P3415" s="14">
        <f t="shared" si="177"/>
        <v>660</v>
      </c>
      <c r="Q3415" s="3">
        <v>0.4</v>
      </c>
    </row>
    <row r="3416" spans="1:17" ht="15.75" customHeight="1" x14ac:dyDescent="0.2">
      <c r="A3416" s="1" t="s">
        <v>108</v>
      </c>
      <c r="B3416" s="1">
        <v>1185732</v>
      </c>
      <c r="C3416" s="17">
        <v>44720</v>
      </c>
      <c r="D3416" s="17" t="str">
        <f t="shared" si="187"/>
        <v>junio</v>
      </c>
      <c r="E3416" s="17" t="str">
        <f t="shared" si="188"/>
        <v>T2</v>
      </c>
      <c r="F3416" s="17" t="str">
        <f t="shared" si="189"/>
        <v>S1</v>
      </c>
      <c r="G3416" s="1" t="s">
        <v>0</v>
      </c>
      <c r="H3416" s="1" t="s">
        <v>98</v>
      </c>
      <c r="I3416" s="1" t="s">
        <v>99</v>
      </c>
      <c r="J3416" s="1" t="s">
        <v>2</v>
      </c>
      <c r="K3416" s="1">
        <v>27</v>
      </c>
      <c r="L3416" s="1" t="s">
        <v>112</v>
      </c>
      <c r="M3416" s="14">
        <v>0.49999999999999994</v>
      </c>
      <c r="N3416" s="2">
        <v>5500</v>
      </c>
      <c r="O3416" s="14">
        <f t="shared" si="176"/>
        <v>2749.9999999999995</v>
      </c>
      <c r="P3416" s="14">
        <f t="shared" si="177"/>
        <v>962.49999999999977</v>
      </c>
      <c r="Q3416" s="3">
        <v>0.35</v>
      </c>
    </row>
    <row r="3417" spans="1:17" ht="15.75" customHeight="1" x14ac:dyDescent="0.2">
      <c r="A3417" s="1" t="s">
        <v>108</v>
      </c>
      <c r="B3417" s="1">
        <v>1185732</v>
      </c>
      <c r="C3417" s="17">
        <v>44720</v>
      </c>
      <c r="D3417" s="17" t="str">
        <f t="shared" si="187"/>
        <v>junio</v>
      </c>
      <c r="E3417" s="17" t="str">
        <f t="shared" si="188"/>
        <v>T2</v>
      </c>
      <c r="F3417" s="17" t="str">
        <f t="shared" si="189"/>
        <v>S1</v>
      </c>
      <c r="G3417" s="1" t="s">
        <v>0</v>
      </c>
      <c r="H3417" s="1" t="s">
        <v>98</v>
      </c>
      <c r="I3417" s="1" t="s">
        <v>99</v>
      </c>
      <c r="J3417" s="1" t="s">
        <v>3</v>
      </c>
      <c r="K3417" s="1">
        <v>45</v>
      </c>
      <c r="L3417" s="1" t="s">
        <v>113</v>
      </c>
      <c r="M3417" s="14">
        <v>0.45</v>
      </c>
      <c r="N3417" s="2">
        <v>3000</v>
      </c>
      <c r="O3417" s="14">
        <f t="shared" si="176"/>
        <v>1350</v>
      </c>
      <c r="P3417" s="14">
        <f t="shared" si="177"/>
        <v>472.49999999999994</v>
      </c>
      <c r="Q3417" s="3">
        <v>0.35</v>
      </c>
    </row>
    <row r="3418" spans="1:17" ht="15.75" customHeight="1" x14ac:dyDescent="0.2">
      <c r="A3418" s="1" t="s">
        <v>108</v>
      </c>
      <c r="B3418" s="1">
        <v>1185732</v>
      </c>
      <c r="C3418" s="17">
        <v>44720</v>
      </c>
      <c r="D3418" s="17" t="str">
        <f t="shared" si="187"/>
        <v>junio</v>
      </c>
      <c r="E3418" s="17" t="str">
        <f t="shared" si="188"/>
        <v>T2</v>
      </c>
      <c r="F3418" s="17" t="str">
        <f t="shared" si="189"/>
        <v>S1</v>
      </c>
      <c r="G3418" s="1" t="s">
        <v>0</v>
      </c>
      <c r="H3418" s="1" t="s">
        <v>98</v>
      </c>
      <c r="I3418" s="1" t="s">
        <v>99</v>
      </c>
      <c r="J3418" s="1" t="s">
        <v>4</v>
      </c>
      <c r="K3418" s="1">
        <v>21</v>
      </c>
      <c r="L3418" s="1" t="s">
        <v>115</v>
      </c>
      <c r="M3418" s="14">
        <v>0.4</v>
      </c>
      <c r="N3418" s="2">
        <v>2250</v>
      </c>
      <c r="O3418" s="14">
        <f t="shared" si="176"/>
        <v>900</v>
      </c>
      <c r="P3418" s="14">
        <f t="shared" si="177"/>
        <v>360</v>
      </c>
      <c r="Q3418" s="3">
        <v>0.4</v>
      </c>
    </row>
    <row r="3419" spans="1:17" ht="15.75" customHeight="1" x14ac:dyDescent="0.2">
      <c r="A3419" s="1" t="s">
        <v>108</v>
      </c>
      <c r="B3419" s="1">
        <v>1185732</v>
      </c>
      <c r="C3419" s="17">
        <v>44720</v>
      </c>
      <c r="D3419" s="17" t="str">
        <f t="shared" si="187"/>
        <v>junio</v>
      </c>
      <c r="E3419" s="17" t="str">
        <f t="shared" si="188"/>
        <v>T2</v>
      </c>
      <c r="F3419" s="17" t="str">
        <f t="shared" si="189"/>
        <v>S1</v>
      </c>
      <c r="G3419" s="1" t="s">
        <v>0</v>
      </c>
      <c r="H3419" s="1" t="s">
        <v>98</v>
      </c>
      <c r="I3419" s="1" t="s">
        <v>99</v>
      </c>
      <c r="J3419" s="1" t="s">
        <v>5</v>
      </c>
      <c r="K3419" s="1">
        <v>23</v>
      </c>
      <c r="L3419" s="1" t="s">
        <v>112</v>
      </c>
      <c r="M3419" s="14">
        <v>0.4</v>
      </c>
      <c r="N3419" s="2">
        <v>2000</v>
      </c>
      <c r="O3419" s="14">
        <f t="shared" si="176"/>
        <v>800</v>
      </c>
      <c r="P3419" s="14">
        <f t="shared" si="177"/>
        <v>320</v>
      </c>
      <c r="Q3419" s="3">
        <v>0.4</v>
      </c>
    </row>
    <row r="3420" spans="1:17" ht="15.75" customHeight="1" x14ac:dyDescent="0.2">
      <c r="A3420" s="1" t="s">
        <v>108</v>
      </c>
      <c r="B3420" s="1">
        <v>1185732</v>
      </c>
      <c r="C3420" s="17">
        <v>44720</v>
      </c>
      <c r="D3420" s="17" t="str">
        <f t="shared" si="187"/>
        <v>junio</v>
      </c>
      <c r="E3420" s="17" t="str">
        <f t="shared" si="188"/>
        <v>T2</v>
      </c>
      <c r="F3420" s="17" t="str">
        <f t="shared" si="189"/>
        <v>S1</v>
      </c>
      <c r="G3420" s="1" t="s">
        <v>0</v>
      </c>
      <c r="H3420" s="1" t="s">
        <v>98</v>
      </c>
      <c r="I3420" s="1" t="s">
        <v>99</v>
      </c>
      <c r="J3420" s="1" t="s">
        <v>6</v>
      </c>
      <c r="K3420" s="1">
        <v>32</v>
      </c>
      <c r="L3420" s="1" t="s">
        <v>113</v>
      </c>
      <c r="M3420" s="14">
        <v>0.49999999999999994</v>
      </c>
      <c r="N3420" s="2">
        <v>2000</v>
      </c>
      <c r="O3420" s="14">
        <f t="shared" si="176"/>
        <v>999.99999999999989</v>
      </c>
      <c r="P3420" s="14">
        <f t="shared" si="177"/>
        <v>299.99999999999994</v>
      </c>
      <c r="Q3420" s="3">
        <v>0.3</v>
      </c>
    </row>
    <row r="3421" spans="1:17" ht="15.75" customHeight="1" x14ac:dyDescent="0.2">
      <c r="A3421" s="1" t="s">
        <v>108</v>
      </c>
      <c r="B3421" s="1">
        <v>1185732</v>
      </c>
      <c r="C3421" s="17">
        <v>44720</v>
      </c>
      <c r="D3421" s="17" t="str">
        <f t="shared" si="187"/>
        <v>junio</v>
      </c>
      <c r="E3421" s="17" t="str">
        <f t="shared" si="188"/>
        <v>T2</v>
      </c>
      <c r="F3421" s="17" t="str">
        <f t="shared" si="189"/>
        <v>S1</v>
      </c>
      <c r="G3421" s="1" t="s">
        <v>0</v>
      </c>
      <c r="H3421" s="1" t="s">
        <v>98</v>
      </c>
      <c r="I3421" s="1" t="s">
        <v>99</v>
      </c>
      <c r="J3421" s="1" t="s">
        <v>7</v>
      </c>
      <c r="K3421" s="1">
        <v>52</v>
      </c>
      <c r="L3421" s="1" t="s">
        <v>112</v>
      </c>
      <c r="M3421" s="14">
        <v>0.54999999999999993</v>
      </c>
      <c r="N3421" s="2">
        <v>3500</v>
      </c>
      <c r="O3421" s="14">
        <f t="shared" si="176"/>
        <v>1924.9999999999998</v>
      </c>
      <c r="P3421" s="14">
        <f t="shared" si="177"/>
        <v>770</v>
      </c>
      <c r="Q3421" s="3">
        <v>0.4</v>
      </c>
    </row>
    <row r="3422" spans="1:17" ht="15.75" customHeight="1" x14ac:dyDescent="0.2">
      <c r="A3422" s="1" t="s">
        <v>108</v>
      </c>
      <c r="B3422" s="1">
        <v>1185732</v>
      </c>
      <c r="C3422" s="17">
        <v>44748</v>
      </c>
      <c r="D3422" s="17" t="str">
        <f t="shared" si="187"/>
        <v>julio</v>
      </c>
      <c r="E3422" s="17" t="str">
        <f t="shared" si="188"/>
        <v>T3</v>
      </c>
      <c r="F3422" s="17" t="str">
        <f t="shared" si="189"/>
        <v>S2</v>
      </c>
      <c r="G3422" s="1" t="s">
        <v>0</v>
      </c>
      <c r="H3422" s="1" t="s">
        <v>98</v>
      </c>
      <c r="I3422" s="1" t="s">
        <v>99</v>
      </c>
      <c r="J3422" s="1" t="s">
        <v>2</v>
      </c>
      <c r="K3422" s="1">
        <v>52</v>
      </c>
      <c r="L3422" s="1" t="s">
        <v>113</v>
      </c>
      <c r="M3422" s="14">
        <v>0.49999999999999994</v>
      </c>
      <c r="N3422" s="2">
        <v>5750</v>
      </c>
      <c r="O3422" s="14">
        <f t="shared" si="176"/>
        <v>2874.9999999999995</v>
      </c>
      <c r="P3422" s="14">
        <f t="shared" si="177"/>
        <v>1006.2499999999998</v>
      </c>
      <c r="Q3422" s="3">
        <v>0.35</v>
      </c>
    </row>
    <row r="3423" spans="1:17" ht="15.75" customHeight="1" x14ac:dyDescent="0.2">
      <c r="A3423" s="1" t="s">
        <v>108</v>
      </c>
      <c r="B3423" s="1">
        <v>1185732</v>
      </c>
      <c r="C3423" s="17">
        <v>44748</v>
      </c>
      <c r="D3423" s="17" t="str">
        <f t="shared" si="187"/>
        <v>julio</v>
      </c>
      <c r="E3423" s="17" t="str">
        <f t="shared" si="188"/>
        <v>T3</v>
      </c>
      <c r="F3423" s="17" t="str">
        <f t="shared" si="189"/>
        <v>S2</v>
      </c>
      <c r="G3423" s="1" t="s">
        <v>0</v>
      </c>
      <c r="H3423" s="1" t="s">
        <v>98</v>
      </c>
      <c r="I3423" s="1" t="s">
        <v>99</v>
      </c>
      <c r="J3423" s="1" t="s">
        <v>3</v>
      </c>
      <c r="K3423" s="1">
        <v>42</v>
      </c>
      <c r="L3423" s="1" t="s">
        <v>115</v>
      </c>
      <c r="M3423" s="14">
        <v>0.45</v>
      </c>
      <c r="N3423" s="2">
        <v>3250</v>
      </c>
      <c r="O3423" s="14">
        <f t="shared" si="176"/>
        <v>1462.5</v>
      </c>
      <c r="P3423" s="14">
        <f t="shared" si="177"/>
        <v>511.87499999999994</v>
      </c>
      <c r="Q3423" s="3">
        <v>0.35</v>
      </c>
    </row>
    <row r="3424" spans="1:17" ht="15.75" customHeight="1" x14ac:dyDescent="0.2">
      <c r="A3424" s="1" t="s">
        <v>108</v>
      </c>
      <c r="B3424" s="1">
        <v>1185732</v>
      </c>
      <c r="C3424" s="17">
        <v>44748</v>
      </c>
      <c r="D3424" s="17" t="str">
        <f t="shared" si="187"/>
        <v>julio</v>
      </c>
      <c r="E3424" s="17" t="str">
        <f t="shared" si="188"/>
        <v>T3</v>
      </c>
      <c r="F3424" s="17" t="str">
        <f t="shared" si="189"/>
        <v>S2</v>
      </c>
      <c r="G3424" s="1" t="s">
        <v>0</v>
      </c>
      <c r="H3424" s="1" t="s">
        <v>98</v>
      </c>
      <c r="I3424" s="1" t="s">
        <v>99</v>
      </c>
      <c r="J3424" s="1" t="s">
        <v>4</v>
      </c>
      <c r="K3424" s="1">
        <v>43</v>
      </c>
      <c r="L3424" s="1" t="s">
        <v>112</v>
      </c>
      <c r="M3424" s="14">
        <v>0.4</v>
      </c>
      <c r="N3424" s="2">
        <v>2500</v>
      </c>
      <c r="O3424" s="14">
        <f t="shared" si="176"/>
        <v>1000</v>
      </c>
      <c r="P3424" s="14">
        <f t="shared" si="177"/>
        <v>400</v>
      </c>
      <c r="Q3424" s="3">
        <v>0.4</v>
      </c>
    </row>
    <row r="3425" spans="1:17" ht="15.75" customHeight="1" x14ac:dyDescent="0.2">
      <c r="A3425" s="1" t="s">
        <v>108</v>
      </c>
      <c r="B3425" s="1">
        <v>1185732</v>
      </c>
      <c r="C3425" s="17">
        <v>44748</v>
      </c>
      <c r="D3425" s="17" t="str">
        <f t="shared" si="187"/>
        <v>julio</v>
      </c>
      <c r="E3425" s="17" t="str">
        <f t="shared" si="188"/>
        <v>T3</v>
      </c>
      <c r="F3425" s="17" t="str">
        <f t="shared" si="189"/>
        <v>S2</v>
      </c>
      <c r="G3425" s="1" t="s">
        <v>0</v>
      </c>
      <c r="H3425" s="1" t="s">
        <v>98</v>
      </c>
      <c r="I3425" s="1" t="s">
        <v>99</v>
      </c>
      <c r="J3425" s="1" t="s">
        <v>5</v>
      </c>
      <c r="K3425" s="1">
        <v>56</v>
      </c>
      <c r="L3425" s="1" t="s">
        <v>115</v>
      </c>
      <c r="M3425" s="14">
        <v>0.4</v>
      </c>
      <c r="N3425" s="2">
        <v>2000</v>
      </c>
      <c r="O3425" s="14">
        <f t="shared" si="176"/>
        <v>800</v>
      </c>
      <c r="P3425" s="14">
        <f t="shared" si="177"/>
        <v>320</v>
      </c>
      <c r="Q3425" s="3">
        <v>0.4</v>
      </c>
    </row>
    <row r="3426" spans="1:17" ht="15.75" customHeight="1" x14ac:dyDescent="0.2">
      <c r="A3426" s="1" t="s">
        <v>108</v>
      </c>
      <c r="B3426" s="1">
        <v>1185732</v>
      </c>
      <c r="C3426" s="17">
        <v>44748</v>
      </c>
      <c r="D3426" s="17" t="str">
        <f t="shared" si="187"/>
        <v>julio</v>
      </c>
      <c r="E3426" s="17" t="str">
        <f t="shared" si="188"/>
        <v>T3</v>
      </c>
      <c r="F3426" s="17" t="str">
        <f t="shared" si="189"/>
        <v>S2</v>
      </c>
      <c r="G3426" s="1" t="s">
        <v>0</v>
      </c>
      <c r="H3426" s="1" t="s">
        <v>98</v>
      </c>
      <c r="I3426" s="1" t="s">
        <v>99</v>
      </c>
      <c r="J3426" s="1" t="s">
        <v>6</v>
      </c>
      <c r="K3426" s="1">
        <v>21</v>
      </c>
      <c r="L3426" s="1" t="s">
        <v>114</v>
      </c>
      <c r="M3426" s="14">
        <v>0.49999999999999994</v>
      </c>
      <c r="N3426" s="2">
        <v>2250</v>
      </c>
      <c r="O3426" s="14">
        <f t="shared" si="176"/>
        <v>1124.9999999999998</v>
      </c>
      <c r="P3426" s="14">
        <f t="shared" si="177"/>
        <v>337.49999999999994</v>
      </c>
      <c r="Q3426" s="3">
        <v>0.3</v>
      </c>
    </row>
    <row r="3427" spans="1:17" ht="15.75" customHeight="1" x14ac:dyDescent="0.2">
      <c r="A3427" s="1" t="s">
        <v>108</v>
      </c>
      <c r="B3427" s="1">
        <v>1185732</v>
      </c>
      <c r="C3427" s="17">
        <v>44748</v>
      </c>
      <c r="D3427" s="17" t="str">
        <f t="shared" si="187"/>
        <v>julio</v>
      </c>
      <c r="E3427" s="17" t="str">
        <f t="shared" si="188"/>
        <v>T3</v>
      </c>
      <c r="F3427" s="17" t="str">
        <f t="shared" si="189"/>
        <v>S2</v>
      </c>
      <c r="G3427" s="1" t="s">
        <v>0</v>
      </c>
      <c r="H3427" s="1" t="s">
        <v>98</v>
      </c>
      <c r="I3427" s="1" t="s">
        <v>99</v>
      </c>
      <c r="J3427" s="1" t="s">
        <v>7</v>
      </c>
      <c r="K3427" s="1">
        <v>47</v>
      </c>
      <c r="L3427" s="1" t="s">
        <v>112</v>
      </c>
      <c r="M3427" s="14">
        <v>0.54999999999999993</v>
      </c>
      <c r="N3427" s="2">
        <v>4000</v>
      </c>
      <c r="O3427" s="14">
        <f t="shared" si="176"/>
        <v>2199.9999999999995</v>
      </c>
      <c r="P3427" s="14">
        <f t="shared" si="177"/>
        <v>879.99999999999989</v>
      </c>
      <c r="Q3427" s="3">
        <v>0.4</v>
      </c>
    </row>
    <row r="3428" spans="1:17" ht="15.75" customHeight="1" x14ac:dyDescent="0.2">
      <c r="A3428" s="1" t="s">
        <v>108</v>
      </c>
      <c r="B3428" s="1">
        <v>1185732</v>
      </c>
      <c r="C3428" s="17">
        <v>44780</v>
      </c>
      <c r="D3428" s="17" t="str">
        <f t="shared" si="187"/>
        <v>agosto</v>
      </c>
      <c r="E3428" s="17" t="str">
        <f t="shared" si="188"/>
        <v>T3</v>
      </c>
      <c r="F3428" s="17" t="str">
        <f t="shared" si="189"/>
        <v>S2</v>
      </c>
      <c r="G3428" s="1" t="s">
        <v>0</v>
      </c>
      <c r="H3428" s="1" t="s">
        <v>98</v>
      </c>
      <c r="I3428" s="1" t="s">
        <v>99</v>
      </c>
      <c r="J3428" s="1" t="s">
        <v>2</v>
      </c>
      <c r="K3428" s="1">
        <v>45</v>
      </c>
      <c r="L3428" s="1" t="s">
        <v>113</v>
      </c>
      <c r="M3428" s="14">
        <v>0.49999999999999994</v>
      </c>
      <c r="N3428" s="2">
        <v>5500</v>
      </c>
      <c r="O3428" s="14">
        <f t="shared" ref="O3428:O3682" si="190">M3428*N3428</f>
        <v>2749.9999999999995</v>
      </c>
      <c r="P3428" s="14">
        <f t="shared" ref="P3428:P3682" si="191">O3428*Q3428</f>
        <v>962.49999999999977</v>
      </c>
      <c r="Q3428" s="3">
        <v>0.35</v>
      </c>
    </row>
    <row r="3429" spans="1:17" ht="15.75" customHeight="1" x14ac:dyDescent="0.2">
      <c r="A3429" s="1" t="s">
        <v>108</v>
      </c>
      <c r="B3429" s="1">
        <v>1185732</v>
      </c>
      <c r="C3429" s="17">
        <v>44780</v>
      </c>
      <c r="D3429" s="17" t="str">
        <f t="shared" si="187"/>
        <v>agosto</v>
      </c>
      <c r="E3429" s="17" t="str">
        <f t="shared" si="188"/>
        <v>T3</v>
      </c>
      <c r="F3429" s="17" t="str">
        <f t="shared" si="189"/>
        <v>S2</v>
      </c>
      <c r="G3429" s="1" t="s">
        <v>0</v>
      </c>
      <c r="H3429" s="1" t="s">
        <v>98</v>
      </c>
      <c r="I3429" s="1" t="s">
        <v>99</v>
      </c>
      <c r="J3429" s="1" t="s">
        <v>3</v>
      </c>
      <c r="K3429" s="1">
        <v>48</v>
      </c>
      <c r="L3429" s="1" t="s">
        <v>115</v>
      </c>
      <c r="M3429" s="14">
        <v>0.45</v>
      </c>
      <c r="N3429" s="2">
        <v>3250</v>
      </c>
      <c r="O3429" s="14">
        <f t="shared" si="190"/>
        <v>1462.5</v>
      </c>
      <c r="P3429" s="14">
        <f t="shared" si="191"/>
        <v>511.87499999999994</v>
      </c>
      <c r="Q3429" s="3">
        <v>0.35</v>
      </c>
    </row>
    <row r="3430" spans="1:17" ht="15.75" customHeight="1" x14ac:dyDescent="0.2">
      <c r="A3430" s="1" t="s">
        <v>108</v>
      </c>
      <c r="B3430" s="1">
        <v>1185732</v>
      </c>
      <c r="C3430" s="17">
        <v>44780</v>
      </c>
      <c r="D3430" s="17" t="str">
        <f t="shared" si="187"/>
        <v>agosto</v>
      </c>
      <c r="E3430" s="17" t="str">
        <f t="shared" si="188"/>
        <v>T3</v>
      </c>
      <c r="F3430" s="17" t="str">
        <f t="shared" si="189"/>
        <v>S2</v>
      </c>
      <c r="G3430" s="1" t="s">
        <v>0</v>
      </c>
      <c r="H3430" s="1" t="s">
        <v>98</v>
      </c>
      <c r="I3430" s="1" t="s">
        <v>99</v>
      </c>
      <c r="J3430" s="1" t="s">
        <v>4</v>
      </c>
      <c r="K3430" s="1">
        <v>38</v>
      </c>
      <c r="L3430" s="1" t="s">
        <v>112</v>
      </c>
      <c r="M3430" s="14">
        <v>0.4</v>
      </c>
      <c r="N3430" s="2">
        <v>2500</v>
      </c>
      <c r="O3430" s="14">
        <f t="shared" si="190"/>
        <v>1000</v>
      </c>
      <c r="P3430" s="14">
        <f t="shared" si="191"/>
        <v>400</v>
      </c>
      <c r="Q3430" s="3">
        <v>0.4</v>
      </c>
    </row>
    <row r="3431" spans="1:17" ht="15.75" customHeight="1" x14ac:dyDescent="0.2">
      <c r="A3431" s="1" t="s">
        <v>108</v>
      </c>
      <c r="B3431" s="1">
        <v>1185732</v>
      </c>
      <c r="C3431" s="17">
        <v>44780</v>
      </c>
      <c r="D3431" s="17" t="str">
        <f t="shared" si="187"/>
        <v>agosto</v>
      </c>
      <c r="E3431" s="17" t="str">
        <f t="shared" si="188"/>
        <v>T3</v>
      </c>
      <c r="F3431" s="17" t="str">
        <f t="shared" si="189"/>
        <v>S2</v>
      </c>
      <c r="G3431" s="1" t="s">
        <v>0</v>
      </c>
      <c r="H3431" s="1" t="s">
        <v>98</v>
      </c>
      <c r="I3431" s="1" t="s">
        <v>99</v>
      </c>
      <c r="J3431" s="1" t="s">
        <v>5</v>
      </c>
      <c r="K3431" s="1">
        <v>59</v>
      </c>
      <c r="L3431" s="1" t="s">
        <v>114</v>
      </c>
      <c r="M3431" s="14">
        <v>0.4</v>
      </c>
      <c r="N3431" s="2">
        <v>1500</v>
      </c>
      <c r="O3431" s="14">
        <f t="shared" si="190"/>
        <v>600</v>
      </c>
      <c r="P3431" s="14">
        <f t="shared" si="191"/>
        <v>240</v>
      </c>
      <c r="Q3431" s="3">
        <v>0.4</v>
      </c>
    </row>
    <row r="3432" spans="1:17" ht="15.75" customHeight="1" x14ac:dyDescent="0.2">
      <c r="A3432" s="1" t="s">
        <v>108</v>
      </c>
      <c r="B3432" s="1">
        <v>1185732</v>
      </c>
      <c r="C3432" s="17">
        <v>44780</v>
      </c>
      <c r="D3432" s="17" t="str">
        <f t="shared" si="187"/>
        <v>agosto</v>
      </c>
      <c r="E3432" s="17" t="str">
        <f t="shared" si="188"/>
        <v>T3</v>
      </c>
      <c r="F3432" s="17" t="str">
        <f t="shared" si="189"/>
        <v>S2</v>
      </c>
      <c r="G3432" s="1" t="s">
        <v>0</v>
      </c>
      <c r="H3432" s="1" t="s">
        <v>98</v>
      </c>
      <c r="I3432" s="1" t="s">
        <v>99</v>
      </c>
      <c r="J3432" s="1" t="s">
        <v>6</v>
      </c>
      <c r="K3432" s="1">
        <v>55</v>
      </c>
      <c r="L3432" s="1" t="s">
        <v>114</v>
      </c>
      <c r="M3432" s="14">
        <v>0.49999999999999994</v>
      </c>
      <c r="N3432" s="2">
        <v>1250</v>
      </c>
      <c r="O3432" s="14">
        <f t="shared" si="190"/>
        <v>624.99999999999989</v>
      </c>
      <c r="P3432" s="14">
        <f t="shared" si="191"/>
        <v>187.49999999999997</v>
      </c>
      <c r="Q3432" s="3">
        <v>0.3</v>
      </c>
    </row>
    <row r="3433" spans="1:17" ht="15.75" customHeight="1" x14ac:dyDescent="0.2">
      <c r="A3433" s="1" t="s">
        <v>108</v>
      </c>
      <c r="B3433" s="1">
        <v>1185732</v>
      </c>
      <c r="C3433" s="17">
        <v>44780</v>
      </c>
      <c r="D3433" s="17" t="str">
        <f t="shared" si="187"/>
        <v>agosto</v>
      </c>
      <c r="E3433" s="17" t="str">
        <f t="shared" si="188"/>
        <v>T3</v>
      </c>
      <c r="F3433" s="17" t="str">
        <f t="shared" si="189"/>
        <v>S2</v>
      </c>
      <c r="G3433" s="1" t="s">
        <v>0</v>
      </c>
      <c r="H3433" s="1" t="s">
        <v>98</v>
      </c>
      <c r="I3433" s="1" t="s">
        <v>99</v>
      </c>
      <c r="J3433" s="1" t="s">
        <v>7</v>
      </c>
      <c r="K3433" s="1">
        <v>32</v>
      </c>
      <c r="L3433" s="1" t="s">
        <v>115</v>
      </c>
      <c r="M3433" s="14">
        <v>0.54999999999999993</v>
      </c>
      <c r="N3433" s="2">
        <v>3000</v>
      </c>
      <c r="O3433" s="14">
        <f t="shared" si="190"/>
        <v>1649.9999999999998</v>
      </c>
      <c r="P3433" s="14">
        <f t="shared" si="191"/>
        <v>660</v>
      </c>
      <c r="Q3433" s="3">
        <v>0.4</v>
      </c>
    </row>
    <row r="3434" spans="1:17" ht="15.75" customHeight="1" x14ac:dyDescent="0.2">
      <c r="A3434" s="1" t="s">
        <v>108</v>
      </c>
      <c r="B3434" s="1">
        <v>1185732</v>
      </c>
      <c r="C3434" s="17">
        <v>44810</v>
      </c>
      <c r="D3434" s="17" t="str">
        <f t="shared" si="187"/>
        <v>septiembre</v>
      </c>
      <c r="E3434" s="17" t="str">
        <f t="shared" si="188"/>
        <v>T3</v>
      </c>
      <c r="F3434" s="17" t="str">
        <f t="shared" si="189"/>
        <v>S2</v>
      </c>
      <c r="G3434" s="1" t="s">
        <v>0</v>
      </c>
      <c r="H3434" s="1" t="s">
        <v>98</v>
      </c>
      <c r="I3434" s="1" t="s">
        <v>99</v>
      </c>
      <c r="J3434" s="1" t="s">
        <v>2</v>
      </c>
      <c r="K3434" s="1">
        <v>38</v>
      </c>
      <c r="L3434" s="1" t="s">
        <v>115</v>
      </c>
      <c r="M3434" s="14">
        <v>0.49999999999999994</v>
      </c>
      <c r="N3434" s="2">
        <v>4250</v>
      </c>
      <c r="O3434" s="14">
        <f t="shared" si="190"/>
        <v>2124.9999999999995</v>
      </c>
      <c r="P3434" s="14">
        <f t="shared" si="191"/>
        <v>743.74999999999977</v>
      </c>
      <c r="Q3434" s="3">
        <v>0.35</v>
      </c>
    </row>
    <row r="3435" spans="1:17" ht="15.75" customHeight="1" x14ac:dyDescent="0.2">
      <c r="A3435" s="1" t="s">
        <v>108</v>
      </c>
      <c r="B3435" s="1">
        <v>1185732</v>
      </c>
      <c r="C3435" s="17">
        <v>44810</v>
      </c>
      <c r="D3435" s="17" t="str">
        <f t="shared" si="187"/>
        <v>septiembre</v>
      </c>
      <c r="E3435" s="17" t="str">
        <f t="shared" si="188"/>
        <v>T3</v>
      </c>
      <c r="F3435" s="17" t="str">
        <f t="shared" si="189"/>
        <v>S2</v>
      </c>
      <c r="G3435" s="1" t="s">
        <v>0</v>
      </c>
      <c r="H3435" s="1" t="s">
        <v>98</v>
      </c>
      <c r="I3435" s="1" t="s">
        <v>99</v>
      </c>
      <c r="J3435" s="1" t="s">
        <v>3</v>
      </c>
      <c r="K3435" s="1">
        <v>49</v>
      </c>
      <c r="L3435" s="1" t="s">
        <v>113</v>
      </c>
      <c r="M3435" s="14">
        <v>0.45</v>
      </c>
      <c r="N3435" s="2">
        <v>2250</v>
      </c>
      <c r="O3435" s="14">
        <f t="shared" si="190"/>
        <v>1012.5</v>
      </c>
      <c r="P3435" s="14">
        <f t="shared" si="191"/>
        <v>354.375</v>
      </c>
      <c r="Q3435" s="3">
        <v>0.35</v>
      </c>
    </row>
    <row r="3436" spans="1:17" ht="15.75" customHeight="1" x14ac:dyDescent="0.2">
      <c r="A3436" s="1" t="s">
        <v>108</v>
      </c>
      <c r="B3436" s="1">
        <v>1185732</v>
      </c>
      <c r="C3436" s="17">
        <v>44810</v>
      </c>
      <c r="D3436" s="17" t="str">
        <f t="shared" si="187"/>
        <v>septiembre</v>
      </c>
      <c r="E3436" s="17" t="str">
        <f t="shared" si="188"/>
        <v>T3</v>
      </c>
      <c r="F3436" s="17" t="str">
        <f t="shared" si="189"/>
        <v>S2</v>
      </c>
      <c r="G3436" s="1" t="s">
        <v>0</v>
      </c>
      <c r="H3436" s="1" t="s">
        <v>98</v>
      </c>
      <c r="I3436" s="1" t="s">
        <v>99</v>
      </c>
      <c r="J3436" s="1" t="s">
        <v>4</v>
      </c>
      <c r="K3436" s="1">
        <v>22</v>
      </c>
      <c r="L3436" s="1" t="s">
        <v>114</v>
      </c>
      <c r="M3436" s="14">
        <v>0.4</v>
      </c>
      <c r="N3436" s="2">
        <v>1250</v>
      </c>
      <c r="O3436" s="14">
        <f t="shared" si="190"/>
        <v>500</v>
      </c>
      <c r="P3436" s="14">
        <f t="shared" si="191"/>
        <v>200</v>
      </c>
      <c r="Q3436" s="3">
        <v>0.4</v>
      </c>
    </row>
    <row r="3437" spans="1:17" ht="15.75" customHeight="1" x14ac:dyDescent="0.2">
      <c r="A3437" s="1" t="s">
        <v>108</v>
      </c>
      <c r="B3437" s="1">
        <v>1185732</v>
      </c>
      <c r="C3437" s="17">
        <v>44810</v>
      </c>
      <c r="D3437" s="17" t="str">
        <f t="shared" si="187"/>
        <v>septiembre</v>
      </c>
      <c r="E3437" s="17" t="str">
        <f t="shared" si="188"/>
        <v>T3</v>
      </c>
      <c r="F3437" s="17" t="str">
        <f t="shared" si="189"/>
        <v>S2</v>
      </c>
      <c r="G3437" s="1" t="s">
        <v>0</v>
      </c>
      <c r="H3437" s="1" t="s">
        <v>98</v>
      </c>
      <c r="I3437" s="1" t="s">
        <v>99</v>
      </c>
      <c r="J3437" s="1" t="s">
        <v>5</v>
      </c>
      <c r="K3437" s="1">
        <v>56</v>
      </c>
      <c r="L3437" s="1" t="s">
        <v>114</v>
      </c>
      <c r="M3437" s="14">
        <v>0.4</v>
      </c>
      <c r="N3437" s="2">
        <v>1000</v>
      </c>
      <c r="O3437" s="14">
        <f t="shared" si="190"/>
        <v>400</v>
      </c>
      <c r="P3437" s="14">
        <f t="shared" si="191"/>
        <v>160</v>
      </c>
      <c r="Q3437" s="3">
        <v>0.4</v>
      </c>
    </row>
    <row r="3438" spans="1:17" ht="15.75" customHeight="1" x14ac:dyDescent="0.2">
      <c r="A3438" s="1" t="s">
        <v>108</v>
      </c>
      <c r="B3438" s="1">
        <v>1185732</v>
      </c>
      <c r="C3438" s="17">
        <v>44810</v>
      </c>
      <c r="D3438" s="17" t="str">
        <f t="shared" si="187"/>
        <v>septiembre</v>
      </c>
      <c r="E3438" s="17" t="str">
        <f t="shared" si="188"/>
        <v>T3</v>
      </c>
      <c r="F3438" s="17" t="str">
        <f t="shared" si="189"/>
        <v>S2</v>
      </c>
      <c r="G3438" s="1" t="s">
        <v>0</v>
      </c>
      <c r="H3438" s="1" t="s">
        <v>98</v>
      </c>
      <c r="I3438" s="1" t="s">
        <v>99</v>
      </c>
      <c r="J3438" s="1" t="s">
        <v>6</v>
      </c>
      <c r="K3438" s="1">
        <v>28</v>
      </c>
      <c r="L3438" s="1" t="s">
        <v>114</v>
      </c>
      <c r="M3438" s="14">
        <v>0.49999999999999994</v>
      </c>
      <c r="N3438" s="2">
        <v>1000</v>
      </c>
      <c r="O3438" s="14">
        <f t="shared" si="190"/>
        <v>499.99999999999994</v>
      </c>
      <c r="P3438" s="14">
        <f t="shared" si="191"/>
        <v>149.99999999999997</v>
      </c>
      <c r="Q3438" s="3">
        <v>0.3</v>
      </c>
    </row>
    <row r="3439" spans="1:17" ht="15.75" customHeight="1" x14ac:dyDescent="0.2">
      <c r="A3439" s="1" t="s">
        <v>108</v>
      </c>
      <c r="B3439" s="1">
        <v>1185732</v>
      </c>
      <c r="C3439" s="17">
        <v>44810</v>
      </c>
      <c r="D3439" s="17" t="str">
        <f t="shared" si="187"/>
        <v>septiembre</v>
      </c>
      <c r="E3439" s="17" t="str">
        <f t="shared" si="188"/>
        <v>T3</v>
      </c>
      <c r="F3439" s="17" t="str">
        <f t="shared" si="189"/>
        <v>S2</v>
      </c>
      <c r="G3439" s="1" t="s">
        <v>0</v>
      </c>
      <c r="H3439" s="1" t="s">
        <v>98</v>
      </c>
      <c r="I3439" s="1" t="s">
        <v>99</v>
      </c>
      <c r="J3439" s="1" t="s">
        <v>7</v>
      </c>
      <c r="K3439" s="1">
        <v>56</v>
      </c>
      <c r="L3439" s="1" t="s">
        <v>115</v>
      </c>
      <c r="M3439" s="14">
        <v>0.54999999999999993</v>
      </c>
      <c r="N3439" s="2">
        <v>2000</v>
      </c>
      <c r="O3439" s="14">
        <f t="shared" si="190"/>
        <v>1099.9999999999998</v>
      </c>
      <c r="P3439" s="14">
        <f t="shared" si="191"/>
        <v>439.99999999999994</v>
      </c>
      <c r="Q3439" s="3">
        <v>0.4</v>
      </c>
    </row>
    <row r="3440" spans="1:17" ht="15.75" customHeight="1" x14ac:dyDescent="0.2">
      <c r="A3440" s="1" t="s">
        <v>108</v>
      </c>
      <c r="B3440" s="1">
        <v>1185732</v>
      </c>
      <c r="C3440" s="17">
        <v>44842</v>
      </c>
      <c r="D3440" s="17" t="str">
        <f t="shared" si="187"/>
        <v>octubre</v>
      </c>
      <c r="E3440" s="17" t="str">
        <f t="shared" si="188"/>
        <v>T4</v>
      </c>
      <c r="F3440" s="17" t="str">
        <f t="shared" si="189"/>
        <v>S2</v>
      </c>
      <c r="G3440" s="1" t="s">
        <v>0</v>
      </c>
      <c r="H3440" s="1" t="s">
        <v>98</v>
      </c>
      <c r="I3440" s="1" t="s">
        <v>99</v>
      </c>
      <c r="J3440" s="1" t="s">
        <v>2</v>
      </c>
      <c r="K3440" s="1">
        <v>41</v>
      </c>
      <c r="L3440" s="1" t="s">
        <v>112</v>
      </c>
      <c r="M3440" s="14">
        <v>0.54999999999999993</v>
      </c>
      <c r="N3440" s="2">
        <v>3750</v>
      </c>
      <c r="O3440" s="14">
        <f t="shared" si="190"/>
        <v>2062.4999999999995</v>
      </c>
      <c r="P3440" s="14">
        <f t="shared" si="191"/>
        <v>721.87499999999977</v>
      </c>
      <c r="Q3440" s="3">
        <v>0.35</v>
      </c>
    </row>
    <row r="3441" spans="1:17" ht="15.75" customHeight="1" x14ac:dyDescent="0.2">
      <c r="A3441" s="1" t="s">
        <v>108</v>
      </c>
      <c r="B3441" s="1">
        <v>1185732</v>
      </c>
      <c r="C3441" s="17">
        <v>44842</v>
      </c>
      <c r="D3441" s="17" t="str">
        <f t="shared" si="187"/>
        <v>octubre</v>
      </c>
      <c r="E3441" s="17" t="str">
        <f t="shared" si="188"/>
        <v>T4</v>
      </c>
      <c r="F3441" s="17" t="str">
        <f t="shared" si="189"/>
        <v>S2</v>
      </c>
      <c r="G3441" s="1" t="s">
        <v>0</v>
      </c>
      <c r="H3441" s="1" t="s">
        <v>98</v>
      </c>
      <c r="I3441" s="1" t="s">
        <v>99</v>
      </c>
      <c r="J3441" s="1" t="s">
        <v>3</v>
      </c>
      <c r="K3441" s="1">
        <v>45</v>
      </c>
      <c r="L3441" s="1" t="s">
        <v>113</v>
      </c>
      <c r="M3441" s="14">
        <v>0.5</v>
      </c>
      <c r="N3441" s="2">
        <v>2000</v>
      </c>
      <c r="O3441" s="14">
        <f t="shared" si="190"/>
        <v>1000</v>
      </c>
      <c r="P3441" s="14">
        <f t="shared" si="191"/>
        <v>350</v>
      </c>
      <c r="Q3441" s="3">
        <v>0.35</v>
      </c>
    </row>
    <row r="3442" spans="1:17" ht="15.75" customHeight="1" x14ac:dyDescent="0.2">
      <c r="A3442" s="1" t="s">
        <v>108</v>
      </c>
      <c r="B3442" s="1">
        <v>1185732</v>
      </c>
      <c r="C3442" s="17">
        <v>44842</v>
      </c>
      <c r="D3442" s="17" t="str">
        <f t="shared" si="187"/>
        <v>octubre</v>
      </c>
      <c r="E3442" s="17" t="str">
        <f t="shared" si="188"/>
        <v>T4</v>
      </c>
      <c r="F3442" s="17" t="str">
        <f t="shared" si="189"/>
        <v>S2</v>
      </c>
      <c r="G3442" s="1" t="s">
        <v>0</v>
      </c>
      <c r="H3442" s="1" t="s">
        <v>98</v>
      </c>
      <c r="I3442" s="1" t="s">
        <v>99</v>
      </c>
      <c r="J3442" s="1" t="s">
        <v>4</v>
      </c>
      <c r="K3442" s="1">
        <v>54</v>
      </c>
      <c r="L3442" s="1" t="s">
        <v>114</v>
      </c>
      <c r="M3442" s="14">
        <v>0.5</v>
      </c>
      <c r="N3442" s="2">
        <v>1000</v>
      </c>
      <c r="O3442" s="14">
        <f t="shared" si="190"/>
        <v>500</v>
      </c>
      <c r="P3442" s="14">
        <f t="shared" si="191"/>
        <v>200</v>
      </c>
      <c r="Q3442" s="3">
        <v>0.4</v>
      </c>
    </row>
    <row r="3443" spans="1:17" ht="15.75" customHeight="1" x14ac:dyDescent="0.2">
      <c r="A3443" s="1" t="s">
        <v>108</v>
      </c>
      <c r="B3443" s="1">
        <v>1185732</v>
      </c>
      <c r="C3443" s="17">
        <v>44842</v>
      </c>
      <c r="D3443" s="17" t="str">
        <f t="shared" si="187"/>
        <v>octubre</v>
      </c>
      <c r="E3443" s="17" t="str">
        <f t="shared" si="188"/>
        <v>T4</v>
      </c>
      <c r="F3443" s="17" t="str">
        <f t="shared" si="189"/>
        <v>S2</v>
      </c>
      <c r="G3443" s="1" t="s">
        <v>0</v>
      </c>
      <c r="H3443" s="1" t="s">
        <v>98</v>
      </c>
      <c r="I3443" s="1" t="s">
        <v>99</v>
      </c>
      <c r="J3443" s="1" t="s">
        <v>5</v>
      </c>
      <c r="K3443" s="1">
        <v>42</v>
      </c>
      <c r="L3443" s="1" t="s">
        <v>113</v>
      </c>
      <c r="M3443" s="14">
        <v>0.5</v>
      </c>
      <c r="N3443" s="2">
        <v>750</v>
      </c>
      <c r="O3443" s="14">
        <f t="shared" si="190"/>
        <v>375</v>
      </c>
      <c r="P3443" s="14">
        <f t="shared" si="191"/>
        <v>150</v>
      </c>
      <c r="Q3443" s="3">
        <v>0.4</v>
      </c>
    </row>
    <row r="3444" spans="1:17" ht="15.75" customHeight="1" x14ac:dyDescent="0.2">
      <c r="A3444" s="1" t="s">
        <v>108</v>
      </c>
      <c r="B3444" s="1">
        <v>1185732</v>
      </c>
      <c r="C3444" s="17">
        <v>44842</v>
      </c>
      <c r="D3444" s="17" t="str">
        <f t="shared" si="187"/>
        <v>octubre</v>
      </c>
      <c r="E3444" s="17" t="str">
        <f t="shared" si="188"/>
        <v>T4</v>
      </c>
      <c r="F3444" s="17" t="str">
        <f t="shared" si="189"/>
        <v>S2</v>
      </c>
      <c r="G3444" s="1" t="s">
        <v>0</v>
      </c>
      <c r="H3444" s="1" t="s">
        <v>98</v>
      </c>
      <c r="I3444" s="1" t="s">
        <v>99</v>
      </c>
      <c r="J3444" s="1" t="s">
        <v>6</v>
      </c>
      <c r="K3444" s="1">
        <v>15</v>
      </c>
      <c r="L3444" s="1" t="s">
        <v>115</v>
      </c>
      <c r="M3444" s="14">
        <v>0.6</v>
      </c>
      <c r="N3444" s="2">
        <v>750</v>
      </c>
      <c r="O3444" s="14">
        <f t="shared" si="190"/>
        <v>450</v>
      </c>
      <c r="P3444" s="14">
        <f t="shared" si="191"/>
        <v>135</v>
      </c>
      <c r="Q3444" s="3">
        <v>0.3</v>
      </c>
    </row>
    <row r="3445" spans="1:17" ht="15.75" customHeight="1" x14ac:dyDescent="0.2">
      <c r="A3445" s="1" t="s">
        <v>108</v>
      </c>
      <c r="B3445" s="1">
        <v>1185732</v>
      </c>
      <c r="C3445" s="17">
        <v>44842</v>
      </c>
      <c r="D3445" s="17" t="str">
        <f t="shared" si="187"/>
        <v>octubre</v>
      </c>
      <c r="E3445" s="17" t="str">
        <f t="shared" si="188"/>
        <v>T4</v>
      </c>
      <c r="F3445" s="17" t="str">
        <f t="shared" si="189"/>
        <v>S2</v>
      </c>
      <c r="G3445" s="1" t="s">
        <v>0</v>
      </c>
      <c r="H3445" s="1" t="s">
        <v>98</v>
      </c>
      <c r="I3445" s="1" t="s">
        <v>99</v>
      </c>
      <c r="J3445" s="1" t="s">
        <v>7</v>
      </c>
      <c r="K3445" s="1">
        <v>24</v>
      </c>
      <c r="L3445" s="1" t="s">
        <v>113</v>
      </c>
      <c r="M3445" s="14">
        <v>0.64999999999999991</v>
      </c>
      <c r="N3445" s="2">
        <v>2000</v>
      </c>
      <c r="O3445" s="14">
        <f t="shared" si="190"/>
        <v>1299.9999999999998</v>
      </c>
      <c r="P3445" s="14">
        <f t="shared" si="191"/>
        <v>519.99999999999989</v>
      </c>
      <c r="Q3445" s="3">
        <v>0.4</v>
      </c>
    </row>
    <row r="3446" spans="1:17" ht="15.75" customHeight="1" x14ac:dyDescent="0.2">
      <c r="A3446" s="1" t="s">
        <v>108</v>
      </c>
      <c r="B3446" s="1">
        <v>1185732</v>
      </c>
      <c r="C3446" s="17">
        <v>44872</v>
      </c>
      <c r="D3446" s="17" t="str">
        <f t="shared" si="187"/>
        <v>noviembre</v>
      </c>
      <c r="E3446" s="17" t="str">
        <f t="shared" si="188"/>
        <v>T4</v>
      </c>
      <c r="F3446" s="17" t="str">
        <f t="shared" si="189"/>
        <v>S2</v>
      </c>
      <c r="G3446" s="1" t="s">
        <v>0</v>
      </c>
      <c r="H3446" s="1" t="s">
        <v>98</v>
      </c>
      <c r="I3446" s="1" t="s">
        <v>99</v>
      </c>
      <c r="J3446" s="1" t="s">
        <v>2</v>
      </c>
      <c r="K3446" s="1">
        <v>38</v>
      </c>
      <c r="L3446" s="1" t="s">
        <v>113</v>
      </c>
      <c r="M3446" s="14">
        <v>0.6</v>
      </c>
      <c r="N3446" s="2">
        <v>3500</v>
      </c>
      <c r="O3446" s="14">
        <f t="shared" si="190"/>
        <v>2100</v>
      </c>
      <c r="P3446" s="14">
        <f t="shared" si="191"/>
        <v>735</v>
      </c>
      <c r="Q3446" s="3">
        <v>0.35</v>
      </c>
    </row>
    <row r="3447" spans="1:17" ht="15.75" customHeight="1" x14ac:dyDescent="0.2">
      <c r="A3447" s="1" t="s">
        <v>108</v>
      </c>
      <c r="B3447" s="1">
        <v>1185732</v>
      </c>
      <c r="C3447" s="17">
        <v>44872</v>
      </c>
      <c r="D3447" s="17" t="str">
        <f t="shared" si="187"/>
        <v>noviembre</v>
      </c>
      <c r="E3447" s="17" t="str">
        <f t="shared" si="188"/>
        <v>T4</v>
      </c>
      <c r="F3447" s="17" t="str">
        <f t="shared" si="189"/>
        <v>S2</v>
      </c>
      <c r="G3447" s="1" t="s">
        <v>0</v>
      </c>
      <c r="H3447" s="1" t="s">
        <v>98</v>
      </c>
      <c r="I3447" s="1" t="s">
        <v>99</v>
      </c>
      <c r="J3447" s="1" t="s">
        <v>3</v>
      </c>
      <c r="K3447" s="1">
        <v>45</v>
      </c>
      <c r="L3447" s="1" t="s">
        <v>114</v>
      </c>
      <c r="M3447" s="14">
        <v>0.5</v>
      </c>
      <c r="N3447" s="2">
        <v>2250</v>
      </c>
      <c r="O3447" s="14">
        <f t="shared" si="190"/>
        <v>1125</v>
      </c>
      <c r="P3447" s="14">
        <f t="shared" si="191"/>
        <v>393.75</v>
      </c>
      <c r="Q3447" s="3">
        <v>0.35</v>
      </c>
    </row>
    <row r="3448" spans="1:17" ht="15.75" customHeight="1" x14ac:dyDescent="0.2">
      <c r="A3448" s="1" t="s">
        <v>108</v>
      </c>
      <c r="B3448" s="1">
        <v>1185732</v>
      </c>
      <c r="C3448" s="17">
        <v>44872</v>
      </c>
      <c r="D3448" s="17" t="str">
        <f t="shared" si="187"/>
        <v>noviembre</v>
      </c>
      <c r="E3448" s="17" t="str">
        <f t="shared" si="188"/>
        <v>T4</v>
      </c>
      <c r="F3448" s="17" t="str">
        <f t="shared" si="189"/>
        <v>S2</v>
      </c>
      <c r="G3448" s="1" t="s">
        <v>0</v>
      </c>
      <c r="H3448" s="1" t="s">
        <v>98</v>
      </c>
      <c r="I3448" s="1" t="s">
        <v>99</v>
      </c>
      <c r="J3448" s="1" t="s">
        <v>4</v>
      </c>
      <c r="K3448" s="1">
        <v>23</v>
      </c>
      <c r="L3448" s="1" t="s">
        <v>113</v>
      </c>
      <c r="M3448" s="14">
        <v>0.5</v>
      </c>
      <c r="N3448" s="2">
        <v>2200</v>
      </c>
      <c r="O3448" s="14">
        <f t="shared" si="190"/>
        <v>1100</v>
      </c>
      <c r="P3448" s="14">
        <f t="shared" si="191"/>
        <v>440</v>
      </c>
      <c r="Q3448" s="3">
        <v>0.4</v>
      </c>
    </row>
    <row r="3449" spans="1:17" ht="15.75" customHeight="1" x14ac:dyDescent="0.2">
      <c r="A3449" s="1" t="s">
        <v>108</v>
      </c>
      <c r="B3449" s="1">
        <v>1185732</v>
      </c>
      <c r="C3449" s="17">
        <v>44872</v>
      </c>
      <c r="D3449" s="17" t="str">
        <f t="shared" si="187"/>
        <v>noviembre</v>
      </c>
      <c r="E3449" s="17" t="str">
        <f t="shared" si="188"/>
        <v>T4</v>
      </c>
      <c r="F3449" s="17" t="str">
        <f t="shared" si="189"/>
        <v>S2</v>
      </c>
      <c r="G3449" s="1" t="s">
        <v>0</v>
      </c>
      <c r="H3449" s="1" t="s">
        <v>98</v>
      </c>
      <c r="I3449" s="1" t="s">
        <v>99</v>
      </c>
      <c r="J3449" s="1" t="s">
        <v>5</v>
      </c>
      <c r="K3449" s="1">
        <v>23</v>
      </c>
      <c r="L3449" s="1" t="s">
        <v>115</v>
      </c>
      <c r="M3449" s="14">
        <v>0.5</v>
      </c>
      <c r="N3449" s="2">
        <v>2000</v>
      </c>
      <c r="O3449" s="14">
        <f t="shared" si="190"/>
        <v>1000</v>
      </c>
      <c r="P3449" s="14">
        <f t="shared" si="191"/>
        <v>400</v>
      </c>
      <c r="Q3449" s="3">
        <v>0.4</v>
      </c>
    </row>
    <row r="3450" spans="1:17" ht="15.75" customHeight="1" x14ac:dyDescent="0.2">
      <c r="A3450" s="1" t="s">
        <v>108</v>
      </c>
      <c r="B3450" s="1">
        <v>1185732</v>
      </c>
      <c r="C3450" s="17">
        <v>44872</v>
      </c>
      <c r="D3450" s="17" t="str">
        <f t="shared" si="187"/>
        <v>noviembre</v>
      </c>
      <c r="E3450" s="17" t="str">
        <f t="shared" si="188"/>
        <v>T4</v>
      </c>
      <c r="F3450" s="17" t="str">
        <f t="shared" si="189"/>
        <v>S2</v>
      </c>
      <c r="G3450" s="1" t="s">
        <v>0</v>
      </c>
      <c r="H3450" s="1" t="s">
        <v>98</v>
      </c>
      <c r="I3450" s="1" t="s">
        <v>99</v>
      </c>
      <c r="J3450" s="1" t="s">
        <v>6</v>
      </c>
      <c r="K3450" s="1">
        <v>22</v>
      </c>
      <c r="L3450" s="1" t="s">
        <v>113</v>
      </c>
      <c r="M3450" s="14">
        <v>0.6</v>
      </c>
      <c r="N3450" s="2">
        <v>1750</v>
      </c>
      <c r="O3450" s="14">
        <f t="shared" si="190"/>
        <v>1050</v>
      </c>
      <c r="P3450" s="14">
        <f t="shared" si="191"/>
        <v>315</v>
      </c>
      <c r="Q3450" s="3">
        <v>0.3</v>
      </c>
    </row>
    <row r="3451" spans="1:17" ht="15.75" customHeight="1" x14ac:dyDescent="0.2">
      <c r="A3451" s="1" t="s">
        <v>108</v>
      </c>
      <c r="B3451" s="1">
        <v>1185732</v>
      </c>
      <c r="C3451" s="17">
        <v>44872</v>
      </c>
      <c r="D3451" s="17" t="str">
        <f t="shared" si="187"/>
        <v>noviembre</v>
      </c>
      <c r="E3451" s="17" t="str">
        <f t="shared" si="188"/>
        <v>T4</v>
      </c>
      <c r="F3451" s="17" t="str">
        <f t="shared" si="189"/>
        <v>S2</v>
      </c>
      <c r="G3451" s="1" t="s">
        <v>0</v>
      </c>
      <c r="H3451" s="1" t="s">
        <v>98</v>
      </c>
      <c r="I3451" s="1" t="s">
        <v>99</v>
      </c>
      <c r="J3451" s="1" t="s">
        <v>7</v>
      </c>
      <c r="K3451" s="1">
        <v>31</v>
      </c>
      <c r="L3451" s="1" t="s">
        <v>112</v>
      </c>
      <c r="M3451" s="14">
        <v>0.64999999999999991</v>
      </c>
      <c r="N3451" s="2">
        <v>2750</v>
      </c>
      <c r="O3451" s="14">
        <f t="shared" si="190"/>
        <v>1787.4999999999998</v>
      </c>
      <c r="P3451" s="14">
        <f t="shared" si="191"/>
        <v>715</v>
      </c>
      <c r="Q3451" s="3">
        <v>0.4</v>
      </c>
    </row>
    <row r="3452" spans="1:17" ht="15.75" customHeight="1" x14ac:dyDescent="0.2">
      <c r="A3452" s="1" t="s">
        <v>108</v>
      </c>
      <c r="B3452" s="1">
        <v>1185732</v>
      </c>
      <c r="C3452" s="17">
        <v>44901</v>
      </c>
      <c r="D3452" s="17" t="str">
        <f t="shared" si="187"/>
        <v>diciembre</v>
      </c>
      <c r="E3452" s="17" t="str">
        <f t="shared" si="188"/>
        <v>T4</v>
      </c>
      <c r="F3452" s="17" t="str">
        <f t="shared" si="189"/>
        <v>S2</v>
      </c>
      <c r="G3452" s="1" t="s">
        <v>0</v>
      </c>
      <c r="H3452" s="1" t="s">
        <v>98</v>
      </c>
      <c r="I3452" s="1" t="s">
        <v>99</v>
      </c>
      <c r="J3452" s="1" t="s">
        <v>2</v>
      </c>
      <c r="K3452" s="1">
        <v>57</v>
      </c>
      <c r="L3452" s="1" t="s">
        <v>115</v>
      </c>
      <c r="M3452" s="14">
        <v>0.6</v>
      </c>
      <c r="N3452" s="2">
        <v>5000</v>
      </c>
      <c r="O3452" s="14">
        <f t="shared" si="190"/>
        <v>3000</v>
      </c>
      <c r="P3452" s="14">
        <f t="shared" si="191"/>
        <v>1050</v>
      </c>
      <c r="Q3452" s="3">
        <v>0.35</v>
      </c>
    </row>
    <row r="3453" spans="1:17" ht="15.75" customHeight="1" x14ac:dyDescent="0.2">
      <c r="A3453" s="1" t="s">
        <v>108</v>
      </c>
      <c r="B3453" s="1">
        <v>1185732</v>
      </c>
      <c r="C3453" s="17">
        <v>44901</v>
      </c>
      <c r="D3453" s="17" t="str">
        <f t="shared" si="187"/>
        <v>diciembre</v>
      </c>
      <c r="E3453" s="17" t="str">
        <f t="shared" si="188"/>
        <v>T4</v>
      </c>
      <c r="F3453" s="17" t="str">
        <f t="shared" si="189"/>
        <v>S2</v>
      </c>
      <c r="G3453" s="1" t="s">
        <v>0</v>
      </c>
      <c r="H3453" s="1" t="s">
        <v>98</v>
      </c>
      <c r="I3453" s="1" t="s">
        <v>99</v>
      </c>
      <c r="J3453" s="1" t="s">
        <v>3</v>
      </c>
      <c r="K3453" s="1">
        <v>46</v>
      </c>
      <c r="L3453" s="1" t="s">
        <v>114</v>
      </c>
      <c r="M3453" s="14">
        <v>0.5</v>
      </c>
      <c r="N3453" s="2">
        <v>3000</v>
      </c>
      <c r="O3453" s="14">
        <f t="shared" si="190"/>
        <v>1500</v>
      </c>
      <c r="P3453" s="14">
        <f t="shared" si="191"/>
        <v>525</v>
      </c>
      <c r="Q3453" s="3">
        <v>0.35</v>
      </c>
    </row>
    <row r="3454" spans="1:17" ht="15.75" customHeight="1" x14ac:dyDescent="0.2">
      <c r="A3454" s="1" t="s">
        <v>108</v>
      </c>
      <c r="B3454" s="1">
        <v>1185732</v>
      </c>
      <c r="C3454" s="17">
        <v>44901</v>
      </c>
      <c r="D3454" s="17" t="str">
        <f t="shared" si="187"/>
        <v>diciembre</v>
      </c>
      <c r="E3454" s="17" t="str">
        <f t="shared" si="188"/>
        <v>T4</v>
      </c>
      <c r="F3454" s="17" t="str">
        <f t="shared" si="189"/>
        <v>S2</v>
      </c>
      <c r="G3454" s="1" t="s">
        <v>0</v>
      </c>
      <c r="H3454" s="1" t="s">
        <v>98</v>
      </c>
      <c r="I3454" s="1" t="s">
        <v>99</v>
      </c>
      <c r="J3454" s="1" t="s">
        <v>4</v>
      </c>
      <c r="K3454" s="1">
        <v>39</v>
      </c>
      <c r="L3454" s="1" t="s">
        <v>113</v>
      </c>
      <c r="M3454" s="14">
        <v>0.5</v>
      </c>
      <c r="N3454" s="2">
        <v>2750</v>
      </c>
      <c r="O3454" s="14">
        <f t="shared" si="190"/>
        <v>1375</v>
      </c>
      <c r="P3454" s="14">
        <f t="shared" si="191"/>
        <v>550</v>
      </c>
      <c r="Q3454" s="3">
        <v>0.4</v>
      </c>
    </row>
    <row r="3455" spans="1:17" ht="15.75" customHeight="1" x14ac:dyDescent="0.2">
      <c r="A3455" s="1" t="s">
        <v>108</v>
      </c>
      <c r="B3455" s="1">
        <v>1185732</v>
      </c>
      <c r="C3455" s="17">
        <v>44901</v>
      </c>
      <c r="D3455" s="17" t="str">
        <f t="shared" si="187"/>
        <v>diciembre</v>
      </c>
      <c r="E3455" s="17" t="str">
        <f t="shared" si="188"/>
        <v>T4</v>
      </c>
      <c r="F3455" s="17" t="str">
        <f t="shared" si="189"/>
        <v>S2</v>
      </c>
      <c r="G3455" s="1" t="s">
        <v>0</v>
      </c>
      <c r="H3455" s="1" t="s">
        <v>98</v>
      </c>
      <c r="I3455" s="1" t="s">
        <v>99</v>
      </c>
      <c r="J3455" s="1" t="s">
        <v>5</v>
      </c>
      <c r="K3455" s="1">
        <v>53</v>
      </c>
      <c r="L3455" s="1" t="s">
        <v>114</v>
      </c>
      <c r="M3455" s="14">
        <v>0.5</v>
      </c>
      <c r="N3455" s="2">
        <v>2250</v>
      </c>
      <c r="O3455" s="14">
        <f t="shared" si="190"/>
        <v>1125</v>
      </c>
      <c r="P3455" s="14">
        <f t="shared" si="191"/>
        <v>450</v>
      </c>
      <c r="Q3455" s="3">
        <v>0.4</v>
      </c>
    </row>
    <row r="3456" spans="1:17" ht="15.75" customHeight="1" x14ac:dyDescent="0.2">
      <c r="A3456" s="1" t="s">
        <v>108</v>
      </c>
      <c r="B3456" s="1">
        <v>1185732</v>
      </c>
      <c r="C3456" s="17">
        <v>44901</v>
      </c>
      <c r="D3456" s="17" t="str">
        <f t="shared" si="187"/>
        <v>diciembre</v>
      </c>
      <c r="E3456" s="17" t="str">
        <f t="shared" si="188"/>
        <v>T4</v>
      </c>
      <c r="F3456" s="17" t="str">
        <f t="shared" si="189"/>
        <v>S2</v>
      </c>
      <c r="G3456" s="1" t="s">
        <v>0</v>
      </c>
      <c r="H3456" s="1" t="s">
        <v>98</v>
      </c>
      <c r="I3456" s="1" t="s">
        <v>99</v>
      </c>
      <c r="J3456" s="1" t="s">
        <v>6</v>
      </c>
      <c r="K3456" s="1">
        <v>26</v>
      </c>
      <c r="L3456" s="1" t="s">
        <v>115</v>
      </c>
      <c r="M3456" s="14">
        <v>0.6</v>
      </c>
      <c r="N3456" s="2">
        <v>2250</v>
      </c>
      <c r="O3456" s="14">
        <f t="shared" si="190"/>
        <v>1350</v>
      </c>
      <c r="P3456" s="14">
        <f t="shared" si="191"/>
        <v>405</v>
      </c>
      <c r="Q3456" s="3">
        <v>0.3</v>
      </c>
    </row>
    <row r="3457" spans="1:17" ht="15.75" customHeight="1" x14ac:dyDescent="0.2">
      <c r="A3457" s="1" t="s">
        <v>108</v>
      </c>
      <c r="B3457" s="1">
        <v>1185732</v>
      </c>
      <c r="C3457" s="17">
        <v>44901</v>
      </c>
      <c r="D3457" s="17" t="str">
        <f t="shared" si="187"/>
        <v>diciembre</v>
      </c>
      <c r="E3457" s="17" t="str">
        <f t="shared" si="188"/>
        <v>T4</v>
      </c>
      <c r="F3457" s="17" t="str">
        <f t="shared" si="189"/>
        <v>S2</v>
      </c>
      <c r="G3457" s="1" t="s">
        <v>0</v>
      </c>
      <c r="H3457" s="1" t="s">
        <v>98</v>
      </c>
      <c r="I3457" s="1" t="s">
        <v>99</v>
      </c>
      <c r="J3457" s="1" t="s">
        <v>7</v>
      </c>
      <c r="K3457" s="1">
        <v>58</v>
      </c>
      <c r="L3457" s="1" t="s">
        <v>112</v>
      </c>
      <c r="M3457" s="14">
        <v>0.64999999999999991</v>
      </c>
      <c r="N3457" s="2">
        <v>3250</v>
      </c>
      <c r="O3457" s="14">
        <f t="shared" si="190"/>
        <v>2112.4999999999995</v>
      </c>
      <c r="P3457" s="14">
        <f t="shared" si="191"/>
        <v>844.99999999999989</v>
      </c>
      <c r="Q3457" s="3">
        <v>0.4</v>
      </c>
    </row>
    <row r="3458" spans="1:17" ht="15.75" customHeight="1" x14ac:dyDescent="0.2">
      <c r="A3458" s="1" t="s">
        <v>108</v>
      </c>
      <c r="B3458" s="1">
        <v>1185732</v>
      </c>
      <c r="C3458" s="17">
        <v>44578</v>
      </c>
      <c r="D3458" s="17" t="str">
        <f t="shared" ref="D3458:D3521" si="192">TEXT(C3458,"mmmm")</f>
        <v>enero</v>
      </c>
      <c r="E3458" s="17" t="str">
        <f t="shared" ref="E3458:E3521" si="193">"T" &amp; TRUNC((MONTH(C3458)-1)/3)+1</f>
        <v>T1</v>
      </c>
      <c r="F3458" s="17" t="str">
        <f t="shared" ref="F3458:F3521" si="194">"S" &amp; IF(MONTH(C3458)&lt;=6,1,2)</f>
        <v>S1</v>
      </c>
      <c r="G3458" s="1" t="s">
        <v>0</v>
      </c>
      <c r="H3458" s="1" t="s">
        <v>100</v>
      </c>
      <c r="I3458" s="1" t="s">
        <v>101</v>
      </c>
      <c r="J3458" s="1" t="s">
        <v>2</v>
      </c>
      <c r="K3458" s="1">
        <v>33</v>
      </c>
      <c r="L3458" s="1" t="s">
        <v>114</v>
      </c>
      <c r="M3458" s="14">
        <v>0.4</v>
      </c>
      <c r="N3458" s="2">
        <v>4500</v>
      </c>
      <c r="O3458" s="14">
        <f t="shared" si="190"/>
        <v>1800</v>
      </c>
      <c r="P3458" s="14">
        <f t="shared" si="191"/>
        <v>540</v>
      </c>
      <c r="Q3458" s="3">
        <v>0.3</v>
      </c>
    </row>
    <row r="3459" spans="1:17" ht="15.75" customHeight="1" x14ac:dyDescent="0.2">
      <c r="A3459" s="1" t="s">
        <v>108</v>
      </c>
      <c r="B3459" s="1">
        <v>1185732</v>
      </c>
      <c r="C3459" s="17">
        <v>44578</v>
      </c>
      <c r="D3459" s="17" t="str">
        <f t="shared" si="192"/>
        <v>enero</v>
      </c>
      <c r="E3459" s="17" t="str">
        <f t="shared" si="193"/>
        <v>T1</v>
      </c>
      <c r="F3459" s="17" t="str">
        <f t="shared" si="194"/>
        <v>S1</v>
      </c>
      <c r="G3459" s="1" t="s">
        <v>0</v>
      </c>
      <c r="H3459" s="1" t="s">
        <v>100</v>
      </c>
      <c r="I3459" s="1" t="s">
        <v>101</v>
      </c>
      <c r="J3459" s="1" t="s">
        <v>3</v>
      </c>
      <c r="K3459" s="1">
        <v>46</v>
      </c>
      <c r="L3459" s="1" t="s">
        <v>112</v>
      </c>
      <c r="M3459" s="14">
        <v>0.4</v>
      </c>
      <c r="N3459" s="2">
        <v>2500</v>
      </c>
      <c r="O3459" s="14">
        <f t="shared" si="190"/>
        <v>1000</v>
      </c>
      <c r="P3459" s="14">
        <f t="shared" si="191"/>
        <v>300</v>
      </c>
      <c r="Q3459" s="3">
        <v>0.3</v>
      </c>
    </row>
    <row r="3460" spans="1:17" ht="15.75" customHeight="1" x14ac:dyDescent="0.2">
      <c r="A3460" s="1" t="s">
        <v>108</v>
      </c>
      <c r="B3460" s="1">
        <v>1185732</v>
      </c>
      <c r="C3460" s="17">
        <v>44578</v>
      </c>
      <c r="D3460" s="17" t="str">
        <f t="shared" si="192"/>
        <v>enero</v>
      </c>
      <c r="E3460" s="17" t="str">
        <f t="shared" si="193"/>
        <v>T1</v>
      </c>
      <c r="F3460" s="17" t="str">
        <f t="shared" si="194"/>
        <v>S1</v>
      </c>
      <c r="G3460" s="1" t="s">
        <v>0</v>
      </c>
      <c r="H3460" s="1" t="s">
        <v>100</v>
      </c>
      <c r="I3460" s="1" t="s">
        <v>101</v>
      </c>
      <c r="J3460" s="1" t="s">
        <v>4</v>
      </c>
      <c r="K3460" s="1">
        <v>16</v>
      </c>
      <c r="L3460" s="1" t="s">
        <v>112</v>
      </c>
      <c r="M3460" s="14">
        <v>0.30000000000000004</v>
      </c>
      <c r="N3460" s="2">
        <v>2500</v>
      </c>
      <c r="O3460" s="14">
        <f t="shared" si="190"/>
        <v>750.00000000000011</v>
      </c>
      <c r="P3460" s="14">
        <f t="shared" si="191"/>
        <v>187.50000000000003</v>
      </c>
      <c r="Q3460" s="3">
        <v>0.25</v>
      </c>
    </row>
    <row r="3461" spans="1:17" ht="15.75" customHeight="1" x14ac:dyDescent="0.2">
      <c r="A3461" s="1" t="s">
        <v>108</v>
      </c>
      <c r="B3461" s="1">
        <v>1185732</v>
      </c>
      <c r="C3461" s="17">
        <v>44578</v>
      </c>
      <c r="D3461" s="17" t="str">
        <f t="shared" si="192"/>
        <v>enero</v>
      </c>
      <c r="E3461" s="17" t="str">
        <f t="shared" si="193"/>
        <v>T1</v>
      </c>
      <c r="F3461" s="17" t="str">
        <f t="shared" si="194"/>
        <v>S1</v>
      </c>
      <c r="G3461" s="1" t="s">
        <v>0</v>
      </c>
      <c r="H3461" s="1" t="s">
        <v>100</v>
      </c>
      <c r="I3461" s="1" t="s">
        <v>101</v>
      </c>
      <c r="J3461" s="1" t="s">
        <v>5</v>
      </c>
      <c r="K3461" s="1">
        <v>32</v>
      </c>
      <c r="L3461" s="1" t="s">
        <v>115</v>
      </c>
      <c r="M3461" s="14">
        <v>0.35</v>
      </c>
      <c r="N3461" s="2">
        <v>1000</v>
      </c>
      <c r="O3461" s="14">
        <f t="shared" si="190"/>
        <v>350</v>
      </c>
      <c r="P3461" s="14">
        <f t="shared" si="191"/>
        <v>87.5</v>
      </c>
      <c r="Q3461" s="3">
        <v>0.25</v>
      </c>
    </row>
    <row r="3462" spans="1:17" ht="15.75" customHeight="1" x14ac:dyDescent="0.2">
      <c r="A3462" s="1" t="s">
        <v>108</v>
      </c>
      <c r="B3462" s="1">
        <v>1185732</v>
      </c>
      <c r="C3462" s="17">
        <v>44578</v>
      </c>
      <c r="D3462" s="17" t="str">
        <f t="shared" si="192"/>
        <v>enero</v>
      </c>
      <c r="E3462" s="17" t="str">
        <f t="shared" si="193"/>
        <v>T1</v>
      </c>
      <c r="F3462" s="17" t="str">
        <f t="shared" si="194"/>
        <v>S1</v>
      </c>
      <c r="G3462" s="1" t="s">
        <v>0</v>
      </c>
      <c r="H3462" s="1" t="s">
        <v>100</v>
      </c>
      <c r="I3462" s="1" t="s">
        <v>101</v>
      </c>
      <c r="J3462" s="1" t="s">
        <v>6</v>
      </c>
      <c r="K3462" s="1">
        <v>33</v>
      </c>
      <c r="L3462" s="1" t="s">
        <v>113</v>
      </c>
      <c r="M3462" s="14">
        <v>0.5</v>
      </c>
      <c r="N3462" s="2">
        <v>1500</v>
      </c>
      <c r="O3462" s="14">
        <f t="shared" si="190"/>
        <v>750</v>
      </c>
      <c r="P3462" s="14">
        <f t="shared" si="191"/>
        <v>187.5</v>
      </c>
      <c r="Q3462" s="3">
        <v>0.25</v>
      </c>
    </row>
    <row r="3463" spans="1:17" ht="15.75" customHeight="1" x14ac:dyDescent="0.2">
      <c r="A3463" s="1" t="s">
        <v>108</v>
      </c>
      <c r="B3463" s="1">
        <v>1185732</v>
      </c>
      <c r="C3463" s="17">
        <v>44578</v>
      </c>
      <c r="D3463" s="17" t="str">
        <f t="shared" si="192"/>
        <v>enero</v>
      </c>
      <c r="E3463" s="17" t="str">
        <f t="shared" si="193"/>
        <v>T1</v>
      </c>
      <c r="F3463" s="17" t="str">
        <f t="shared" si="194"/>
        <v>S1</v>
      </c>
      <c r="G3463" s="1" t="s">
        <v>0</v>
      </c>
      <c r="H3463" s="1" t="s">
        <v>100</v>
      </c>
      <c r="I3463" s="1" t="s">
        <v>101</v>
      </c>
      <c r="J3463" s="1" t="s">
        <v>7</v>
      </c>
      <c r="K3463" s="1">
        <v>57</v>
      </c>
      <c r="L3463" s="1" t="s">
        <v>115</v>
      </c>
      <c r="M3463" s="14">
        <v>0.4</v>
      </c>
      <c r="N3463" s="2">
        <v>2500</v>
      </c>
      <c r="O3463" s="14">
        <f t="shared" si="190"/>
        <v>1000</v>
      </c>
      <c r="P3463" s="14">
        <f t="shared" si="191"/>
        <v>300</v>
      </c>
      <c r="Q3463" s="3">
        <v>0.3</v>
      </c>
    </row>
    <row r="3464" spans="1:17" ht="15.75" customHeight="1" x14ac:dyDescent="0.2">
      <c r="A3464" s="1" t="s">
        <v>108</v>
      </c>
      <c r="B3464" s="1">
        <v>1185732</v>
      </c>
      <c r="C3464" s="17">
        <v>44607</v>
      </c>
      <c r="D3464" s="17" t="str">
        <f t="shared" si="192"/>
        <v>febrero</v>
      </c>
      <c r="E3464" s="17" t="str">
        <f t="shared" si="193"/>
        <v>T1</v>
      </c>
      <c r="F3464" s="17" t="str">
        <f t="shared" si="194"/>
        <v>S1</v>
      </c>
      <c r="G3464" s="1" t="s">
        <v>0</v>
      </c>
      <c r="H3464" s="1" t="s">
        <v>100</v>
      </c>
      <c r="I3464" s="1" t="s">
        <v>101</v>
      </c>
      <c r="J3464" s="1" t="s">
        <v>2</v>
      </c>
      <c r="K3464" s="1">
        <v>26</v>
      </c>
      <c r="L3464" s="1" t="s">
        <v>113</v>
      </c>
      <c r="M3464" s="14">
        <v>0.4</v>
      </c>
      <c r="N3464" s="2">
        <v>5000</v>
      </c>
      <c r="O3464" s="14">
        <f t="shared" si="190"/>
        <v>2000</v>
      </c>
      <c r="P3464" s="14">
        <f t="shared" si="191"/>
        <v>600</v>
      </c>
      <c r="Q3464" s="3">
        <v>0.3</v>
      </c>
    </row>
    <row r="3465" spans="1:17" ht="15.75" customHeight="1" x14ac:dyDescent="0.2">
      <c r="A3465" s="1" t="s">
        <v>108</v>
      </c>
      <c r="B3465" s="1">
        <v>1185732</v>
      </c>
      <c r="C3465" s="17">
        <v>44607</v>
      </c>
      <c r="D3465" s="17" t="str">
        <f t="shared" si="192"/>
        <v>febrero</v>
      </c>
      <c r="E3465" s="17" t="str">
        <f t="shared" si="193"/>
        <v>T1</v>
      </c>
      <c r="F3465" s="17" t="str">
        <f t="shared" si="194"/>
        <v>S1</v>
      </c>
      <c r="G3465" s="1" t="s">
        <v>0</v>
      </c>
      <c r="H3465" s="1" t="s">
        <v>100</v>
      </c>
      <c r="I3465" s="1" t="s">
        <v>101</v>
      </c>
      <c r="J3465" s="1" t="s">
        <v>3</v>
      </c>
      <c r="K3465" s="1">
        <v>58</v>
      </c>
      <c r="L3465" s="1" t="s">
        <v>114</v>
      </c>
      <c r="M3465" s="14">
        <v>0.4</v>
      </c>
      <c r="N3465" s="2">
        <v>1500</v>
      </c>
      <c r="O3465" s="14">
        <f t="shared" si="190"/>
        <v>600</v>
      </c>
      <c r="P3465" s="14">
        <f t="shared" si="191"/>
        <v>180</v>
      </c>
      <c r="Q3465" s="3">
        <v>0.3</v>
      </c>
    </row>
    <row r="3466" spans="1:17" ht="15.75" customHeight="1" x14ac:dyDescent="0.2">
      <c r="A3466" s="1" t="s">
        <v>108</v>
      </c>
      <c r="B3466" s="1">
        <v>1185732</v>
      </c>
      <c r="C3466" s="17">
        <v>44607</v>
      </c>
      <c r="D3466" s="17" t="str">
        <f t="shared" si="192"/>
        <v>febrero</v>
      </c>
      <c r="E3466" s="17" t="str">
        <f t="shared" si="193"/>
        <v>T1</v>
      </c>
      <c r="F3466" s="17" t="str">
        <f t="shared" si="194"/>
        <v>S1</v>
      </c>
      <c r="G3466" s="1" t="s">
        <v>0</v>
      </c>
      <c r="H3466" s="1" t="s">
        <v>100</v>
      </c>
      <c r="I3466" s="1" t="s">
        <v>101</v>
      </c>
      <c r="J3466" s="1" t="s">
        <v>4</v>
      </c>
      <c r="K3466" s="1">
        <v>58</v>
      </c>
      <c r="L3466" s="1" t="s">
        <v>114</v>
      </c>
      <c r="M3466" s="14">
        <v>0.30000000000000004</v>
      </c>
      <c r="N3466" s="2">
        <v>2000</v>
      </c>
      <c r="O3466" s="14">
        <f t="shared" si="190"/>
        <v>600.00000000000011</v>
      </c>
      <c r="P3466" s="14">
        <f t="shared" si="191"/>
        <v>150.00000000000003</v>
      </c>
      <c r="Q3466" s="3">
        <v>0.25</v>
      </c>
    </row>
    <row r="3467" spans="1:17" ht="15.75" customHeight="1" x14ac:dyDescent="0.2">
      <c r="A3467" s="1" t="s">
        <v>108</v>
      </c>
      <c r="B3467" s="1">
        <v>1185732</v>
      </c>
      <c r="C3467" s="17">
        <v>44607</v>
      </c>
      <c r="D3467" s="17" t="str">
        <f t="shared" si="192"/>
        <v>febrero</v>
      </c>
      <c r="E3467" s="17" t="str">
        <f t="shared" si="193"/>
        <v>T1</v>
      </c>
      <c r="F3467" s="17" t="str">
        <f t="shared" si="194"/>
        <v>S1</v>
      </c>
      <c r="G3467" s="1" t="s">
        <v>0</v>
      </c>
      <c r="H3467" s="1" t="s">
        <v>100</v>
      </c>
      <c r="I3467" s="1" t="s">
        <v>101</v>
      </c>
      <c r="J3467" s="1" t="s">
        <v>5</v>
      </c>
      <c r="K3467" s="1">
        <v>45</v>
      </c>
      <c r="L3467" s="1" t="s">
        <v>113</v>
      </c>
      <c r="M3467" s="14">
        <v>0.35</v>
      </c>
      <c r="N3467" s="2">
        <v>2500</v>
      </c>
      <c r="O3467" s="14">
        <f t="shared" si="190"/>
        <v>875</v>
      </c>
      <c r="P3467" s="14">
        <f t="shared" si="191"/>
        <v>218.75</v>
      </c>
      <c r="Q3467" s="3">
        <v>0.25</v>
      </c>
    </row>
    <row r="3468" spans="1:17" ht="15.75" customHeight="1" x14ac:dyDescent="0.2">
      <c r="A3468" s="1" t="s">
        <v>108</v>
      </c>
      <c r="B3468" s="1">
        <v>1185732</v>
      </c>
      <c r="C3468" s="17">
        <v>44607</v>
      </c>
      <c r="D3468" s="17" t="str">
        <f t="shared" si="192"/>
        <v>febrero</v>
      </c>
      <c r="E3468" s="17" t="str">
        <f t="shared" si="193"/>
        <v>T1</v>
      </c>
      <c r="F3468" s="17" t="str">
        <f t="shared" si="194"/>
        <v>S1</v>
      </c>
      <c r="G3468" s="1" t="s">
        <v>0</v>
      </c>
      <c r="H3468" s="1" t="s">
        <v>100</v>
      </c>
      <c r="I3468" s="1" t="s">
        <v>101</v>
      </c>
      <c r="J3468" s="1" t="s">
        <v>6</v>
      </c>
      <c r="K3468" s="1">
        <v>46</v>
      </c>
      <c r="L3468" s="1" t="s">
        <v>113</v>
      </c>
      <c r="M3468" s="14">
        <v>0.5</v>
      </c>
      <c r="N3468" s="2">
        <v>1500</v>
      </c>
      <c r="O3468" s="14">
        <f t="shared" si="190"/>
        <v>750</v>
      </c>
      <c r="P3468" s="14">
        <f t="shared" si="191"/>
        <v>187.5</v>
      </c>
      <c r="Q3468" s="3">
        <v>0.25</v>
      </c>
    </row>
    <row r="3469" spans="1:17" ht="15.75" customHeight="1" x14ac:dyDescent="0.2">
      <c r="A3469" s="1" t="s">
        <v>108</v>
      </c>
      <c r="B3469" s="1">
        <v>1185732</v>
      </c>
      <c r="C3469" s="17">
        <v>44607</v>
      </c>
      <c r="D3469" s="17" t="str">
        <f t="shared" si="192"/>
        <v>febrero</v>
      </c>
      <c r="E3469" s="17" t="str">
        <f t="shared" si="193"/>
        <v>T1</v>
      </c>
      <c r="F3469" s="17" t="str">
        <f t="shared" si="194"/>
        <v>S1</v>
      </c>
      <c r="G3469" s="1" t="s">
        <v>0</v>
      </c>
      <c r="H3469" s="1" t="s">
        <v>100</v>
      </c>
      <c r="I3469" s="1" t="s">
        <v>101</v>
      </c>
      <c r="J3469" s="1" t="s">
        <v>7</v>
      </c>
      <c r="K3469" s="1">
        <v>20</v>
      </c>
      <c r="L3469" s="1" t="s">
        <v>112</v>
      </c>
      <c r="M3469" s="14">
        <v>0.4</v>
      </c>
      <c r="N3469" s="2">
        <v>2500</v>
      </c>
      <c r="O3469" s="14">
        <f t="shared" si="190"/>
        <v>1000</v>
      </c>
      <c r="P3469" s="14">
        <f t="shared" si="191"/>
        <v>300</v>
      </c>
      <c r="Q3469" s="3">
        <v>0.3</v>
      </c>
    </row>
    <row r="3470" spans="1:17" ht="15.75" customHeight="1" x14ac:dyDescent="0.2">
      <c r="A3470" s="1" t="s">
        <v>108</v>
      </c>
      <c r="B3470" s="1">
        <v>1185732</v>
      </c>
      <c r="C3470" s="17">
        <v>44633</v>
      </c>
      <c r="D3470" s="17" t="str">
        <f t="shared" si="192"/>
        <v>marzo</v>
      </c>
      <c r="E3470" s="17" t="str">
        <f t="shared" si="193"/>
        <v>T1</v>
      </c>
      <c r="F3470" s="17" t="str">
        <f t="shared" si="194"/>
        <v>S1</v>
      </c>
      <c r="G3470" s="1" t="s">
        <v>0</v>
      </c>
      <c r="H3470" s="1" t="s">
        <v>100</v>
      </c>
      <c r="I3470" s="1" t="s">
        <v>101</v>
      </c>
      <c r="J3470" s="1" t="s">
        <v>2</v>
      </c>
      <c r="K3470" s="1">
        <v>27</v>
      </c>
      <c r="L3470" s="1" t="s">
        <v>114</v>
      </c>
      <c r="M3470" s="14">
        <v>0.4</v>
      </c>
      <c r="N3470" s="2">
        <v>4700</v>
      </c>
      <c r="O3470" s="14">
        <f t="shared" si="190"/>
        <v>1880</v>
      </c>
      <c r="P3470" s="14">
        <f t="shared" si="191"/>
        <v>564</v>
      </c>
      <c r="Q3470" s="3">
        <v>0.3</v>
      </c>
    </row>
    <row r="3471" spans="1:17" ht="15.75" customHeight="1" x14ac:dyDescent="0.2">
      <c r="A3471" s="1" t="s">
        <v>108</v>
      </c>
      <c r="B3471" s="1">
        <v>1185732</v>
      </c>
      <c r="C3471" s="17">
        <v>44633</v>
      </c>
      <c r="D3471" s="17" t="str">
        <f t="shared" si="192"/>
        <v>marzo</v>
      </c>
      <c r="E3471" s="17" t="str">
        <f t="shared" si="193"/>
        <v>T1</v>
      </c>
      <c r="F3471" s="17" t="str">
        <f t="shared" si="194"/>
        <v>S1</v>
      </c>
      <c r="G3471" s="1" t="s">
        <v>0</v>
      </c>
      <c r="H3471" s="1" t="s">
        <v>100</v>
      </c>
      <c r="I3471" s="1" t="s">
        <v>101</v>
      </c>
      <c r="J3471" s="1" t="s">
        <v>3</v>
      </c>
      <c r="K3471" s="1">
        <v>35</v>
      </c>
      <c r="L3471" s="1" t="s">
        <v>113</v>
      </c>
      <c r="M3471" s="14">
        <v>0.4</v>
      </c>
      <c r="N3471" s="2">
        <v>1750</v>
      </c>
      <c r="O3471" s="14">
        <f t="shared" si="190"/>
        <v>700</v>
      </c>
      <c r="P3471" s="14">
        <f t="shared" si="191"/>
        <v>210</v>
      </c>
      <c r="Q3471" s="3">
        <v>0.3</v>
      </c>
    </row>
    <row r="3472" spans="1:17" ht="15.75" customHeight="1" x14ac:dyDescent="0.2">
      <c r="A3472" s="1" t="s">
        <v>108</v>
      </c>
      <c r="B3472" s="1">
        <v>1185732</v>
      </c>
      <c r="C3472" s="17">
        <v>44633</v>
      </c>
      <c r="D3472" s="17" t="str">
        <f t="shared" si="192"/>
        <v>marzo</v>
      </c>
      <c r="E3472" s="17" t="str">
        <f t="shared" si="193"/>
        <v>T1</v>
      </c>
      <c r="F3472" s="17" t="str">
        <f t="shared" si="194"/>
        <v>S1</v>
      </c>
      <c r="G3472" s="1" t="s">
        <v>0</v>
      </c>
      <c r="H3472" s="1" t="s">
        <v>100</v>
      </c>
      <c r="I3472" s="1" t="s">
        <v>101</v>
      </c>
      <c r="J3472" s="1" t="s">
        <v>4</v>
      </c>
      <c r="K3472" s="1">
        <v>26</v>
      </c>
      <c r="L3472" s="1" t="s">
        <v>112</v>
      </c>
      <c r="M3472" s="14">
        <v>0.30000000000000004</v>
      </c>
      <c r="N3472" s="2">
        <v>2000</v>
      </c>
      <c r="O3472" s="14">
        <f t="shared" si="190"/>
        <v>600.00000000000011</v>
      </c>
      <c r="P3472" s="14">
        <f t="shared" si="191"/>
        <v>150.00000000000003</v>
      </c>
      <c r="Q3472" s="3">
        <v>0.25</v>
      </c>
    </row>
    <row r="3473" spans="1:17" ht="15.75" customHeight="1" x14ac:dyDescent="0.2">
      <c r="A3473" s="1" t="s">
        <v>108</v>
      </c>
      <c r="B3473" s="1">
        <v>1185732</v>
      </c>
      <c r="C3473" s="17">
        <v>44633</v>
      </c>
      <c r="D3473" s="17" t="str">
        <f t="shared" si="192"/>
        <v>marzo</v>
      </c>
      <c r="E3473" s="17" t="str">
        <f t="shared" si="193"/>
        <v>T1</v>
      </c>
      <c r="F3473" s="17" t="str">
        <f t="shared" si="194"/>
        <v>S1</v>
      </c>
      <c r="G3473" s="1" t="s">
        <v>0</v>
      </c>
      <c r="H3473" s="1" t="s">
        <v>100</v>
      </c>
      <c r="I3473" s="1" t="s">
        <v>101</v>
      </c>
      <c r="J3473" s="1" t="s">
        <v>5</v>
      </c>
      <c r="K3473" s="1">
        <v>22</v>
      </c>
      <c r="L3473" s="1" t="s">
        <v>112</v>
      </c>
      <c r="M3473" s="14">
        <v>0.35</v>
      </c>
      <c r="N3473" s="2">
        <v>3000</v>
      </c>
      <c r="O3473" s="14">
        <f t="shared" si="190"/>
        <v>1050</v>
      </c>
      <c r="P3473" s="14">
        <f t="shared" si="191"/>
        <v>262.5</v>
      </c>
      <c r="Q3473" s="3">
        <v>0.25</v>
      </c>
    </row>
    <row r="3474" spans="1:17" ht="15.75" customHeight="1" x14ac:dyDescent="0.2">
      <c r="A3474" s="1" t="s">
        <v>108</v>
      </c>
      <c r="B3474" s="1">
        <v>1185732</v>
      </c>
      <c r="C3474" s="17">
        <v>44633</v>
      </c>
      <c r="D3474" s="17" t="str">
        <f t="shared" si="192"/>
        <v>marzo</v>
      </c>
      <c r="E3474" s="17" t="str">
        <f t="shared" si="193"/>
        <v>T1</v>
      </c>
      <c r="F3474" s="17" t="str">
        <f t="shared" si="194"/>
        <v>S1</v>
      </c>
      <c r="G3474" s="1" t="s">
        <v>0</v>
      </c>
      <c r="H3474" s="1" t="s">
        <v>100</v>
      </c>
      <c r="I3474" s="1" t="s">
        <v>101</v>
      </c>
      <c r="J3474" s="1" t="s">
        <v>6</v>
      </c>
      <c r="K3474" s="1">
        <v>27</v>
      </c>
      <c r="L3474" s="1" t="s">
        <v>114</v>
      </c>
      <c r="M3474" s="14">
        <v>0.5</v>
      </c>
      <c r="N3474" s="2">
        <v>1000</v>
      </c>
      <c r="O3474" s="14">
        <f t="shared" si="190"/>
        <v>500</v>
      </c>
      <c r="P3474" s="14">
        <f t="shared" si="191"/>
        <v>125</v>
      </c>
      <c r="Q3474" s="3">
        <v>0.25</v>
      </c>
    </row>
    <row r="3475" spans="1:17" ht="15.75" customHeight="1" x14ac:dyDescent="0.2">
      <c r="A3475" s="1" t="s">
        <v>108</v>
      </c>
      <c r="B3475" s="1">
        <v>1185732</v>
      </c>
      <c r="C3475" s="17">
        <v>44633</v>
      </c>
      <c r="D3475" s="17" t="str">
        <f t="shared" si="192"/>
        <v>marzo</v>
      </c>
      <c r="E3475" s="17" t="str">
        <f t="shared" si="193"/>
        <v>T1</v>
      </c>
      <c r="F3475" s="17" t="str">
        <f t="shared" si="194"/>
        <v>S1</v>
      </c>
      <c r="G3475" s="1" t="s">
        <v>0</v>
      </c>
      <c r="H3475" s="1" t="s">
        <v>100</v>
      </c>
      <c r="I3475" s="1" t="s">
        <v>101</v>
      </c>
      <c r="J3475" s="1" t="s">
        <v>7</v>
      </c>
      <c r="K3475" s="1">
        <v>21</v>
      </c>
      <c r="L3475" s="1" t="s">
        <v>114</v>
      </c>
      <c r="M3475" s="14">
        <v>0.4</v>
      </c>
      <c r="N3475" s="2">
        <v>2000</v>
      </c>
      <c r="O3475" s="14">
        <f t="shared" si="190"/>
        <v>800</v>
      </c>
      <c r="P3475" s="14">
        <f t="shared" si="191"/>
        <v>240</v>
      </c>
      <c r="Q3475" s="3">
        <v>0.3</v>
      </c>
    </row>
    <row r="3476" spans="1:17" ht="15.75" customHeight="1" x14ac:dyDescent="0.2">
      <c r="A3476" s="1" t="s">
        <v>108</v>
      </c>
      <c r="B3476" s="1">
        <v>1185732</v>
      </c>
      <c r="C3476" s="17">
        <v>44665</v>
      </c>
      <c r="D3476" s="17" t="str">
        <f t="shared" si="192"/>
        <v>abril</v>
      </c>
      <c r="E3476" s="17" t="str">
        <f t="shared" si="193"/>
        <v>T2</v>
      </c>
      <c r="F3476" s="17" t="str">
        <f t="shared" si="194"/>
        <v>S1</v>
      </c>
      <c r="G3476" s="1" t="s">
        <v>0</v>
      </c>
      <c r="H3476" s="1" t="s">
        <v>100</v>
      </c>
      <c r="I3476" s="1" t="s">
        <v>101</v>
      </c>
      <c r="J3476" s="1" t="s">
        <v>2</v>
      </c>
      <c r="K3476" s="1">
        <v>33</v>
      </c>
      <c r="L3476" s="1" t="s">
        <v>114</v>
      </c>
      <c r="M3476" s="14">
        <v>0.4</v>
      </c>
      <c r="N3476" s="2">
        <v>4500</v>
      </c>
      <c r="O3476" s="14">
        <f t="shared" si="190"/>
        <v>1800</v>
      </c>
      <c r="P3476" s="14">
        <f t="shared" si="191"/>
        <v>540</v>
      </c>
      <c r="Q3476" s="3">
        <v>0.3</v>
      </c>
    </row>
    <row r="3477" spans="1:17" ht="15.75" customHeight="1" x14ac:dyDescent="0.2">
      <c r="A3477" s="1" t="s">
        <v>108</v>
      </c>
      <c r="B3477" s="1">
        <v>1185732</v>
      </c>
      <c r="C3477" s="17">
        <v>44665</v>
      </c>
      <c r="D3477" s="17" t="str">
        <f t="shared" si="192"/>
        <v>abril</v>
      </c>
      <c r="E3477" s="17" t="str">
        <f t="shared" si="193"/>
        <v>T2</v>
      </c>
      <c r="F3477" s="17" t="str">
        <f t="shared" si="194"/>
        <v>S1</v>
      </c>
      <c r="G3477" s="1" t="s">
        <v>0</v>
      </c>
      <c r="H3477" s="1" t="s">
        <v>100</v>
      </c>
      <c r="I3477" s="1" t="s">
        <v>101</v>
      </c>
      <c r="J3477" s="1" t="s">
        <v>3</v>
      </c>
      <c r="K3477" s="1">
        <v>50</v>
      </c>
      <c r="L3477" s="1" t="s">
        <v>115</v>
      </c>
      <c r="M3477" s="14">
        <v>0.4</v>
      </c>
      <c r="N3477" s="2">
        <v>1500</v>
      </c>
      <c r="O3477" s="14">
        <f t="shared" si="190"/>
        <v>600</v>
      </c>
      <c r="P3477" s="14">
        <f t="shared" si="191"/>
        <v>180</v>
      </c>
      <c r="Q3477" s="3">
        <v>0.3</v>
      </c>
    </row>
    <row r="3478" spans="1:17" ht="15.75" customHeight="1" x14ac:dyDescent="0.2">
      <c r="A3478" s="1" t="s">
        <v>108</v>
      </c>
      <c r="B3478" s="1">
        <v>1185732</v>
      </c>
      <c r="C3478" s="17">
        <v>44665</v>
      </c>
      <c r="D3478" s="17" t="str">
        <f t="shared" si="192"/>
        <v>abril</v>
      </c>
      <c r="E3478" s="17" t="str">
        <f t="shared" si="193"/>
        <v>T2</v>
      </c>
      <c r="F3478" s="17" t="str">
        <f t="shared" si="194"/>
        <v>S1</v>
      </c>
      <c r="G3478" s="1" t="s">
        <v>0</v>
      </c>
      <c r="H3478" s="1" t="s">
        <v>100</v>
      </c>
      <c r="I3478" s="1" t="s">
        <v>101</v>
      </c>
      <c r="J3478" s="1" t="s">
        <v>4</v>
      </c>
      <c r="K3478" s="1">
        <v>47</v>
      </c>
      <c r="L3478" s="1" t="s">
        <v>115</v>
      </c>
      <c r="M3478" s="14">
        <v>0.30000000000000004</v>
      </c>
      <c r="N3478" s="2">
        <v>1500</v>
      </c>
      <c r="O3478" s="14">
        <f t="shared" si="190"/>
        <v>450.00000000000006</v>
      </c>
      <c r="P3478" s="14">
        <f t="shared" si="191"/>
        <v>112.50000000000001</v>
      </c>
      <c r="Q3478" s="3">
        <v>0.25</v>
      </c>
    </row>
    <row r="3479" spans="1:17" ht="15.75" customHeight="1" x14ac:dyDescent="0.2">
      <c r="A3479" s="1" t="s">
        <v>108</v>
      </c>
      <c r="B3479" s="1">
        <v>1185732</v>
      </c>
      <c r="C3479" s="17">
        <v>44665</v>
      </c>
      <c r="D3479" s="17" t="str">
        <f t="shared" si="192"/>
        <v>abril</v>
      </c>
      <c r="E3479" s="17" t="str">
        <f t="shared" si="193"/>
        <v>T2</v>
      </c>
      <c r="F3479" s="17" t="str">
        <f t="shared" si="194"/>
        <v>S1</v>
      </c>
      <c r="G3479" s="1" t="s">
        <v>0</v>
      </c>
      <c r="H3479" s="1" t="s">
        <v>100</v>
      </c>
      <c r="I3479" s="1" t="s">
        <v>101</v>
      </c>
      <c r="J3479" s="1" t="s">
        <v>5</v>
      </c>
      <c r="K3479" s="1">
        <v>19</v>
      </c>
      <c r="L3479" s="1" t="s">
        <v>112</v>
      </c>
      <c r="M3479" s="14">
        <v>0.35</v>
      </c>
      <c r="N3479" s="2">
        <v>1250</v>
      </c>
      <c r="O3479" s="14">
        <f t="shared" si="190"/>
        <v>437.5</v>
      </c>
      <c r="P3479" s="14">
        <f t="shared" si="191"/>
        <v>109.375</v>
      </c>
      <c r="Q3479" s="3">
        <v>0.25</v>
      </c>
    </row>
    <row r="3480" spans="1:17" ht="15.75" customHeight="1" x14ac:dyDescent="0.2">
      <c r="A3480" s="1" t="s">
        <v>108</v>
      </c>
      <c r="B3480" s="1">
        <v>1185732</v>
      </c>
      <c r="C3480" s="17">
        <v>44665</v>
      </c>
      <c r="D3480" s="17" t="str">
        <f t="shared" si="192"/>
        <v>abril</v>
      </c>
      <c r="E3480" s="17" t="str">
        <f t="shared" si="193"/>
        <v>T2</v>
      </c>
      <c r="F3480" s="17" t="str">
        <f t="shared" si="194"/>
        <v>S1</v>
      </c>
      <c r="G3480" s="1" t="s">
        <v>0</v>
      </c>
      <c r="H3480" s="1" t="s">
        <v>100</v>
      </c>
      <c r="I3480" s="1" t="s">
        <v>101</v>
      </c>
      <c r="J3480" s="1" t="s">
        <v>6</v>
      </c>
      <c r="K3480" s="1">
        <v>42</v>
      </c>
      <c r="L3480" s="1" t="s">
        <v>113</v>
      </c>
      <c r="M3480" s="14">
        <v>0.5</v>
      </c>
      <c r="N3480" s="2">
        <v>1250</v>
      </c>
      <c r="O3480" s="14">
        <f t="shared" si="190"/>
        <v>625</v>
      </c>
      <c r="P3480" s="14">
        <f t="shared" si="191"/>
        <v>156.25</v>
      </c>
      <c r="Q3480" s="3">
        <v>0.25</v>
      </c>
    </row>
    <row r="3481" spans="1:17" ht="15.75" customHeight="1" x14ac:dyDescent="0.2">
      <c r="A3481" s="1" t="s">
        <v>108</v>
      </c>
      <c r="B3481" s="1">
        <v>1185732</v>
      </c>
      <c r="C3481" s="17">
        <v>44665</v>
      </c>
      <c r="D3481" s="17" t="str">
        <f t="shared" si="192"/>
        <v>abril</v>
      </c>
      <c r="E3481" s="17" t="str">
        <f t="shared" si="193"/>
        <v>T2</v>
      </c>
      <c r="F3481" s="17" t="str">
        <f t="shared" si="194"/>
        <v>S1</v>
      </c>
      <c r="G3481" s="1" t="s">
        <v>0</v>
      </c>
      <c r="H3481" s="1" t="s">
        <v>100</v>
      </c>
      <c r="I3481" s="1" t="s">
        <v>101</v>
      </c>
      <c r="J3481" s="1" t="s">
        <v>7</v>
      </c>
      <c r="K3481" s="1">
        <v>20</v>
      </c>
      <c r="L3481" s="1" t="s">
        <v>114</v>
      </c>
      <c r="M3481" s="14">
        <v>0.4</v>
      </c>
      <c r="N3481" s="2">
        <v>2750</v>
      </c>
      <c r="O3481" s="14">
        <f t="shared" si="190"/>
        <v>1100</v>
      </c>
      <c r="P3481" s="14">
        <f t="shared" si="191"/>
        <v>330</v>
      </c>
      <c r="Q3481" s="3">
        <v>0.3</v>
      </c>
    </row>
    <row r="3482" spans="1:17" ht="15.75" customHeight="1" x14ac:dyDescent="0.2">
      <c r="A3482" s="1" t="s">
        <v>108</v>
      </c>
      <c r="B3482" s="1">
        <v>1185732</v>
      </c>
      <c r="C3482" s="17">
        <v>44694</v>
      </c>
      <c r="D3482" s="17" t="str">
        <f t="shared" si="192"/>
        <v>mayo</v>
      </c>
      <c r="E3482" s="17" t="str">
        <f t="shared" si="193"/>
        <v>T2</v>
      </c>
      <c r="F3482" s="17" t="str">
        <f t="shared" si="194"/>
        <v>S1</v>
      </c>
      <c r="G3482" s="1" t="s">
        <v>0</v>
      </c>
      <c r="H3482" s="1" t="s">
        <v>100</v>
      </c>
      <c r="I3482" s="1" t="s">
        <v>101</v>
      </c>
      <c r="J3482" s="1" t="s">
        <v>2</v>
      </c>
      <c r="K3482" s="1">
        <v>25</v>
      </c>
      <c r="L3482" s="1" t="s">
        <v>114</v>
      </c>
      <c r="M3482" s="14">
        <v>0.54999999999999993</v>
      </c>
      <c r="N3482" s="2">
        <v>4950</v>
      </c>
      <c r="O3482" s="14">
        <f t="shared" si="190"/>
        <v>2722.4999999999995</v>
      </c>
      <c r="P3482" s="14">
        <f t="shared" si="191"/>
        <v>816.74999999999989</v>
      </c>
      <c r="Q3482" s="3">
        <v>0.3</v>
      </c>
    </row>
    <row r="3483" spans="1:17" ht="15.75" customHeight="1" x14ac:dyDescent="0.2">
      <c r="A3483" s="1" t="s">
        <v>108</v>
      </c>
      <c r="B3483" s="1">
        <v>1185732</v>
      </c>
      <c r="C3483" s="17">
        <v>44694</v>
      </c>
      <c r="D3483" s="17" t="str">
        <f t="shared" si="192"/>
        <v>mayo</v>
      </c>
      <c r="E3483" s="17" t="str">
        <f t="shared" si="193"/>
        <v>T2</v>
      </c>
      <c r="F3483" s="17" t="str">
        <f t="shared" si="194"/>
        <v>S1</v>
      </c>
      <c r="G3483" s="1" t="s">
        <v>0</v>
      </c>
      <c r="H3483" s="1" t="s">
        <v>100</v>
      </c>
      <c r="I3483" s="1" t="s">
        <v>101</v>
      </c>
      <c r="J3483" s="1" t="s">
        <v>3</v>
      </c>
      <c r="K3483" s="1">
        <v>38</v>
      </c>
      <c r="L3483" s="1" t="s">
        <v>114</v>
      </c>
      <c r="M3483" s="14">
        <v>0.5</v>
      </c>
      <c r="N3483" s="2">
        <v>2000</v>
      </c>
      <c r="O3483" s="14">
        <f t="shared" si="190"/>
        <v>1000</v>
      </c>
      <c r="P3483" s="14">
        <f t="shared" si="191"/>
        <v>300</v>
      </c>
      <c r="Q3483" s="3">
        <v>0.3</v>
      </c>
    </row>
    <row r="3484" spans="1:17" ht="15.75" customHeight="1" x14ac:dyDescent="0.2">
      <c r="A3484" s="1" t="s">
        <v>108</v>
      </c>
      <c r="B3484" s="1">
        <v>1185732</v>
      </c>
      <c r="C3484" s="17">
        <v>44694</v>
      </c>
      <c r="D3484" s="17" t="str">
        <f t="shared" si="192"/>
        <v>mayo</v>
      </c>
      <c r="E3484" s="17" t="str">
        <f t="shared" si="193"/>
        <v>T2</v>
      </c>
      <c r="F3484" s="17" t="str">
        <f t="shared" si="194"/>
        <v>S1</v>
      </c>
      <c r="G3484" s="1" t="s">
        <v>0</v>
      </c>
      <c r="H3484" s="1" t="s">
        <v>100</v>
      </c>
      <c r="I3484" s="1" t="s">
        <v>101</v>
      </c>
      <c r="J3484" s="1" t="s">
        <v>4</v>
      </c>
      <c r="K3484" s="1">
        <v>51</v>
      </c>
      <c r="L3484" s="1" t="s">
        <v>114</v>
      </c>
      <c r="M3484" s="14">
        <v>0.45</v>
      </c>
      <c r="N3484" s="2">
        <v>2250</v>
      </c>
      <c r="O3484" s="14">
        <f t="shared" si="190"/>
        <v>1012.5</v>
      </c>
      <c r="P3484" s="14">
        <f t="shared" si="191"/>
        <v>253.125</v>
      </c>
      <c r="Q3484" s="3">
        <v>0.25</v>
      </c>
    </row>
    <row r="3485" spans="1:17" ht="15.75" customHeight="1" x14ac:dyDescent="0.2">
      <c r="A3485" s="1" t="s">
        <v>108</v>
      </c>
      <c r="B3485" s="1">
        <v>1185732</v>
      </c>
      <c r="C3485" s="17">
        <v>44694</v>
      </c>
      <c r="D3485" s="17" t="str">
        <f t="shared" si="192"/>
        <v>mayo</v>
      </c>
      <c r="E3485" s="17" t="str">
        <f t="shared" si="193"/>
        <v>T2</v>
      </c>
      <c r="F3485" s="17" t="str">
        <f t="shared" si="194"/>
        <v>S1</v>
      </c>
      <c r="G3485" s="1" t="s">
        <v>0</v>
      </c>
      <c r="H3485" s="1" t="s">
        <v>100</v>
      </c>
      <c r="I3485" s="1" t="s">
        <v>101</v>
      </c>
      <c r="J3485" s="1" t="s">
        <v>5</v>
      </c>
      <c r="K3485" s="1">
        <v>30</v>
      </c>
      <c r="L3485" s="1" t="s">
        <v>114</v>
      </c>
      <c r="M3485" s="14">
        <v>0.45</v>
      </c>
      <c r="N3485" s="2">
        <v>1750</v>
      </c>
      <c r="O3485" s="14">
        <f t="shared" si="190"/>
        <v>787.5</v>
      </c>
      <c r="P3485" s="14">
        <f t="shared" si="191"/>
        <v>196.875</v>
      </c>
      <c r="Q3485" s="3">
        <v>0.25</v>
      </c>
    </row>
    <row r="3486" spans="1:17" ht="15.75" customHeight="1" x14ac:dyDescent="0.2">
      <c r="A3486" s="1" t="s">
        <v>108</v>
      </c>
      <c r="B3486" s="1">
        <v>1185732</v>
      </c>
      <c r="C3486" s="17">
        <v>44694</v>
      </c>
      <c r="D3486" s="17" t="str">
        <f t="shared" si="192"/>
        <v>mayo</v>
      </c>
      <c r="E3486" s="17" t="str">
        <f t="shared" si="193"/>
        <v>T2</v>
      </c>
      <c r="F3486" s="17" t="str">
        <f t="shared" si="194"/>
        <v>S1</v>
      </c>
      <c r="G3486" s="1" t="s">
        <v>0</v>
      </c>
      <c r="H3486" s="1" t="s">
        <v>100</v>
      </c>
      <c r="I3486" s="1" t="s">
        <v>101</v>
      </c>
      <c r="J3486" s="1" t="s">
        <v>6</v>
      </c>
      <c r="K3486" s="1">
        <v>32</v>
      </c>
      <c r="L3486" s="1" t="s">
        <v>113</v>
      </c>
      <c r="M3486" s="14">
        <v>0.54999999999999993</v>
      </c>
      <c r="N3486" s="2">
        <v>2000</v>
      </c>
      <c r="O3486" s="14">
        <f t="shared" si="190"/>
        <v>1099.9999999999998</v>
      </c>
      <c r="P3486" s="14">
        <f t="shared" si="191"/>
        <v>274.99999999999994</v>
      </c>
      <c r="Q3486" s="3">
        <v>0.25</v>
      </c>
    </row>
    <row r="3487" spans="1:17" ht="15.75" customHeight="1" x14ac:dyDescent="0.2">
      <c r="A3487" s="1" t="s">
        <v>108</v>
      </c>
      <c r="B3487" s="1">
        <v>1185732</v>
      </c>
      <c r="C3487" s="17">
        <v>44694</v>
      </c>
      <c r="D3487" s="17" t="str">
        <f t="shared" si="192"/>
        <v>mayo</v>
      </c>
      <c r="E3487" s="17" t="str">
        <f t="shared" si="193"/>
        <v>T2</v>
      </c>
      <c r="F3487" s="17" t="str">
        <f t="shared" si="194"/>
        <v>S1</v>
      </c>
      <c r="G3487" s="1" t="s">
        <v>0</v>
      </c>
      <c r="H3487" s="1" t="s">
        <v>100</v>
      </c>
      <c r="I3487" s="1" t="s">
        <v>101</v>
      </c>
      <c r="J3487" s="1" t="s">
        <v>7</v>
      </c>
      <c r="K3487" s="1">
        <v>32</v>
      </c>
      <c r="L3487" s="1" t="s">
        <v>115</v>
      </c>
      <c r="M3487" s="14">
        <v>0.6</v>
      </c>
      <c r="N3487" s="2">
        <v>3250</v>
      </c>
      <c r="O3487" s="14">
        <f t="shared" si="190"/>
        <v>1950</v>
      </c>
      <c r="P3487" s="14">
        <f t="shared" si="191"/>
        <v>585</v>
      </c>
      <c r="Q3487" s="3">
        <v>0.3</v>
      </c>
    </row>
    <row r="3488" spans="1:17" ht="15.75" customHeight="1" x14ac:dyDescent="0.2">
      <c r="A3488" s="1" t="s">
        <v>108</v>
      </c>
      <c r="B3488" s="1">
        <v>1185732</v>
      </c>
      <c r="C3488" s="17">
        <v>44727</v>
      </c>
      <c r="D3488" s="17" t="str">
        <f t="shared" si="192"/>
        <v>junio</v>
      </c>
      <c r="E3488" s="17" t="str">
        <f t="shared" si="193"/>
        <v>T2</v>
      </c>
      <c r="F3488" s="17" t="str">
        <f t="shared" si="194"/>
        <v>S1</v>
      </c>
      <c r="G3488" s="1" t="s">
        <v>0</v>
      </c>
      <c r="H3488" s="1" t="s">
        <v>100</v>
      </c>
      <c r="I3488" s="1" t="s">
        <v>101</v>
      </c>
      <c r="J3488" s="1" t="s">
        <v>2</v>
      </c>
      <c r="K3488" s="1">
        <v>30</v>
      </c>
      <c r="L3488" s="1" t="s">
        <v>112</v>
      </c>
      <c r="M3488" s="14">
        <v>0.54999999999999993</v>
      </c>
      <c r="N3488" s="2">
        <v>5750</v>
      </c>
      <c r="O3488" s="14">
        <f t="shared" si="190"/>
        <v>3162.4999999999995</v>
      </c>
      <c r="P3488" s="14">
        <f t="shared" si="191"/>
        <v>948.74999999999977</v>
      </c>
      <c r="Q3488" s="3">
        <v>0.3</v>
      </c>
    </row>
    <row r="3489" spans="1:17" ht="15.75" customHeight="1" x14ac:dyDescent="0.2">
      <c r="A3489" s="1" t="s">
        <v>108</v>
      </c>
      <c r="B3489" s="1">
        <v>1185732</v>
      </c>
      <c r="C3489" s="17">
        <v>44727</v>
      </c>
      <c r="D3489" s="17" t="str">
        <f t="shared" si="192"/>
        <v>junio</v>
      </c>
      <c r="E3489" s="17" t="str">
        <f t="shared" si="193"/>
        <v>T2</v>
      </c>
      <c r="F3489" s="17" t="str">
        <f t="shared" si="194"/>
        <v>S1</v>
      </c>
      <c r="G3489" s="1" t="s">
        <v>0</v>
      </c>
      <c r="H3489" s="1" t="s">
        <v>100</v>
      </c>
      <c r="I3489" s="1" t="s">
        <v>101</v>
      </c>
      <c r="J3489" s="1" t="s">
        <v>3</v>
      </c>
      <c r="K3489" s="1">
        <v>57</v>
      </c>
      <c r="L3489" s="1" t="s">
        <v>115</v>
      </c>
      <c r="M3489" s="14">
        <v>0.5</v>
      </c>
      <c r="N3489" s="2">
        <v>3250</v>
      </c>
      <c r="O3489" s="14">
        <f t="shared" si="190"/>
        <v>1625</v>
      </c>
      <c r="P3489" s="14">
        <f t="shared" si="191"/>
        <v>487.5</v>
      </c>
      <c r="Q3489" s="3">
        <v>0.3</v>
      </c>
    </row>
    <row r="3490" spans="1:17" ht="15.75" customHeight="1" x14ac:dyDescent="0.2">
      <c r="A3490" s="1" t="s">
        <v>108</v>
      </c>
      <c r="B3490" s="1">
        <v>1185732</v>
      </c>
      <c r="C3490" s="17">
        <v>44727</v>
      </c>
      <c r="D3490" s="17" t="str">
        <f t="shared" si="192"/>
        <v>junio</v>
      </c>
      <c r="E3490" s="17" t="str">
        <f t="shared" si="193"/>
        <v>T2</v>
      </c>
      <c r="F3490" s="17" t="str">
        <f t="shared" si="194"/>
        <v>S1</v>
      </c>
      <c r="G3490" s="1" t="s">
        <v>0</v>
      </c>
      <c r="H3490" s="1" t="s">
        <v>100</v>
      </c>
      <c r="I3490" s="1" t="s">
        <v>101</v>
      </c>
      <c r="J3490" s="1" t="s">
        <v>4</v>
      </c>
      <c r="K3490" s="1">
        <v>15</v>
      </c>
      <c r="L3490" s="1" t="s">
        <v>115</v>
      </c>
      <c r="M3490" s="14">
        <v>0.45</v>
      </c>
      <c r="N3490" s="2">
        <v>2500</v>
      </c>
      <c r="O3490" s="14">
        <f t="shared" si="190"/>
        <v>1125</v>
      </c>
      <c r="P3490" s="14">
        <f t="shared" si="191"/>
        <v>281.25</v>
      </c>
      <c r="Q3490" s="3">
        <v>0.25</v>
      </c>
    </row>
    <row r="3491" spans="1:17" ht="15.75" customHeight="1" x14ac:dyDescent="0.2">
      <c r="A3491" s="1" t="s">
        <v>108</v>
      </c>
      <c r="B3491" s="1">
        <v>1185732</v>
      </c>
      <c r="C3491" s="17">
        <v>44727</v>
      </c>
      <c r="D3491" s="17" t="str">
        <f t="shared" si="192"/>
        <v>junio</v>
      </c>
      <c r="E3491" s="17" t="str">
        <f t="shared" si="193"/>
        <v>T2</v>
      </c>
      <c r="F3491" s="17" t="str">
        <f t="shared" si="194"/>
        <v>S1</v>
      </c>
      <c r="G3491" s="1" t="s">
        <v>0</v>
      </c>
      <c r="H3491" s="1" t="s">
        <v>100</v>
      </c>
      <c r="I3491" s="1" t="s">
        <v>101</v>
      </c>
      <c r="J3491" s="1" t="s">
        <v>5</v>
      </c>
      <c r="K3491" s="1">
        <v>35</v>
      </c>
      <c r="L3491" s="1" t="s">
        <v>112</v>
      </c>
      <c r="M3491" s="14">
        <v>0.45</v>
      </c>
      <c r="N3491" s="2">
        <v>2250</v>
      </c>
      <c r="O3491" s="14">
        <f t="shared" si="190"/>
        <v>1012.5</v>
      </c>
      <c r="P3491" s="14">
        <f t="shared" si="191"/>
        <v>253.125</v>
      </c>
      <c r="Q3491" s="3">
        <v>0.25</v>
      </c>
    </row>
    <row r="3492" spans="1:17" ht="15.75" customHeight="1" x14ac:dyDescent="0.2">
      <c r="A3492" s="1" t="s">
        <v>108</v>
      </c>
      <c r="B3492" s="1">
        <v>1185732</v>
      </c>
      <c r="C3492" s="17">
        <v>44727</v>
      </c>
      <c r="D3492" s="17" t="str">
        <f t="shared" si="192"/>
        <v>junio</v>
      </c>
      <c r="E3492" s="17" t="str">
        <f t="shared" si="193"/>
        <v>T2</v>
      </c>
      <c r="F3492" s="17" t="str">
        <f t="shared" si="194"/>
        <v>S1</v>
      </c>
      <c r="G3492" s="1" t="s">
        <v>0</v>
      </c>
      <c r="H3492" s="1" t="s">
        <v>100</v>
      </c>
      <c r="I3492" s="1" t="s">
        <v>101</v>
      </c>
      <c r="J3492" s="1" t="s">
        <v>6</v>
      </c>
      <c r="K3492" s="1">
        <v>29</v>
      </c>
      <c r="L3492" s="1" t="s">
        <v>114</v>
      </c>
      <c r="M3492" s="14">
        <v>0.54999999999999993</v>
      </c>
      <c r="N3492" s="2">
        <v>2250</v>
      </c>
      <c r="O3492" s="14">
        <f t="shared" si="190"/>
        <v>1237.4999999999998</v>
      </c>
      <c r="P3492" s="14">
        <f t="shared" si="191"/>
        <v>309.37499999999994</v>
      </c>
      <c r="Q3492" s="3">
        <v>0.25</v>
      </c>
    </row>
    <row r="3493" spans="1:17" ht="15.75" customHeight="1" x14ac:dyDescent="0.2">
      <c r="A3493" s="1" t="s">
        <v>108</v>
      </c>
      <c r="B3493" s="1">
        <v>1185732</v>
      </c>
      <c r="C3493" s="17">
        <v>44727</v>
      </c>
      <c r="D3493" s="17" t="str">
        <f t="shared" si="192"/>
        <v>junio</v>
      </c>
      <c r="E3493" s="17" t="str">
        <f t="shared" si="193"/>
        <v>T2</v>
      </c>
      <c r="F3493" s="17" t="str">
        <f t="shared" si="194"/>
        <v>S1</v>
      </c>
      <c r="G3493" s="1" t="s">
        <v>0</v>
      </c>
      <c r="H3493" s="1" t="s">
        <v>100</v>
      </c>
      <c r="I3493" s="1" t="s">
        <v>101</v>
      </c>
      <c r="J3493" s="1" t="s">
        <v>7</v>
      </c>
      <c r="K3493" s="1">
        <v>17</v>
      </c>
      <c r="L3493" s="1" t="s">
        <v>114</v>
      </c>
      <c r="M3493" s="14">
        <v>0.6</v>
      </c>
      <c r="N3493" s="2">
        <v>3750</v>
      </c>
      <c r="O3493" s="14">
        <f t="shared" si="190"/>
        <v>2250</v>
      </c>
      <c r="P3493" s="14">
        <f t="shared" si="191"/>
        <v>675</v>
      </c>
      <c r="Q3493" s="3">
        <v>0.3</v>
      </c>
    </row>
    <row r="3494" spans="1:17" ht="15.75" customHeight="1" x14ac:dyDescent="0.2">
      <c r="A3494" s="1" t="s">
        <v>108</v>
      </c>
      <c r="B3494" s="1">
        <v>1185732</v>
      </c>
      <c r="C3494" s="17">
        <v>44755</v>
      </c>
      <c r="D3494" s="17" t="str">
        <f t="shared" si="192"/>
        <v>julio</v>
      </c>
      <c r="E3494" s="17" t="str">
        <f t="shared" si="193"/>
        <v>T3</v>
      </c>
      <c r="F3494" s="17" t="str">
        <f t="shared" si="194"/>
        <v>S2</v>
      </c>
      <c r="G3494" s="1" t="s">
        <v>0</v>
      </c>
      <c r="H3494" s="1" t="s">
        <v>100</v>
      </c>
      <c r="I3494" s="1" t="s">
        <v>101</v>
      </c>
      <c r="J3494" s="1" t="s">
        <v>2</v>
      </c>
      <c r="K3494" s="1">
        <v>31</v>
      </c>
      <c r="L3494" s="1" t="s">
        <v>114</v>
      </c>
      <c r="M3494" s="14">
        <v>0.54999999999999993</v>
      </c>
      <c r="N3494" s="2">
        <v>6000</v>
      </c>
      <c r="O3494" s="14">
        <f t="shared" si="190"/>
        <v>3299.9999999999995</v>
      </c>
      <c r="P3494" s="14">
        <f t="shared" si="191"/>
        <v>989.99999999999977</v>
      </c>
      <c r="Q3494" s="3">
        <v>0.3</v>
      </c>
    </row>
    <row r="3495" spans="1:17" ht="15.75" customHeight="1" x14ac:dyDescent="0.2">
      <c r="A3495" s="1" t="s">
        <v>108</v>
      </c>
      <c r="B3495" s="1">
        <v>1185732</v>
      </c>
      <c r="C3495" s="17">
        <v>44755</v>
      </c>
      <c r="D3495" s="17" t="str">
        <f t="shared" si="192"/>
        <v>julio</v>
      </c>
      <c r="E3495" s="17" t="str">
        <f t="shared" si="193"/>
        <v>T3</v>
      </c>
      <c r="F3495" s="17" t="str">
        <f t="shared" si="194"/>
        <v>S2</v>
      </c>
      <c r="G3495" s="1" t="s">
        <v>0</v>
      </c>
      <c r="H3495" s="1" t="s">
        <v>100</v>
      </c>
      <c r="I3495" s="1" t="s">
        <v>101</v>
      </c>
      <c r="J3495" s="1" t="s">
        <v>3</v>
      </c>
      <c r="K3495" s="1">
        <v>39</v>
      </c>
      <c r="L3495" s="1" t="s">
        <v>112</v>
      </c>
      <c r="M3495" s="14">
        <v>0.5</v>
      </c>
      <c r="N3495" s="2">
        <v>3500</v>
      </c>
      <c r="O3495" s="14">
        <f t="shared" si="190"/>
        <v>1750</v>
      </c>
      <c r="P3495" s="14">
        <f t="shared" si="191"/>
        <v>525</v>
      </c>
      <c r="Q3495" s="3">
        <v>0.3</v>
      </c>
    </row>
    <row r="3496" spans="1:17" ht="15.75" customHeight="1" x14ac:dyDescent="0.2">
      <c r="A3496" s="1" t="s">
        <v>108</v>
      </c>
      <c r="B3496" s="1">
        <v>1185732</v>
      </c>
      <c r="C3496" s="17">
        <v>44755</v>
      </c>
      <c r="D3496" s="17" t="str">
        <f t="shared" si="192"/>
        <v>julio</v>
      </c>
      <c r="E3496" s="17" t="str">
        <f t="shared" si="193"/>
        <v>T3</v>
      </c>
      <c r="F3496" s="17" t="str">
        <f t="shared" si="194"/>
        <v>S2</v>
      </c>
      <c r="G3496" s="1" t="s">
        <v>0</v>
      </c>
      <c r="H3496" s="1" t="s">
        <v>100</v>
      </c>
      <c r="I3496" s="1" t="s">
        <v>101</v>
      </c>
      <c r="J3496" s="1" t="s">
        <v>4</v>
      </c>
      <c r="K3496" s="1">
        <v>20</v>
      </c>
      <c r="L3496" s="1" t="s">
        <v>112</v>
      </c>
      <c r="M3496" s="14">
        <v>0.45</v>
      </c>
      <c r="N3496" s="2">
        <v>2750</v>
      </c>
      <c r="O3496" s="14">
        <f t="shared" si="190"/>
        <v>1237.5</v>
      </c>
      <c r="P3496" s="14">
        <f t="shared" si="191"/>
        <v>309.375</v>
      </c>
      <c r="Q3496" s="3">
        <v>0.25</v>
      </c>
    </row>
    <row r="3497" spans="1:17" ht="15.75" customHeight="1" x14ac:dyDescent="0.2">
      <c r="A3497" s="1" t="s">
        <v>108</v>
      </c>
      <c r="B3497" s="1">
        <v>1185732</v>
      </c>
      <c r="C3497" s="17">
        <v>44755</v>
      </c>
      <c r="D3497" s="17" t="str">
        <f t="shared" si="192"/>
        <v>julio</v>
      </c>
      <c r="E3497" s="17" t="str">
        <f t="shared" si="193"/>
        <v>T3</v>
      </c>
      <c r="F3497" s="17" t="str">
        <f t="shared" si="194"/>
        <v>S2</v>
      </c>
      <c r="G3497" s="1" t="s">
        <v>0</v>
      </c>
      <c r="H3497" s="1" t="s">
        <v>100</v>
      </c>
      <c r="I3497" s="1" t="s">
        <v>101</v>
      </c>
      <c r="J3497" s="1" t="s">
        <v>5</v>
      </c>
      <c r="K3497" s="1">
        <v>47</v>
      </c>
      <c r="L3497" s="1" t="s">
        <v>114</v>
      </c>
      <c r="M3497" s="14">
        <v>0.45</v>
      </c>
      <c r="N3497" s="2">
        <v>2250</v>
      </c>
      <c r="O3497" s="14">
        <f t="shared" si="190"/>
        <v>1012.5</v>
      </c>
      <c r="P3497" s="14">
        <f t="shared" si="191"/>
        <v>253.125</v>
      </c>
      <c r="Q3497" s="3">
        <v>0.25</v>
      </c>
    </row>
    <row r="3498" spans="1:17" ht="15.75" customHeight="1" x14ac:dyDescent="0.2">
      <c r="A3498" s="1" t="s">
        <v>108</v>
      </c>
      <c r="B3498" s="1">
        <v>1185732</v>
      </c>
      <c r="C3498" s="17">
        <v>44755</v>
      </c>
      <c r="D3498" s="17" t="str">
        <f t="shared" si="192"/>
        <v>julio</v>
      </c>
      <c r="E3498" s="17" t="str">
        <f t="shared" si="193"/>
        <v>T3</v>
      </c>
      <c r="F3498" s="17" t="str">
        <f t="shared" si="194"/>
        <v>S2</v>
      </c>
      <c r="G3498" s="1" t="s">
        <v>0</v>
      </c>
      <c r="H3498" s="1" t="s">
        <v>100</v>
      </c>
      <c r="I3498" s="1" t="s">
        <v>101</v>
      </c>
      <c r="J3498" s="1" t="s">
        <v>6</v>
      </c>
      <c r="K3498" s="1">
        <v>45</v>
      </c>
      <c r="L3498" s="1" t="s">
        <v>115</v>
      </c>
      <c r="M3498" s="14">
        <v>0.54999999999999993</v>
      </c>
      <c r="N3498" s="2">
        <v>2500</v>
      </c>
      <c r="O3498" s="14">
        <f t="shared" si="190"/>
        <v>1374.9999999999998</v>
      </c>
      <c r="P3498" s="14">
        <f t="shared" si="191"/>
        <v>343.74999999999994</v>
      </c>
      <c r="Q3498" s="3">
        <v>0.25</v>
      </c>
    </row>
    <row r="3499" spans="1:17" ht="15.75" customHeight="1" x14ac:dyDescent="0.2">
      <c r="A3499" s="1" t="s">
        <v>108</v>
      </c>
      <c r="B3499" s="1">
        <v>1185732</v>
      </c>
      <c r="C3499" s="17">
        <v>44755</v>
      </c>
      <c r="D3499" s="17" t="str">
        <f t="shared" si="192"/>
        <v>julio</v>
      </c>
      <c r="E3499" s="17" t="str">
        <f t="shared" si="193"/>
        <v>T3</v>
      </c>
      <c r="F3499" s="17" t="str">
        <f t="shared" si="194"/>
        <v>S2</v>
      </c>
      <c r="G3499" s="1" t="s">
        <v>0</v>
      </c>
      <c r="H3499" s="1" t="s">
        <v>100</v>
      </c>
      <c r="I3499" s="1" t="s">
        <v>101</v>
      </c>
      <c r="J3499" s="1" t="s">
        <v>7</v>
      </c>
      <c r="K3499" s="1">
        <v>15</v>
      </c>
      <c r="L3499" s="1" t="s">
        <v>115</v>
      </c>
      <c r="M3499" s="14">
        <v>0.6</v>
      </c>
      <c r="N3499" s="2">
        <v>4250</v>
      </c>
      <c r="O3499" s="14">
        <f t="shared" si="190"/>
        <v>2550</v>
      </c>
      <c r="P3499" s="14">
        <f t="shared" si="191"/>
        <v>765</v>
      </c>
      <c r="Q3499" s="3">
        <v>0.3</v>
      </c>
    </row>
    <row r="3500" spans="1:17" ht="15.75" customHeight="1" x14ac:dyDescent="0.2">
      <c r="A3500" s="1" t="s">
        <v>108</v>
      </c>
      <c r="B3500" s="1">
        <v>1185732</v>
      </c>
      <c r="C3500" s="17">
        <v>44787</v>
      </c>
      <c r="D3500" s="17" t="str">
        <f t="shared" si="192"/>
        <v>agosto</v>
      </c>
      <c r="E3500" s="17" t="str">
        <f t="shared" si="193"/>
        <v>T3</v>
      </c>
      <c r="F3500" s="17" t="str">
        <f t="shared" si="194"/>
        <v>S2</v>
      </c>
      <c r="G3500" s="1" t="s">
        <v>0</v>
      </c>
      <c r="H3500" s="1" t="s">
        <v>100</v>
      </c>
      <c r="I3500" s="1" t="s">
        <v>101</v>
      </c>
      <c r="J3500" s="1" t="s">
        <v>2</v>
      </c>
      <c r="K3500" s="1">
        <v>27</v>
      </c>
      <c r="L3500" s="1" t="s">
        <v>112</v>
      </c>
      <c r="M3500" s="14">
        <v>0.54999999999999993</v>
      </c>
      <c r="N3500" s="2">
        <v>5750</v>
      </c>
      <c r="O3500" s="14">
        <f t="shared" si="190"/>
        <v>3162.4999999999995</v>
      </c>
      <c r="P3500" s="14">
        <f t="shared" si="191"/>
        <v>948.74999999999977</v>
      </c>
      <c r="Q3500" s="3">
        <v>0.3</v>
      </c>
    </row>
    <row r="3501" spans="1:17" ht="15.75" customHeight="1" x14ac:dyDescent="0.2">
      <c r="A3501" s="1" t="s">
        <v>108</v>
      </c>
      <c r="B3501" s="1">
        <v>1185732</v>
      </c>
      <c r="C3501" s="17">
        <v>44787</v>
      </c>
      <c r="D3501" s="17" t="str">
        <f t="shared" si="192"/>
        <v>agosto</v>
      </c>
      <c r="E3501" s="17" t="str">
        <f t="shared" si="193"/>
        <v>T3</v>
      </c>
      <c r="F3501" s="17" t="str">
        <f t="shared" si="194"/>
        <v>S2</v>
      </c>
      <c r="G3501" s="1" t="s">
        <v>0</v>
      </c>
      <c r="H3501" s="1" t="s">
        <v>100</v>
      </c>
      <c r="I3501" s="1" t="s">
        <v>101</v>
      </c>
      <c r="J3501" s="1" t="s">
        <v>3</v>
      </c>
      <c r="K3501" s="1">
        <v>26</v>
      </c>
      <c r="L3501" s="1" t="s">
        <v>114</v>
      </c>
      <c r="M3501" s="14">
        <v>0.5</v>
      </c>
      <c r="N3501" s="2">
        <v>3500</v>
      </c>
      <c r="O3501" s="14">
        <f t="shared" si="190"/>
        <v>1750</v>
      </c>
      <c r="P3501" s="14">
        <f t="shared" si="191"/>
        <v>525</v>
      </c>
      <c r="Q3501" s="3">
        <v>0.3</v>
      </c>
    </row>
    <row r="3502" spans="1:17" ht="15.75" customHeight="1" x14ac:dyDescent="0.2">
      <c r="A3502" s="1" t="s">
        <v>108</v>
      </c>
      <c r="B3502" s="1">
        <v>1185732</v>
      </c>
      <c r="C3502" s="17">
        <v>44787</v>
      </c>
      <c r="D3502" s="17" t="str">
        <f t="shared" si="192"/>
        <v>agosto</v>
      </c>
      <c r="E3502" s="17" t="str">
        <f t="shared" si="193"/>
        <v>T3</v>
      </c>
      <c r="F3502" s="17" t="str">
        <f t="shared" si="194"/>
        <v>S2</v>
      </c>
      <c r="G3502" s="1" t="s">
        <v>0</v>
      </c>
      <c r="H3502" s="1" t="s">
        <v>100</v>
      </c>
      <c r="I3502" s="1" t="s">
        <v>101</v>
      </c>
      <c r="J3502" s="1" t="s">
        <v>4</v>
      </c>
      <c r="K3502" s="1">
        <v>26</v>
      </c>
      <c r="L3502" s="1" t="s">
        <v>112</v>
      </c>
      <c r="M3502" s="14">
        <v>0.45</v>
      </c>
      <c r="N3502" s="2">
        <v>2750</v>
      </c>
      <c r="O3502" s="14">
        <f t="shared" si="190"/>
        <v>1237.5</v>
      </c>
      <c r="P3502" s="14">
        <f t="shared" si="191"/>
        <v>309.375</v>
      </c>
      <c r="Q3502" s="3">
        <v>0.25</v>
      </c>
    </row>
    <row r="3503" spans="1:17" ht="15.75" customHeight="1" x14ac:dyDescent="0.2">
      <c r="A3503" s="1" t="s">
        <v>108</v>
      </c>
      <c r="B3503" s="1">
        <v>1185732</v>
      </c>
      <c r="C3503" s="17">
        <v>44787</v>
      </c>
      <c r="D3503" s="17" t="str">
        <f t="shared" si="192"/>
        <v>agosto</v>
      </c>
      <c r="E3503" s="17" t="str">
        <f t="shared" si="193"/>
        <v>T3</v>
      </c>
      <c r="F3503" s="17" t="str">
        <f t="shared" si="194"/>
        <v>S2</v>
      </c>
      <c r="G3503" s="1" t="s">
        <v>0</v>
      </c>
      <c r="H3503" s="1" t="s">
        <v>100</v>
      </c>
      <c r="I3503" s="1" t="s">
        <v>101</v>
      </c>
      <c r="J3503" s="1" t="s">
        <v>5</v>
      </c>
      <c r="K3503" s="1">
        <v>15</v>
      </c>
      <c r="L3503" s="1" t="s">
        <v>113</v>
      </c>
      <c r="M3503" s="14">
        <v>0.45</v>
      </c>
      <c r="N3503" s="2">
        <v>1750</v>
      </c>
      <c r="O3503" s="14">
        <f t="shared" si="190"/>
        <v>787.5</v>
      </c>
      <c r="P3503" s="14">
        <f t="shared" si="191"/>
        <v>196.875</v>
      </c>
      <c r="Q3503" s="3">
        <v>0.25</v>
      </c>
    </row>
    <row r="3504" spans="1:17" ht="15.75" customHeight="1" x14ac:dyDescent="0.2">
      <c r="A3504" s="1" t="s">
        <v>108</v>
      </c>
      <c r="B3504" s="1">
        <v>1185732</v>
      </c>
      <c r="C3504" s="17">
        <v>44787</v>
      </c>
      <c r="D3504" s="17" t="str">
        <f t="shared" si="192"/>
        <v>agosto</v>
      </c>
      <c r="E3504" s="17" t="str">
        <f t="shared" si="193"/>
        <v>T3</v>
      </c>
      <c r="F3504" s="17" t="str">
        <f t="shared" si="194"/>
        <v>S2</v>
      </c>
      <c r="G3504" s="1" t="s">
        <v>0</v>
      </c>
      <c r="H3504" s="1" t="s">
        <v>100</v>
      </c>
      <c r="I3504" s="1" t="s">
        <v>101</v>
      </c>
      <c r="J3504" s="1" t="s">
        <v>6</v>
      </c>
      <c r="K3504" s="1">
        <v>32</v>
      </c>
      <c r="L3504" s="1" t="s">
        <v>113</v>
      </c>
      <c r="M3504" s="14">
        <v>0.54999999999999993</v>
      </c>
      <c r="N3504" s="2">
        <v>1500</v>
      </c>
      <c r="O3504" s="14">
        <f t="shared" si="190"/>
        <v>824.99999999999989</v>
      </c>
      <c r="P3504" s="14">
        <f t="shared" si="191"/>
        <v>206.24999999999997</v>
      </c>
      <c r="Q3504" s="3">
        <v>0.25</v>
      </c>
    </row>
    <row r="3505" spans="1:17" ht="15.75" customHeight="1" x14ac:dyDescent="0.2">
      <c r="A3505" s="1" t="s">
        <v>108</v>
      </c>
      <c r="B3505" s="1">
        <v>1185732</v>
      </c>
      <c r="C3505" s="17">
        <v>44787</v>
      </c>
      <c r="D3505" s="17" t="str">
        <f t="shared" si="192"/>
        <v>agosto</v>
      </c>
      <c r="E3505" s="17" t="str">
        <f t="shared" si="193"/>
        <v>T3</v>
      </c>
      <c r="F3505" s="17" t="str">
        <f t="shared" si="194"/>
        <v>S2</v>
      </c>
      <c r="G3505" s="1" t="s">
        <v>0</v>
      </c>
      <c r="H3505" s="1" t="s">
        <v>100</v>
      </c>
      <c r="I3505" s="1" t="s">
        <v>101</v>
      </c>
      <c r="J3505" s="1" t="s">
        <v>7</v>
      </c>
      <c r="K3505" s="1">
        <v>17</v>
      </c>
      <c r="L3505" s="1" t="s">
        <v>114</v>
      </c>
      <c r="M3505" s="14">
        <v>0.6</v>
      </c>
      <c r="N3505" s="2">
        <v>3250</v>
      </c>
      <c r="O3505" s="14">
        <f t="shared" si="190"/>
        <v>1950</v>
      </c>
      <c r="P3505" s="14">
        <f t="shared" si="191"/>
        <v>585</v>
      </c>
      <c r="Q3505" s="3">
        <v>0.3</v>
      </c>
    </row>
    <row r="3506" spans="1:17" ht="15.75" customHeight="1" x14ac:dyDescent="0.2">
      <c r="A3506" s="1" t="s">
        <v>108</v>
      </c>
      <c r="B3506" s="1">
        <v>1185732</v>
      </c>
      <c r="C3506" s="17">
        <v>44817</v>
      </c>
      <c r="D3506" s="17" t="str">
        <f t="shared" si="192"/>
        <v>septiembre</v>
      </c>
      <c r="E3506" s="17" t="str">
        <f t="shared" si="193"/>
        <v>T3</v>
      </c>
      <c r="F3506" s="17" t="str">
        <f t="shared" si="194"/>
        <v>S2</v>
      </c>
      <c r="G3506" s="1" t="s">
        <v>0</v>
      </c>
      <c r="H3506" s="1" t="s">
        <v>100</v>
      </c>
      <c r="I3506" s="1" t="s">
        <v>101</v>
      </c>
      <c r="J3506" s="1" t="s">
        <v>2</v>
      </c>
      <c r="K3506" s="1">
        <v>48</v>
      </c>
      <c r="L3506" s="1" t="s">
        <v>114</v>
      </c>
      <c r="M3506" s="14">
        <v>0.54999999999999993</v>
      </c>
      <c r="N3506" s="2">
        <v>4500</v>
      </c>
      <c r="O3506" s="14">
        <f t="shared" si="190"/>
        <v>2474.9999999999995</v>
      </c>
      <c r="P3506" s="14">
        <f t="shared" si="191"/>
        <v>742.49999999999989</v>
      </c>
      <c r="Q3506" s="3">
        <v>0.3</v>
      </c>
    </row>
    <row r="3507" spans="1:17" ht="15.75" customHeight="1" x14ac:dyDescent="0.2">
      <c r="A3507" s="1" t="s">
        <v>108</v>
      </c>
      <c r="B3507" s="1">
        <v>1185732</v>
      </c>
      <c r="C3507" s="17">
        <v>44817</v>
      </c>
      <c r="D3507" s="17" t="str">
        <f t="shared" si="192"/>
        <v>septiembre</v>
      </c>
      <c r="E3507" s="17" t="str">
        <f t="shared" si="193"/>
        <v>T3</v>
      </c>
      <c r="F3507" s="17" t="str">
        <f t="shared" si="194"/>
        <v>S2</v>
      </c>
      <c r="G3507" s="1" t="s">
        <v>0</v>
      </c>
      <c r="H3507" s="1" t="s">
        <v>100</v>
      </c>
      <c r="I3507" s="1" t="s">
        <v>101</v>
      </c>
      <c r="J3507" s="1" t="s">
        <v>3</v>
      </c>
      <c r="K3507" s="1">
        <v>20</v>
      </c>
      <c r="L3507" s="1" t="s">
        <v>114</v>
      </c>
      <c r="M3507" s="14">
        <v>0.5</v>
      </c>
      <c r="N3507" s="2">
        <v>2500</v>
      </c>
      <c r="O3507" s="14">
        <f t="shared" si="190"/>
        <v>1250</v>
      </c>
      <c r="P3507" s="14">
        <f t="shared" si="191"/>
        <v>375</v>
      </c>
      <c r="Q3507" s="3">
        <v>0.3</v>
      </c>
    </row>
    <row r="3508" spans="1:17" ht="15.75" customHeight="1" x14ac:dyDescent="0.2">
      <c r="A3508" s="1" t="s">
        <v>108</v>
      </c>
      <c r="B3508" s="1">
        <v>1185732</v>
      </c>
      <c r="C3508" s="17">
        <v>44817</v>
      </c>
      <c r="D3508" s="17" t="str">
        <f t="shared" si="192"/>
        <v>septiembre</v>
      </c>
      <c r="E3508" s="17" t="str">
        <f t="shared" si="193"/>
        <v>T3</v>
      </c>
      <c r="F3508" s="17" t="str">
        <f t="shared" si="194"/>
        <v>S2</v>
      </c>
      <c r="G3508" s="1" t="s">
        <v>0</v>
      </c>
      <c r="H3508" s="1" t="s">
        <v>100</v>
      </c>
      <c r="I3508" s="1" t="s">
        <v>101</v>
      </c>
      <c r="J3508" s="1" t="s">
        <v>4</v>
      </c>
      <c r="K3508" s="1">
        <v>25</v>
      </c>
      <c r="L3508" s="1" t="s">
        <v>112</v>
      </c>
      <c r="M3508" s="14">
        <v>0.45</v>
      </c>
      <c r="N3508" s="2">
        <v>1500</v>
      </c>
      <c r="O3508" s="14">
        <f t="shared" si="190"/>
        <v>675</v>
      </c>
      <c r="P3508" s="14">
        <f t="shared" si="191"/>
        <v>168.75</v>
      </c>
      <c r="Q3508" s="3">
        <v>0.25</v>
      </c>
    </row>
    <row r="3509" spans="1:17" ht="15.75" customHeight="1" x14ac:dyDescent="0.2">
      <c r="A3509" s="1" t="s">
        <v>108</v>
      </c>
      <c r="B3509" s="1">
        <v>1185732</v>
      </c>
      <c r="C3509" s="17">
        <v>44817</v>
      </c>
      <c r="D3509" s="17" t="str">
        <f t="shared" si="192"/>
        <v>septiembre</v>
      </c>
      <c r="E3509" s="17" t="str">
        <f t="shared" si="193"/>
        <v>T3</v>
      </c>
      <c r="F3509" s="17" t="str">
        <f t="shared" si="194"/>
        <v>S2</v>
      </c>
      <c r="G3509" s="1" t="s">
        <v>0</v>
      </c>
      <c r="H3509" s="1" t="s">
        <v>100</v>
      </c>
      <c r="I3509" s="1" t="s">
        <v>101</v>
      </c>
      <c r="J3509" s="1" t="s">
        <v>5</v>
      </c>
      <c r="K3509" s="1">
        <v>23</v>
      </c>
      <c r="L3509" s="1" t="s">
        <v>113</v>
      </c>
      <c r="M3509" s="14">
        <v>0.45</v>
      </c>
      <c r="N3509" s="2">
        <v>1250</v>
      </c>
      <c r="O3509" s="14">
        <f t="shared" si="190"/>
        <v>562.5</v>
      </c>
      <c r="P3509" s="14">
        <f t="shared" si="191"/>
        <v>140.625</v>
      </c>
      <c r="Q3509" s="3">
        <v>0.25</v>
      </c>
    </row>
    <row r="3510" spans="1:17" ht="15.75" customHeight="1" x14ac:dyDescent="0.2">
      <c r="A3510" s="1" t="s">
        <v>108</v>
      </c>
      <c r="B3510" s="1">
        <v>1185732</v>
      </c>
      <c r="C3510" s="17">
        <v>44817</v>
      </c>
      <c r="D3510" s="17" t="str">
        <f t="shared" si="192"/>
        <v>septiembre</v>
      </c>
      <c r="E3510" s="17" t="str">
        <f t="shared" si="193"/>
        <v>T3</v>
      </c>
      <c r="F3510" s="17" t="str">
        <f t="shared" si="194"/>
        <v>S2</v>
      </c>
      <c r="G3510" s="1" t="s">
        <v>0</v>
      </c>
      <c r="H3510" s="1" t="s">
        <v>100</v>
      </c>
      <c r="I3510" s="1" t="s">
        <v>101</v>
      </c>
      <c r="J3510" s="1" t="s">
        <v>6</v>
      </c>
      <c r="K3510" s="1">
        <v>36</v>
      </c>
      <c r="L3510" s="1" t="s">
        <v>112</v>
      </c>
      <c r="M3510" s="14">
        <v>0.54999999999999993</v>
      </c>
      <c r="N3510" s="2">
        <v>1250</v>
      </c>
      <c r="O3510" s="14">
        <f t="shared" si="190"/>
        <v>687.49999999999989</v>
      </c>
      <c r="P3510" s="14">
        <f t="shared" si="191"/>
        <v>171.87499999999997</v>
      </c>
      <c r="Q3510" s="3">
        <v>0.25</v>
      </c>
    </row>
    <row r="3511" spans="1:17" ht="15.75" customHeight="1" x14ac:dyDescent="0.2">
      <c r="A3511" s="1" t="s">
        <v>108</v>
      </c>
      <c r="B3511" s="1">
        <v>1185732</v>
      </c>
      <c r="C3511" s="17">
        <v>44817</v>
      </c>
      <c r="D3511" s="17" t="str">
        <f t="shared" si="192"/>
        <v>septiembre</v>
      </c>
      <c r="E3511" s="17" t="str">
        <f t="shared" si="193"/>
        <v>T3</v>
      </c>
      <c r="F3511" s="17" t="str">
        <f t="shared" si="194"/>
        <v>S2</v>
      </c>
      <c r="G3511" s="1" t="s">
        <v>0</v>
      </c>
      <c r="H3511" s="1" t="s">
        <v>100</v>
      </c>
      <c r="I3511" s="1" t="s">
        <v>101</v>
      </c>
      <c r="J3511" s="1" t="s">
        <v>7</v>
      </c>
      <c r="K3511" s="1">
        <v>21</v>
      </c>
      <c r="L3511" s="1" t="s">
        <v>115</v>
      </c>
      <c r="M3511" s="14">
        <v>0.6</v>
      </c>
      <c r="N3511" s="2">
        <v>2250</v>
      </c>
      <c r="O3511" s="14">
        <f t="shared" si="190"/>
        <v>1350</v>
      </c>
      <c r="P3511" s="14">
        <f t="shared" si="191"/>
        <v>405</v>
      </c>
      <c r="Q3511" s="3">
        <v>0.3</v>
      </c>
    </row>
    <row r="3512" spans="1:17" ht="15.75" customHeight="1" x14ac:dyDescent="0.2">
      <c r="A3512" s="1" t="s">
        <v>108</v>
      </c>
      <c r="B3512" s="1">
        <v>1185732</v>
      </c>
      <c r="C3512" s="17">
        <v>44849</v>
      </c>
      <c r="D3512" s="17" t="str">
        <f t="shared" si="192"/>
        <v>octubre</v>
      </c>
      <c r="E3512" s="17" t="str">
        <f t="shared" si="193"/>
        <v>T4</v>
      </c>
      <c r="F3512" s="17" t="str">
        <f t="shared" si="194"/>
        <v>S2</v>
      </c>
      <c r="G3512" s="1" t="s">
        <v>0</v>
      </c>
      <c r="H3512" s="1" t="s">
        <v>100</v>
      </c>
      <c r="I3512" s="1" t="s">
        <v>101</v>
      </c>
      <c r="J3512" s="1" t="s">
        <v>2</v>
      </c>
      <c r="K3512" s="1">
        <v>21</v>
      </c>
      <c r="L3512" s="1" t="s">
        <v>114</v>
      </c>
      <c r="M3512" s="14">
        <v>0.6</v>
      </c>
      <c r="N3512" s="2">
        <v>4000</v>
      </c>
      <c r="O3512" s="14">
        <f t="shared" si="190"/>
        <v>2400</v>
      </c>
      <c r="P3512" s="14">
        <f t="shared" si="191"/>
        <v>720</v>
      </c>
      <c r="Q3512" s="3">
        <v>0.3</v>
      </c>
    </row>
    <row r="3513" spans="1:17" ht="15.75" customHeight="1" x14ac:dyDescent="0.2">
      <c r="A3513" s="1" t="s">
        <v>108</v>
      </c>
      <c r="B3513" s="1">
        <v>1185732</v>
      </c>
      <c r="C3513" s="17">
        <v>44849</v>
      </c>
      <c r="D3513" s="17" t="str">
        <f t="shared" si="192"/>
        <v>octubre</v>
      </c>
      <c r="E3513" s="17" t="str">
        <f t="shared" si="193"/>
        <v>T4</v>
      </c>
      <c r="F3513" s="17" t="str">
        <f t="shared" si="194"/>
        <v>S2</v>
      </c>
      <c r="G3513" s="1" t="s">
        <v>0</v>
      </c>
      <c r="H3513" s="1" t="s">
        <v>100</v>
      </c>
      <c r="I3513" s="1" t="s">
        <v>101</v>
      </c>
      <c r="J3513" s="1" t="s">
        <v>3</v>
      </c>
      <c r="K3513" s="1">
        <v>44</v>
      </c>
      <c r="L3513" s="1" t="s">
        <v>114</v>
      </c>
      <c r="M3513" s="14">
        <v>0.55000000000000004</v>
      </c>
      <c r="N3513" s="2">
        <v>2250</v>
      </c>
      <c r="O3513" s="14">
        <f t="shared" si="190"/>
        <v>1237.5</v>
      </c>
      <c r="P3513" s="14">
        <f t="shared" si="191"/>
        <v>371.25</v>
      </c>
      <c r="Q3513" s="3">
        <v>0.3</v>
      </c>
    </row>
    <row r="3514" spans="1:17" ht="15.75" customHeight="1" x14ac:dyDescent="0.2">
      <c r="A3514" s="1" t="s">
        <v>108</v>
      </c>
      <c r="B3514" s="1">
        <v>1185732</v>
      </c>
      <c r="C3514" s="17">
        <v>44849</v>
      </c>
      <c r="D3514" s="17" t="str">
        <f t="shared" si="192"/>
        <v>octubre</v>
      </c>
      <c r="E3514" s="17" t="str">
        <f t="shared" si="193"/>
        <v>T4</v>
      </c>
      <c r="F3514" s="17" t="str">
        <f t="shared" si="194"/>
        <v>S2</v>
      </c>
      <c r="G3514" s="1" t="s">
        <v>0</v>
      </c>
      <c r="H3514" s="1" t="s">
        <v>100</v>
      </c>
      <c r="I3514" s="1" t="s">
        <v>101</v>
      </c>
      <c r="J3514" s="1" t="s">
        <v>4</v>
      </c>
      <c r="K3514" s="1">
        <v>57</v>
      </c>
      <c r="L3514" s="1" t="s">
        <v>112</v>
      </c>
      <c r="M3514" s="14">
        <v>0.55000000000000004</v>
      </c>
      <c r="N3514" s="2">
        <v>1250</v>
      </c>
      <c r="O3514" s="14">
        <f t="shared" si="190"/>
        <v>687.5</v>
      </c>
      <c r="P3514" s="14">
        <f t="shared" si="191"/>
        <v>171.875</v>
      </c>
      <c r="Q3514" s="3">
        <v>0.25</v>
      </c>
    </row>
    <row r="3515" spans="1:17" ht="15.75" customHeight="1" x14ac:dyDescent="0.2">
      <c r="A3515" s="1" t="s">
        <v>108</v>
      </c>
      <c r="B3515" s="1">
        <v>1185732</v>
      </c>
      <c r="C3515" s="17">
        <v>44849</v>
      </c>
      <c r="D3515" s="17" t="str">
        <f t="shared" si="192"/>
        <v>octubre</v>
      </c>
      <c r="E3515" s="17" t="str">
        <f t="shared" si="193"/>
        <v>T4</v>
      </c>
      <c r="F3515" s="17" t="str">
        <f t="shared" si="194"/>
        <v>S2</v>
      </c>
      <c r="G3515" s="1" t="s">
        <v>0</v>
      </c>
      <c r="H3515" s="1" t="s">
        <v>100</v>
      </c>
      <c r="I3515" s="1" t="s">
        <v>101</v>
      </c>
      <c r="J3515" s="1" t="s">
        <v>5</v>
      </c>
      <c r="K3515" s="1">
        <v>53</v>
      </c>
      <c r="L3515" s="1" t="s">
        <v>114</v>
      </c>
      <c r="M3515" s="14">
        <v>0.55000000000000004</v>
      </c>
      <c r="N3515" s="2">
        <v>1000</v>
      </c>
      <c r="O3515" s="14">
        <f t="shared" si="190"/>
        <v>550</v>
      </c>
      <c r="P3515" s="14">
        <f t="shared" si="191"/>
        <v>137.5</v>
      </c>
      <c r="Q3515" s="3">
        <v>0.25</v>
      </c>
    </row>
    <row r="3516" spans="1:17" ht="15.75" customHeight="1" x14ac:dyDescent="0.2">
      <c r="A3516" s="1" t="s">
        <v>108</v>
      </c>
      <c r="B3516" s="1">
        <v>1185732</v>
      </c>
      <c r="C3516" s="17">
        <v>44849</v>
      </c>
      <c r="D3516" s="17" t="str">
        <f t="shared" si="192"/>
        <v>octubre</v>
      </c>
      <c r="E3516" s="17" t="str">
        <f t="shared" si="193"/>
        <v>T4</v>
      </c>
      <c r="F3516" s="17" t="str">
        <f t="shared" si="194"/>
        <v>S2</v>
      </c>
      <c r="G3516" s="1" t="s">
        <v>0</v>
      </c>
      <c r="H3516" s="1" t="s">
        <v>100</v>
      </c>
      <c r="I3516" s="1" t="s">
        <v>101</v>
      </c>
      <c r="J3516" s="1" t="s">
        <v>6</v>
      </c>
      <c r="K3516" s="1">
        <v>38</v>
      </c>
      <c r="L3516" s="1" t="s">
        <v>114</v>
      </c>
      <c r="M3516" s="14">
        <v>0.65</v>
      </c>
      <c r="N3516" s="2">
        <v>1000</v>
      </c>
      <c r="O3516" s="14">
        <f t="shared" si="190"/>
        <v>650</v>
      </c>
      <c r="P3516" s="14">
        <f t="shared" si="191"/>
        <v>162.5</v>
      </c>
      <c r="Q3516" s="3">
        <v>0.25</v>
      </c>
    </row>
    <row r="3517" spans="1:17" ht="15.75" customHeight="1" x14ac:dyDescent="0.2">
      <c r="A3517" s="1" t="s">
        <v>108</v>
      </c>
      <c r="B3517" s="1">
        <v>1185732</v>
      </c>
      <c r="C3517" s="17">
        <v>44849</v>
      </c>
      <c r="D3517" s="17" t="str">
        <f t="shared" si="192"/>
        <v>octubre</v>
      </c>
      <c r="E3517" s="17" t="str">
        <f t="shared" si="193"/>
        <v>T4</v>
      </c>
      <c r="F3517" s="17" t="str">
        <f t="shared" si="194"/>
        <v>S2</v>
      </c>
      <c r="G3517" s="1" t="s">
        <v>0</v>
      </c>
      <c r="H3517" s="1" t="s">
        <v>100</v>
      </c>
      <c r="I3517" s="1" t="s">
        <v>101</v>
      </c>
      <c r="J3517" s="1" t="s">
        <v>7</v>
      </c>
      <c r="K3517" s="1">
        <v>54</v>
      </c>
      <c r="L3517" s="1" t="s">
        <v>112</v>
      </c>
      <c r="M3517" s="14">
        <v>0.7</v>
      </c>
      <c r="N3517" s="2">
        <v>2250</v>
      </c>
      <c r="O3517" s="14">
        <f t="shared" si="190"/>
        <v>1575</v>
      </c>
      <c r="P3517" s="14">
        <f t="shared" si="191"/>
        <v>472.5</v>
      </c>
      <c r="Q3517" s="3">
        <v>0.3</v>
      </c>
    </row>
    <row r="3518" spans="1:17" ht="15.75" customHeight="1" x14ac:dyDescent="0.2">
      <c r="A3518" s="1" t="s">
        <v>108</v>
      </c>
      <c r="B3518" s="1">
        <v>1185732</v>
      </c>
      <c r="C3518" s="17">
        <v>44879</v>
      </c>
      <c r="D3518" s="17" t="str">
        <f t="shared" si="192"/>
        <v>noviembre</v>
      </c>
      <c r="E3518" s="17" t="str">
        <f t="shared" si="193"/>
        <v>T4</v>
      </c>
      <c r="F3518" s="17" t="str">
        <f t="shared" si="194"/>
        <v>S2</v>
      </c>
      <c r="G3518" s="1" t="s">
        <v>0</v>
      </c>
      <c r="H3518" s="1" t="s">
        <v>100</v>
      </c>
      <c r="I3518" s="1" t="s">
        <v>101</v>
      </c>
      <c r="J3518" s="1" t="s">
        <v>2</v>
      </c>
      <c r="K3518" s="1">
        <v>38</v>
      </c>
      <c r="L3518" s="1" t="s">
        <v>114</v>
      </c>
      <c r="M3518" s="14">
        <v>0.65</v>
      </c>
      <c r="N3518" s="2">
        <v>3750</v>
      </c>
      <c r="O3518" s="14">
        <f t="shared" si="190"/>
        <v>2437.5</v>
      </c>
      <c r="P3518" s="14">
        <f t="shared" si="191"/>
        <v>731.25</v>
      </c>
      <c r="Q3518" s="3">
        <v>0.3</v>
      </c>
    </row>
    <row r="3519" spans="1:17" ht="15.75" customHeight="1" x14ac:dyDescent="0.2">
      <c r="A3519" s="1" t="s">
        <v>108</v>
      </c>
      <c r="B3519" s="1">
        <v>1185732</v>
      </c>
      <c r="C3519" s="17">
        <v>44879</v>
      </c>
      <c r="D3519" s="17" t="str">
        <f t="shared" si="192"/>
        <v>noviembre</v>
      </c>
      <c r="E3519" s="17" t="str">
        <f t="shared" si="193"/>
        <v>T4</v>
      </c>
      <c r="F3519" s="17" t="str">
        <f t="shared" si="194"/>
        <v>S2</v>
      </c>
      <c r="G3519" s="1" t="s">
        <v>0</v>
      </c>
      <c r="H3519" s="1" t="s">
        <v>100</v>
      </c>
      <c r="I3519" s="1" t="s">
        <v>101</v>
      </c>
      <c r="J3519" s="1" t="s">
        <v>3</v>
      </c>
      <c r="K3519" s="1">
        <v>46</v>
      </c>
      <c r="L3519" s="1" t="s">
        <v>112</v>
      </c>
      <c r="M3519" s="14">
        <v>0.55000000000000004</v>
      </c>
      <c r="N3519" s="2">
        <v>3000</v>
      </c>
      <c r="O3519" s="14">
        <f t="shared" si="190"/>
        <v>1650.0000000000002</v>
      </c>
      <c r="P3519" s="14">
        <f t="shared" si="191"/>
        <v>495.00000000000006</v>
      </c>
      <c r="Q3519" s="3">
        <v>0.3</v>
      </c>
    </row>
    <row r="3520" spans="1:17" ht="15.75" customHeight="1" x14ac:dyDescent="0.2">
      <c r="A3520" s="1" t="s">
        <v>108</v>
      </c>
      <c r="B3520" s="1">
        <v>1185732</v>
      </c>
      <c r="C3520" s="17">
        <v>44879</v>
      </c>
      <c r="D3520" s="17" t="str">
        <f t="shared" si="192"/>
        <v>noviembre</v>
      </c>
      <c r="E3520" s="17" t="str">
        <f t="shared" si="193"/>
        <v>T4</v>
      </c>
      <c r="F3520" s="17" t="str">
        <f t="shared" si="194"/>
        <v>S2</v>
      </c>
      <c r="G3520" s="1" t="s">
        <v>0</v>
      </c>
      <c r="H3520" s="1" t="s">
        <v>100</v>
      </c>
      <c r="I3520" s="1" t="s">
        <v>101</v>
      </c>
      <c r="J3520" s="1" t="s">
        <v>4</v>
      </c>
      <c r="K3520" s="1">
        <v>19</v>
      </c>
      <c r="L3520" s="1" t="s">
        <v>112</v>
      </c>
      <c r="M3520" s="14">
        <v>0.55000000000000004</v>
      </c>
      <c r="N3520" s="2">
        <v>2950</v>
      </c>
      <c r="O3520" s="14">
        <f t="shared" si="190"/>
        <v>1622.5000000000002</v>
      </c>
      <c r="P3520" s="14">
        <f t="shared" si="191"/>
        <v>405.62500000000006</v>
      </c>
      <c r="Q3520" s="3">
        <v>0.25</v>
      </c>
    </row>
    <row r="3521" spans="1:17" ht="15.75" customHeight="1" x14ac:dyDescent="0.2">
      <c r="A3521" s="1" t="s">
        <v>108</v>
      </c>
      <c r="B3521" s="1">
        <v>1185732</v>
      </c>
      <c r="C3521" s="17">
        <v>44879</v>
      </c>
      <c r="D3521" s="17" t="str">
        <f t="shared" si="192"/>
        <v>noviembre</v>
      </c>
      <c r="E3521" s="17" t="str">
        <f t="shared" si="193"/>
        <v>T4</v>
      </c>
      <c r="F3521" s="17" t="str">
        <f t="shared" si="194"/>
        <v>S2</v>
      </c>
      <c r="G3521" s="1" t="s">
        <v>0</v>
      </c>
      <c r="H3521" s="1" t="s">
        <v>100</v>
      </c>
      <c r="I3521" s="1" t="s">
        <v>101</v>
      </c>
      <c r="J3521" s="1" t="s">
        <v>5</v>
      </c>
      <c r="K3521" s="1">
        <v>52</v>
      </c>
      <c r="L3521" s="1" t="s">
        <v>113</v>
      </c>
      <c r="M3521" s="14">
        <v>0.55000000000000004</v>
      </c>
      <c r="N3521" s="2">
        <v>2750</v>
      </c>
      <c r="O3521" s="14">
        <f t="shared" si="190"/>
        <v>1512.5000000000002</v>
      </c>
      <c r="P3521" s="14">
        <f t="shared" si="191"/>
        <v>378.12500000000006</v>
      </c>
      <c r="Q3521" s="3">
        <v>0.25</v>
      </c>
    </row>
    <row r="3522" spans="1:17" ht="15.75" customHeight="1" x14ac:dyDescent="0.2">
      <c r="A3522" s="1" t="s">
        <v>108</v>
      </c>
      <c r="B3522" s="1">
        <v>1185732</v>
      </c>
      <c r="C3522" s="17">
        <v>44879</v>
      </c>
      <c r="D3522" s="17" t="str">
        <f t="shared" ref="D3522:D3585" si="195">TEXT(C3522,"mmmm")</f>
        <v>noviembre</v>
      </c>
      <c r="E3522" s="17" t="str">
        <f t="shared" ref="E3522:E3585" si="196">"T" &amp; TRUNC((MONTH(C3522)-1)/3)+1</f>
        <v>T4</v>
      </c>
      <c r="F3522" s="17" t="str">
        <f t="shared" ref="F3522:F3585" si="197">"S" &amp; IF(MONTH(C3522)&lt;=6,1,2)</f>
        <v>S2</v>
      </c>
      <c r="G3522" s="1" t="s">
        <v>0</v>
      </c>
      <c r="H3522" s="1" t="s">
        <v>100</v>
      </c>
      <c r="I3522" s="1" t="s">
        <v>101</v>
      </c>
      <c r="J3522" s="1" t="s">
        <v>6</v>
      </c>
      <c r="K3522" s="1">
        <v>49</v>
      </c>
      <c r="L3522" s="1" t="s">
        <v>112</v>
      </c>
      <c r="M3522" s="14">
        <v>0.65</v>
      </c>
      <c r="N3522" s="2">
        <v>2500</v>
      </c>
      <c r="O3522" s="14">
        <f t="shared" si="190"/>
        <v>1625</v>
      </c>
      <c r="P3522" s="14">
        <f t="shared" si="191"/>
        <v>406.25</v>
      </c>
      <c r="Q3522" s="3">
        <v>0.25</v>
      </c>
    </row>
    <row r="3523" spans="1:17" ht="15.75" customHeight="1" x14ac:dyDescent="0.2">
      <c r="A3523" s="1" t="s">
        <v>108</v>
      </c>
      <c r="B3523" s="1">
        <v>1185732</v>
      </c>
      <c r="C3523" s="17">
        <v>44879</v>
      </c>
      <c r="D3523" s="17" t="str">
        <f t="shared" si="195"/>
        <v>noviembre</v>
      </c>
      <c r="E3523" s="17" t="str">
        <f t="shared" si="196"/>
        <v>T4</v>
      </c>
      <c r="F3523" s="17" t="str">
        <f t="shared" si="197"/>
        <v>S2</v>
      </c>
      <c r="G3523" s="1" t="s">
        <v>0</v>
      </c>
      <c r="H3523" s="1" t="s">
        <v>100</v>
      </c>
      <c r="I3523" s="1" t="s">
        <v>101</v>
      </c>
      <c r="J3523" s="1" t="s">
        <v>7</v>
      </c>
      <c r="K3523" s="1">
        <v>16</v>
      </c>
      <c r="L3523" s="1" t="s">
        <v>114</v>
      </c>
      <c r="M3523" s="14">
        <v>0.7</v>
      </c>
      <c r="N3523" s="2">
        <v>3500</v>
      </c>
      <c r="O3523" s="14">
        <f t="shared" si="190"/>
        <v>2450</v>
      </c>
      <c r="P3523" s="14">
        <f t="shared" si="191"/>
        <v>735</v>
      </c>
      <c r="Q3523" s="3">
        <v>0.3</v>
      </c>
    </row>
    <row r="3524" spans="1:17" ht="15.75" customHeight="1" x14ac:dyDescent="0.2">
      <c r="A3524" s="1" t="s">
        <v>108</v>
      </c>
      <c r="B3524" s="1">
        <v>1185732</v>
      </c>
      <c r="C3524" s="17">
        <v>44908</v>
      </c>
      <c r="D3524" s="17" t="str">
        <f t="shared" si="195"/>
        <v>diciembre</v>
      </c>
      <c r="E3524" s="17" t="str">
        <f t="shared" si="196"/>
        <v>T4</v>
      </c>
      <c r="F3524" s="17" t="str">
        <f t="shared" si="197"/>
        <v>S2</v>
      </c>
      <c r="G3524" s="1" t="s">
        <v>0</v>
      </c>
      <c r="H3524" s="1" t="s">
        <v>100</v>
      </c>
      <c r="I3524" s="1" t="s">
        <v>101</v>
      </c>
      <c r="J3524" s="1" t="s">
        <v>2</v>
      </c>
      <c r="K3524" s="1">
        <v>51</v>
      </c>
      <c r="L3524" s="1" t="s">
        <v>113</v>
      </c>
      <c r="M3524" s="14">
        <v>0.65</v>
      </c>
      <c r="N3524" s="2">
        <v>5750</v>
      </c>
      <c r="O3524" s="14">
        <f t="shared" si="190"/>
        <v>3737.5</v>
      </c>
      <c r="P3524" s="14">
        <f t="shared" si="191"/>
        <v>1121.25</v>
      </c>
      <c r="Q3524" s="3">
        <v>0.3</v>
      </c>
    </row>
    <row r="3525" spans="1:17" ht="15.75" customHeight="1" x14ac:dyDescent="0.2">
      <c r="A3525" s="1" t="s">
        <v>108</v>
      </c>
      <c r="B3525" s="1">
        <v>1185732</v>
      </c>
      <c r="C3525" s="17">
        <v>44908</v>
      </c>
      <c r="D3525" s="17" t="str">
        <f t="shared" si="195"/>
        <v>diciembre</v>
      </c>
      <c r="E3525" s="17" t="str">
        <f t="shared" si="196"/>
        <v>T4</v>
      </c>
      <c r="F3525" s="17" t="str">
        <f t="shared" si="197"/>
        <v>S2</v>
      </c>
      <c r="G3525" s="1" t="s">
        <v>0</v>
      </c>
      <c r="H3525" s="1" t="s">
        <v>100</v>
      </c>
      <c r="I3525" s="1" t="s">
        <v>101</v>
      </c>
      <c r="J3525" s="1" t="s">
        <v>3</v>
      </c>
      <c r="K3525" s="1">
        <v>37</v>
      </c>
      <c r="L3525" s="1" t="s">
        <v>112</v>
      </c>
      <c r="M3525" s="14">
        <v>0.55000000000000004</v>
      </c>
      <c r="N3525" s="2">
        <v>3750</v>
      </c>
      <c r="O3525" s="14">
        <f t="shared" si="190"/>
        <v>2062.5</v>
      </c>
      <c r="P3525" s="14">
        <f t="shared" si="191"/>
        <v>618.75</v>
      </c>
      <c r="Q3525" s="3">
        <v>0.3</v>
      </c>
    </row>
    <row r="3526" spans="1:17" ht="15.75" customHeight="1" x14ac:dyDescent="0.2">
      <c r="A3526" s="1" t="s">
        <v>108</v>
      </c>
      <c r="B3526" s="1">
        <v>1185732</v>
      </c>
      <c r="C3526" s="17">
        <v>44908</v>
      </c>
      <c r="D3526" s="17" t="str">
        <f t="shared" si="195"/>
        <v>diciembre</v>
      </c>
      <c r="E3526" s="17" t="str">
        <f t="shared" si="196"/>
        <v>T4</v>
      </c>
      <c r="F3526" s="17" t="str">
        <f t="shared" si="197"/>
        <v>S2</v>
      </c>
      <c r="G3526" s="1" t="s">
        <v>0</v>
      </c>
      <c r="H3526" s="1" t="s">
        <v>100</v>
      </c>
      <c r="I3526" s="1" t="s">
        <v>101</v>
      </c>
      <c r="J3526" s="1" t="s">
        <v>4</v>
      </c>
      <c r="K3526" s="1">
        <v>32</v>
      </c>
      <c r="L3526" s="1" t="s">
        <v>115</v>
      </c>
      <c r="M3526" s="14">
        <v>0.55000000000000004</v>
      </c>
      <c r="N3526" s="2">
        <v>3500</v>
      </c>
      <c r="O3526" s="14">
        <f t="shared" si="190"/>
        <v>1925.0000000000002</v>
      </c>
      <c r="P3526" s="14">
        <f t="shared" si="191"/>
        <v>481.25000000000006</v>
      </c>
      <c r="Q3526" s="3">
        <v>0.25</v>
      </c>
    </row>
    <row r="3527" spans="1:17" ht="15.75" customHeight="1" x14ac:dyDescent="0.2">
      <c r="A3527" s="1" t="s">
        <v>108</v>
      </c>
      <c r="B3527" s="1">
        <v>1185732</v>
      </c>
      <c r="C3527" s="17">
        <v>44908</v>
      </c>
      <c r="D3527" s="17" t="str">
        <f t="shared" si="195"/>
        <v>diciembre</v>
      </c>
      <c r="E3527" s="17" t="str">
        <f t="shared" si="196"/>
        <v>T4</v>
      </c>
      <c r="F3527" s="17" t="str">
        <f t="shared" si="197"/>
        <v>S2</v>
      </c>
      <c r="G3527" s="1" t="s">
        <v>0</v>
      </c>
      <c r="H3527" s="1" t="s">
        <v>100</v>
      </c>
      <c r="I3527" s="1" t="s">
        <v>101</v>
      </c>
      <c r="J3527" s="1" t="s">
        <v>5</v>
      </c>
      <c r="K3527" s="1">
        <v>22</v>
      </c>
      <c r="L3527" s="1" t="s">
        <v>115</v>
      </c>
      <c r="M3527" s="14">
        <v>0.55000000000000004</v>
      </c>
      <c r="N3527" s="2">
        <v>3000</v>
      </c>
      <c r="O3527" s="14">
        <f t="shared" si="190"/>
        <v>1650.0000000000002</v>
      </c>
      <c r="P3527" s="14">
        <f t="shared" si="191"/>
        <v>412.50000000000006</v>
      </c>
      <c r="Q3527" s="3">
        <v>0.25</v>
      </c>
    </row>
    <row r="3528" spans="1:17" ht="15.75" customHeight="1" x14ac:dyDescent="0.2">
      <c r="A3528" s="1" t="s">
        <v>108</v>
      </c>
      <c r="B3528" s="1">
        <v>1185732</v>
      </c>
      <c r="C3528" s="17">
        <v>44908</v>
      </c>
      <c r="D3528" s="17" t="str">
        <f t="shared" si="195"/>
        <v>diciembre</v>
      </c>
      <c r="E3528" s="17" t="str">
        <f t="shared" si="196"/>
        <v>T4</v>
      </c>
      <c r="F3528" s="17" t="str">
        <f t="shared" si="197"/>
        <v>S2</v>
      </c>
      <c r="G3528" s="1" t="s">
        <v>0</v>
      </c>
      <c r="H3528" s="1" t="s">
        <v>100</v>
      </c>
      <c r="I3528" s="1" t="s">
        <v>101</v>
      </c>
      <c r="J3528" s="1" t="s">
        <v>6</v>
      </c>
      <c r="K3528" s="1">
        <v>36</v>
      </c>
      <c r="L3528" s="1" t="s">
        <v>112</v>
      </c>
      <c r="M3528" s="14">
        <v>0.65</v>
      </c>
      <c r="N3528" s="2">
        <v>3000</v>
      </c>
      <c r="O3528" s="14">
        <f t="shared" si="190"/>
        <v>1950</v>
      </c>
      <c r="P3528" s="14">
        <f t="shared" si="191"/>
        <v>487.5</v>
      </c>
      <c r="Q3528" s="3">
        <v>0.25</v>
      </c>
    </row>
    <row r="3529" spans="1:17" ht="15.75" customHeight="1" x14ac:dyDescent="0.2">
      <c r="A3529" s="1" t="s">
        <v>108</v>
      </c>
      <c r="B3529" s="1">
        <v>1185732</v>
      </c>
      <c r="C3529" s="17">
        <v>44908</v>
      </c>
      <c r="D3529" s="17" t="str">
        <f t="shared" si="195"/>
        <v>diciembre</v>
      </c>
      <c r="E3529" s="17" t="str">
        <f t="shared" si="196"/>
        <v>T4</v>
      </c>
      <c r="F3529" s="17" t="str">
        <f t="shared" si="197"/>
        <v>S2</v>
      </c>
      <c r="G3529" s="1" t="s">
        <v>0</v>
      </c>
      <c r="H3529" s="1" t="s">
        <v>100</v>
      </c>
      <c r="I3529" s="1" t="s">
        <v>101</v>
      </c>
      <c r="J3529" s="1" t="s">
        <v>7</v>
      </c>
      <c r="K3529" s="1">
        <v>48</v>
      </c>
      <c r="L3529" s="1" t="s">
        <v>114</v>
      </c>
      <c r="M3529" s="14">
        <v>0.7</v>
      </c>
      <c r="N3529" s="2">
        <v>4000</v>
      </c>
      <c r="O3529" s="14">
        <f t="shared" si="190"/>
        <v>2800</v>
      </c>
      <c r="P3529" s="14">
        <f t="shared" si="191"/>
        <v>840</v>
      </c>
      <c r="Q3529" s="3">
        <v>0.3</v>
      </c>
    </row>
    <row r="3530" spans="1:17" ht="15.75" customHeight="1" x14ac:dyDescent="0.2">
      <c r="A3530" s="1" t="s">
        <v>108</v>
      </c>
      <c r="B3530" s="1">
        <v>1185732</v>
      </c>
      <c r="C3530" s="17">
        <v>44575</v>
      </c>
      <c r="D3530" s="17" t="str">
        <f t="shared" si="195"/>
        <v>enero</v>
      </c>
      <c r="E3530" s="17" t="str">
        <f t="shared" si="196"/>
        <v>T1</v>
      </c>
      <c r="F3530" s="17" t="str">
        <f t="shared" si="197"/>
        <v>S1</v>
      </c>
      <c r="G3530" s="1" t="s">
        <v>0</v>
      </c>
      <c r="H3530" s="1" t="s">
        <v>102</v>
      </c>
      <c r="I3530" s="1" t="s">
        <v>103</v>
      </c>
      <c r="J3530" s="1" t="s">
        <v>2</v>
      </c>
      <c r="K3530" s="1">
        <v>27</v>
      </c>
      <c r="L3530" s="1" t="s">
        <v>112</v>
      </c>
      <c r="M3530" s="14">
        <v>0.45</v>
      </c>
      <c r="N3530" s="2">
        <v>5250</v>
      </c>
      <c r="O3530" s="14">
        <f t="shared" si="190"/>
        <v>2362.5</v>
      </c>
      <c r="P3530" s="14">
        <f t="shared" si="191"/>
        <v>1063.125</v>
      </c>
      <c r="Q3530" s="3">
        <v>0.45</v>
      </c>
    </row>
    <row r="3531" spans="1:17" ht="15.75" customHeight="1" x14ac:dyDescent="0.2">
      <c r="A3531" s="1" t="s">
        <v>108</v>
      </c>
      <c r="B3531" s="1">
        <v>1185732</v>
      </c>
      <c r="C3531" s="17">
        <v>44575</v>
      </c>
      <c r="D3531" s="17" t="str">
        <f t="shared" si="195"/>
        <v>enero</v>
      </c>
      <c r="E3531" s="17" t="str">
        <f t="shared" si="196"/>
        <v>T1</v>
      </c>
      <c r="F3531" s="17" t="str">
        <f t="shared" si="197"/>
        <v>S1</v>
      </c>
      <c r="G3531" s="1" t="s">
        <v>0</v>
      </c>
      <c r="H3531" s="1" t="s">
        <v>102</v>
      </c>
      <c r="I3531" s="1" t="s">
        <v>103</v>
      </c>
      <c r="J3531" s="1" t="s">
        <v>3</v>
      </c>
      <c r="K3531" s="1">
        <v>41</v>
      </c>
      <c r="L3531" s="1" t="s">
        <v>112</v>
      </c>
      <c r="M3531" s="14">
        <v>0.45</v>
      </c>
      <c r="N3531" s="2">
        <v>3250</v>
      </c>
      <c r="O3531" s="14">
        <f t="shared" si="190"/>
        <v>1462.5</v>
      </c>
      <c r="P3531" s="14">
        <f t="shared" si="191"/>
        <v>658.125</v>
      </c>
      <c r="Q3531" s="3">
        <v>0.45</v>
      </c>
    </row>
    <row r="3532" spans="1:17" ht="15.75" customHeight="1" x14ac:dyDescent="0.2">
      <c r="A3532" s="1" t="s">
        <v>108</v>
      </c>
      <c r="B3532" s="1">
        <v>1185732</v>
      </c>
      <c r="C3532" s="17">
        <v>44575</v>
      </c>
      <c r="D3532" s="17" t="str">
        <f t="shared" si="195"/>
        <v>enero</v>
      </c>
      <c r="E3532" s="17" t="str">
        <f t="shared" si="196"/>
        <v>T1</v>
      </c>
      <c r="F3532" s="17" t="str">
        <f t="shared" si="197"/>
        <v>S1</v>
      </c>
      <c r="G3532" s="1" t="s">
        <v>0</v>
      </c>
      <c r="H3532" s="1" t="s">
        <v>102</v>
      </c>
      <c r="I3532" s="1" t="s">
        <v>103</v>
      </c>
      <c r="J3532" s="1" t="s">
        <v>4</v>
      </c>
      <c r="K3532" s="1">
        <v>41</v>
      </c>
      <c r="L3532" s="1" t="s">
        <v>114</v>
      </c>
      <c r="M3532" s="14">
        <v>0.35000000000000003</v>
      </c>
      <c r="N3532" s="2">
        <v>3250</v>
      </c>
      <c r="O3532" s="14">
        <f t="shared" si="190"/>
        <v>1137.5</v>
      </c>
      <c r="P3532" s="14">
        <f t="shared" si="191"/>
        <v>398.125</v>
      </c>
      <c r="Q3532" s="3">
        <v>0.35</v>
      </c>
    </row>
    <row r="3533" spans="1:17" ht="15.75" customHeight="1" x14ac:dyDescent="0.2">
      <c r="A3533" s="1" t="s">
        <v>108</v>
      </c>
      <c r="B3533" s="1">
        <v>1185732</v>
      </c>
      <c r="C3533" s="17">
        <v>44575</v>
      </c>
      <c r="D3533" s="17" t="str">
        <f t="shared" si="195"/>
        <v>enero</v>
      </c>
      <c r="E3533" s="17" t="str">
        <f t="shared" si="196"/>
        <v>T1</v>
      </c>
      <c r="F3533" s="17" t="str">
        <f t="shared" si="197"/>
        <v>S1</v>
      </c>
      <c r="G3533" s="1" t="s">
        <v>0</v>
      </c>
      <c r="H3533" s="1" t="s">
        <v>102</v>
      </c>
      <c r="I3533" s="1" t="s">
        <v>103</v>
      </c>
      <c r="J3533" s="1" t="s">
        <v>5</v>
      </c>
      <c r="K3533" s="1">
        <v>25</v>
      </c>
      <c r="L3533" s="1" t="s">
        <v>113</v>
      </c>
      <c r="M3533" s="14">
        <v>0.39999999999999997</v>
      </c>
      <c r="N3533" s="2">
        <v>1750</v>
      </c>
      <c r="O3533" s="14">
        <f t="shared" si="190"/>
        <v>699.99999999999989</v>
      </c>
      <c r="P3533" s="14">
        <f t="shared" si="191"/>
        <v>244.99999999999994</v>
      </c>
      <c r="Q3533" s="3">
        <v>0.35</v>
      </c>
    </row>
    <row r="3534" spans="1:17" ht="15.75" customHeight="1" x14ac:dyDescent="0.2">
      <c r="A3534" s="1" t="s">
        <v>108</v>
      </c>
      <c r="B3534" s="1">
        <v>1185732</v>
      </c>
      <c r="C3534" s="17">
        <v>44575</v>
      </c>
      <c r="D3534" s="17" t="str">
        <f t="shared" si="195"/>
        <v>enero</v>
      </c>
      <c r="E3534" s="17" t="str">
        <f t="shared" si="196"/>
        <v>T1</v>
      </c>
      <c r="F3534" s="17" t="str">
        <f t="shared" si="197"/>
        <v>S1</v>
      </c>
      <c r="G3534" s="1" t="s">
        <v>0</v>
      </c>
      <c r="H3534" s="1" t="s">
        <v>102</v>
      </c>
      <c r="I3534" s="1" t="s">
        <v>103</v>
      </c>
      <c r="J3534" s="1" t="s">
        <v>6</v>
      </c>
      <c r="K3534" s="1">
        <v>31</v>
      </c>
      <c r="L3534" s="1" t="s">
        <v>112</v>
      </c>
      <c r="M3534" s="14">
        <v>0.55000000000000004</v>
      </c>
      <c r="N3534" s="2">
        <v>2250</v>
      </c>
      <c r="O3534" s="14">
        <f t="shared" si="190"/>
        <v>1237.5</v>
      </c>
      <c r="P3534" s="14">
        <f t="shared" si="191"/>
        <v>433.125</v>
      </c>
      <c r="Q3534" s="3">
        <v>0.35</v>
      </c>
    </row>
    <row r="3535" spans="1:17" ht="15.75" customHeight="1" x14ac:dyDescent="0.2">
      <c r="A3535" s="1" t="s">
        <v>108</v>
      </c>
      <c r="B3535" s="1">
        <v>1185732</v>
      </c>
      <c r="C3535" s="17">
        <v>44575</v>
      </c>
      <c r="D3535" s="17" t="str">
        <f t="shared" si="195"/>
        <v>enero</v>
      </c>
      <c r="E3535" s="17" t="str">
        <f t="shared" si="196"/>
        <v>T1</v>
      </c>
      <c r="F3535" s="17" t="str">
        <f t="shared" si="197"/>
        <v>S1</v>
      </c>
      <c r="G3535" s="1" t="s">
        <v>0</v>
      </c>
      <c r="H3535" s="1" t="s">
        <v>102</v>
      </c>
      <c r="I3535" s="1" t="s">
        <v>103</v>
      </c>
      <c r="J3535" s="1" t="s">
        <v>7</v>
      </c>
      <c r="K3535" s="1">
        <v>18</v>
      </c>
      <c r="L3535" s="1" t="s">
        <v>112</v>
      </c>
      <c r="M3535" s="14">
        <v>0.45</v>
      </c>
      <c r="N3535" s="2">
        <v>3250</v>
      </c>
      <c r="O3535" s="14">
        <f t="shared" si="190"/>
        <v>1462.5</v>
      </c>
      <c r="P3535" s="14">
        <f t="shared" si="191"/>
        <v>585</v>
      </c>
      <c r="Q3535" s="3">
        <v>0.39999999999999997</v>
      </c>
    </row>
    <row r="3536" spans="1:17" ht="15.75" customHeight="1" x14ac:dyDescent="0.2">
      <c r="A3536" s="1" t="s">
        <v>108</v>
      </c>
      <c r="B3536" s="1">
        <v>1185732</v>
      </c>
      <c r="C3536" s="17">
        <v>44604</v>
      </c>
      <c r="D3536" s="17" t="str">
        <f t="shared" si="195"/>
        <v>febrero</v>
      </c>
      <c r="E3536" s="17" t="str">
        <f t="shared" si="196"/>
        <v>T1</v>
      </c>
      <c r="F3536" s="17" t="str">
        <f t="shared" si="197"/>
        <v>S1</v>
      </c>
      <c r="G3536" s="1" t="s">
        <v>0</v>
      </c>
      <c r="H3536" s="1" t="s">
        <v>102</v>
      </c>
      <c r="I3536" s="1" t="s">
        <v>103</v>
      </c>
      <c r="J3536" s="1" t="s">
        <v>2</v>
      </c>
      <c r="K3536" s="1">
        <v>18</v>
      </c>
      <c r="L3536" s="1" t="s">
        <v>112</v>
      </c>
      <c r="M3536" s="14">
        <v>0.45</v>
      </c>
      <c r="N3536" s="2">
        <v>5750</v>
      </c>
      <c r="O3536" s="14">
        <f t="shared" si="190"/>
        <v>2587.5</v>
      </c>
      <c r="P3536" s="14">
        <f t="shared" si="191"/>
        <v>1164.375</v>
      </c>
      <c r="Q3536" s="3">
        <v>0.45</v>
      </c>
    </row>
    <row r="3537" spans="1:17" ht="15.75" customHeight="1" x14ac:dyDescent="0.2">
      <c r="A3537" s="1" t="s">
        <v>108</v>
      </c>
      <c r="B3537" s="1">
        <v>1185732</v>
      </c>
      <c r="C3537" s="17">
        <v>44604</v>
      </c>
      <c r="D3537" s="17" t="str">
        <f t="shared" si="195"/>
        <v>febrero</v>
      </c>
      <c r="E3537" s="17" t="str">
        <f t="shared" si="196"/>
        <v>T1</v>
      </c>
      <c r="F3537" s="17" t="str">
        <f t="shared" si="197"/>
        <v>S1</v>
      </c>
      <c r="G3537" s="1" t="s">
        <v>0</v>
      </c>
      <c r="H3537" s="1" t="s">
        <v>102</v>
      </c>
      <c r="I3537" s="1" t="s">
        <v>103</v>
      </c>
      <c r="J3537" s="1" t="s">
        <v>3</v>
      </c>
      <c r="K3537" s="1">
        <v>43</v>
      </c>
      <c r="L3537" s="1" t="s">
        <v>115</v>
      </c>
      <c r="M3537" s="14">
        <v>0.45</v>
      </c>
      <c r="N3537" s="2">
        <v>2250</v>
      </c>
      <c r="O3537" s="14">
        <f t="shared" si="190"/>
        <v>1012.5</v>
      </c>
      <c r="P3537" s="14">
        <f t="shared" si="191"/>
        <v>455.625</v>
      </c>
      <c r="Q3537" s="3">
        <v>0.45</v>
      </c>
    </row>
    <row r="3538" spans="1:17" ht="15.75" customHeight="1" x14ac:dyDescent="0.2">
      <c r="A3538" s="1" t="s">
        <v>108</v>
      </c>
      <c r="B3538" s="1">
        <v>1185732</v>
      </c>
      <c r="C3538" s="17">
        <v>44604</v>
      </c>
      <c r="D3538" s="17" t="str">
        <f t="shared" si="195"/>
        <v>febrero</v>
      </c>
      <c r="E3538" s="17" t="str">
        <f t="shared" si="196"/>
        <v>T1</v>
      </c>
      <c r="F3538" s="17" t="str">
        <f t="shared" si="197"/>
        <v>S1</v>
      </c>
      <c r="G3538" s="1" t="s">
        <v>0</v>
      </c>
      <c r="H3538" s="1" t="s">
        <v>102</v>
      </c>
      <c r="I3538" s="1" t="s">
        <v>103</v>
      </c>
      <c r="J3538" s="1" t="s">
        <v>4</v>
      </c>
      <c r="K3538" s="1">
        <v>51</v>
      </c>
      <c r="L3538" s="1" t="s">
        <v>115</v>
      </c>
      <c r="M3538" s="14">
        <v>0.35000000000000003</v>
      </c>
      <c r="N3538" s="2">
        <v>2750</v>
      </c>
      <c r="O3538" s="14">
        <f t="shared" si="190"/>
        <v>962.50000000000011</v>
      </c>
      <c r="P3538" s="14">
        <f t="shared" si="191"/>
        <v>336.875</v>
      </c>
      <c r="Q3538" s="3">
        <v>0.35</v>
      </c>
    </row>
    <row r="3539" spans="1:17" ht="15.75" customHeight="1" x14ac:dyDescent="0.2">
      <c r="A3539" s="1" t="s">
        <v>108</v>
      </c>
      <c r="B3539" s="1">
        <v>1185732</v>
      </c>
      <c r="C3539" s="17">
        <v>44604</v>
      </c>
      <c r="D3539" s="17" t="str">
        <f t="shared" si="195"/>
        <v>febrero</v>
      </c>
      <c r="E3539" s="17" t="str">
        <f t="shared" si="196"/>
        <v>T1</v>
      </c>
      <c r="F3539" s="17" t="str">
        <f t="shared" si="197"/>
        <v>S1</v>
      </c>
      <c r="G3539" s="1" t="s">
        <v>0</v>
      </c>
      <c r="H3539" s="1" t="s">
        <v>102</v>
      </c>
      <c r="I3539" s="1" t="s">
        <v>103</v>
      </c>
      <c r="J3539" s="1" t="s">
        <v>5</v>
      </c>
      <c r="K3539" s="1">
        <v>28</v>
      </c>
      <c r="L3539" s="1" t="s">
        <v>114</v>
      </c>
      <c r="M3539" s="14">
        <v>0.39999999999999997</v>
      </c>
      <c r="N3539" s="2">
        <v>1500</v>
      </c>
      <c r="O3539" s="14">
        <f t="shared" si="190"/>
        <v>600</v>
      </c>
      <c r="P3539" s="14">
        <f t="shared" si="191"/>
        <v>210</v>
      </c>
      <c r="Q3539" s="3">
        <v>0.35</v>
      </c>
    </row>
    <row r="3540" spans="1:17" ht="15.75" customHeight="1" x14ac:dyDescent="0.2">
      <c r="A3540" s="1" t="s">
        <v>108</v>
      </c>
      <c r="B3540" s="1">
        <v>1185732</v>
      </c>
      <c r="C3540" s="17">
        <v>44604</v>
      </c>
      <c r="D3540" s="17" t="str">
        <f t="shared" si="195"/>
        <v>febrero</v>
      </c>
      <c r="E3540" s="17" t="str">
        <f t="shared" si="196"/>
        <v>T1</v>
      </c>
      <c r="F3540" s="17" t="str">
        <f t="shared" si="197"/>
        <v>S1</v>
      </c>
      <c r="G3540" s="1" t="s">
        <v>0</v>
      </c>
      <c r="H3540" s="1" t="s">
        <v>102</v>
      </c>
      <c r="I3540" s="1" t="s">
        <v>103</v>
      </c>
      <c r="J3540" s="1" t="s">
        <v>6</v>
      </c>
      <c r="K3540" s="1">
        <v>26</v>
      </c>
      <c r="L3540" s="1" t="s">
        <v>115</v>
      </c>
      <c r="M3540" s="14">
        <v>0.55000000000000004</v>
      </c>
      <c r="N3540" s="2">
        <v>2250</v>
      </c>
      <c r="O3540" s="14">
        <f t="shared" si="190"/>
        <v>1237.5</v>
      </c>
      <c r="P3540" s="14">
        <f t="shared" si="191"/>
        <v>433.125</v>
      </c>
      <c r="Q3540" s="3">
        <v>0.35</v>
      </c>
    </row>
    <row r="3541" spans="1:17" ht="15.75" customHeight="1" x14ac:dyDescent="0.2">
      <c r="A3541" s="1" t="s">
        <v>108</v>
      </c>
      <c r="B3541" s="1">
        <v>1185732</v>
      </c>
      <c r="C3541" s="17">
        <v>44604</v>
      </c>
      <c r="D3541" s="17" t="str">
        <f t="shared" si="195"/>
        <v>febrero</v>
      </c>
      <c r="E3541" s="17" t="str">
        <f t="shared" si="196"/>
        <v>T1</v>
      </c>
      <c r="F3541" s="17" t="str">
        <f t="shared" si="197"/>
        <v>S1</v>
      </c>
      <c r="G3541" s="1" t="s">
        <v>0</v>
      </c>
      <c r="H3541" s="1" t="s">
        <v>102</v>
      </c>
      <c r="I3541" s="1" t="s">
        <v>103</v>
      </c>
      <c r="J3541" s="1" t="s">
        <v>7</v>
      </c>
      <c r="K3541" s="1">
        <v>21</v>
      </c>
      <c r="L3541" s="1" t="s">
        <v>114</v>
      </c>
      <c r="M3541" s="14">
        <v>0.45</v>
      </c>
      <c r="N3541" s="2">
        <v>3250</v>
      </c>
      <c r="O3541" s="14">
        <f t="shared" si="190"/>
        <v>1462.5</v>
      </c>
      <c r="P3541" s="14">
        <f t="shared" si="191"/>
        <v>585</v>
      </c>
      <c r="Q3541" s="3">
        <v>0.39999999999999997</v>
      </c>
    </row>
    <row r="3542" spans="1:17" ht="15.75" customHeight="1" x14ac:dyDescent="0.2">
      <c r="A3542" s="1" t="s">
        <v>108</v>
      </c>
      <c r="B3542" s="1">
        <v>1185732</v>
      </c>
      <c r="C3542" s="17">
        <v>44630</v>
      </c>
      <c r="D3542" s="17" t="str">
        <f t="shared" si="195"/>
        <v>marzo</v>
      </c>
      <c r="E3542" s="17" t="str">
        <f t="shared" si="196"/>
        <v>T1</v>
      </c>
      <c r="F3542" s="17" t="str">
        <f t="shared" si="197"/>
        <v>S1</v>
      </c>
      <c r="G3542" s="1" t="s">
        <v>0</v>
      </c>
      <c r="H3542" s="1" t="s">
        <v>102</v>
      </c>
      <c r="I3542" s="1" t="s">
        <v>103</v>
      </c>
      <c r="J3542" s="1" t="s">
        <v>2</v>
      </c>
      <c r="K3542" s="1">
        <v>16</v>
      </c>
      <c r="L3542" s="1" t="s">
        <v>113</v>
      </c>
      <c r="M3542" s="14">
        <v>0.45</v>
      </c>
      <c r="N3542" s="2">
        <v>5450</v>
      </c>
      <c r="O3542" s="14">
        <f t="shared" si="190"/>
        <v>2452.5</v>
      </c>
      <c r="P3542" s="14">
        <f t="shared" si="191"/>
        <v>1103.625</v>
      </c>
      <c r="Q3542" s="3">
        <v>0.45</v>
      </c>
    </row>
    <row r="3543" spans="1:17" ht="15.75" customHeight="1" x14ac:dyDescent="0.2">
      <c r="A3543" s="1" t="s">
        <v>108</v>
      </c>
      <c r="B3543" s="1">
        <v>1185732</v>
      </c>
      <c r="C3543" s="17">
        <v>44630</v>
      </c>
      <c r="D3543" s="17" t="str">
        <f t="shared" si="195"/>
        <v>marzo</v>
      </c>
      <c r="E3543" s="17" t="str">
        <f t="shared" si="196"/>
        <v>T1</v>
      </c>
      <c r="F3543" s="17" t="str">
        <f t="shared" si="197"/>
        <v>S1</v>
      </c>
      <c r="G3543" s="1" t="s">
        <v>0</v>
      </c>
      <c r="H3543" s="1" t="s">
        <v>102</v>
      </c>
      <c r="I3543" s="1" t="s">
        <v>103</v>
      </c>
      <c r="J3543" s="1" t="s">
        <v>3</v>
      </c>
      <c r="K3543" s="1">
        <v>25</v>
      </c>
      <c r="L3543" s="1" t="s">
        <v>114</v>
      </c>
      <c r="M3543" s="14">
        <v>0.45</v>
      </c>
      <c r="N3543" s="2">
        <v>2500</v>
      </c>
      <c r="O3543" s="14">
        <f t="shared" si="190"/>
        <v>1125</v>
      </c>
      <c r="P3543" s="14">
        <f t="shared" si="191"/>
        <v>506.25</v>
      </c>
      <c r="Q3543" s="3">
        <v>0.45</v>
      </c>
    </row>
    <row r="3544" spans="1:17" ht="15.75" customHeight="1" x14ac:dyDescent="0.2">
      <c r="A3544" s="1" t="s">
        <v>108</v>
      </c>
      <c r="B3544" s="1">
        <v>1185732</v>
      </c>
      <c r="C3544" s="17">
        <v>44630</v>
      </c>
      <c r="D3544" s="17" t="str">
        <f t="shared" si="195"/>
        <v>marzo</v>
      </c>
      <c r="E3544" s="17" t="str">
        <f t="shared" si="196"/>
        <v>T1</v>
      </c>
      <c r="F3544" s="17" t="str">
        <f t="shared" si="197"/>
        <v>S1</v>
      </c>
      <c r="G3544" s="1" t="s">
        <v>0</v>
      </c>
      <c r="H3544" s="1" t="s">
        <v>102</v>
      </c>
      <c r="I3544" s="1" t="s">
        <v>103</v>
      </c>
      <c r="J3544" s="1" t="s">
        <v>4</v>
      </c>
      <c r="K3544" s="1">
        <v>24</v>
      </c>
      <c r="L3544" s="1" t="s">
        <v>112</v>
      </c>
      <c r="M3544" s="14">
        <v>0.35000000000000003</v>
      </c>
      <c r="N3544" s="2">
        <v>2750</v>
      </c>
      <c r="O3544" s="14">
        <f t="shared" si="190"/>
        <v>962.50000000000011</v>
      </c>
      <c r="P3544" s="14">
        <f t="shared" si="191"/>
        <v>336.875</v>
      </c>
      <c r="Q3544" s="3">
        <v>0.35</v>
      </c>
    </row>
    <row r="3545" spans="1:17" ht="15.75" customHeight="1" x14ac:dyDescent="0.2">
      <c r="A3545" s="1" t="s">
        <v>108</v>
      </c>
      <c r="B3545" s="1">
        <v>1185732</v>
      </c>
      <c r="C3545" s="17">
        <v>44630</v>
      </c>
      <c r="D3545" s="17" t="str">
        <f t="shared" si="195"/>
        <v>marzo</v>
      </c>
      <c r="E3545" s="17" t="str">
        <f t="shared" si="196"/>
        <v>T1</v>
      </c>
      <c r="F3545" s="17" t="str">
        <f t="shared" si="197"/>
        <v>S1</v>
      </c>
      <c r="G3545" s="1" t="s">
        <v>0</v>
      </c>
      <c r="H3545" s="1" t="s">
        <v>102</v>
      </c>
      <c r="I3545" s="1" t="s">
        <v>103</v>
      </c>
      <c r="J3545" s="1" t="s">
        <v>5</v>
      </c>
      <c r="K3545" s="1">
        <v>36</v>
      </c>
      <c r="L3545" s="1" t="s">
        <v>113</v>
      </c>
      <c r="M3545" s="14">
        <v>0.39999999999999997</v>
      </c>
      <c r="N3545" s="2">
        <v>1250</v>
      </c>
      <c r="O3545" s="14">
        <f t="shared" si="190"/>
        <v>499.99999999999994</v>
      </c>
      <c r="P3545" s="14">
        <f t="shared" si="191"/>
        <v>174.99999999999997</v>
      </c>
      <c r="Q3545" s="3">
        <v>0.35</v>
      </c>
    </row>
    <row r="3546" spans="1:17" ht="15.75" customHeight="1" x14ac:dyDescent="0.2">
      <c r="A3546" s="1" t="s">
        <v>108</v>
      </c>
      <c r="B3546" s="1">
        <v>1185732</v>
      </c>
      <c r="C3546" s="17">
        <v>44630</v>
      </c>
      <c r="D3546" s="17" t="str">
        <f t="shared" si="195"/>
        <v>marzo</v>
      </c>
      <c r="E3546" s="17" t="str">
        <f t="shared" si="196"/>
        <v>T1</v>
      </c>
      <c r="F3546" s="17" t="str">
        <f t="shared" si="197"/>
        <v>S1</v>
      </c>
      <c r="G3546" s="1" t="s">
        <v>0</v>
      </c>
      <c r="H3546" s="1" t="s">
        <v>102</v>
      </c>
      <c r="I3546" s="1" t="s">
        <v>103</v>
      </c>
      <c r="J3546" s="1" t="s">
        <v>6</v>
      </c>
      <c r="K3546" s="1">
        <v>37</v>
      </c>
      <c r="L3546" s="1" t="s">
        <v>113</v>
      </c>
      <c r="M3546" s="14">
        <v>0.55000000000000004</v>
      </c>
      <c r="N3546" s="2">
        <v>1750</v>
      </c>
      <c r="O3546" s="14">
        <f t="shared" si="190"/>
        <v>962.50000000000011</v>
      </c>
      <c r="P3546" s="14">
        <f t="shared" si="191"/>
        <v>336.875</v>
      </c>
      <c r="Q3546" s="3">
        <v>0.35</v>
      </c>
    </row>
    <row r="3547" spans="1:17" ht="15.75" customHeight="1" x14ac:dyDescent="0.2">
      <c r="A3547" s="1" t="s">
        <v>108</v>
      </c>
      <c r="B3547" s="1">
        <v>1185732</v>
      </c>
      <c r="C3547" s="17">
        <v>44630</v>
      </c>
      <c r="D3547" s="17" t="str">
        <f t="shared" si="195"/>
        <v>marzo</v>
      </c>
      <c r="E3547" s="17" t="str">
        <f t="shared" si="196"/>
        <v>T1</v>
      </c>
      <c r="F3547" s="17" t="str">
        <f t="shared" si="197"/>
        <v>S1</v>
      </c>
      <c r="G3547" s="1" t="s">
        <v>0</v>
      </c>
      <c r="H3547" s="1" t="s">
        <v>102</v>
      </c>
      <c r="I3547" s="1" t="s">
        <v>103</v>
      </c>
      <c r="J3547" s="1" t="s">
        <v>7</v>
      </c>
      <c r="K3547" s="1">
        <v>28</v>
      </c>
      <c r="L3547" s="1" t="s">
        <v>112</v>
      </c>
      <c r="M3547" s="14">
        <v>0.45</v>
      </c>
      <c r="N3547" s="2">
        <v>2750</v>
      </c>
      <c r="O3547" s="14">
        <f t="shared" si="190"/>
        <v>1237.5</v>
      </c>
      <c r="P3547" s="14">
        <f t="shared" si="191"/>
        <v>494.99999999999994</v>
      </c>
      <c r="Q3547" s="3">
        <v>0.39999999999999997</v>
      </c>
    </row>
    <row r="3548" spans="1:17" ht="15.75" customHeight="1" x14ac:dyDescent="0.2">
      <c r="A3548" s="1" t="s">
        <v>108</v>
      </c>
      <c r="B3548" s="1">
        <v>1185732</v>
      </c>
      <c r="C3548" s="17">
        <v>44662</v>
      </c>
      <c r="D3548" s="17" t="str">
        <f t="shared" si="195"/>
        <v>abril</v>
      </c>
      <c r="E3548" s="17" t="str">
        <f t="shared" si="196"/>
        <v>T2</v>
      </c>
      <c r="F3548" s="17" t="str">
        <f t="shared" si="197"/>
        <v>S1</v>
      </c>
      <c r="G3548" s="1" t="s">
        <v>0</v>
      </c>
      <c r="H3548" s="1" t="s">
        <v>102</v>
      </c>
      <c r="I3548" s="1" t="s">
        <v>103</v>
      </c>
      <c r="J3548" s="1" t="s">
        <v>2</v>
      </c>
      <c r="K3548" s="1">
        <v>48</v>
      </c>
      <c r="L3548" s="1" t="s">
        <v>112</v>
      </c>
      <c r="M3548" s="14">
        <v>0.45</v>
      </c>
      <c r="N3548" s="2">
        <v>5250</v>
      </c>
      <c r="O3548" s="14">
        <f t="shared" si="190"/>
        <v>2362.5</v>
      </c>
      <c r="P3548" s="14">
        <f t="shared" si="191"/>
        <v>1063.125</v>
      </c>
      <c r="Q3548" s="3">
        <v>0.45</v>
      </c>
    </row>
    <row r="3549" spans="1:17" ht="15.75" customHeight="1" x14ac:dyDescent="0.2">
      <c r="A3549" s="1" t="s">
        <v>108</v>
      </c>
      <c r="B3549" s="1">
        <v>1185732</v>
      </c>
      <c r="C3549" s="17">
        <v>44662</v>
      </c>
      <c r="D3549" s="17" t="str">
        <f t="shared" si="195"/>
        <v>abril</v>
      </c>
      <c r="E3549" s="17" t="str">
        <f t="shared" si="196"/>
        <v>T2</v>
      </c>
      <c r="F3549" s="17" t="str">
        <f t="shared" si="197"/>
        <v>S1</v>
      </c>
      <c r="G3549" s="1" t="s">
        <v>0</v>
      </c>
      <c r="H3549" s="1" t="s">
        <v>102</v>
      </c>
      <c r="I3549" s="1" t="s">
        <v>103</v>
      </c>
      <c r="J3549" s="1" t="s">
        <v>3</v>
      </c>
      <c r="K3549" s="1">
        <v>37</v>
      </c>
      <c r="L3549" s="1" t="s">
        <v>113</v>
      </c>
      <c r="M3549" s="14">
        <v>0.45</v>
      </c>
      <c r="N3549" s="2">
        <v>2250</v>
      </c>
      <c r="O3549" s="14">
        <f t="shared" si="190"/>
        <v>1012.5</v>
      </c>
      <c r="P3549" s="14">
        <f t="shared" si="191"/>
        <v>455.625</v>
      </c>
      <c r="Q3549" s="3">
        <v>0.45</v>
      </c>
    </row>
    <row r="3550" spans="1:17" ht="15.75" customHeight="1" x14ac:dyDescent="0.2">
      <c r="A3550" s="1" t="s">
        <v>108</v>
      </c>
      <c r="B3550" s="1">
        <v>1185732</v>
      </c>
      <c r="C3550" s="17">
        <v>44662</v>
      </c>
      <c r="D3550" s="17" t="str">
        <f t="shared" si="195"/>
        <v>abril</v>
      </c>
      <c r="E3550" s="17" t="str">
        <f t="shared" si="196"/>
        <v>T2</v>
      </c>
      <c r="F3550" s="17" t="str">
        <f t="shared" si="197"/>
        <v>S1</v>
      </c>
      <c r="G3550" s="1" t="s">
        <v>0</v>
      </c>
      <c r="H3550" s="1" t="s">
        <v>102</v>
      </c>
      <c r="I3550" s="1" t="s">
        <v>103</v>
      </c>
      <c r="J3550" s="1" t="s">
        <v>4</v>
      </c>
      <c r="K3550" s="1">
        <v>25</v>
      </c>
      <c r="L3550" s="1" t="s">
        <v>115</v>
      </c>
      <c r="M3550" s="14">
        <v>0.35000000000000003</v>
      </c>
      <c r="N3550" s="2">
        <v>2250</v>
      </c>
      <c r="O3550" s="14">
        <f t="shared" si="190"/>
        <v>787.50000000000011</v>
      </c>
      <c r="P3550" s="14">
        <f t="shared" si="191"/>
        <v>275.625</v>
      </c>
      <c r="Q3550" s="3">
        <v>0.35</v>
      </c>
    </row>
    <row r="3551" spans="1:17" ht="15.75" customHeight="1" x14ac:dyDescent="0.2">
      <c r="A3551" s="1" t="s">
        <v>108</v>
      </c>
      <c r="B3551" s="1">
        <v>1185732</v>
      </c>
      <c r="C3551" s="17">
        <v>44662</v>
      </c>
      <c r="D3551" s="17" t="str">
        <f t="shared" si="195"/>
        <v>abril</v>
      </c>
      <c r="E3551" s="17" t="str">
        <f t="shared" si="196"/>
        <v>T2</v>
      </c>
      <c r="F3551" s="17" t="str">
        <f t="shared" si="197"/>
        <v>S1</v>
      </c>
      <c r="G3551" s="1" t="s">
        <v>0</v>
      </c>
      <c r="H3551" s="1" t="s">
        <v>102</v>
      </c>
      <c r="I3551" s="1" t="s">
        <v>103</v>
      </c>
      <c r="J3551" s="1" t="s">
        <v>5</v>
      </c>
      <c r="K3551" s="1">
        <v>41</v>
      </c>
      <c r="L3551" s="1" t="s">
        <v>114</v>
      </c>
      <c r="M3551" s="14">
        <v>0.39999999999999997</v>
      </c>
      <c r="N3551" s="2">
        <v>1500</v>
      </c>
      <c r="O3551" s="14">
        <f t="shared" si="190"/>
        <v>600</v>
      </c>
      <c r="P3551" s="14">
        <f t="shared" si="191"/>
        <v>210</v>
      </c>
      <c r="Q3551" s="3">
        <v>0.35</v>
      </c>
    </row>
    <row r="3552" spans="1:17" ht="15.75" customHeight="1" x14ac:dyDescent="0.2">
      <c r="A3552" s="1" t="s">
        <v>108</v>
      </c>
      <c r="B3552" s="1">
        <v>1185732</v>
      </c>
      <c r="C3552" s="17">
        <v>44662</v>
      </c>
      <c r="D3552" s="17" t="str">
        <f t="shared" si="195"/>
        <v>abril</v>
      </c>
      <c r="E3552" s="17" t="str">
        <f t="shared" si="196"/>
        <v>T2</v>
      </c>
      <c r="F3552" s="17" t="str">
        <f t="shared" si="197"/>
        <v>S1</v>
      </c>
      <c r="G3552" s="1" t="s">
        <v>0</v>
      </c>
      <c r="H3552" s="1" t="s">
        <v>102</v>
      </c>
      <c r="I3552" s="1" t="s">
        <v>103</v>
      </c>
      <c r="J3552" s="1" t="s">
        <v>6</v>
      </c>
      <c r="K3552" s="1">
        <v>38</v>
      </c>
      <c r="L3552" s="1" t="s">
        <v>114</v>
      </c>
      <c r="M3552" s="14">
        <v>0.55000000000000004</v>
      </c>
      <c r="N3552" s="2">
        <v>1500</v>
      </c>
      <c r="O3552" s="14">
        <f t="shared" si="190"/>
        <v>825.00000000000011</v>
      </c>
      <c r="P3552" s="14">
        <f t="shared" si="191"/>
        <v>288.75</v>
      </c>
      <c r="Q3552" s="3">
        <v>0.35</v>
      </c>
    </row>
    <row r="3553" spans="1:17" ht="15.75" customHeight="1" x14ac:dyDescent="0.2">
      <c r="A3553" s="1" t="s">
        <v>108</v>
      </c>
      <c r="B3553" s="1">
        <v>1185732</v>
      </c>
      <c r="C3553" s="17">
        <v>44662</v>
      </c>
      <c r="D3553" s="17" t="str">
        <f t="shared" si="195"/>
        <v>abril</v>
      </c>
      <c r="E3553" s="17" t="str">
        <f t="shared" si="196"/>
        <v>T2</v>
      </c>
      <c r="F3553" s="17" t="str">
        <f t="shared" si="197"/>
        <v>S1</v>
      </c>
      <c r="G3553" s="1" t="s">
        <v>0</v>
      </c>
      <c r="H3553" s="1" t="s">
        <v>102</v>
      </c>
      <c r="I3553" s="1" t="s">
        <v>103</v>
      </c>
      <c r="J3553" s="1" t="s">
        <v>7</v>
      </c>
      <c r="K3553" s="1">
        <v>18</v>
      </c>
      <c r="L3553" s="1" t="s">
        <v>112</v>
      </c>
      <c r="M3553" s="14">
        <v>0.45</v>
      </c>
      <c r="N3553" s="2">
        <v>3000</v>
      </c>
      <c r="O3553" s="14">
        <f t="shared" si="190"/>
        <v>1350</v>
      </c>
      <c r="P3553" s="14">
        <f t="shared" si="191"/>
        <v>540</v>
      </c>
      <c r="Q3553" s="3">
        <v>0.39999999999999997</v>
      </c>
    </row>
    <row r="3554" spans="1:17" ht="15.75" customHeight="1" x14ac:dyDescent="0.2">
      <c r="A3554" s="1" t="s">
        <v>108</v>
      </c>
      <c r="B3554" s="1">
        <v>1185732</v>
      </c>
      <c r="C3554" s="17">
        <v>44691</v>
      </c>
      <c r="D3554" s="17" t="str">
        <f t="shared" si="195"/>
        <v>mayo</v>
      </c>
      <c r="E3554" s="17" t="str">
        <f t="shared" si="196"/>
        <v>T2</v>
      </c>
      <c r="F3554" s="17" t="str">
        <f t="shared" si="197"/>
        <v>S1</v>
      </c>
      <c r="G3554" s="1" t="s">
        <v>0</v>
      </c>
      <c r="H3554" s="1" t="s">
        <v>102</v>
      </c>
      <c r="I3554" s="1" t="s">
        <v>103</v>
      </c>
      <c r="J3554" s="1" t="s">
        <v>2</v>
      </c>
      <c r="K3554" s="1">
        <v>16</v>
      </c>
      <c r="L3554" s="1" t="s">
        <v>113</v>
      </c>
      <c r="M3554" s="14">
        <v>0.6</v>
      </c>
      <c r="N3554" s="2">
        <v>5700</v>
      </c>
      <c r="O3554" s="14">
        <f t="shared" si="190"/>
        <v>3420</v>
      </c>
      <c r="P3554" s="14">
        <f t="shared" si="191"/>
        <v>1539</v>
      </c>
      <c r="Q3554" s="3">
        <v>0.45</v>
      </c>
    </row>
    <row r="3555" spans="1:17" ht="15.75" customHeight="1" x14ac:dyDescent="0.2">
      <c r="A3555" s="1" t="s">
        <v>108</v>
      </c>
      <c r="B3555" s="1">
        <v>1185732</v>
      </c>
      <c r="C3555" s="17">
        <v>44691</v>
      </c>
      <c r="D3555" s="17" t="str">
        <f t="shared" si="195"/>
        <v>mayo</v>
      </c>
      <c r="E3555" s="17" t="str">
        <f t="shared" si="196"/>
        <v>T2</v>
      </c>
      <c r="F3555" s="17" t="str">
        <f t="shared" si="197"/>
        <v>S1</v>
      </c>
      <c r="G3555" s="1" t="s">
        <v>0</v>
      </c>
      <c r="H3555" s="1" t="s">
        <v>102</v>
      </c>
      <c r="I3555" s="1" t="s">
        <v>103</v>
      </c>
      <c r="J3555" s="1" t="s">
        <v>3</v>
      </c>
      <c r="K3555" s="1">
        <v>50</v>
      </c>
      <c r="L3555" s="1" t="s">
        <v>115</v>
      </c>
      <c r="M3555" s="14">
        <v>0.55000000000000004</v>
      </c>
      <c r="N3555" s="2">
        <v>2750</v>
      </c>
      <c r="O3555" s="14">
        <f t="shared" si="190"/>
        <v>1512.5000000000002</v>
      </c>
      <c r="P3555" s="14">
        <f t="shared" si="191"/>
        <v>680.62500000000011</v>
      </c>
      <c r="Q3555" s="3">
        <v>0.45</v>
      </c>
    </row>
    <row r="3556" spans="1:17" ht="15.75" customHeight="1" x14ac:dyDescent="0.2">
      <c r="A3556" s="1" t="s">
        <v>108</v>
      </c>
      <c r="B3556" s="1">
        <v>1185732</v>
      </c>
      <c r="C3556" s="17">
        <v>44691</v>
      </c>
      <c r="D3556" s="17" t="str">
        <f t="shared" si="195"/>
        <v>mayo</v>
      </c>
      <c r="E3556" s="17" t="str">
        <f t="shared" si="196"/>
        <v>T2</v>
      </c>
      <c r="F3556" s="17" t="str">
        <f t="shared" si="197"/>
        <v>S1</v>
      </c>
      <c r="G3556" s="1" t="s">
        <v>0</v>
      </c>
      <c r="H3556" s="1" t="s">
        <v>102</v>
      </c>
      <c r="I3556" s="1" t="s">
        <v>103</v>
      </c>
      <c r="J3556" s="1" t="s">
        <v>4</v>
      </c>
      <c r="K3556" s="1">
        <v>22</v>
      </c>
      <c r="L3556" s="1" t="s">
        <v>114</v>
      </c>
      <c r="M3556" s="14">
        <v>0.5</v>
      </c>
      <c r="N3556" s="2">
        <v>3000</v>
      </c>
      <c r="O3556" s="14">
        <f t="shared" si="190"/>
        <v>1500</v>
      </c>
      <c r="P3556" s="14">
        <f t="shared" si="191"/>
        <v>525</v>
      </c>
      <c r="Q3556" s="3">
        <v>0.35</v>
      </c>
    </row>
    <row r="3557" spans="1:17" ht="15.75" customHeight="1" x14ac:dyDescent="0.2">
      <c r="A3557" s="1" t="s">
        <v>108</v>
      </c>
      <c r="B3557" s="1">
        <v>1185732</v>
      </c>
      <c r="C3557" s="17">
        <v>44691</v>
      </c>
      <c r="D3557" s="17" t="str">
        <f t="shared" si="195"/>
        <v>mayo</v>
      </c>
      <c r="E3557" s="17" t="str">
        <f t="shared" si="196"/>
        <v>T2</v>
      </c>
      <c r="F3557" s="17" t="str">
        <f t="shared" si="197"/>
        <v>S1</v>
      </c>
      <c r="G3557" s="1" t="s">
        <v>0</v>
      </c>
      <c r="H3557" s="1" t="s">
        <v>102</v>
      </c>
      <c r="I3557" s="1" t="s">
        <v>103</v>
      </c>
      <c r="J3557" s="1" t="s">
        <v>5</v>
      </c>
      <c r="K3557" s="1">
        <v>58</v>
      </c>
      <c r="L3557" s="1" t="s">
        <v>115</v>
      </c>
      <c r="M3557" s="14">
        <v>0.5</v>
      </c>
      <c r="N3557" s="2">
        <v>2500</v>
      </c>
      <c r="O3557" s="14">
        <f t="shared" si="190"/>
        <v>1250</v>
      </c>
      <c r="P3557" s="14">
        <f t="shared" si="191"/>
        <v>437.5</v>
      </c>
      <c r="Q3557" s="3">
        <v>0.35</v>
      </c>
    </row>
    <row r="3558" spans="1:17" ht="15.75" customHeight="1" x14ac:dyDescent="0.2">
      <c r="A3558" s="1" t="s">
        <v>108</v>
      </c>
      <c r="B3558" s="1">
        <v>1185732</v>
      </c>
      <c r="C3558" s="17">
        <v>44691</v>
      </c>
      <c r="D3558" s="17" t="str">
        <f t="shared" si="195"/>
        <v>mayo</v>
      </c>
      <c r="E3558" s="17" t="str">
        <f t="shared" si="196"/>
        <v>T2</v>
      </c>
      <c r="F3558" s="17" t="str">
        <f t="shared" si="197"/>
        <v>S1</v>
      </c>
      <c r="G3558" s="1" t="s">
        <v>0</v>
      </c>
      <c r="H3558" s="1" t="s">
        <v>102</v>
      </c>
      <c r="I3558" s="1" t="s">
        <v>103</v>
      </c>
      <c r="J3558" s="1" t="s">
        <v>6</v>
      </c>
      <c r="K3558" s="1">
        <v>37</v>
      </c>
      <c r="L3558" s="1" t="s">
        <v>112</v>
      </c>
      <c r="M3558" s="14">
        <v>0.6</v>
      </c>
      <c r="N3558" s="2">
        <v>2750</v>
      </c>
      <c r="O3558" s="14">
        <f t="shared" si="190"/>
        <v>1650</v>
      </c>
      <c r="P3558" s="14">
        <f t="shared" si="191"/>
        <v>577.5</v>
      </c>
      <c r="Q3558" s="3">
        <v>0.35</v>
      </c>
    </row>
    <row r="3559" spans="1:17" ht="15.75" customHeight="1" x14ac:dyDescent="0.2">
      <c r="A3559" s="1" t="s">
        <v>108</v>
      </c>
      <c r="B3559" s="1">
        <v>1185732</v>
      </c>
      <c r="C3559" s="17">
        <v>44691</v>
      </c>
      <c r="D3559" s="17" t="str">
        <f t="shared" si="195"/>
        <v>mayo</v>
      </c>
      <c r="E3559" s="17" t="str">
        <f t="shared" si="196"/>
        <v>T2</v>
      </c>
      <c r="F3559" s="17" t="str">
        <f t="shared" si="197"/>
        <v>S1</v>
      </c>
      <c r="G3559" s="1" t="s">
        <v>0</v>
      </c>
      <c r="H3559" s="1" t="s">
        <v>102</v>
      </c>
      <c r="I3559" s="1" t="s">
        <v>103</v>
      </c>
      <c r="J3559" s="1" t="s">
        <v>7</v>
      </c>
      <c r="K3559" s="1">
        <v>60</v>
      </c>
      <c r="L3559" s="1" t="s">
        <v>112</v>
      </c>
      <c r="M3559" s="14">
        <v>0.65</v>
      </c>
      <c r="N3559" s="2">
        <v>4000</v>
      </c>
      <c r="O3559" s="14">
        <f t="shared" si="190"/>
        <v>2600</v>
      </c>
      <c r="P3559" s="14">
        <f t="shared" si="191"/>
        <v>1040</v>
      </c>
      <c r="Q3559" s="3">
        <v>0.39999999999999997</v>
      </c>
    </row>
    <row r="3560" spans="1:17" ht="15.75" customHeight="1" x14ac:dyDescent="0.2">
      <c r="A3560" s="1" t="s">
        <v>108</v>
      </c>
      <c r="B3560" s="1">
        <v>1185732</v>
      </c>
      <c r="C3560" s="17">
        <v>44724</v>
      </c>
      <c r="D3560" s="17" t="str">
        <f t="shared" si="195"/>
        <v>junio</v>
      </c>
      <c r="E3560" s="17" t="str">
        <f t="shared" si="196"/>
        <v>T2</v>
      </c>
      <c r="F3560" s="17" t="str">
        <f t="shared" si="197"/>
        <v>S1</v>
      </c>
      <c r="G3560" s="1" t="s">
        <v>0</v>
      </c>
      <c r="H3560" s="1" t="s">
        <v>102</v>
      </c>
      <c r="I3560" s="1" t="s">
        <v>103</v>
      </c>
      <c r="J3560" s="1" t="s">
        <v>2</v>
      </c>
      <c r="K3560" s="1">
        <v>26</v>
      </c>
      <c r="L3560" s="1" t="s">
        <v>114</v>
      </c>
      <c r="M3560" s="14">
        <v>0.6</v>
      </c>
      <c r="N3560" s="2">
        <v>6500</v>
      </c>
      <c r="O3560" s="14">
        <f t="shared" si="190"/>
        <v>3900</v>
      </c>
      <c r="P3560" s="14">
        <f t="shared" si="191"/>
        <v>1755</v>
      </c>
      <c r="Q3560" s="3">
        <v>0.45</v>
      </c>
    </row>
    <row r="3561" spans="1:17" ht="15.75" customHeight="1" x14ac:dyDescent="0.2">
      <c r="A3561" s="1" t="s">
        <v>108</v>
      </c>
      <c r="B3561" s="1">
        <v>1185732</v>
      </c>
      <c r="C3561" s="17">
        <v>44724</v>
      </c>
      <c r="D3561" s="17" t="str">
        <f t="shared" si="195"/>
        <v>junio</v>
      </c>
      <c r="E3561" s="17" t="str">
        <f t="shared" si="196"/>
        <v>T2</v>
      </c>
      <c r="F3561" s="17" t="str">
        <f t="shared" si="197"/>
        <v>S1</v>
      </c>
      <c r="G3561" s="1" t="s">
        <v>0</v>
      </c>
      <c r="H3561" s="1" t="s">
        <v>102</v>
      </c>
      <c r="I3561" s="1" t="s">
        <v>103</v>
      </c>
      <c r="J3561" s="1" t="s">
        <v>3</v>
      </c>
      <c r="K3561" s="1">
        <v>41</v>
      </c>
      <c r="L3561" s="1" t="s">
        <v>115</v>
      </c>
      <c r="M3561" s="14">
        <v>0.55000000000000004</v>
      </c>
      <c r="N3561" s="2">
        <v>4000</v>
      </c>
      <c r="O3561" s="14">
        <f t="shared" si="190"/>
        <v>2200</v>
      </c>
      <c r="P3561" s="14">
        <f t="shared" si="191"/>
        <v>990</v>
      </c>
      <c r="Q3561" s="3">
        <v>0.45</v>
      </c>
    </row>
    <row r="3562" spans="1:17" ht="15.75" customHeight="1" x14ac:dyDescent="0.2">
      <c r="A3562" s="1" t="s">
        <v>108</v>
      </c>
      <c r="B3562" s="1">
        <v>1185732</v>
      </c>
      <c r="C3562" s="17">
        <v>44724</v>
      </c>
      <c r="D3562" s="17" t="str">
        <f t="shared" si="195"/>
        <v>junio</v>
      </c>
      <c r="E3562" s="17" t="str">
        <f t="shared" si="196"/>
        <v>T2</v>
      </c>
      <c r="F3562" s="17" t="str">
        <f t="shared" si="197"/>
        <v>S1</v>
      </c>
      <c r="G3562" s="1" t="s">
        <v>0</v>
      </c>
      <c r="H3562" s="1" t="s">
        <v>102</v>
      </c>
      <c r="I3562" s="1" t="s">
        <v>103</v>
      </c>
      <c r="J3562" s="1" t="s">
        <v>4</v>
      </c>
      <c r="K3562" s="1">
        <v>30</v>
      </c>
      <c r="L3562" s="1" t="s">
        <v>112</v>
      </c>
      <c r="M3562" s="14">
        <v>0.5</v>
      </c>
      <c r="N3562" s="2">
        <v>3250</v>
      </c>
      <c r="O3562" s="14">
        <f t="shared" si="190"/>
        <v>1625</v>
      </c>
      <c r="P3562" s="14">
        <f t="shared" si="191"/>
        <v>568.75</v>
      </c>
      <c r="Q3562" s="3">
        <v>0.35</v>
      </c>
    </row>
    <row r="3563" spans="1:17" ht="15.75" customHeight="1" x14ac:dyDescent="0.2">
      <c r="A3563" s="1" t="s">
        <v>108</v>
      </c>
      <c r="B3563" s="1">
        <v>1185732</v>
      </c>
      <c r="C3563" s="17">
        <v>44724</v>
      </c>
      <c r="D3563" s="17" t="str">
        <f t="shared" si="195"/>
        <v>junio</v>
      </c>
      <c r="E3563" s="17" t="str">
        <f t="shared" si="196"/>
        <v>T2</v>
      </c>
      <c r="F3563" s="17" t="str">
        <f t="shared" si="197"/>
        <v>S1</v>
      </c>
      <c r="G3563" s="1" t="s">
        <v>0</v>
      </c>
      <c r="H3563" s="1" t="s">
        <v>102</v>
      </c>
      <c r="I3563" s="1" t="s">
        <v>103</v>
      </c>
      <c r="J3563" s="1" t="s">
        <v>5</v>
      </c>
      <c r="K3563" s="1">
        <v>17</v>
      </c>
      <c r="L3563" s="1" t="s">
        <v>112</v>
      </c>
      <c r="M3563" s="14">
        <v>0.5</v>
      </c>
      <c r="N3563" s="2">
        <v>3000</v>
      </c>
      <c r="O3563" s="14">
        <f t="shared" si="190"/>
        <v>1500</v>
      </c>
      <c r="P3563" s="14">
        <f t="shared" si="191"/>
        <v>525</v>
      </c>
      <c r="Q3563" s="3">
        <v>0.35</v>
      </c>
    </row>
    <row r="3564" spans="1:17" ht="15.75" customHeight="1" x14ac:dyDescent="0.2">
      <c r="A3564" s="1" t="s">
        <v>108</v>
      </c>
      <c r="B3564" s="1">
        <v>1185732</v>
      </c>
      <c r="C3564" s="17">
        <v>44724</v>
      </c>
      <c r="D3564" s="17" t="str">
        <f t="shared" si="195"/>
        <v>junio</v>
      </c>
      <c r="E3564" s="17" t="str">
        <f t="shared" si="196"/>
        <v>T2</v>
      </c>
      <c r="F3564" s="17" t="str">
        <f t="shared" si="197"/>
        <v>S1</v>
      </c>
      <c r="G3564" s="1" t="s">
        <v>0</v>
      </c>
      <c r="H3564" s="1" t="s">
        <v>102</v>
      </c>
      <c r="I3564" s="1" t="s">
        <v>103</v>
      </c>
      <c r="J3564" s="1" t="s">
        <v>6</v>
      </c>
      <c r="K3564" s="1">
        <v>27</v>
      </c>
      <c r="L3564" s="1" t="s">
        <v>114</v>
      </c>
      <c r="M3564" s="14">
        <v>0.6</v>
      </c>
      <c r="N3564" s="2">
        <v>3000</v>
      </c>
      <c r="O3564" s="14">
        <f t="shared" si="190"/>
        <v>1800</v>
      </c>
      <c r="P3564" s="14">
        <f t="shared" si="191"/>
        <v>630</v>
      </c>
      <c r="Q3564" s="3">
        <v>0.35</v>
      </c>
    </row>
    <row r="3565" spans="1:17" ht="15.75" customHeight="1" x14ac:dyDescent="0.2">
      <c r="A3565" s="1" t="s">
        <v>108</v>
      </c>
      <c r="B3565" s="1">
        <v>1185732</v>
      </c>
      <c r="C3565" s="17">
        <v>44724</v>
      </c>
      <c r="D3565" s="17" t="str">
        <f t="shared" si="195"/>
        <v>junio</v>
      </c>
      <c r="E3565" s="17" t="str">
        <f t="shared" si="196"/>
        <v>T2</v>
      </c>
      <c r="F3565" s="17" t="str">
        <f t="shared" si="197"/>
        <v>S1</v>
      </c>
      <c r="G3565" s="1" t="s">
        <v>0</v>
      </c>
      <c r="H3565" s="1" t="s">
        <v>102</v>
      </c>
      <c r="I3565" s="1" t="s">
        <v>103</v>
      </c>
      <c r="J3565" s="1" t="s">
        <v>7</v>
      </c>
      <c r="K3565" s="1">
        <v>57</v>
      </c>
      <c r="L3565" s="1" t="s">
        <v>114</v>
      </c>
      <c r="M3565" s="14">
        <v>0.65</v>
      </c>
      <c r="N3565" s="2">
        <v>4500</v>
      </c>
      <c r="O3565" s="14">
        <f t="shared" si="190"/>
        <v>2925</v>
      </c>
      <c r="P3565" s="14">
        <f t="shared" si="191"/>
        <v>1170</v>
      </c>
      <c r="Q3565" s="3">
        <v>0.39999999999999997</v>
      </c>
    </row>
    <row r="3566" spans="1:17" ht="15.75" customHeight="1" x14ac:dyDescent="0.2">
      <c r="A3566" s="1" t="s">
        <v>108</v>
      </c>
      <c r="B3566" s="1">
        <v>1185732</v>
      </c>
      <c r="C3566" s="17">
        <v>44752</v>
      </c>
      <c r="D3566" s="17" t="str">
        <f t="shared" si="195"/>
        <v>julio</v>
      </c>
      <c r="E3566" s="17" t="str">
        <f t="shared" si="196"/>
        <v>T3</v>
      </c>
      <c r="F3566" s="17" t="str">
        <f t="shared" si="197"/>
        <v>S2</v>
      </c>
      <c r="G3566" s="1" t="s">
        <v>0</v>
      </c>
      <c r="H3566" s="1" t="s">
        <v>102</v>
      </c>
      <c r="I3566" s="1" t="s">
        <v>103</v>
      </c>
      <c r="J3566" s="1" t="s">
        <v>2</v>
      </c>
      <c r="K3566" s="1">
        <v>60</v>
      </c>
      <c r="L3566" s="1" t="s">
        <v>112</v>
      </c>
      <c r="M3566" s="14">
        <v>0.6</v>
      </c>
      <c r="N3566" s="2">
        <v>6750</v>
      </c>
      <c r="O3566" s="14">
        <f t="shared" si="190"/>
        <v>4050</v>
      </c>
      <c r="P3566" s="14">
        <f t="shared" si="191"/>
        <v>1822.5</v>
      </c>
      <c r="Q3566" s="3">
        <v>0.45</v>
      </c>
    </row>
    <row r="3567" spans="1:17" ht="15.75" customHeight="1" x14ac:dyDescent="0.2">
      <c r="A3567" s="1" t="s">
        <v>108</v>
      </c>
      <c r="B3567" s="1">
        <v>1185732</v>
      </c>
      <c r="C3567" s="17">
        <v>44752</v>
      </c>
      <c r="D3567" s="17" t="str">
        <f t="shared" si="195"/>
        <v>julio</v>
      </c>
      <c r="E3567" s="17" t="str">
        <f t="shared" si="196"/>
        <v>T3</v>
      </c>
      <c r="F3567" s="17" t="str">
        <f t="shared" si="197"/>
        <v>S2</v>
      </c>
      <c r="G3567" s="1" t="s">
        <v>0</v>
      </c>
      <c r="H3567" s="1" t="s">
        <v>102</v>
      </c>
      <c r="I3567" s="1" t="s">
        <v>103</v>
      </c>
      <c r="J3567" s="1" t="s">
        <v>3</v>
      </c>
      <c r="K3567" s="1">
        <v>53</v>
      </c>
      <c r="L3567" s="1" t="s">
        <v>114</v>
      </c>
      <c r="M3567" s="14">
        <v>0.55000000000000004</v>
      </c>
      <c r="N3567" s="2">
        <v>4250</v>
      </c>
      <c r="O3567" s="14">
        <f t="shared" si="190"/>
        <v>2337.5</v>
      </c>
      <c r="P3567" s="14">
        <f t="shared" si="191"/>
        <v>1051.875</v>
      </c>
      <c r="Q3567" s="3">
        <v>0.45</v>
      </c>
    </row>
    <row r="3568" spans="1:17" ht="15.75" customHeight="1" x14ac:dyDescent="0.2">
      <c r="A3568" s="1" t="s">
        <v>108</v>
      </c>
      <c r="B3568" s="1">
        <v>1185732</v>
      </c>
      <c r="C3568" s="17">
        <v>44752</v>
      </c>
      <c r="D3568" s="17" t="str">
        <f t="shared" si="195"/>
        <v>julio</v>
      </c>
      <c r="E3568" s="17" t="str">
        <f t="shared" si="196"/>
        <v>T3</v>
      </c>
      <c r="F3568" s="17" t="str">
        <f t="shared" si="197"/>
        <v>S2</v>
      </c>
      <c r="G3568" s="1" t="s">
        <v>0</v>
      </c>
      <c r="H3568" s="1" t="s">
        <v>102</v>
      </c>
      <c r="I3568" s="1" t="s">
        <v>103</v>
      </c>
      <c r="J3568" s="1" t="s">
        <v>4</v>
      </c>
      <c r="K3568" s="1">
        <v>53</v>
      </c>
      <c r="L3568" s="1" t="s">
        <v>112</v>
      </c>
      <c r="M3568" s="14">
        <v>0.5</v>
      </c>
      <c r="N3568" s="2">
        <v>3500</v>
      </c>
      <c r="O3568" s="14">
        <f t="shared" si="190"/>
        <v>1750</v>
      </c>
      <c r="P3568" s="14">
        <f t="shared" si="191"/>
        <v>612.5</v>
      </c>
      <c r="Q3568" s="3">
        <v>0.35</v>
      </c>
    </row>
    <row r="3569" spans="1:17" ht="15.75" customHeight="1" x14ac:dyDescent="0.2">
      <c r="A3569" s="1" t="s">
        <v>108</v>
      </c>
      <c r="B3569" s="1">
        <v>1185732</v>
      </c>
      <c r="C3569" s="17">
        <v>44752</v>
      </c>
      <c r="D3569" s="17" t="str">
        <f t="shared" si="195"/>
        <v>julio</v>
      </c>
      <c r="E3569" s="17" t="str">
        <f t="shared" si="196"/>
        <v>T3</v>
      </c>
      <c r="F3569" s="17" t="str">
        <f t="shared" si="197"/>
        <v>S2</v>
      </c>
      <c r="G3569" s="1" t="s">
        <v>0</v>
      </c>
      <c r="H3569" s="1" t="s">
        <v>102</v>
      </c>
      <c r="I3569" s="1" t="s">
        <v>103</v>
      </c>
      <c r="J3569" s="1" t="s">
        <v>5</v>
      </c>
      <c r="K3569" s="1">
        <v>60</v>
      </c>
      <c r="L3569" s="1" t="s">
        <v>113</v>
      </c>
      <c r="M3569" s="14">
        <v>0.5</v>
      </c>
      <c r="N3569" s="2">
        <v>3000</v>
      </c>
      <c r="O3569" s="14">
        <f t="shared" si="190"/>
        <v>1500</v>
      </c>
      <c r="P3569" s="14">
        <f t="shared" si="191"/>
        <v>525</v>
      </c>
      <c r="Q3569" s="3">
        <v>0.35</v>
      </c>
    </row>
    <row r="3570" spans="1:17" ht="15.75" customHeight="1" x14ac:dyDescent="0.2">
      <c r="A3570" s="1" t="s">
        <v>108</v>
      </c>
      <c r="B3570" s="1">
        <v>1185732</v>
      </c>
      <c r="C3570" s="17">
        <v>44752</v>
      </c>
      <c r="D3570" s="17" t="str">
        <f t="shared" si="195"/>
        <v>julio</v>
      </c>
      <c r="E3570" s="17" t="str">
        <f t="shared" si="196"/>
        <v>T3</v>
      </c>
      <c r="F3570" s="17" t="str">
        <f t="shared" si="197"/>
        <v>S2</v>
      </c>
      <c r="G3570" s="1" t="s">
        <v>0</v>
      </c>
      <c r="H3570" s="1" t="s">
        <v>102</v>
      </c>
      <c r="I3570" s="1" t="s">
        <v>103</v>
      </c>
      <c r="J3570" s="1" t="s">
        <v>6</v>
      </c>
      <c r="K3570" s="1">
        <v>56</v>
      </c>
      <c r="L3570" s="1" t="s">
        <v>114</v>
      </c>
      <c r="M3570" s="14">
        <v>0.6</v>
      </c>
      <c r="N3570" s="2">
        <v>3250</v>
      </c>
      <c r="O3570" s="14">
        <f t="shared" si="190"/>
        <v>1950</v>
      </c>
      <c r="P3570" s="14">
        <f t="shared" si="191"/>
        <v>682.5</v>
      </c>
      <c r="Q3570" s="3">
        <v>0.35</v>
      </c>
    </row>
    <row r="3571" spans="1:17" ht="15.75" customHeight="1" x14ac:dyDescent="0.2">
      <c r="A3571" s="1" t="s">
        <v>108</v>
      </c>
      <c r="B3571" s="1">
        <v>1185732</v>
      </c>
      <c r="C3571" s="17">
        <v>44752</v>
      </c>
      <c r="D3571" s="17" t="str">
        <f t="shared" si="195"/>
        <v>julio</v>
      </c>
      <c r="E3571" s="17" t="str">
        <f t="shared" si="196"/>
        <v>T3</v>
      </c>
      <c r="F3571" s="17" t="str">
        <f t="shared" si="197"/>
        <v>S2</v>
      </c>
      <c r="G3571" s="1" t="s">
        <v>0</v>
      </c>
      <c r="H3571" s="1" t="s">
        <v>102</v>
      </c>
      <c r="I3571" s="1" t="s">
        <v>103</v>
      </c>
      <c r="J3571" s="1" t="s">
        <v>7</v>
      </c>
      <c r="K3571" s="1">
        <v>31</v>
      </c>
      <c r="L3571" s="1" t="s">
        <v>112</v>
      </c>
      <c r="M3571" s="14">
        <v>0.65</v>
      </c>
      <c r="N3571" s="2">
        <v>5000</v>
      </c>
      <c r="O3571" s="14">
        <f t="shared" si="190"/>
        <v>3250</v>
      </c>
      <c r="P3571" s="14">
        <f t="shared" si="191"/>
        <v>1300</v>
      </c>
      <c r="Q3571" s="3">
        <v>0.39999999999999997</v>
      </c>
    </row>
    <row r="3572" spans="1:17" ht="15.75" customHeight="1" x14ac:dyDescent="0.2">
      <c r="A3572" s="1" t="s">
        <v>108</v>
      </c>
      <c r="B3572" s="1">
        <v>1185732</v>
      </c>
      <c r="C3572" s="17">
        <v>44784</v>
      </c>
      <c r="D3572" s="17" t="str">
        <f t="shared" si="195"/>
        <v>agosto</v>
      </c>
      <c r="E3572" s="17" t="str">
        <f t="shared" si="196"/>
        <v>T3</v>
      </c>
      <c r="F3572" s="17" t="str">
        <f t="shared" si="197"/>
        <v>S2</v>
      </c>
      <c r="G3572" s="1" t="s">
        <v>0</v>
      </c>
      <c r="H3572" s="1" t="s">
        <v>102</v>
      </c>
      <c r="I3572" s="1" t="s">
        <v>103</v>
      </c>
      <c r="J3572" s="1" t="s">
        <v>2</v>
      </c>
      <c r="K3572" s="1">
        <v>54</v>
      </c>
      <c r="L3572" s="1" t="s">
        <v>114</v>
      </c>
      <c r="M3572" s="14">
        <v>0.6</v>
      </c>
      <c r="N3572" s="2">
        <v>6500</v>
      </c>
      <c r="O3572" s="14">
        <f t="shared" si="190"/>
        <v>3900</v>
      </c>
      <c r="P3572" s="14">
        <f t="shared" si="191"/>
        <v>1755</v>
      </c>
      <c r="Q3572" s="3">
        <v>0.45</v>
      </c>
    </row>
    <row r="3573" spans="1:17" ht="15.75" customHeight="1" x14ac:dyDescent="0.2">
      <c r="A3573" s="1" t="s">
        <v>108</v>
      </c>
      <c r="B3573" s="1">
        <v>1185732</v>
      </c>
      <c r="C3573" s="17">
        <v>44784</v>
      </c>
      <c r="D3573" s="17" t="str">
        <f t="shared" si="195"/>
        <v>agosto</v>
      </c>
      <c r="E3573" s="17" t="str">
        <f t="shared" si="196"/>
        <v>T3</v>
      </c>
      <c r="F3573" s="17" t="str">
        <f t="shared" si="197"/>
        <v>S2</v>
      </c>
      <c r="G3573" s="1" t="s">
        <v>0</v>
      </c>
      <c r="H3573" s="1" t="s">
        <v>102</v>
      </c>
      <c r="I3573" s="1" t="s">
        <v>103</v>
      </c>
      <c r="J3573" s="1" t="s">
        <v>3</v>
      </c>
      <c r="K3573" s="1">
        <v>33</v>
      </c>
      <c r="L3573" s="1" t="s">
        <v>113</v>
      </c>
      <c r="M3573" s="14">
        <v>0.55000000000000004</v>
      </c>
      <c r="N3573" s="2">
        <v>4250</v>
      </c>
      <c r="O3573" s="14">
        <f t="shared" si="190"/>
        <v>2337.5</v>
      </c>
      <c r="P3573" s="14">
        <f t="shared" si="191"/>
        <v>1051.875</v>
      </c>
      <c r="Q3573" s="3">
        <v>0.45</v>
      </c>
    </row>
    <row r="3574" spans="1:17" ht="15.75" customHeight="1" x14ac:dyDescent="0.2">
      <c r="A3574" s="1" t="s">
        <v>108</v>
      </c>
      <c r="B3574" s="1">
        <v>1185732</v>
      </c>
      <c r="C3574" s="17">
        <v>44784</v>
      </c>
      <c r="D3574" s="17" t="str">
        <f t="shared" si="195"/>
        <v>agosto</v>
      </c>
      <c r="E3574" s="17" t="str">
        <f t="shared" si="196"/>
        <v>T3</v>
      </c>
      <c r="F3574" s="17" t="str">
        <f t="shared" si="197"/>
        <v>S2</v>
      </c>
      <c r="G3574" s="1" t="s">
        <v>0</v>
      </c>
      <c r="H3574" s="1" t="s">
        <v>102</v>
      </c>
      <c r="I3574" s="1" t="s">
        <v>103</v>
      </c>
      <c r="J3574" s="1" t="s">
        <v>4</v>
      </c>
      <c r="K3574" s="1">
        <v>31</v>
      </c>
      <c r="L3574" s="1" t="s">
        <v>114</v>
      </c>
      <c r="M3574" s="14">
        <v>0.5</v>
      </c>
      <c r="N3574" s="2">
        <v>3500</v>
      </c>
      <c r="O3574" s="14">
        <f t="shared" si="190"/>
        <v>1750</v>
      </c>
      <c r="P3574" s="14">
        <f t="shared" si="191"/>
        <v>612.5</v>
      </c>
      <c r="Q3574" s="3">
        <v>0.35</v>
      </c>
    </row>
    <row r="3575" spans="1:17" ht="15.75" customHeight="1" x14ac:dyDescent="0.2">
      <c r="A3575" s="1" t="s">
        <v>108</v>
      </c>
      <c r="B3575" s="1">
        <v>1185732</v>
      </c>
      <c r="C3575" s="17">
        <v>44784</v>
      </c>
      <c r="D3575" s="17" t="str">
        <f t="shared" si="195"/>
        <v>agosto</v>
      </c>
      <c r="E3575" s="17" t="str">
        <f t="shared" si="196"/>
        <v>T3</v>
      </c>
      <c r="F3575" s="17" t="str">
        <f t="shared" si="197"/>
        <v>S2</v>
      </c>
      <c r="G3575" s="1" t="s">
        <v>0</v>
      </c>
      <c r="H3575" s="1" t="s">
        <v>102</v>
      </c>
      <c r="I3575" s="1" t="s">
        <v>103</v>
      </c>
      <c r="J3575" s="1" t="s">
        <v>5</v>
      </c>
      <c r="K3575" s="1">
        <v>58</v>
      </c>
      <c r="L3575" s="1" t="s">
        <v>112</v>
      </c>
      <c r="M3575" s="14">
        <v>0.5</v>
      </c>
      <c r="N3575" s="2">
        <v>2500</v>
      </c>
      <c r="O3575" s="14">
        <f t="shared" si="190"/>
        <v>1250</v>
      </c>
      <c r="P3575" s="14">
        <f t="shared" si="191"/>
        <v>437.5</v>
      </c>
      <c r="Q3575" s="3">
        <v>0.35</v>
      </c>
    </row>
    <row r="3576" spans="1:17" ht="15.75" customHeight="1" x14ac:dyDescent="0.2">
      <c r="A3576" s="1" t="s">
        <v>108</v>
      </c>
      <c r="B3576" s="1">
        <v>1185732</v>
      </c>
      <c r="C3576" s="17">
        <v>44784</v>
      </c>
      <c r="D3576" s="17" t="str">
        <f t="shared" si="195"/>
        <v>agosto</v>
      </c>
      <c r="E3576" s="17" t="str">
        <f t="shared" si="196"/>
        <v>T3</v>
      </c>
      <c r="F3576" s="17" t="str">
        <f t="shared" si="197"/>
        <v>S2</v>
      </c>
      <c r="G3576" s="1" t="s">
        <v>0</v>
      </c>
      <c r="H3576" s="1" t="s">
        <v>102</v>
      </c>
      <c r="I3576" s="1" t="s">
        <v>103</v>
      </c>
      <c r="J3576" s="1" t="s">
        <v>6</v>
      </c>
      <c r="K3576" s="1">
        <v>18</v>
      </c>
      <c r="L3576" s="1" t="s">
        <v>113</v>
      </c>
      <c r="M3576" s="14">
        <v>0.6</v>
      </c>
      <c r="N3576" s="2">
        <v>2250</v>
      </c>
      <c r="O3576" s="14">
        <f t="shared" si="190"/>
        <v>1350</v>
      </c>
      <c r="P3576" s="14">
        <f t="shared" si="191"/>
        <v>472.49999999999994</v>
      </c>
      <c r="Q3576" s="3">
        <v>0.35</v>
      </c>
    </row>
    <row r="3577" spans="1:17" ht="15.75" customHeight="1" x14ac:dyDescent="0.2">
      <c r="A3577" s="1" t="s">
        <v>108</v>
      </c>
      <c r="B3577" s="1">
        <v>1185732</v>
      </c>
      <c r="C3577" s="17">
        <v>44784</v>
      </c>
      <c r="D3577" s="17" t="str">
        <f t="shared" si="195"/>
        <v>agosto</v>
      </c>
      <c r="E3577" s="17" t="str">
        <f t="shared" si="196"/>
        <v>T3</v>
      </c>
      <c r="F3577" s="17" t="str">
        <f t="shared" si="197"/>
        <v>S2</v>
      </c>
      <c r="G3577" s="1" t="s">
        <v>0</v>
      </c>
      <c r="H3577" s="1" t="s">
        <v>102</v>
      </c>
      <c r="I3577" s="1" t="s">
        <v>103</v>
      </c>
      <c r="J3577" s="1" t="s">
        <v>7</v>
      </c>
      <c r="K3577" s="1">
        <v>20</v>
      </c>
      <c r="L3577" s="1" t="s">
        <v>112</v>
      </c>
      <c r="M3577" s="14">
        <v>0.65</v>
      </c>
      <c r="N3577" s="2">
        <v>4000</v>
      </c>
      <c r="O3577" s="14">
        <f t="shared" si="190"/>
        <v>2600</v>
      </c>
      <c r="P3577" s="14">
        <f t="shared" si="191"/>
        <v>1040</v>
      </c>
      <c r="Q3577" s="3">
        <v>0.39999999999999997</v>
      </c>
    </row>
    <row r="3578" spans="1:17" ht="15.75" customHeight="1" x14ac:dyDescent="0.2">
      <c r="A3578" s="1" t="s">
        <v>108</v>
      </c>
      <c r="B3578" s="1">
        <v>1185732</v>
      </c>
      <c r="C3578" s="17">
        <v>44814</v>
      </c>
      <c r="D3578" s="17" t="str">
        <f t="shared" si="195"/>
        <v>septiembre</v>
      </c>
      <c r="E3578" s="17" t="str">
        <f t="shared" si="196"/>
        <v>T3</v>
      </c>
      <c r="F3578" s="17" t="str">
        <f t="shared" si="197"/>
        <v>S2</v>
      </c>
      <c r="G3578" s="1" t="s">
        <v>0</v>
      </c>
      <c r="H3578" s="1" t="s">
        <v>102</v>
      </c>
      <c r="I3578" s="1" t="s">
        <v>103</v>
      </c>
      <c r="J3578" s="1" t="s">
        <v>2</v>
      </c>
      <c r="K3578" s="1">
        <v>16</v>
      </c>
      <c r="L3578" s="1" t="s">
        <v>113</v>
      </c>
      <c r="M3578" s="14">
        <v>0.6</v>
      </c>
      <c r="N3578" s="2">
        <v>5250</v>
      </c>
      <c r="O3578" s="14">
        <f t="shared" si="190"/>
        <v>3150</v>
      </c>
      <c r="P3578" s="14">
        <f t="shared" si="191"/>
        <v>1417.5</v>
      </c>
      <c r="Q3578" s="3">
        <v>0.45</v>
      </c>
    </row>
    <row r="3579" spans="1:17" ht="15.75" customHeight="1" x14ac:dyDescent="0.2">
      <c r="A3579" s="1" t="s">
        <v>108</v>
      </c>
      <c r="B3579" s="1">
        <v>1185732</v>
      </c>
      <c r="C3579" s="17">
        <v>44814</v>
      </c>
      <c r="D3579" s="17" t="str">
        <f t="shared" si="195"/>
        <v>septiembre</v>
      </c>
      <c r="E3579" s="17" t="str">
        <f t="shared" si="196"/>
        <v>T3</v>
      </c>
      <c r="F3579" s="17" t="str">
        <f t="shared" si="197"/>
        <v>S2</v>
      </c>
      <c r="G3579" s="1" t="s">
        <v>0</v>
      </c>
      <c r="H3579" s="1" t="s">
        <v>102</v>
      </c>
      <c r="I3579" s="1" t="s">
        <v>103</v>
      </c>
      <c r="J3579" s="1" t="s">
        <v>3</v>
      </c>
      <c r="K3579" s="1">
        <v>37</v>
      </c>
      <c r="L3579" s="1" t="s">
        <v>115</v>
      </c>
      <c r="M3579" s="14">
        <v>0.55000000000000004</v>
      </c>
      <c r="N3579" s="2">
        <v>3250</v>
      </c>
      <c r="O3579" s="14">
        <f t="shared" si="190"/>
        <v>1787.5000000000002</v>
      </c>
      <c r="P3579" s="14">
        <f t="shared" si="191"/>
        <v>804.37500000000011</v>
      </c>
      <c r="Q3579" s="3">
        <v>0.45</v>
      </c>
    </row>
    <row r="3580" spans="1:17" ht="15.75" customHeight="1" x14ac:dyDescent="0.2">
      <c r="A3580" s="1" t="s">
        <v>108</v>
      </c>
      <c r="B3580" s="1">
        <v>1185732</v>
      </c>
      <c r="C3580" s="17">
        <v>44814</v>
      </c>
      <c r="D3580" s="17" t="str">
        <f t="shared" si="195"/>
        <v>septiembre</v>
      </c>
      <c r="E3580" s="17" t="str">
        <f t="shared" si="196"/>
        <v>T3</v>
      </c>
      <c r="F3580" s="17" t="str">
        <f t="shared" si="197"/>
        <v>S2</v>
      </c>
      <c r="G3580" s="1" t="s">
        <v>0</v>
      </c>
      <c r="H3580" s="1" t="s">
        <v>102</v>
      </c>
      <c r="I3580" s="1" t="s">
        <v>103</v>
      </c>
      <c r="J3580" s="1" t="s">
        <v>4</v>
      </c>
      <c r="K3580" s="1">
        <v>52</v>
      </c>
      <c r="L3580" s="1" t="s">
        <v>115</v>
      </c>
      <c r="M3580" s="14">
        <v>0.5</v>
      </c>
      <c r="N3580" s="2">
        <v>2250</v>
      </c>
      <c r="O3580" s="14">
        <f t="shared" si="190"/>
        <v>1125</v>
      </c>
      <c r="P3580" s="14">
        <f t="shared" si="191"/>
        <v>393.75</v>
      </c>
      <c r="Q3580" s="3">
        <v>0.35</v>
      </c>
    </row>
    <row r="3581" spans="1:17" ht="15.75" customHeight="1" x14ac:dyDescent="0.2">
      <c r="A3581" s="1" t="s">
        <v>108</v>
      </c>
      <c r="B3581" s="1">
        <v>1185732</v>
      </c>
      <c r="C3581" s="17">
        <v>44814</v>
      </c>
      <c r="D3581" s="17" t="str">
        <f t="shared" si="195"/>
        <v>septiembre</v>
      </c>
      <c r="E3581" s="17" t="str">
        <f t="shared" si="196"/>
        <v>T3</v>
      </c>
      <c r="F3581" s="17" t="str">
        <f t="shared" si="197"/>
        <v>S2</v>
      </c>
      <c r="G3581" s="1" t="s">
        <v>0</v>
      </c>
      <c r="H3581" s="1" t="s">
        <v>102</v>
      </c>
      <c r="I3581" s="1" t="s">
        <v>103</v>
      </c>
      <c r="J3581" s="1" t="s">
        <v>5</v>
      </c>
      <c r="K3581" s="1">
        <v>56</v>
      </c>
      <c r="L3581" s="1" t="s">
        <v>115</v>
      </c>
      <c r="M3581" s="14">
        <v>0.5</v>
      </c>
      <c r="N3581" s="2">
        <v>2000</v>
      </c>
      <c r="O3581" s="14">
        <f t="shared" si="190"/>
        <v>1000</v>
      </c>
      <c r="P3581" s="14">
        <f t="shared" si="191"/>
        <v>350</v>
      </c>
      <c r="Q3581" s="3">
        <v>0.35</v>
      </c>
    </row>
    <row r="3582" spans="1:17" ht="15.75" customHeight="1" x14ac:dyDescent="0.2">
      <c r="A3582" s="1" t="s">
        <v>108</v>
      </c>
      <c r="B3582" s="1">
        <v>1185732</v>
      </c>
      <c r="C3582" s="17">
        <v>44814</v>
      </c>
      <c r="D3582" s="17" t="str">
        <f t="shared" si="195"/>
        <v>septiembre</v>
      </c>
      <c r="E3582" s="17" t="str">
        <f t="shared" si="196"/>
        <v>T3</v>
      </c>
      <c r="F3582" s="17" t="str">
        <f t="shared" si="197"/>
        <v>S2</v>
      </c>
      <c r="G3582" s="1" t="s">
        <v>0</v>
      </c>
      <c r="H3582" s="1" t="s">
        <v>102</v>
      </c>
      <c r="I3582" s="1" t="s">
        <v>103</v>
      </c>
      <c r="J3582" s="1" t="s">
        <v>6</v>
      </c>
      <c r="K3582" s="1">
        <v>17</v>
      </c>
      <c r="L3582" s="1" t="s">
        <v>113</v>
      </c>
      <c r="M3582" s="14">
        <v>0.6</v>
      </c>
      <c r="N3582" s="2">
        <v>2000</v>
      </c>
      <c r="O3582" s="14">
        <f t="shared" si="190"/>
        <v>1200</v>
      </c>
      <c r="P3582" s="14">
        <f t="shared" si="191"/>
        <v>420</v>
      </c>
      <c r="Q3582" s="3">
        <v>0.35</v>
      </c>
    </row>
    <row r="3583" spans="1:17" ht="15.75" customHeight="1" x14ac:dyDescent="0.2">
      <c r="A3583" s="1" t="s">
        <v>108</v>
      </c>
      <c r="B3583" s="1">
        <v>1185732</v>
      </c>
      <c r="C3583" s="17">
        <v>44814</v>
      </c>
      <c r="D3583" s="17" t="str">
        <f t="shared" si="195"/>
        <v>septiembre</v>
      </c>
      <c r="E3583" s="17" t="str">
        <f t="shared" si="196"/>
        <v>T3</v>
      </c>
      <c r="F3583" s="17" t="str">
        <f t="shared" si="197"/>
        <v>S2</v>
      </c>
      <c r="G3583" s="1" t="s">
        <v>0</v>
      </c>
      <c r="H3583" s="1" t="s">
        <v>102</v>
      </c>
      <c r="I3583" s="1" t="s">
        <v>103</v>
      </c>
      <c r="J3583" s="1" t="s">
        <v>7</v>
      </c>
      <c r="K3583" s="1">
        <v>21</v>
      </c>
      <c r="L3583" s="1" t="s">
        <v>115</v>
      </c>
      <c r="M3583" s="14">
        <v>0.65</v>
      </c>
      <c r="N3583" s="2">
        <v>3000</v>
      </c>
      <c r="O3583" s="14">
        <f t="shared" si="190"/>
        <v>1950</v>
      </c>
      <c r="P3583" s="14">
        <f t="shared" si="191"/>
        <v>779.99999999999989</v>
      </c>
      <c r="Q3583" s="3">
        <v>0.39999999999999997</v>
      </c>
    </row>
    <row r="3584" spans="1:17" ht="15.75" customHeight="1" x14ac:dyDescent="0.2">
      <c r="A3584" s="1" t="s">
        <v>108</v>
      </c>
      <c r="B3584" s="1">
        <v>1185732</v>
      </c>
      <c r="C3584" s="17">
        <v>44846</v>
      </c>
      <c r="D3584" s="17" t="str">
        <f t="shared" si="195"/>
        <v>octubre</v>
      </c>
      <c r="E3584" s="17" t="str">
        <f t="shared" si="196"/>
        <v>T4</v>
      </c>
      <c r="F3584" s="17" t="str">
        <f t="shared" si="197"/>
        <v>S2</v>
      </c>
      <c r="G3584" s="1" t="s">
        <v>0</v>
      </c>
      <c r="H3584" s="1" t="s">
        <v>102</v>
      </c>
      <c r="I3584" s="1" t="s">
        <v>103</v>
      </c>
      <c r="J3584" s="1" t="s">
        <v>2</v>
      </c>
      <c r="K3584" s="1">
        <v>31</v>
      </c>
      <c r="L3584" s="1" t="s">
        <v>115</v>
      </c>
      <c r="M3584" s="14">
        <v>0.65</v>
      </c>
      <c r="N3584" s="2">
        <v>4750</v>
      </c>
      <c r="O3584" s="14">
        <f t="shared" si="190"/>
        <v>3087.5</v>
      </c>
      <c r="P3584" s="14">
        <f t="shared" si="191"/>
        <v>1389.375</v>
      </c>
      <c r="Q3584" s="3">
        <v>0.45</v>
      </c>
    </row>
    <row r="3585" spans="1:17" ht="15.75" customHeight="1" x14ac:dyDescent="0.2">
      <c r="A3585" s="1" t="s">
        <v>108</v>
      </c>
      <c r="B3585" s="1">
        <v>1185732</v>
      </c>
      <c r="C3585" s="17">
        <v>44846</v>
      </c>
      <c r="D3585" s="17" t="str">
        <f t="shared" si="195"/>
        <v>octubre</v>
      </c>
      <c r="E3585" s="17" t="str">
        <f t="shared" si="196"/>
        <v>T4</v>
      </c>
      <c r="F3585" s="17" t="str">
        <f t="shared" si="197"/>
        <v>S2</v>
      </c>
      <c r="G3585" s="1" t="s">
        <v>0</v>
      </c>
      <c r="H3585" s="1" t="s">
        <v>102</v>
      </c>
      <c r="I3585" s="1" t="s">
        <v>103</v>
      </c>
      <c r="J3585" s="1" t="s">
        <v>3</v>
      </c>
      <c r="K3585" s="1">
        <v>30</v>
      </c>
      <c r="L3585" s="1" t="s">
        <v>115</v>
      </c>
      <c r="M3585" s="14">
        <v>0.60000000000000009</v>
      </c>
      <c r="N3585" s="2">
        <v>3000</v>
      </c>
      <c r="O3585" s="14">
        <f t="shared" si="190"/>
        <v>1800.0000000000002</v>
      </c>
      <c r="P3585" s="14">
        <f t="shared" si="191"/>
        <v>810.00000000000011</v>
      </c>
      <c r="Q3585" s="3">
        <v>0.45</v>
      </c>
    </row>
    <row r="3586" spans="1:17" ht="15.75" customHeight="1" x14ac:dyDescent="0.2">
      <c r="A3586" s="1" t="s">
        <v>108</v>
      </c>
      <c r="B3586" s="1">
        <v>1185732</v>
      </c>
      <c r="C3586" s="17">
        <v>44846</v>
      </c>
      <c r="D3586" s="17" t="str">
        <f t="shared" ref="D3586:D3649" si="198">TEXT(C3586,"mmmm")</f>
        <v>octubre</v>
      </c>
      <c r="E3586" s="17" t="str">
        <f t="shared" ref="E3586:E3649" si="199">"T" &amp; TRUNC((MONTH(C3586)-1)/3)+1</f>
        <v>T4</v>
      </c>
      <c r="F3586" s="17" t="str">
        <f t="shared" ref="F3586:F3649" si="200">"S" &amp; IF(MONTH(C3586)&lt;=6,1,2)</f>
        <v>S2</v>
      </c>
      <c r="G3586" s="1" t="s">
        <v>0</v>
      </c>
      <c r="H3586" s="1" t="s">
        <v>102</v>
      </c>
      <c r="I3586" s="1" t="s">
        <v>103</v>
      </c>
      <c r="J3586" s="1" t="s">
        <v>4</v>
      </c>
      <c r="K3586" s="1">
        <v>27</v>
      </c>
      <c r="L3586" s="1" t="s">
        <v>115</v>
      </c>
      <c r="M3586" s="14">
        <v>0.60000000000000009</v>
      </c>
      <c r="N3586" s="2">
        <v>2000</v>
      </c>
      <c r="O3586" s="14">
        <f t="shared" si="190"/>
        <v>1200.0000000000002</v>
      </c>
      <c r="P3586" s="14">
        <f t="shared" si="191"/>
        <v>420.00000000000006</v>
      </c>
      <c r="Q3586" s="3">
        <v>0.35</v>
      </c>
    </row>
    <row r="3587" spans="1:17" ht="15.75" customHeight="1" x14ac:dyDescent="0.2">
      <c r="A3587" s="1" t="s">
        <v>108</v>
      </c>
      <c r="B3587" s="1">
        <v>1185732</v>
      </c>
      <c r="C3587" s="17">
        <v>44846</v>
      </c>
      <c r="D3587" s="17" t="str">
        <f t="shared" si="198"/>
        <v>octubre</v>
      </c>
      <c r="E3587" s="17" t="str">
        <f t="shared" si="199"/>
        <v>T4</v>
      </c>
      <c r="F3587" s="17" t="str">
        <f t="shared" si="200"/>
        <v>S2</v>
      </c>
      <c r="G3587" s="1" t="s">
        <v>0</v>
      </c>
      <c r="H3587" s="1" t="s">
        <v>102</v>
      </c>
      <c r="I3587" s="1" t="s">
        <v>103</v>
      </c>
      <c r="J3587" s="1" t="s">
        <v>5</v>
      </c>
      <c r="K3587" s="1">
        <v>55</v>
      </c>
      <c r="L3587" s="1" t="s">
        <v>112</v>
      </c>
      <c r="M3587" s="14">
        <v>0.60000000000000009</v>
      </c>
      <c r="N3587" s="2">
        <v>1750</v>
      </c>
      <c r="O3587" s="14">
        <f t="shared" si="190"/>
        <v>1050.0000000000002</v>
      </c>
      <c r="P3587" s="14">
        <f t="shared" si="191"/>
        <v>367.50000000000006</v>
      </c>
      <c r="Q3587" s="3">
        <v>0.35</v>
      </c>
    </row>
    <row r="3588" spans="1:17" ht="15.75" customHeight="1" x14ac:dyDescent="0.2">
      <c r="A3588" s="1" t="s">
        <v>108</v>
      </c>
      <c r="B3588" s="1">
        <v>1185732</v>
      </c>
      <c r="C3588" s="17">
        <v>44846</v>
      </c>
      <c r="D3588" s="17" t="str">
        <f t="shared" si="198"/>
        <v>octubre</v>
      </c>
      <c r="E3588" s="17" t="str">
        <f t="shared" si="199"/>
        <v>T4</v>
      </c>
      <c r="F3588" s="17" t="str">
        <f t="shared" si="200"/>
        <v>S2</v>
      </c>
      <c r="G3588" s="1" t="s">
        <v>0</v>
      </c>
      <c r="H3588" s="1" t="s">
        <v>102</v>
      </c>
      <c r="I3588" s="1" t="s">
        <v>103</v>
      </c>
      <c r="J3588" s="1" t="s">
        <v>6</v>
      </c>
      <c r="K3588" s="1">
        <v>40</v>
      </c>
      <c r="L3588" s="1" t="s">
        <v>115</v>
      </c>
      <c r="M3588" s="14">
        <v>0.70000000000000007</v>
      </c>
      <c r="N3588" s="2">
        <v>1750</v>
      </c>
      <c r="O3588" s="14">
        <f t="shared" si="190"/>
        <v>1225.0000000000002</v>
      </c>
      <c r="P3588" s="14">
        <f t="shared" si="191"/>
        <v>428.75000000000006</v>
      </c>
      <c r="Q3588" s="3">
        <v>0.35</v>
      </c>
    </row>
    <row r="3589" spans="1:17" ht="15.75" customHeight="1" x14ac:dyDescent="0.2">
      <c r="A3589" s="1" t="s">
        <v>108</v>
      </c>
      <c r="B3589" s="1">
        <v>1185732</v>
      </c>
      <c r="C3589" s="17">
        <v>44846</v>
      </c>
      <c r="D3589" s="17" t="str">
        <f t="shared" si="198"/>
        <v>octubre</v>
      </c>
      <c r="E3589" s="17" t="str">
        <f t="shared" si="199"/>
        <v>T4</v>
      </c>
      <c r="F3589" s="17" t="str">
        <f t="shared" si="200"/>
        <v>S2</v>
      </c>
      <c r="G3589" s="1" t="s">
        <v>0</v>
      </c>
      <c r="H3589" s="1" t="s">
        <v>102</v>
      </c>
      <c r="I3589" s="1" t="s">
        <v>103</v>
      </c>
      <c r="J3589" s="1" t="s">
        <v>7</v>
      </c>
      <c r="K3589" s="1">
        <v>18</v>
      </c>
      <c r="L3589" s="1" t="s">
        <v>115</v>
      </c>
      <c r="M3589" s="14">
        <v>0.75</v>
      </c>
      <c r="N3589" s="2">
        <v>3000</v>
      </c>
      <c r="O3589" s="14">
        <f t="shared" si="190"/>
        <v>2250</v>
      </c>
      <c r="P3589" s="14">
        <f t="shared" si="191"/>
        <v>899.99999999999989</v>
      </c>
      <c r="Q3589" s="3">
        <v>0.39999999999999997</v>
      </c>
    </row>
    <row r="3590" spans="1:17" ht="15.75" customHeight="1" x14ac:dyDescent="0.2">
      <c r="A3590" s="1" t="s">
        <v>108</v>
      </c>
      <c r="B3590" s="1">
        <v>1185732</v>
      </c>
      <c r="C3590" s="17">
        <v>44876</v>
      </c>
      <c r="D3590" s="17" t="str">
        <f t="shared" si="198"/>
        <v>noviembre</v>
      </c>
      <c r="E3590" s="17" t="str">
        <f t="shared" si="199"/>
        <v>T4</v>
      </c>
      <c r="F3590" s="17" t="str">
        <f t="shared" si="200"/>
        <v>S2</v>
      </c>
      <c r="G3590" s="1" t="s">
        <v>0</v>
      </c>
      <c r="H3590" s="1" t="s">
        <v>102</v>
      </c>
      <c r="I3590" s="1" t="s">
        <v>103</v>
      </c>
      <c r="J3590" s="1" t="s">
        <v>2</v>
      </c>
      <c r="K3590" s="1">
        <v>50</v>
      </c>
      <c r="L3590" s="1" t="s">
        <v>115</v>
      </c>
      <c r="M3590" s="14">
        <v>0.70000000000000007</v>
      </c>
      <c r="N3590" s="2">
        <v>4500</v>
      </c>
      <c r="O3590" s="14">
        <f t="shared" si="190"/>
        <v>3150.0000000000005</v>
      </c>
      <c r="P3590" s="14">
        <f t="shared" si="191"/>
        <v>1417.5000000000002</v>
      </c>
      <c r="Q3590" s="3">
        <v>0.45</v>
      </c>
    </row>
    <row r="3591" spans="1:17" ht="15.75" customHeight="1" x14ac:dyDescent="0.2">
      <c r="A3591" s="1" t="s">
        <v>108</v>
      </c>
      <c r="B3591" s="1">
        <v>1185732</v>
      </c>
      <c r="C3591" s="17">
        <v>44876</v>
      </c>
      <c r="D3591" s="17" t="str">
        <f t="shared" si="198"/>
        <v>noviembre</v>
      </c>
      <c r="E3591" s="17" t="str">
        <f t="shared" si="199"/>
        <v>T4</v>
      </c>
      <c r="F3591" s="17" t="str">
        <f t="shared" si="200"/>
        <v>S2</v>
      </c>
      <c r="G3591" s="1" t="s">
        <v>0</v>
      </c>
      <c r="H3591" s="1" t="s">
        <v>102</v>
      </c>
      <c r="I3591" s="1" t="s">
        <v>103</v>
      </c>
      <c r="J3591" s="1" t="s">
        <v>3</v>
      </c>
      <c r="K3591" s="1">
        <v>25</v>
      </c>
      <c r="L3591" s="1" t="s">
        <v>112</v>
      </c>
      <c r="M3591" s="14">
        <v>0.60000000000000009</v>
      </c>
      <c r="N3591" s="2">
        <v>3250</v>
      </c>
      <c r="O3591" s="14">
        <f t="shared" si="190"/>
        <v>1950.0000000000002</v>
      </c>
      <c r="P3591" s="14">
        <f t="shared" si="191"/>
        <v>877.50000000000011</v>
      </c>
      <c r="Q3591" s="3">
        <v>0.45</v>
      </c>
    </row>
    <row r="3592" spans="1:17" ht="15.75" customHeight="1" x14ac:dyDescent="0.2">
      <c r="A3592" s="1" t="s">
        <v>108</v>
      </c>
      <c r="B3592" s="1">
        <v>1185732</v>
      </c>
      <c r="C3592" s="17">
        <v>44876</v>
      </c>
      <c r="D3592" s="17" t="str">
        <f t="shared" si="198"/>
        <v>noviembre</v>
      </c>
      <c r="E3592" s="17" t="str">
        <f t="shared" si="199"/>
        <v>T4</v>
      </c>
      <c r="F3592" s="17" t="str">
        <f t="shared" si="200"/>
        <v>S2</v>
      </c>
      <c r="G3592" s="1" t="s">
        <v>0</v>
      </c>
      <c r="H3592" s="1" t="s">
        <v>102</v>
      </c>
      <c r="I3592" s="1" t="s">
        <v>103</v>
      </c>
      <c r="J3592" s="1" t="s">
        <v>4</v>
      </c>
      <c r="K3592" s="1">
        <v>56</v>
      </c>
      <c r="L3592" s="1" t="s">
        <v>113</v>
      </c>
      <c r="M3592" s="14">
        <v>0.60000000000000009</v>
      </c>
      <c r="N3592" s="2">
        <v>3200</v>
      </c>
      <c r="O3592" s="14">
        <f t="shared" si="190"/>
        <v>1920.0000000000002</v>
      </c>
      <c r="P3592" s="14">
        <f t="shared" si="191"/>
        <v>672</v>
      </c>
      <c r="Q3592" s="3">
        <v>0.35</v>
      </c>
    </row>
    <row r="3593" spans="1:17" ht="15.75" customHeight="1" x14ac:dyDescent="0.2">
      <c r="A3593" s="1" t="s">
        <v>108</v>
      </c>
      <c r="B3593" s="1">
        <v>1185732</v>
      </c>
      <c r="C3593" s="17">
        <v>44876</v>
      </c>
      <c r="D3593" s="17" t="str">
        <f t="shared" si="198"/>
        <v>noviembre</v>
      </c>
      <c r="E3593" s="17" t="str">
        <f t="shared" si="199"/>
        <v>T4</v>
      </c>
      <c r="F3593" s="17" t="str">
        <f t="shared" si="200"/>
        <v>S2</v>
      </c>
      <c r="G3593" s="1" t="s">
        <v>0</v>
      </c>
      <c r="H3593" s="1" t="s">
        <v>102</v>
      </c>
      <c r="I3593" s="1" t="s">
        <v>103</v>
      </c>
      <c r="J3593" s="1" t="s">
        <v>5</v>
      </c>
      <c r="K3593" s="1">
        <v>27</v>
      </c>
      <c r="L3593" s="1" t="s">
        <v>113</v>
      </c>
      <c r="M3593" s="14">
        <v>0.60000000000000009</v>
      </c>
      <c r="N3593" s="2">
        <v>3000</v>
      </c>
      <c r="O3593" s="14">
        <f t="shared" si="190"/>
        <v>1800.0000000000002</v>
      </c>
      <c r="P3593" s="14">
        <f t="shared" si="191"/>
        <v>630</v>
      </c>
      <c r="Q3593" s="3">
        <v>0.35</v>
      </c>
    </row>
    <row r="3594" spans="1:17" ht="15.75" customHeight="1" x14ac:dyDescent="0.2">
      <c r="A3594" s="1" t="s">
        <v>108</v>
      </c>
      <c r="B3594" s="1">
        <v>1185732</v>
      </c>
      <c r="C3594" s="17">
        <v>44876</v>
      </c>
      <c r="D3594" s="17" t="str">
        <f t="shared" si="198"/>
        <v>noviembre</v>
      </c>
      <c r="E3594" s="17" t="str">
        <f t="shared" si="199"/>
        <v>T4</v>
      </c>
      <c r="F3594" s="17" t="str">
        <f t="shared" si="200"/>
        <v>S2</v>
      </c>
      <c r="G3594" s="1" t="s">
        <v>0</v>
      </c>
      <c r="H3594" s="1" t="s">
        <v>102</v>
      </c>
      <c r="I3594" s="1" t="s">
        <v>103</v>
      </c>
      <c r="J3594" s="1" t="s">
        <v>6</v>
      </c>
      <c r="K3594" s="1">
        <v>52</v>
      </c>
      <c r="L3594" s="1" t="s">
        <v>112</v>
      </c>
      <c r="M3594" s="14">
        <v>0.70000000000000007</v>
      </c>
      <c r="N3594" s="2">
        <v>2750</v>
      </c>
      <c r="O3594" s="14">
        <f t="shared" si="190"/>
        <v>1925.0000000000002</v>
      </c>
      <c r="P3594" s="14">
        <f t="shared" si="191"/>
        <v>673.75</v>
      </c>
      <c r="Q3594" s="3">
        <v>0.35</v>
      </c>
    </row>
    <row r="3595" spans="1:17" ht="15.75" customHeight="1" x14ac:dyDescent="0.2">
      <c r="A3595" s="1" t="s">
        <v>108</v>
      </c>
      <c r="B3595" s="1">
        <v>1185732</v>
      </c>
      <c r="C3595" s="17">
        <v>44876</v>
      </c>
      <c r="D3595" s="17" t="str">
        <f t="shared" si="198"/>
        <v>noviembre</v>
      </c>
      <c r="E3595" s="17" t="str">
        <f t="shared" si="199"/>
        <v>T4</v>
      </c>
      <c r="F3595" s="17" t="str">
        <f t="shared" si="200"/>
        <v>S2</v>
      </c>
      <c r="G3595" s="1" t="s">
        <v>0</v>
      </c>
      <c r="H3595" s="1" t="s">
        <v>102</v>
      </c>
      <c r="I3595" s="1" t="s">
        <v>103</v>
      </c>
      <c r="J3595" s="1" t="s">
        <v>7</v>
      </c>
      <c r="K3595" s="1">
        <v>47</v>
      </c>
      <c r="L3595" s="1" t="s">
        <v>114</v>
      </c>
      <c r="M3595" s="14">
        <v>0.75</v>
      </c>
      <c r="N3595" s="2">
        <v>3750</v>
      </c>
      <c r="O3595" s="14">
        <f t="shared" si="190"/>
        <v>2812.5</v>
      </c>
      <c r="P3595" s="14">
        <f t="shared" si="191"/>
        <v>1125</v>
      </c>
      <c r="Q3595" s="3">
        <v>0.39999999999999997</v>
      </c>
    </row>
    <row r="3596" spans="1:17" ht="15.75" customHeight="1" x14ac:dyDescent="0.2">
      <c r="A3596" s="1" t="s">
        <v>108</v>
      </c>
      <c r="B3596" s="1">
        <v>1185732</v>
      </c>
      <c r="C3596" s="17">
        <v>44905</v>
      </c>
      <c r="D3596" s="17" t="str">
        <f t="shared" si="198"/>
        <v>diciembre</v>
      </c>
      <c r="E3596" s="17" t="str">
        <f t="shared" si="199"/>
        <v>T4</v>
      </c>
      <c r="F3596" s="17" t="str">
        <f t="shared" si="200"/>
        <v>S2</v>
      </c>
      <c r="G3596" s="1" t="s">
        <v>0</v>
      </c>
      <c r="H3596" s="1" t="s">
        <v>102</v>
      </c>
      <c r="I3596" s="1" t="s">
        <v>103</v>
      </c>
      <c r="J3596" s="1" t="s">
        <v>2</v>
      </c>
      <c r="K3596" s="1">
        <v>24</v>
      </c>
      <c r="L3596" s="1" t="s">
        <v>115</v>
      </c>
      <c r="M3596" s="14">
        <v>0.70000000000000007</v>
      </c>
      <c r="N3596" s="2">
        <v>6000</v>
      </c>
      <c r="O3596" s="14">
        <f t="shared" si="190"/>
        <v>4200</v>
      </c>
      <c r="P3596" s="14">
        <f t="shared" si="191"/>
        <v>1890</v>
      </c>
      <c r="Q3596" s="3">
        <v>0.45</v>
      </c>
    </row>
    <row r="3597" spans="1:17" ht="15.75" customHeight="1" x14ac:dyDescent="0.2">
      <c r="A3597" s="1" t="s">
        <v>108</v>
      </c>
      <c r="B3597" s="1">
        <v>1185732</v>
      </c>
      <c r="C3597" s="17">
        <v>44905</v>
      </c>
      <c r="D3597" s="17" t="str">
        <f t="shared" si="198"/>
        <v>diciembre</v>
      </c>
      <c r="E3597" s="17" t="str">
        <f t="shared" si="199"/>
        <v>T4</v>
      </c>
      <c r="F3597" s="17" t="str">
        <f t="shared" si="200"/>
        <v>S2</v>
      </c>
      <c r="G3597" s="1" t="s">
        <v>0</v>
      </c>
      <c r="H3597" s="1" t="s">
        <v>102</v>
      </c>
      <c r="I3597" s="1" t="s">
        <v>103</v>
      </c>
      <c r="J3597" s="1" t="s">
        <v>3</v>
      </c>
      <c r="K3597" s="1">
        <v>55</v>
      </c>
      <c r="L3597" s="1" t="s">
        <v>113</v>
      </c>
      <c r="M3597" s="14">
        <v>0.60000000000000009</v>
      </c>
      <c r="N3597" s="2">
        <v>4000</v>
      </c>
      <c r="O3597" s="14">
        <f t="shared" si="190"/>
        <v>2400.0000000000005</v>
      </c>
      <c r="P3597" s="14">
        <f t="shared" si="191"/>
        <v>1080.0000000000002</v>
      </c>
      <c r="Q3597" s="3">
        <v>0.45</v>
      </c>
    </row>
    <row r="3598" spans="1:17" ht="15.75" customHeight="1" x14ac:dyDescent="0.2">
      <c r="A3598" s="1" t="s">
        <v>108</v>
      </c>
      <c r="B3598" s="1">
        <v>1185732</v>
      </c>
      <c r="C3598" s="17">
        <v>44905</v>
      </c>
      <c r="D3598" s="17" t="str">
        <f t="shared" si="198"/>
        <v>diciembre</v>
      </c>
      <c r="E3598" s="17" t="str">
        <f t="shared" si="199"/>
        <v>T4</v>
      </c>
      <c r="F3598" s="17" t="str">
        <f t="shared" si="200"/>
        <v>S2</v>
      </c>
      <c r="G3598" s="1" t="s">
        <v>0</v>
      </c>
      <c r="H3598" s="1" t="s">
        <v>102</v>
      </c>
      <c r="I3598" s="1" t="s">
        <v>103</v>
      </c>
      <c r="J3598" s="1" t="s">
        <v>4</v>
      </c>
      <c r="K3598" s="1">
        <v>35</v>
      </c>
      <c r="L3598" s="1" t="s">
        <v>113</v>
      </c>
      <c r="M3598" s="14">
        <v>0.60000000000000009</v>
      </c>
      <c r="N3598" s="2">
        <v>3750</v>
      </c>
      <c r="O3598" s="14">
        <f t="shared" si="190"/>
        <v>2250.0000000000005</v>
      </c>
      <c r="P3598" s="14">
        <f t="shared" si="191"/>
        <v>787.50000000000011</v>
      </c>
      <c r="Q3598" s="3">
        <v>0.35</v>
      </c>
    </row>
    <row r="3599" spans="1:17" ht="15.75" customHeight="1" x14ac:dyDescent="0.2">
      <c r="A3599" s="1" t="s">
        <v>108</v>
      </c>
      <c r="B3599" s="1">
        <v>1185732</v>
      </c>
      <c r="C3599" s="17">
        <v>44905</v>
      </c>
      <c r="D3599" s="17" t="str">
        <f t="shared" si="198"/>
        <v>diciembre</v>
      </c>
      <c r="E3599" s="17" t="str">
        <f t="shared" si="199"/>
        <v>T4</v>
      </c>
      <c r="F3599" s="17" t="str">
        <f t="shared" si="200"/>
        <v>S2</v>
      </c>
      <c r="G3599" s="1" t="s">
        <v>0</v>
      </c>
      <c r="H3599" s="1" t="s">
        <v>102</v>
      </c>
      <c r="I3599" s="1" t="s">
        <v>103</v>
      </c>
      <c r="J3599" s="1" t="s">
        <v>5</v>
      </c>
      <c r="K3599" s="1">
        <v>59</v>
      </c>
      <c r="L3599" s="1" t="s">
        <v>113</v>
      </c>
      <c r="M3599" s="14">
        <v>0.60000000000000009</v>
      </c>
      <c r="N3599" s="2">
        <v>3250</v>
      </c>
      <c r="O3599" s="14">
        <f t="shared" si="190"/>
        <v>1950.0000000000002</v>
      </c>
      <c r="P3599" s="14">
        <f t="shared" si="191"/>
        <v>682.5</v>
      </c>
      <c r="Q3599" s="3">
        <v>0.35</v>
      </c>
    </row>
    <row r="3600" spans="1:17" ht="15.75" customHeight="1" x14ac:dyDescent="0.2">
      <c r="A3600" s="1" t="s">
        <v>108</v>
      </c>
      <c r="B3600" s="1">
        <v>1185732</v>
      </c>
      <c r="C3600" s="17">
        <v>44905</v>
      </c>
      <c r="D3600" s="17" t="str">
        <f t="shared" si="198"/>
        <v>diciembre</v>
      </c>
      <c r="E3600" s="17" t="str">
        <f t="shared" si="199"/>
        <v>T4</v>
      </c>
      <c r="F3600" s="17" t="str">
        <f t="shared" si="200"/>
        <v>S2</v>
      </c>
      <c r="G3600" s="1" t="s">
        <v>0</v>
      </c>
      <c r="H3600" s="1" t="s">
        <v>102</v>
      </c>
      <c r="I3600" s="1" t="s">
        <v>103</v>
      </c>
      <c r="J3600" s="1" t="s">
        <v>6</v>
      </c>
      <c r="K3600" s="1">
        <v>48</v>
      </c>
      <c r="L3600" s="1" t="s">
        <v>115</v>
      </c>
      <c r="M3600" s="14">
        <v>0.70000000000000007</v>
      </c>
      <c r="N3600" s="2">
        <v>3250</v>
      </c>
      <c r="O3600" s="14">
        <f t="shared" si="190"/>
        <v>2275</v>
      </c>
      <c r="P3600" s="14">
        <f t="shared" si="191"/>
        <v>796.25</v>
      </c>
      <c r="Q3600" s="3">
        <v>0.35</v>
      </c>
    </row>
    <row r="3601" spans="1:17" ht="15.75" customHeight="1" x14ac:dyDescent="0.2">
      <c r="A3601" s="1" t="s">
        <v>108</v>
      </c>
      <c r="B3601" s="1">
        <v>1185732</v>
      </c>
      <c r="C3601" s="17">
        <v>44905</v>
      </c>
      <c r="D3601" s="17" t="str">
        <f t="shared" si="198"/>
        <v>diciembre</v>
      </c>
      <c r="E3601" s="17" t="str">
        <f t="shared" si="199"/>
        <v>T4</v>
      </c>
      <c r="F3601" s="17" t="str">
        <f t="shared" si="200"/>
        <v>S2</v>
      </c>
      <c r="G3601" s="1" t="s">
        <v>0</v>
      </c>
      <c r="H3601" s="1" t="s">
        <v>102</v>
      </c>
      <c r="I3601" s="1" t="s">
        <v>103</v>
      </c>
      <c r="J3601" s="1" t="s">
        <v>7</v>
      </c>
      <c r="K3601" s="1">
        <v>24</v>
      </c>
      <c r="L3601" s="1" t="s">
        <v>113</v>
      </c>
      <c r="M3601" s="14">
        <v>0.75</v>
      </c>
      <c r="N3601" s="2">
        <v>4250</v>
      </c>
      <c r="O3601" s="14">
        <f t="shared" si="190"/>
        <v>3187.5</v>
      </c>
      <c r="P3601" s="14">
        <f t="shared" si="191"/>
        <v>1275</v>
      </c>
      <c r="Q3601" s="3">
        <v>0.39999999999999997</v>
      </c>
    </row>
    <row r="3602" spans="1:17" ht="15.75" customHeight="1" x14ac:dyDescent="0.2">
      <c r="A3602" s="1" t="s">
        <v>108</v>
      </c>
      <c r="B3602" s="1">
        <v>1185732</v>
      </c>
      <c r="C3602" s="17">
        <v>44582</v>
      </c>
      <c r="D3602" s="17" t="str">
        <f t="shared" si="198"/>
        <v>enero</v>
      </c>
      <c r="E3602" s="17" t="str">
        <f t="shared" si="199"/>
        <v>T1</v>
      </c>
      <c r="F3602" s="17" t="str">
        <f t="shared" si="200"/>
        <v>S1</v>
      </c>
      <c r="G3602" s="1" t="s">
        <v>0</v>
      </c>
      <c r="H3602" s="1" t="s">
        <v>104</v>
      </c>
      <c r="I3602" s="1" t="s">
        <v>105</v>
      </c>
      <c r="J3602" s="1" t="s">
        <v>2</v>
      </c>
      <c r="K3602" s="1">
        <v>15</v>
      </c>
      <c r="L3602" s="1" t="s">
        <v>114</v>
      </c>
      <c r="M3602" s="14">
        <v>0.5</v>
      </c>
      <c r="N3602" s="2">
        <v>5250</v>
      </c>
      <c r="O3602" s="14">
        <f t="shared" si="190"/>
        <v>2625</v>
      </c>
      <c r="P3602" s="14">
        <f t="shared" si="191"/>
        <v>1050</v>
      </c>
      <c r="Q3602" s="3">
        <v>0.4</v>
      </c>
    </row>
    <row r="3603" spans="1:17" ht="15.75" customHeight="1" x14ac:dyDescent="0.2">
      <c r="A3603" s="1" t="s">
        <v>108</v>
      </c>
      <c r="B3603" s="1">
        <v>1185732</v>
      </c>
      <c r="C3603" s="17">
        <v>44582</v>
      </c>
      <c r="D3603" s="17" t="str">
        <f t="shared" si="198"/>
        <v>enero</v>
      </c>
      <c r="E3603" s="17" t="str">
        <f t="shared" si="199"/>
        <v>T1</v>
      </c>
      <c r="F3603" s="17" t="str">
        <f t="shared" si="200"/>
        <v>S1</v>
      </c>
      <c r="G3603" s="1" t="s">
        <v>0</v>
      </c>
      <c r="H3603" s="1" t="s">
        <v>104</v>
      </c>
      <c r="I3603" s="1" t="s">
        <v>105</v>
      </c>
      <c r="J3603" s="1" t="s">
        <v>3</v>
      </c>
      <c r="K3603" s="1">
        <v>41</v>
      </c>
      <c r="L3603" s="1" t="s">
        <v>115</v>
      </c>
      <c r="M3603" s="14">
        <v>0.5</v>
      </c>
      <c r="N3603" s="2">
        <v>3250</v>
      </c>
      <c r="O3603" s="14">
        <f t="shared" si="190"/>
        <v>1625</v>
      </c>
      <c r="P3603" s="14">
        <f t="shared" si="191"/>
        <v>650</v>
      </c>
      <c r="Q3603" s="3">
        <v>0.4</v>
      </c>
    </row>
    <row r="3604" spans="1:17" ht="15.75" customHeight="1" x14ac:dyDescent="0.2">
      <c r="A3604" s="1" t="s">
        <v>108</v>
      </c>
      <c r="B3604" s="1">
        <v>1185732</v>
      </c>
      <c r="C3604" s="17">
        <v>44582</v>
      </c>
      <c r="D3604" s="17" t="str">
        <f t="shared" si="198"/>
        <v>enero</v>
      </c>
      <c r="E3604" s="17" t="str">
        <f t="shared" si="199"/>
        <v>T1</v>
      </c>
      <c r="F3604" s="17" t="str">
        <f t="shared" si="200"/>
        <v>S1</v>
      </c>
      <c r="G3604" s="1" t="s">
        <v>0</v>
      </c>
      <c r="H3604" s="1" t="s">
        <v>104</v>
      </c>
      <c r="I3604" s="1" t="s">
        <v>105</v>
      </c>
      <c r="J3604" s="1" t="s">
        <v>4</v>
      </c>
      <c r="K3604" s="1">
        <v>59</v>
      </c>
      <c r="L3604" s="1" t="s">
        <v>113</v>
      </c>
      <c r="M3604" s="14">
        <v>0.4</v>
      </c>
      <c r="N3604" s="2">
        <v>3250</v>
      </c>
      <c r="O3604" s="14">
        <f t="shared" si="190"/>
        <v>1300</v>
      </c>
      <c r="P3604" s="14">
        <f t="shared" si="191"/>
        <v>390</v>
      </c>
      <c r="Q3604" s="3">
        <v>0.3</v>
      </c>
    </row>
    <row r="3605" spans="1:17" ht="15.75" customHeight="1" x14ac:dyDescent="0.2">
      <c r="A3605" s="1" t="s">
        <v>108</v>
      </c>
      <c r="B3605" s="1">
        <v>1185732</v>
      </c>
      <c r="C3605" s="17">
        <v>44582</v>
      </c>
      <c r="D3605" s="17" t="str">
        <f t="shared" si="198"/>
        <v>enero</v>
      </c>
      <c r="E3605" s="17" t="str">
        <f t="shared" si="199"/>
        <v>T1</v>
      </c>
      <c r="F3605" s="17" t="str">
        <f t="shared" si="200"/>
        <v>S1</v>
      </c>
      <c r="G3605" s="1" t="s">
        <v>0</v>
      </c>
      <c r="H3605" s="1" t="s">
        <v>104</v>
      </c>
      <c r="I3605" s="1" t="s">
        <v>105</v>
      </c>
      <c r="J3605" s="1" t="s">
        <v>5</v>
      </c>
      <c r="K3605" s="1">
        <v>60</v>
      </c>
      <c r="L3605" s="1" t="s">
        <v>112</v>
      </c>
      <c r="M3605" s="14">
        <v>0.44999999999999996</v>
      </c>
      <c r="N3605" s="2">
        <v>1750</v>
      </c>
      <c r="O3605" s="14">
        <f t="shared" si="190"/>
        <v>787.49999999999989</v>
      </c>
      <c r="P3605" s="14">
        <f t="shared" si="191"/>
        <v>236.24999999999994</v>
      </c>
      <c r="Q3605" s="3">
        <v>0.3</v>
      </c>
    </row>
    <row r="3606" spans="1:17" ht="15.75" customHeight="1" x14ac:dyDescent="0.2">
      <c r="A3606" s="1" t="s">
        <v>108</v>
      </c>
      <c r="B3606" s="1">
        <v>1185732</v>
      </c>
      <c r="C3606" s="17">
        <v>44582</v>
      </c>
      <c r="D3606" s="17" t="str">
        <f t="shared" si="198"/>
        <v>enero</v>
      </c>
      <c r="E3606" s="17" t="str">
        <f t="shared" si="199"/>
        <v>T1</v>
      </c>
      <c r="F3606" s="17" t="str">
        <f t="shared" si="200"/>
        <v>S1</v>
      </c>
      <c r="G3606" s="1" t="s">
        <v>0</v>
      </c>
      <c r="H3606" s="1" t="s">
        <v>104</v>
      </c>
      <c r="I3606" s="1" t="s">
        <v>105</v>
      </c>
      <c r="J3606" s="1" t="s">
        <v>6</v>
      </c>
      <c r="K3606" s="1">
        <v>57</v>
      </c>
      <c r="L3606" s="1" t="s">
        <v>113</v>
      </c>
      <c r="M3606" s="14">
        <v>0.60000000000000009</v>
      </c>
      <c r="N3606" s="2">
        <v>2250</v>
      </c>
      <c r="O3606" s="14">
        <f t="shared" si="190"/>
        <v>1350.0000000000002</v>
      </c>
      <c r="P3606" s="14">
        <f t="shared" si="191"/>
        <v>405.00000000000006</v>
      </c>
      <c r="Q3606" s="3">
        <v>0.3</v>
      </c>
    </row>
    <row r="3607" spans="1:17" ht="15.75" customHeight="1" x14ac:dyDescent="0.2">
      <c r="A3607" s="1" t="s">
        <v>108</v>
      </c>
      <c r="B3607" s="1">
        <v>1185732</v>
      </c>
      <c r="C3607" s="17">
        <v>44582</v>
      </c>
      <c r="D3607" s="17" t="str">
        <f t="shared" si="198"/>
        <v>enero</v>
      </c>
      <c r="E3607" s="17" t="str">
        <f t="shared" si="199"/>
        <v>T1</v>
      </c>
      <c r="F3607" s="17" t="str">
        <f t="shared" si="200"/>
        <v>S1</v>
      </c>
      <c r="G3607" s="1" t="s">
        <v>0</v>
      </c>
      <c r="H3607" s="1" t="s">
        <v>104</v>
      </c>
      <c r="I3607" s="1" t="s">
        <v>105</v>
      </c>
      <c r="J3607" s="1" t="s">
        <v>7</v>
      </c>
      <c r="K3607" s="1">
        <v>24</v>
      </c>
      <c r="L3607" s="1" t="s">
        <v>113</v>
      </c>
      <c r="M3607" s="14">
        <v>0.5</v>
      </c>
      <c r="N3607" s="2">
        <v>3250</v>
      </c>
      <c r="O3607" s="14">
        <f t="shared" si="190"/>
        <v>1625</v>
      </c>
      <c r="P3607" s="14">
        <f t="shared" si="191"/>
        <v>568.75</v>
      </c>
      <c r="Q3607" s="3">
        <v>0.35</v>
      </c>
    </row>
    <row r="3608" spans="1:17" ht="15.75" customHeight="1" x14ac:dyDescent="0.2">
      <c r="A3608" s="1" t="s">
        <v>108</v>
      </c>
      <c r="B3608" s="1">
        <v>1185732</v>
      </c>
      <c r="C3608" s="17">
        <v>44611</v>
      </c>
      <c r="D3608" s="17" t="str">
        <f t="shared" si="198"/>
        <v>febrero</v>
      </c>
      <c r="E3608" s="17" t="str">
        <f t="shared" si="199"/>
        <v>T1</v>
      </c>
      <c r="F3608" s="17" t="str">
        <f t="shared" si="200"/>
        <v>S1</v>
      </c>
      <c r="G3608" s="1" t="s">
        <v>0</v>
      </c>
      <c r="H3608" s="1" t="s">
        <v>104</v>
      </c>
      <c r="I3608" s="1" t="s">
        <v>105</v>
      </c>
      <c r="J3608" s="1" t="s">
        <v>2</v>
      </c>
      <c r="K3608" s="1">
        <v>31</v>
      </c>
      <c r="L3608" s="1" t="s">
        <v>114</v>
      </c>
      <c r="M3608" s="14">
        <v>0.5</v>
      </c>
      <c r="N3608" s="2">
        <v>6000</v>
      </c>
      <c r="O3608" s="14">
        <f t="shared" si="190"/>
        <v>3000</v>
      </c>
      <c r="P3608" s="14">
        <f t="shared" si="191"/>
        <v>1200</v>
      </c>
      <c r="Q3608" s="3">
        <v>0.4</v>
      </c>
    </row>
    <row r="3609" spans="1:17" ht="15.75" customHeight="1" x14ac:dyDescent="0.2">
      <c r="A3609" s="1" t="s">
        <v>108</v>
      </c>
      <c r="B3609" s="1">
        <v>1185732</v>
      </c>
      <c r="C3609" s="17">
        <v>44611</v>
      </c>
      <c r="D3609" s="17" t="str">
        <f t="shared" si="198"/>
        <v>febrero</v>
      </c>
      <c r="E3609" s="17" t="str">
        <f t="shared" si="199"/>
        <v>T1</v>
      </c>
      <c r="F3609" s="17" t="str">
        <f t="shared" si="200"/>
        <v>S1</v>
      </c>
      <c r="G3609" s="1" t="s">
        <v>0</v>
      </c>
      <c r="H3609" s="1" t="s">
        <v>104</v>
      </c>
      <c r="I3609" s="1" t="s">
        <v>105</v>
      </c>
      <c r="J3609" s="1" t="s">
        <v>3</v>
      </c>
      <c r="K3609" s="1">
        <v>56</v>
      </c>
      <c r="L3609" s="1" t="s">
        <v>114</v>
      </c>
      <c r="M3609" s="14">
        <v>0.5</v>
      </c>
      <c r="N3609" s="2">
        <v>2500</v>
      </c>
      <c r="O3609" s="14">
        <f t="shared" si="190"/>
        <v>1250</v>
      </c>
      <c r="P3609" s="14">
        <f t="shared" si="191"/>
        <v>500</v>
      </c>
      <c r="Q3609" s="3">
        <v>0.4</v>
      </c>
    </row>
    <row r="3610" spans="1:17" ht="15.75" customHeight="1" x14ac:dyDescent="0.2">
      <c r="A3610" s="1" t="s">
        <v>108</v>
      </c>
      <c r="B3610" s="1">
        <v>1185732</v>
      </c>
      <c r="C3610" s="17">
        <v>44611</v>
      </c>
      <c r="D3610" s="17" t="str">
        <f t="shared" si="198"/>
        <v>febrero</v>
      </c>
      <c r="E3610" s="17" t="str">
        <f t="shared" si="199"/>
        <v>T1</v>
      </c>
      <c r="F3610" s="17" t="str">
        <f t="shared" si="200"/>
        <v>S1</v>
      </c>
      <c r="G3610" s="1" t="s">
        <v>0</v>
      </c>
      <c r="H3610" s="1" t="s">
        <v>104</v>
      </c>
      <c r="I3610" s="1" t="s">
        <v>105</v>
      </c>
      <c r="J3610" s="1" t="s">
        <v>4</v>
      </c>
      <c r="K3610" s="1">
        <v>32</v>
      </c>
      <c r="L3610" s="1" t="s">
        <v>115</v>
      </c>
      <c r="M3610" s="14">
        <v>0.4</v>
      </c>
      <c r="N3610" s="2">
        <v>3000</v>
      </c>
      <c r="O3610" s="14">
        <f t="shared" si="190"/>
        <v>1200</v>
      </c>
      <c r="P3610" s="14">
        <f t="shared" si="191"/>
        <v>360</v>
      </c>
      <c r="Q3610" s="3">
        <v>0.3</v>
      </c>
    </row>
    <row r="3611" spans="1:17" ht="15.75" customHeight="1" x14ac:dyDescent="0.2">
      <c r="A3611" s="1" t="s">
        <v>108</v>
      </c>
      <c r="B3611" s="1">
        <v>1185732</v>
      </c>
      <c r="C3611" s="17">
        <v>44611</v>
      </c>
      <c r="D3611" s="17" t="str">
        <f t="shared" si="198"/>
        <v>febrero</v>
      </c>
      <c r="E3611" s="17" t="str">
        <f t="shared" si="199"/>
        <v>T1</v>
      </c>
      <c r="F3611" s="17" t="str">
        <f t="shared" si="200"/>
        <v>S1</v>
      </c>
      <c r="G3611" s="1" t="s">
        <v>0</v>
      </c>
      <c r="H3611" s="1" t="s">
        <v>104</v>
      </c>
      <c r="I3611" s="1" t="s">
        <v>105</v>
      </c>
      <c r="J3611" s="1" t="s">
        <v>5</v>
      </c>
      <c r="K3611" s="1">
        <v>20</v>
      </c>
      <c r="L3611" s="1" t="s">
        <v>113</v>
      </c>
      <c r="M3611" s="14">
        <v>0.44999999999999996</v>
      </c>
      <c r="N3611" s="2">
        <v>2000</v>
      </c>
      <c r="O3611" s="14">
        <f t="shared" si="190"/>
        <v>899.99999999999989</v>
      </c>
      <c r="P3611" s="14">
        <f t="shared" si="191"/>
        <v>269.99999999999994</v>
      </c>
      <c r="Q3611" s="3">
        <v>0.3</v>
      </c>
    </row>
    <row r="3612" spans="1:17" ht="15.75" customHeight="1" x14ac:dyDescent="0.2">
      <c r="A3612" s="1" t="s">
        <v>108</v>
      </c>
      <c r="B3612" s="1">
        <v>1185732</v>
      </c>
      <c r="C3612" s="17">
        <v>44611</v>
      </c>
      <c r="D3612" s="17" t="str">
        <f t="shared" si="198"/>
        <v>febrero</v>
      </c>
      <c r="E3612" s="17" t="str">
        <f t="shared" si="199"/>
        <v>T1</v>
      </c>
      <c r="F3612" s="17" t="str">
        <f t="shared" si="200"/>
        <v>S1</v>
      </c>
      <c r="G3612" s="1" t="s">
        <v>0</v>
      </c>
      <c r="H3612" s="1" t="s">
        <v>104</v>
      </c>
      <c r="I3612" s="1" t="s">
        <v>105</v>
      </c>
      <c r="J3612" s="1" t="s">
        <v>6</v>
      </c>
      <c r="K3612" s="1">
        <v>49</v>
      </c>
      <c r="L3612" s="1" t="s">
        <v>115</v>
      </c>
      <c r="M3612" s="14">
        <v>0.60000000000000009</v>
      </c>
      <c r="N3612" s="2">
        <v>2750</v>
      </c>
      <c r="O3612" s="14">
        <f t="shared" si="190"/>
        <v>1650.0000000000002</v>
      </c>
      <c r="P3612" s="14">
        <f t="shared" si="191"/>
        <v>495.00000000000006</v>
      </c>
      <c r="Q3612" s="3">
        <v>0.3</v>
      </c>
    </row>
    <row r="3613" spans="1:17" ht="15.75" customHeight="1" x14ac:dyDescent="0.2">
      <c r="A3613" s="1" t="s">
        <v>108</v>
      </c>
      <c r="B3613" s="1">
        <v>1185732</v>
      </c>
      <c r="C3613" s="17">
        <v>44611</v>
      </c>
      <c r="D3613" s="17" t="str">
        <f t="shared" si="198"/>
        <v>febrero</v>
      </c>
      <c r="E3613" s="17" t="str">
        <f t="shared" si="199"/>
        <v>T1</v>
      </c>
      <c r="F3613" s="17" t="str">
        <f t="shared" si="200"/>
        <v>S1</v>
      </c>
      <c r="G3613" s="1" t="s">
        <v>0</v>
      </c>
      <c r="H3613" s="1" t="s">
        <v>104</v>
      </c>
      <c r="I3613" s="1" t="s">
        <v>105</v>
      </c>
      <c r="J3613" s="1" t="s">
        <v>7</v>
      </c>
      <c r="K3613" s="1">
        <v>23</v>
      </c>
      <c r="L3613" s="1" t="s">
        <v>114</v>
      </c>
      <c r="M3613" s="14">
        <v>0.5</v>
      </c>
      <c r="N3613" s="2">
        <v>3750</v>
      </c>
      <c r="O3613" s="14">
        <f t="shared" si="190"/>
        <v>1875</v>
      </c>
      <c r="P3613" s="14">
        <f t="shared" si="191"/>
        <v>656.25</v>
      </c>
      <c r="Q3613" s="3">
        <v>0.35</v>
      </c>
    </row>
    <row r="3614" spans="1:17" ht="15.75" customHeight="1" x14ac:dyDescent="0.2">
      <c r="A3614" s="1" t="s">
        <v>108</v>
      </c>
      <c r="B3614" s="1">
        <v>1185732</v>
      </c>
      <c r="C3614" s="17">
        <v>44637</v>
      </c>
      <c r="D3614" s="17" t="str">
        <f t="shared" si="198"/>
        <v>marzo</v>
      </c>
      <c r="E3614" s="17" t="str">
        <f t="shared" si="199"/>
        <v>T1</v>
      </c>
      <c r="F3614" s="17" t="str">
        <f t="shared" si="200"/>
        <v>S1</v>
      </c>
      <c r="G3614" s="1" t="s">
        <v>0</v>
      </c>
      <c r="H3614" s="1" t="s">
        <v>104</v>
      </c>
      <c r="I3614" s="1" t="s">
        <v>105</v>
      </c>
      <c r="J3614" s="1" t="s">
        <v>2</v>
      </c>
      <c r="K3614" s="1">
        <v>23</v>
      </c>
      <c r="L3614" s="1" t="s">
        <v>115</v>
      </c>
      <c r="M3614" s="14">
        <v>0.5</v>
      </c>
      <c r="N3614" s="2">
        <v>5700</v>
      </c>
      <c r="O3614" s="14">
        <f t="shared" si="190"/>
        <v>2850</v>
      </c>
      <c r="P3614" s="14">
        <f t="shared" si="191"/>
        <v>1140</v>
      </c>
      <c r="Q3614" s="3">
        <v>0.4</v>
      </c>
    </row>
    <row r="3615" spans="1:17" ht="15.75" customHeight="1" x14ac:dyDescent="0.2">
      <c r="A3615" s="1" t="s">
        <v>108</v>
      </c>
      <c r="B3615" s="1">
        <v>1185732</v>
      </c>
      <c r="C3615" s="17">
        <v>44637</v>
      </c>
      <c r="D3615" s="17" t="str">
        <f t="shared" si="198"/>
        <v>marzo</v>
      </c>
      <c r="E3615" s="17" t="str">
        <f t="shared" si="199"/>
        <v>T1</v>
      </c>
      <c r="F3615" s="17" t="str">
        <f t="shared" si="200"/>
        <v>S1</v>
      </c>
      <c r="G3615" s="1" t="s">
        <v>0</v>
      </c>
      <c r="H3615" s="1" t="s">
        <v>104</v>
      </c>
      <c r="I3615" s="1" t="s">
        <v>105</v>
      </c>
      <c r="J3615" s="1" t="s">
        <v>3</v>
      </c>
      <c r="K3615" s="1">
        <v>50</v>
      </c>
      <c r="L3615" s="1" t="s">
        <v>114</v>
      </c>
      <c r="M3615" s="14">
        <v>0.5</v>
      </c>
      <c r="N3615" s="2">
        <v>2750</v>
      </c>
      <c r="O3615" s="14">
        <f t="shared" si="190"/>
        <v>1375</v>
      </c>
      <c r="P3615" s="14">
        <f t="shared" si="191"/>
        <v>550</v>
      </c>
      <c r="Q3615" s="3">
        <v>0.4</v>
      </c>
    </row>
    <row r="3616" spans="1:17" ht="15.75" customHeight="1" x14ac:dyDescent="0.2">
      <c r="A3616" s="1" t="s">
        <v>108</v>
      </c>
      <c r="B3616" s="1">
        <v>1185732</v>
      </c>
      <c r="C3616" s="17">
        <v>44637</v>
      </c>
      <c r="D3616" s="17" t="str">
        <f t="shared" si="198"/>
        <v>marzo</v>
      </c>
      <c r="E3616" s="17" t="str">
        <f t="shared" si="199"/>
        <v>T1</v>
      </c>
      <c r="F3616" s="17" t="str">
        <f t="shared" si="200"/>
        <v>S1</v>
      </c>
      <c r="G3616" s="1" t="s">
        <v>0</v>
      </c>
      <c r="H3616" s="1" t="s">
        <v>104</v>
      </c>
      <c r="I3616" s="1" t="s">
        <v>105</v>
      </c>
      <c r="J3616" s="1" t="s">
        <v>4</v>
      </c>
      <c r="K3616" s="1">
        <v>15</v>
      </c>
      <c r="L3616" s="1" t="s">
        <v>112</v>
      </c>
      <c r="M3616" s="14">
        <v>0.4</v>
      </c>
      <c r="N3616" s="2">
        <v>3000</v>
      </c>
      <c r="O3616" s="14">
        <f t="shared" si="190"/>
        <v>1200</v>
      </c>
      <c r="P3616" s="14">
        <f t="shared" si="191"/>
        <v>360</v>
      </c>
      <c r="Q3616" s="3">
        <v>0.3</v>
      </c>
    </row>
    <row r="3617" spans="1:17" ht="15.75" customHeight="1" x14ac:dyDescent="0.2">
      <c r="A3617" s="1" t="s">
        <v>108</v>
      </c>
      <c r="B3617" s="1">
        <v>1185732</v>
      </c>
      <c r="C3617" s="17">
        <v>44637</v>
      </c>
      <c r="D3617" s="17" t="str">
        <f t="shared" si="198"/>
        <v>marzo</v>
      </c>
      <c r="E3617" s="17" t="str">
        <f t="shared" si="199"/>
        <v>T1</v>
      </c>
      <c r="F3617" s="17" t="str">
        <f t="shared" si="200"/>
        <v>S1</v>
      </c>
      <c r="G3617" s="1" t="s">
        <v>0</v>
      </c>
      <c r="H3617" s="1" t="s">
        <v>104</v>
      </c>
      <c r="I3617" s="1" t="s">
        <v>105</v>
      </c>
      <c r="J3617" s="1" t="s">
        <v>5</v>
      </c>
      <c r="K3617" s="1">
        <v>48</v>
      </c>
      <c r="L3617" s="1" t="s">
        <v>112</v>
      </c>
      <c r="M3617" s="14">
        <v>0.44999999999999996</v>
      </c>
      <c r="N3617" s="2">
        <v>1500</v>
      </c>
      <c r="O3617" s="14">
        <f t="shared" si="190"/>
        <v>674.99999999999989</v>
      </c>
      <c r="P3617" s="14">
        <f t="shared" si="191"/>
        <v>202.49999999999997</v>
      </c>
      <c r="Q3617" s="3">
        <v>0.3</v>
      </c>
    </row>
    <row r="3618" spans="1:17" ht="15.75" customHeight="1" x14ac:dyDescent="0.2">
      <c r="A3618" s="1" t="s">
        <v>108</v>
      </c>
      <c r="B3618" s="1">
        <v>1185732</v>
      </c>
      <c r="C3618" s="17">
        <v>44637</v>
      </c>
      <c r="D3618" s="17" t="str">
        <f t="shared" si="198"/>
        <v>marzo</v>
      </c>
      <c r="E3618" s="17" t="str">
        <f t="shared" si="199"/>
        <v>T1</v>
      </c>
      <c r="F3618" s="17" t="str">
        <f t="shared" si="200"/>
        <v>S1</v>
      </c>
      <c r="G3618" s="1" t="s">
        <v>0</v>
      </c>
      <c r="H3618" s="1" t="s">
        <v>104</v>
      </c>
      <c r="I3618" s="1" t="s">
        <v>105</v>
      </c>
      <c r="J3618" s="1" t="s">
        <v>6</v>
      </c>
      <c r="K3618" s="1">
        <v>55</v>
      </c>
      <c r="L3618" s="1" t="s">
        <v>112</v>
      </c>
      <c r="M3618" s="14">
        <v>0.60000000000000009</v>
      </c>
      <c r="N3618" s="2">
        <v>2000</v>
      </c>
      <c r="O3618" s="14">
        <f t="shared" si="190"/>
        <v>1200.0000000000002</v>
      </c>
      <c r="P3618" s="14">
        <f t="shared" si="191"/>
        <v>360.00000000000006</v>
      </c>
      <c r="Q3618" s="3">
        <v>0.3</v>
      </c>
    </row>
    <row r="3619" spans="1:17" ht="15.75" customHeight="1" x14ac:dyDescent="0.2">
      <c r="A3619" s="1" t="s">
        <v>108</v>
      </c>
      <c r="B3619" s="1">
        <v>1185732</v>
      </c>
      <c r="C3619" s="17">
        <v>44637</v>
      </c>
      <c r="D3619" s="17" t="str">
        <f t="shared" si="198"/>
        <v>marzo</v>
      </c>
      <c r="E3619" s="17" t="str">
        <f t="shared" si="199"/>
        <v>T1</v>
      </c>
      <c r="F3619" s="17" t="str">
        <f t="shared" si="200"/>
        <v>S1</v>
      </c>
      <c r="G3619" s="1" t="s">
        <v>0</v>
      </c>
      <c r="H3619" s="1" t="s">
        <v>104</v>
      </c>
      <c r="I3619" s="1" t="s">
        <v>105</v>
      </c>
      <c r="J3619" s="1" t="s">
        <v>7</v>
      </c>
      <c r="K3619" s="1">
        <v>60</v>
      </c>
      <c r="L3619" s="1" t="s">
        <v>113</v>
      </c>
      <c r="M3619" s="14">
        <v>0.5</v>
      </c>
      <c r="N3619" s="2">
        <v>3000</v>
      </c>
      <c r="O3619" s="14">
        <f t="shared" si="190"/>
        <v>1500</v>
      </c>
      <c r="P3619" s="14">
        <f t="shared" si="191"/>
        <v>525</v>
      </c>
      <c r="Q3619" s="3">
        <v>0.35</v>
      </c>
    </row>
    <row r="3620" spans="1:17" ht="15.75" customHeight="1" x14ac:dyDescent="0.2">
      <c r="A3620" s="1" t="s">
        <v>108</v>
      </c>
      <c r="B3620" s="1">
        <v>1185732</v>
      </c>
      <c r="C3620" s="17">
        <v>44669</v>
      </c>
      <c r="D3620" s="17" t="str">
        <f t="shared" si="198"/>
        <v>abril</v>
      </c>
      <c r="E3620" s="17" t="str">
        <f t="shared" si="199"/>
        <v>T2</v>
      </c>
      <c r="F3620" s="17" t="str">
        <f t="shared" si="200"/>
        <v>S1</v>
      </c>
      <c r="G3620" s="1" t="s">
        <v>0</v>
      </c>
      <c r="H3620" s="1" t="s">
        <v>104</v>
      </c>
      <c r="I3620" s="1" t="s">
        <v>105</v>
      </c>
      <c r="J3620" s="1" t="s">
        <v>2</v>
      </c>
      <c r="K3620" s="1">
        <v>21</v>
      </c>
      <c r="L3620" s="1" t="s">
        <v>114</v>
      </c>
      <c r="M3620" s="14">
        <v>0.5</v>
      </c>
      <c r="N3620" s="2">
        <v>5500</v>
      </c>
      <c r="O3620" s="14">
        <f t="shared" si="190"/>
        <v>2750</v>
      </c>
      <c r="P3620" s="14">
        <f t="shared" si="191"/>
        <v>1100</v>
      </c>
      <c r="Q3620" s="3">
        <v>0.4</v>
      </c>
    </row>
    <row r="3621" spans="1:17" ht="15.75" customHeight="1" x14ac:dyDescent="0.2">
      <c r="A3621" s="1" t="s">
        <v>108</v>
      </c>
      <c r="B3621" s="1">
        <v>1185732</v>
      </c>
      <c r="C3621" s="17">
        <v>44669</v>
      </c>
      <c r="D3621" s="17" t="str">
        <f t="shared" si="198"/>
        <v>abril</v>
      </c>
      <c r="E3621" s="17" t="str">
        <f t="shared" si="199"/>
        <v>T2</v>
      </c>
      <c r="F3621" s="17" t="str">
        <f t="shared" si="200"/>
        <v>S1</v>
      </c>
      <c r="G3621" s="1" t="s">
        <v>0</v>
      </c>
      <c r="H3621" s="1" t="s">
        <v>104</v>
      </c>
      <c r="I3621" s="1" t="s">
        <v>105</v>
      </c>
      <c r="J3621" s="1" t="s">
        <v>3</v>
      </c>
      <c r="K3621" s="1">
        <v>28</v>
      </c>
      <c r="L3621" s="1" t="s">
        <v>114</v>
      </c>
      <c r="M3621" s="14">
        <v>0.5</v>
      </c>
      <c r="N3621" s="2">
        <v>2500</v>
      </c>
      <c r="O3621" s="14">
        <f t="shared" si="190"/>
        <v>1250</v>
      </c>
      <c r="P3621" s="14">
        <f t="shared" si="191"/>
        <v>500</v>
      </c>
      <c r="Q3621" s="3">
        <v>0.4</v>
      </c>
    </row>
    <row r="3622" spans="1:17" ht="15.75" customHeight="1" x14ac:dyDescent="0.2">
      <c r="A3622" s="1" t="s">
        <v>108</v>
      </c>
      <c r="B3622" s="1">
        <v>1185732</v>
      </c>
      <c r="C3622" s="17">
        <v>44669</v>
      </c>
      <c r="D3622" s="17" t="str">
        <f t="shared" si="198"/>
        <v>abril</v>
      </c>
      <c r="E3622" s="17" t="str">
        <f t="shared" si="199"/>
        <v>T2</v>
      </c>
      <c r="F3622" s="17" t="str">
        <f t="shared" si="200"/>
        <v>S1</v>
      </c>
      <c r="G3622" s="1" t="s">
        <v>0</v>
      </c>
      <c r="H3622" s="1" t="s">
        <v>104</v>
      </c>
      <c r="I3622" s="1" t="s">
        <v>105</v>
      </c>
      <c r="J3622" s="1" t="s">
        <v>4</v>
      </c>
      <c r="K3622" s="1">
        <v>37</v>
      </c>
      <c r="L3622" s="1" t="s">
        <v>114</v>
      </c>
      <c r="M3622" s="14">
        <v>0.4</v>
      </c>
      <c r="N3622" s="2">
        <v>2500</v>
      </c>
      <c r="O3622" s="14">
        <f t="shared" si="190"/>
        <v>1000</v>
      </c>
      <c r="P3622" s="14">
        <f t="shared" si="191"/>
        <v>300</v>
      </c>
      <c r="Q3622" s="3">
        <v>0.3</v>
      </c>
    </row>
    <row r="3623" spans="1:17" ht="15.75" customHeight="1" x14ac:dyDescent="0.2">
      <c r="A3623" s="1" t="s">
        <v>108</v>
      </c>
      <c r="B3623" s="1">
        <v>1185732</v>
      </c>
      <c r="C3623" s="17">
        <v>44669</v>
      </c>
      <c r="D3623" s="17" t="str">
        <f t="shared" si="198"/>
        <v>abril</v>
      </c>
      <c r="E3623" s="17" t="str">
        <f t="shared" si="199"/>
        <v>T2</v>
      </c>
      <c r="F3623" s="17" t="str">
        <f t="shared" si="200"/>
        <v>S1</v>
      </c>
      <c r="G3623" s="1" t="s">
        <v>0</v>
      </c>
      <c r="H3623" s="1" t="s">
        <v>104</v>
      </c>
      <c r="I3623" s="1" t="s">
        <v>105</v>
      </c>
      <c r="J3623" s="1" t="s">
        <v>5</v>
      </c>
      <c r="K3623" s="1">
        <v>33</v>
      </c>
      <c r="L3623" s="1" t="s">
        <v>114</v>
      </c>
      <c r="M3623" s="14">
        <v>0.44999999999999996</v>
      </c>
      <c r="N3623" s="2">
        <v>1750</v>
      </c>
      <c r="O3623" s="14">
        <f t="shared" si="190"/>
        <v>787.49999999999989</v>
      </c>
      <c r="P3623" s="14">
        <f t="shared" si="191"/>
        <v>236.24999999999994</v>
      </c>
      <c r="Q3623" s="3">
        <v>0.3</v>
      </c>
    </row>
    <row r="3624" spans="1:17" ht="15.75" customHeight="1" x14ac:dyDescent="0.2">
      <c r="A3624" s="1" t="s">
        <v>108</v>
      </c>
      <c r="B3624" s="1">
        <v>1185732</v>
      </c>
      <c r="C3624" s="17">
        <v>44669</v>
      </c>
      <c r="D3624" s="17" t="str">
        <f t="shared" si="198"/>
        <v>abril</v>
      </c>
      <c r="E3624" s="17" t="str">
        <f t="shared" si="199"/>
        <v>T2</v>
      </c>
      <c r="F3624" s="17" t="str">
        <f t="shared" si="200"/>
        <v>S1</v>
      </c>
      <c r="G3624" s="1" t="s">
        <v>0</v>
      </c>
      <c r="H3624" s="1" t="s">
        <v>104</v>
      </c>
      <c r="I3624" s="1" t="s">
        <v>105</v>
      </c>
      <c r="J3624" s="1" t="s">
        <v>6</v>
      </c>
      <c r="K3624" s="1">
        <v>39</v>
      </c>
      <c r="L3624" s="1" t="s">
        <v>112</v>
      </c>
      <c r="M3624" s="14">
        <v>0.60000000000000009</v>
      </c>
      <c r="N3624" s="2">
        <v>1750</v>
      </c>
      <c r="O3624" s="14">
        <f t="shared" si="190"/>
        <v>1050.0000000000002</v>
      </c>
      <c r="P3624" s="14">
        <f t="shared" si="191"/>
        <v>315.00000000000006</v>
      </c>
      <c r="Q3624" s="3">
        <v>0.3</v>
      </c>
    </row>
    <row r="3625" spans="1:17" ht="15.75" customHeight="1" x14ac:dyDescent="0.2">
      <c r="A3625" s="1" t="s">
        <v>108</v>
      </c>
      <c r="B3625" s="1">
        <v>1185732</v>
      </c>
      <c r="C3625" s="17">
        <v>44669</v>
      </c>
      <c r="D3625" s="17" t="str">
        <f t="shared" si="198"/>
        <v>abril</v>
      </c>
      <c r="E3625" s="17" t="str">
        <f t="shared" si="199"/>
        <v>T2</v>
      </c>
      <c r="F3625" s="17" t="str">
        <f t="shared" si="200"/>
        <v>S1</v>
      </c>
      <c r="G3625" s="1" t="s">
        <v>0</v>
      </c>
      <c r="H3625" s="1" t="s">
        <v>104</v>
      </c>
      <c r="I3625" s="1" t="s">
        <v>105</v>
      </c>
      <c r="J3625" s="1" t="s">
        <v>7</v>
      </c>
      <c r="K3625" s="1">
        <v>37</v>
      </c>
      <c r="L3625" s="1" t="s">
        <v>113</v>
      </c>
      <c r="M3625" s="14">
        <v>0.5</v>
      </c>
      <c r="N3625" s="2">
        <v>3250</v>
      </c>
      <c r="O3625" s="14">
        <f t="shared" si="190"/>
        <v>1625</v>
      </c>
      <c r="P3625" s="14">
        <f t="shared" si="191"/>
        <v>568.75</v>
      </c>
      <c r="Q3625" s="3">
        <v>0.35</v>
      </c>
    </row>
    <row r="3626" spans="1:17" ht="15.75" customHeight="1" x14ac:dyDescent="0.2">
      <c r="A3626" s="1" t="s">
        <v>108</v>
      </c>
      <c r="B3626" s="1">
        <v>1185732</v>
      </c>
      <c r="C3626" s="17">
        <v>44698</v>
      </c>
      <c r="D3626" s="17" t="str">
        <f t="shared" si="198"/>
        <v>mayo</v>
      </c>
      <c r="E3626" s="17" t="str">
        <f t="shared" si="199"/>
        <v>T2</v>
      </c>
      <c r="F3626" s="17" t="str">
        <f t="shared" si="200"/>
        <v>S1</v>
      </c>
      <c r="G3626" s="1" t="s">
        <v>0</v>
      </c>
      <c r="H3626" s="1" t="s">
        <v>104</v>
      </c>
      <c r="I3626" s="1" t="s">
        <v>105</v>
      </c>
      <c r="J3626" s="1" t="s">
        <v>2</v>
      </c>
      <c r="K3626" s="1">
        <v>37</v>
      </c>
      <c r="L3626" s="1" t="s">
        <v>112</v>
      </c>
      <c r="M3626" s="14">
        <v>0.65</v>
      </c>
      <c r="N3626" s="2">
        <v>5950</v>
      </c>
      <c r="O3626" s="14">
        <f t="shared" si="190"/>
        <v>3867.5</v>
      </c>
      <c r="P3626" s="14">
        <f t="shared" si="191"/>
        <v>1547</v>
      </c>
      <c r="Q3626" s="3">
        <v>0.4</v>
      </c>
    </row>
    <row r="3627" spans="1:17" ht="15.75" customHeight="1" x14ac:dyDescent="0.2">
      <c r="A3627" s="1" t="s">
        <v>108</v>
      </c>
      <c r="B3627" s="1">
        <v>1185732</v>
      </c>
      <c r="C3627" s="17">
        <v>44698</v>
      </c>
      <c r="D3627" s="17" t="str">
        <f t="shared" si="198"/>
        <v>mayo</v>
      </c>
      <c r="E3627" s="17" t="str">
        <f t="shared" si="199"/>
        <v>T2</v>
      </c>
      <c r="F3627" s="17" t="str">
        <f t="shared" si="200"/>
        <v>S1</v>
      </c>
      <c r="G3627" s="1" t="s">
        <v>0</v>
      </c>
      <c r="H3627" s="1" t="s">
        <v>104</v>
      </c>
      <c r="I3627" s="1" t="s">
        <v>105</v>
      </c>
      <c r="J3627" s="1" t="s">
        <v>3</v>
      </c>
      <c r="K3627" s="1">
        <v>39</v>
      </c>
      <c r="L3627" s="1" t="s">
        <v>115</v>
      </c>
      <c r="M3627" s="14">
        <v>0.60000000000000009</v>
      </c>
      <c r="N3627" s="2">
        <v>3000</v>
      </c>
      <c r="O3627" s="14">
        <f t="shared" si="190"/>
        <v>1800.0000000000002</v>
      </c>
      <c r="P3627" s="14">
        <f t="shared" si="191"/>
        <v>720.00000000000011</v>
      </c>
      <c r="Q3627" s="3">
        <v>0.4</v>
      </c>
    </row>
    <row r="3628" spans="1:17" ht="15.75" customHeight="1" x14ac:dyDescent="0.2">
      <c r="A3628" s="1" t="s">
        <v>108</v>
      </c>
      <c r="B3628" s="1">
        <v>1185732</v>
      </c>
      <c r="C3628" s="17">
        <v>44698</v>
      </c>
      <c r="D3628" s="17" t="str">
        <f t="shared" si="198"/>
        <v>mayo</v>
      </c>
      <c r="E3628" s="17" t="str">
        <f t="shared" si="199"/>
        <v>T2</v>
      </c>
      <c r="F3628" s="17" t="str">
        <f t="shared" si="200"/>
        <v>S1</v>
      </c>
      <c r="G3628" s="1" t="s">
        <v>0</v>
      </c>
      <c r="H3628" s="1" t="s">
        <v>104</v>
      </c>
      <c r="I3628" s="1" t="s">
        <v>105</v>
      </c>
      <c r="J3628" s="1" t="s">
        <v>4</v>
      </c>
      <c r="K3628" s="1">
        <v>55</v>
      </c>
      <c r="L3628" s="1" t="s">
        <v>113</v>
      </c>
      <c r="M3628" s="14">
        <v>0.55000000000000004</v>
      </c>
      <c r="N3628" s="2">
        <v>3250</v>
      </c>
      <c r="O3628" s="14">
        <f t="shared" si="190"/>
        <v>1787.5000000000002</v>
      </c>
      <c r="P3628" s="14">
        <f t="shared" si="191"/>
        <v>536.25</v>
      </c>
      <c r="Q3628" s="3">
        <v>0.3</v>
      </c>
    </row>
    <row r="3629" spans="1:17" ht="15.75" customHeight="1" x14ac:dyDescent="0.2">
      <c r="A3629" s="1" t="s">
        <v>108</v>
      </c>
      <c r="B3629" s="1">
        <v>1185732</v>
      </c>
      <c r="C3629" s="17">
        <v>44698</v>
      </c>
      <c r="D3629" s="17" t="str">
        <f t="shared" si="198"/>
        <v>mayo</v>
      </c>
      <c r="E3629" s="17" t="str">
        <f t="shared" si="199"/>
        <v>T2</v>
      </c>
      <c r="F3629" s="17" t="str">
        <f t="shared" si="200"/>
        <v>S1</v>
      </c>
      <c r="G3629" s="1" t="s">
        <v>0</v>
      </c>
      <c r="H3629" s="1" t="s">
        <v>104</v>
      </c>
      <c r="I3629" s="1" t="s">
        <v>105</v>
      </c>
      <c r="J3629" s="1" t="s">
        <v>5</v>
      </c>
      <c r="K3629" s="1">
        <v>39</v>
      </c>
      <c r="L3629" s="1" t="s">
        <v>112</v>
      </c>
      <c r="M3629" s="14">
        <v>0.55000000000000004</v>
      </c>
      <c r="N3629" s="2">
        <v>2750</v>
      </c>
      <c r="O3629" s="14">
        <f t="shared" si="190"/>
        <v>1512.5000000000002</v>
      </c>
      <c r="P3629" s="14">
        <f t="shared" si="191"/>
        <v>453.75000000000006</v>
      </c>
      <c r="Q3629" s="3">
        <v>0.3</v>
      </c>
    </row>
    <row r="3630" spans="1:17" ht="15.75" customHeight="1" x14ac:dyDescent="0.2">
      <c r="A3630" s="1" t="s">
        <v>108</v>
      </c>
      <c r="B3630" s="1">
        <v>1185732</v>
      </c>
      <c r="C3630" s="17">
        <v>44698</v>
      </c>
      <c r="D3630" s="17" t="str">
        <f t="shared" si="198"/>
        <v>mayo</v>
      </c>
      <c r="E3630" s="17" t="str">
        <f t="shared" si="199"/>
        <v>T2</v>
      </c>
      <c r="F3630" s="17" t="str">
        <f t="shared" si="200"/>
        <v>S1</v>
      </c>
      <c r="G3630" s="1" t="s">
        <v>0</v>
      </c>
      <c r="H3630" s="1" t="s">
        <v>104</v>
      </c>
      <c r="I3630" s="1" t="s">
        <v>105</v>
      </c>
      <c r="J3630" s="1" t="s">
        <v>6</v>
      </c>
      <c r="K3630" s="1">
        <v>33</v>
      </c>
      <c r="L3630" s="1" t="s">
        <v>112</v>
      </c>
      <c r="M3630" s="14">
        <v>0.65</v>
      </c>
      <c r="N3630" s="2">
        <v>3000</v>
      </c>
      <c r="O3630" s="14">
        <f t="shared" si="190"/>
        <v>1950</v>
      </c>
      <c r="P3630" s="14">
        <f t="shared" si="191"/>
        <v>585</v>
      </c>
      <c r="Q3630" s="3">
        <v>0.3</v>
      </c>
    </row>
    <row r="3631" spans="1:17" ht="15.75" customHeight="1" x14ac:dyDescent="0.2">
      <c r="A3631" s="1" t="s">
        <v>108</v>
      </c>
      <c r="B3631" s="1">
        <v>1185732</v>
      </c>
      <c r="C3631" s="17">
        <v>44698</v>
      </c>
      <c r="D3631" s="17" t="str">
        <f t="shared" si="198"/>
        <v>mayo</v>
      </c>
      <c r="E3631" s="17" t="str">
        <f t="shared" si="199"/>
        <v>T2</v>
      </c>
      <c r="F3631" s="17" t="str">
        <f t="shared" si="200"/>
        <v>S1</v>
      </c>
      <c r="G3631" s="1" t="s">
        <v>0</v>
      </c>
      <c r="H3631" s="1" t="s">
        <v>104</v>
      </c>
      <c r="I3631" s="1" t="s">
        <v>105</v>
      </c>
      <c r="J3631" s="1" t="s">
        <v>7</v>
      </c>
      <c r="K3631" s="1">
        <v>37</v>
      </c>
      <c r="L3631" s="1" t="s">
        <v>114</v>
      </c>
      <c r="M3631" s="14">
        <v>0.70000000000000007</v>
      </c>
      <c r="N3631" s="2">
        <v>4250</v>
      </c>
      <c r="O3631" s="14">
        <f t="shared" si="190"/>
        <v>2975.0000000000005</v>
      </c>
      <c r="P3631" s="14">
        <f t="shared" si="191"/>
        <v>1041.25</v>
      </c>
      <c r="Q3631" s="3">
        <v>0.35</v>
      </c>
    </row>
    <row r="3632" spans="1:17" ht="15.75" customHeight="1" x14ac:dyDescent="0.2">
      <c r="A3632" s="1" t="s">
        <v>108</v>
      </c>
      <c r="B3632" s="1">
        <v>1185732</v>
      </c>
      <c r="C3632" s="17">
        <v>44731</v>
      </c>
      <c r="D3632" s="17" t="str">
        <f t="shared" si="198"/>
        <v>junio</v>
      </c>
      <c r="E3632" s="17" t="str">
        <f t="shared" si="199"/>
        <v>T2</v>
      </c>
      <c r="F3632" s="17" t="str">
        <f t="shared" si="200"/>
        <v>S1</v>
      </c>
      <c r="G3632" s="1" t="s">
        <v>0</v>
      </c>
      <c r="H3632" s="1" t="s">
        <v>104</v>
      </c>
      <c r="I3632" s="1" t="s">
        <v>105</v>
      </c>
      <c r="J3632" s="1" t="s">
        <v>2</v>
      </c>
      <c r="K3632" s="1">
        <v>58</v>
      </c>
      <c r="L3632" s="1" t="s">
        <v>114</v>
      </c>
      <c r="M3632" s="14">
        <v>0.65</v>
      </c>
      <c r="N3632" s="2">
        <v>6750</v>
      </c>
      <c r="O3632" s="14">
        <f t="shared" si="190"/>
        <v>4387.5</v>
      </c>
      <c r="P3632" s="14">
        <f t="shared" si="191"/>
        <v>1755</v>
      </c>
      <c r="Q3632" s="3">
        <v>0.4</v>
      </c>
    </row>
    <row r="3633" spans="1:17" ht="15.75" customHeight="1" x14ac:dyDescent="0.2">
      <c r="A3633" s="1" t="s">
        <v>108</v>
      </c>
      <c r="B3633" s="1">
        <v>1185732</v>
      </c>
      <c r="C3633" s="17">
        <v>44731</v>
      </c>
      <c r="D3633" s="17" t="str">
        <f t="shared" si="198"/>
        <v>junio</v>
      </c>
      <c r="E3633" s="17" t="str">
        <f t="shared" si="199"/>
        <v>T2</v>
      </c>
      <c r="F3633" s="17" t="str">
        <f t="shared" si="200"/>
        <v>S1</v>
      </c>
      <c r="G3633" s="1" t="s">
        <v>0</v>
      </c>
      <c r="H3633" s="1" t="s">
        <v>104</v>
      </c>
      <c r="I3633" s="1" t="s">
        <v>105</v>
      </c>
      <c r="J3633" s="1" t="s">
        <v>3</v>
      </c>
      <c r="K3633" s="1">
        <v>49</v>
      </c>
      <c r="L3633" s="1" t="s">
        <v>115</v>
      </c>
      <c r="M3633" s="14">
        <v>0.60000000000000009</v>
      </c>
      <c r="N3633" s="2">
        <v>4250</v>
      </c>
      <c r="O3633" s="14">
        <f t="shared" si="190"/>
        <v>2550.0000000000005</v>
      </c>
      <c r="P3633" s="14">
        <f t="shared" si="191"/>
        <v>1020.0000000000002</v>
      </c>
      <c r="Q3633" s="3">
        <v>0.4</v>
      </c>
    </row>
    <row r="3634" spans="1:17" ht="15.75" customHeight="1" x14ac:dyDescent="0.2">
      <c r="A3634" s="1" t="s">
        <v>108</v>
      </c>
      <c r="B3634" s="1">
        <v>1185732</v>
      </c>
      <c r="C3634" s="17">
        <v>44731</v>
      </c>
      <c r="D3634" s="17" t="str">
        <f t="shared" si="198"/>
        <v>junio</v>
      </c>
      <c r="E3634" s="17" t="str">
        <f t="shared" si="199"/>
        <v>T2</v>
      </c>
      <c r="F3634" s="17" t="str">
        <f t="shared" si="200"/>
        <v>S1</v>
      </c>
      <c r="G3634" s="1" t="s">
        <v>0</v>
      </c>
      <c r="H3634" s="1" t="s">
        <v>104</v>
      </c>
      <c r="I3634" s="1" t="s">
        <v>105</v>
      </c>
      <c r="J3634" s="1" t="s">
        <v>4</v>
      </c>
      <c r="K3634" s="1">
        <v>42</v>
      </c>
      <c r="L3634" s="1" t="s">
        <v>115</v>
      </c>
      <c r="M3634" s="14">
        <v>0.55000000000000004</v>
      </c>
      <c r="N3634" s="2">
        <v>3500</v>
      </c>
      <c r="O3634" s="14">
        <f t="shared" si="190"/>
        <v>1925.0000000000002</v>
      </c>
      <c r="P3634" s="14">
        <f t="shared" si="191"/>
        <v>577.5</v>
      </c>
      <c r="Q3634" s="3">
        <v>0.3</v>
      </c>
    </row>
    <row r="3635" spans="1:17" ht="15.75" customHeight="1" x14ac:dyDescent="0.2">
      <c r="A3635" s="1" t="s">
        <v>108</v>
      </c>
      <c r="B3635" s="1">
        <v>1185732</v>
      </c>
      <c r="C3635" s="17">
        <v>44731</v>
      </c>
      <c r="D3635" s="17" t="str">
        <f t="shared" si="198"/>
        <v>junio</v>
      </c>
      <c r="E3635" s="17" t="str">
        <f t="shared" si="199"/>
        <v>T2</v>
      </c>
      <c r="F3635" s="17" t="str">
        <f t="shared" si="200"/>
        <v>S1</v>
      </c>
      <c r="G3635" s="1" t="s">
        <v>0</v>
      </c>
      <c r="H3635" s="1" t="s">
        <v>104</v>
      </c>
      <c r="I3635" s="1" t="s">
        <v>105</v>
      </c>
      <c r="J3635" s="1" t="s">
        <v>5</v>
      </c>
      <c r="K3635" s="1">
        <v>20</v>
      </c>
      <c r="L3635" s="1" t="s">
        <v>113</v>
      </c>
      <c r="M3635" s="14">
        <v>0.55000000000000004</v>
      </c>
      <c r="N3635" s="2">
        <v>3250</v>
      </c>
      <c r="O3635" s="14">
        <f t="shared" si="190"/>
        <v>1787.5000000000002</v>
      </c>
      <c r="P3635" s="14">
        <f t="shared" si="191"/>
        <v>536.25</v>
      </c>
      <c r="Q3635" s="3">
        <v>0.3</v>
      </c>
    </row>
    <row r="3636" spans="1:17" ht="15.75" customHeight="1" x14ac:dyDescent="0.2">
      <c r="A3636" s="1" t="s">
        <v>108</v>
      </c>
      <c r="B3636" s="1">
        <v>1185732</v>
      </c>
      <c r="C3636" s="17">
        <v>44731</v>
      </c>
      <c r="D3636" s="17" t="str">
        <f t="shared" si="198"/>
        <v>junio</v>
      </c>
      <c r="E3636" s="17" t="str">
        <f t="shared" si="199"/>
        <v>T2</v>
      </c>
      <c r="F3636" s="17" t="str">
        <f t="shared" si="200"/>
        <v>S1</v>
      </c>
      <c r="G3636" s="1" t="s">
        <v>0</v>
      </c>
      <c r="H3636" s="1" t="s">
        <v>104</v>
      </c>
      <c r="I3636" s="1" t="s">
        <v>105</v>
      </c>
      <c r="J3636" s="1" t="s">
        <v>6</v>
      </c>
      <c r="K3636" s="1">
        <v>43</v>
      </c>
      <c r="L3636" s="1" t="s">
        <v>113</v>
      </c>
      <c r="M3636" s="14">
        <v>0.65</v>
      </c>
      <c r="N3636" s="2">
        <v>3250</v>
      </c>
      <c r="O3636" s="14">
        <f t="shared" si="190"/>
        <v>2112.5</v>
      </c>
      <c r="P3636" s="14">
        <f t="shared" si="191"/>
        <v>633.75</v>
      </c>
      <c r="Q3636" s="3">
        <v>0.3</v>
      </c>
    </row>
    <row r="3637" spans="1:17" ht="15.75" customHeight="1" x14ac:dyDescent="0.2">
      <c r="A3637" s="1" t="s">
        <v>108</v>
      </c>
      <c r="B3637" s="1">
        <v>1185732</v>
      </c>
      <c r="C3637" s="17">
        <v>44731</v>
      </c>
      <c r="D3637" s="17" t="str">
        <f t="shared" si="198"/>
        <v>junio</v>
      </c>
      <c r="E3637" s="17" t="str">
        <f t="shared" si="199"/>
        <v>T2</v>
      </c>
      <c r="F3637" s="17" t="str">
        <f t="shared" si="200"/>
        <v>S1</v>
      </c>
      <c r="G3637" s="1" t="s">
        <v>0</v>
      </c>
      <c r="H3637" s="1" t="s">
        <v>104</v>
      </c>
      <c r="I3637" s="1" t="s">
        <v>105</v>
      </c>
      <c r="J3637" s="1" t="s">
        <v>7</v>
      </c>
      <c r="K3637" s="1">
        <v>32</v>
      </c>
      <c r="L3637" s="1" t="s">
        <v>114</v>
      </c>
      <c r="M3637" s="14">
        <v>0.70000000000000007</v>
      </c>
      <c r="N3637" s="2">
        <v>4750</v>
      </c>
      <c r="O3637" s="14">
        <f t="shared" si="190"/>
        <v>3325.0000000000005</v>
      </c>
      <c r="P3637" s="14">
        <f t="shared" si="191"/>
        <v>1163.75</v>
      </c>
      <c r="Q3637" s="3">
        <v>0.35</v>
      </c>
    </row>
    <row r="3638" spans="1:17" ht="15.75" customHeight="1" x14ac:dyDescent="0.2">
      <c r="A3638" s="1" t="s">
        <v>108</v>
      </c>
      <c r="B3638" s="1">
        <v>1185732</v>
      </c>
      <c r="C3638" s="17">
        <v>44759</v>
      </c>
      <c r="D3638" s="17" t="str">
        <f t="shared" si="198"/>
        <v>julio</v>
      </c>
      <c r="E3638" s="17" t="str">
        <f t="shared" si="199"/>
        <v>T3</v>
      </c>
      <c r="F3638" s="17" t="str">
        <f t="shared" si="200"/>
        <v>S2</v>
      </c>
      <c r="G3638" s="1" t="s">
        <v>0</v>
      </c>
      <c r="H3638" s="1" t="s">
        <v>104</v>
      </c>
      <c r="I3638" s="1" t="s">
        <v>105</v>
      </c>
      <c r="J3638" s="1" t="s">
        <v>2</v>
      </c>
      <c r="K3638" s="1">
        <v>21</v>
      </c>
      <c r="L3638" s="1" t="s">
        <v>115</v>
      </c>
      <c r="M3638" s="14">
        <v>0.65</v>
      </c>
      <c r="N3638" s="2">
        <v>7000</v>
      </c>
      <c r="O3638" s="14">
        <f t="shared" si="190"/>
        <v>4550</v>
      </c>
      <c r="P3638" s="14">
        <f t="shared" si="191"/>
        <v>1820</v>
      </c>
      <c r="Q3638" s="3">
        <v>0.4</v>
      </c>
    </row>
    <row r="3639" spans="1:17" ht="15.75" customHeight="1" x14ac:dyDescent="0.2">
      <c r="A3639" s="1" t="s">
        <v>108</v>
      </c>
      <c r="B3639" s="1">
        <v>1185732</v>
      </c>
      <c r="C3639" s="17">
        <v>44759</v>
      </c>
      <c r="D3639" s="17" t="str">
        <f t="shared" si="198"/>
        <v>julio</v>
      </c>
      <c r="E3639" s="17" t="str">
        <f t="shared" si="199"/>
        <v>T3</v>
      </c>
      <c r="F3639" s="17" t="str">
        <f t="shared" si="200"/>
        <v>S2</v>
      </c>
      <c r="G3639" s="1" t="s">
        <v>0</v>
      </c>
      <c r="H3639" s="1" t="s">
        <v>104</v>
      </c>
      <c r="I3639" s="1" t="s">
        <v>105</v>
      </c>
      <c r="J3639" s="1" t="s">
        <v>3</v>
      </c>
      <c r="K3639" s="1">
        <v>21</v>
      </c>
      <c r="L3639" s="1" t="s">
        <v>115</v>
      </c>
      <c r="M3639" s="14">
        <v>0.60000000000000009</v>
      </c>
      <c r="N3639" s="2">
        <v>4500</v>
      </c>
      <c r="O3639" s="14">
        <f t="shared" si="190"/>
        <v>2700.0000000000005</v>
      </c>
      <c r="P3639" s="14">
        <f t="shared" si="191"/>
        <v>1080.0000000000002</v>
      </c>
      <c r="Q3639" s="3">
        <v>0.4</v>
      </c>
    </row>
    <row r="3640" spans="1:17" ht="15.75" customHeight="1" x14ac:dyDescent="0.2">
      <c r="A3640" s="1" t="s">
        <v>108</v>
      </c>
      <c r="B3640" s="1">
        <v>1185732</v>
      </c>
      <c r="C3640" s="17">
        <v>44759</v>
      </c>
      <c r="D3640" s="17" t="str">
        <f t="shared" si="198"/>
        <v>julio</v>
      </c>
      <c r="E3640" s="17" t="str">
        <f t="shared" si="199"/>
        <v>T3</v>
      </c>
      <c r="F3640" s="17" t="str">
        <f t="shared" si="200"/>
        <v>S2</v>
      </c>
      <c r="G3640" s="1" t="s">
        <v>0</v>
      </c>
      <c r="H3640" s="1" t="s">
        <v>104</v>
      </c>
      <c r="I3640" s="1" t="s">
        <v>105</v>
      </c>
      <c r="J3640" s="1" t="s">
        <v>4</v>
      </c>
      <c r="K3640" s="1">
        <v>47</v>
      </c>
      <c r="L3640" s="1" t="s">
        <v>113</v>
      </c>
      <c r="M3640" s="14">
        <v>0.55000000000000004</v>
      </c>
      <c r="N3640" s="2">
        <v>3750</v>
      </c>
      <c r="O3640" s="14">
        <f t="shared" si="190"/>
        <v>2062.5</v>
      </c>
      <c r="P3640" s="14">
        <f t="shared" si="191"/>
        <v>618.75</v>
      </c>
      <c r="Q3640" s="3">
        <v>0.3</v>
      </c>
    </row>
    <row r="3641" spans="1:17" ht="15.75" customHeight="1" x14ac:dyDescent="0.2">
      <c r="A3641" s="1" t="s">
        <v>108</v>
      </c>
      <c r="B3641" s="1">
        <v>1185732</v>
      </c>
      <c r="C3641" s="17">
        <v>44759</v>
      </c>
      <c r="D3641" s="17" t="str">
        <f t="shared" si="198"/>
        <v>julio</v>
      </c>
      <c r="E3641" s="17" t="str">
        <f t="shared" si="199"/>
        <v>T3</v>
      </c>
      <c r="F3641" s="17" t="str">
        <f t="shared" si="200"/>
        <v>S2</v>
      </c>
      <c r="G3641" s="1" t="s">
        <v>0</v>
      </c>
      <c r="H3641" s="1" t="s">
        <v>104</v>
      </c>
      <c r="I3641" s="1" t="s">
        <v>105</v>
      </c>
      <c r="J3641" s="1" t="s">
        <v>5</v>
      </c>
      <c r="K3641" s="1">
        <v>60</v>
      </c>
      <c r="L3641" s="1" t="s">
        <v>114</v>
      </c>
      <c r="M3641" s="14">
        <v>0.55000000000000004</v>
      </c>
      <c r="N3641" s="2">
        <v>3250</v>
      </c>
      <c r="O3641" s="14">
        <f t="shared" si="190"/>
        <v>1787.5000000000002</v>
      </c>
      <c r="P3641" s="14">
        <f t="shared" si="191"/>
        <v>536.25</v>
      </c>
      <c r="Q3641" s="3">
        <v>0.3</v>
      </c>
    </row>
    <row r="3642" spans="1:17" ht="15.75" customHeight="1" x14ac:dyDescent="0.2">
      <c r="A3642" s="1" t="s">
        <v>108</v>
      </c>
      <c r="B3642" s="1">
        <v>1185732</v>
      </c>
      <c r="C3642" s="17">
        <v>44759</v>
      </c>
      <c r="D3642" s="17" t="str">
        <f t="shared" si="198"/>
        <v>julio</v>
      </c>
      <c r="E3642" s="17" t="str">
        <f t="shared" si="199"/>
        <v>T3</v>
      </c>
      <c r="F3642" s="17" t="str">
        <f t="shared" si="200"/>
        <v>S2</v>
      </c>
      <c r="G3642" s="1" t="s">
        <v>0</v>
      </c>
      <c r="H3642" s="1" t="s">
        <v>104</v>
      </c>
      <c r="I3642" s="1" t="s">
        <v>105</v>
      </c>
      <c r="J3642" s="1" t="s">
        <v>6</v>
      </c>
      <c r="K3642" s="1">
        <v>48</v>
      </c>
      <c r="L3642" s="1" t="s">
        <v>115</v>
      </c>
      <c r="M3642" s="14">
        <v>0.65</v>
      </c>
      <c r="N3642" s="2">
        <v>3500</v>
      </c>
      <c r="O3642" s="14">
        <f t="shared" si="190"/>
        <v>2275</v>
      </c>
      <c r="P3642" s="14">
        <f t="shared" si="191"/>
        <v>682.5</v>
      </c>
      <c r="Q3642" s="3">
        <v>0.3</v>
      </c>
    </row>
    <row r="3643" spans="1:17" ht="15.75" customHeight="1" x14ac:dyDescent="0.2">
      <c r="A3643" s="1" t="s">
        <v>108</v>
      </c>
      <c r="B3643" s="1">
        <v>1185732</v>
      </c>
      <c r="C3643" s="17">
        <v>44759</v>
      </c>
      <c r="D3643" s="17" t="str">
        <f t="shared" si="198"/>
        <v>julio</v>
      </c>
      <c r="E3643" s="17" t="str">
        <f t="shared" si="199"/>
        <v>T3</v>
      </c>
      <c r="F3643" s="17" t="str">
        <f t="shared" si="200"/>
        <v>S2</v>
      </c>
      <c r="G3643" s="1" t="s">
        <v>0</v>
      </c>
      <c r="H3643" s="1" t="s">
        <v>104</v>
      </c>
      <c r="I3643" s="1" t="s">
        <v>105</v>
      </c>
      <c r="J3643" s="1" t="s">
        <v>7</v>
      </c>
      <c r="K3643" s="1">
        <v>47</v>
      </c>
      <c r="L3643" s="1" t="s">
        <v>115</v>
      </c>
      <c r="M3643" s="14">
        <v>0.70000000000000007</v>
      </c>
      <c r="N3643" s="2">
        <v>5250</v>
      </c>
      <c r="O3643" s="14">
        <f t="shared" si="190"/>
        <v>3675.0000000000005</v>
      </c>
      <c r="P3643" s="14">
        <f t="shared" si="191"/>
        <v>1286.25</v>
      </c>
      <c r="Q3643" s="3">
        <v>0.35</v>
      </c>
    </row>
    <row r="3644" spans="1:17" ht="15.75" customHeight="1" x14ac:dyDescent="0.2">
      <c r="A3644" s="1" t="s">
        <v>108</v>
      </c>
      <c r="B3644" s="1">
        <v>1185732</v>
      </c>
      <c r="C3644" s="17">
        <v>44791</v>
      </c>
      <c r="D3644" s="17" t="str">
        <f t="shared" si="198"/>
        <v>agosto</v>
      </c>
      <c r="E3644" s="17" t="str">
        <f t="shared" si="199"/>
        <v>T3</v>
      </c>
      <c r="F3644" s="17" t="str">
        <f t="shared" si="200"/>
        <v>S2</v>
      </c>
      <c r="G3644" s="1" t="s">
        <v>0</v>
      </c>
      <c r="H3644" s="1" t="s">
        <v>104</v>
      </c>
      <c r="I3644" s="1" t="s">
        <v>105</v>
      </c>
      <c r="J3644" s="1" t="s">
        <v>2</v>
      </c>
      <c r="K3644" s="1">
        <v>21</v>
      </c>
      <c r="L3644" s="1" t="s">
        <v>113</v>
      </c>
      <c r="M3644" s="14">
        <v>0.65</v>
      </c>
      <c r="N3644" s="2">
        <v>6750</v>
      </c>
      <c r="O3644" s="14">
        <f t="shared" si="190"/>
        <v>4387.5</v>
      </c>
      <c r="P3644" s="14">
        <f t="shared" si="191"/>
        <v>1755</v>
      </c>
      <c r="Q3644" s="3">
        <v>0.4</v>
      </c>
    </row>
    <row r="3645" spans="1:17" ht="15.75" customHeight="1" x14ac:dyDescent="0.2">
      <c r="A3645" s="1" t="s">
        <v>108</v>
      </c>
      <c r="B3645" s="1">
        <v>1185732</v>
      </c>
      <c r="C3645" s="17">
        <v>44791</v>
      </c>
      <c r="D3645" s="17" t="str">
        <f t="shared" si="198"/>
        <v>agosto</v>
      </c>
      <c r="E3645" s="17" t="str">
        <f t="shared" si="199"/>
        <v>T3</v>
      </c>
      <c r="F3645" s="17" t="str">
        <f t="shared" si="200"/>
        <v>S2</v>
      </c>
      <c r="G3645" s="1" t="s">
        <v>0</v>
      </c>
      <c r="H3645" s="1" t="s">
        <v>104</v>
      </c>
      <c r="I3645" s="1" t="s">
        <v>105</v>
      </c>
      <c r="J3645" s="1" t="s">
        <v>3</v>
      </c>
      <c r="K3645" s="1">
        <v>59</v>
      </c>
      <c r="L3645" s="1" t="s">
        <v>114</v>
      </c>
      <c r="M3645" s="14">
        <v>0.60000000000000009</v>
      </c>
      <c r="N3645" s="2">
        <v>4500</v>
      </c>
      <c r="O3645" s="14">
        <f t="shared" si="190"/>
        <v>2700.0000000000005</v>
      </c>
      <c r="P3645" s="14">
        <f t="shared" si="191"/>
        <v>1080.0000000000002</v>
      </c>
      <c r="Q3645" s="3">
        <v>0.4</v>
      </c>
    </row>
    <row r="3646" spans="1:17" ht="15.75" customHeight="1" x14ac:dyDescent="0.2">
      <c r="A3646" s="1" t="s">
        <v>108</v>
      </c>
      <c r="B3646" s="1">
        <v>1185732</v>
      </c>
      <c r="C3646" s="17">
        <v>44791</v>
      </c>
      <c r="D3646" s="17" t="str">
        <f t="shared" si="198"/>
        <v>agosto</v>
      </c>
      <c r="E3646" s="17" t="str">
        <f t="shared" si="199"/>
        <v>T3</v>
      </c>
      <c r="F3646" s="17" t="str">
        <f t="shared" si="200"/>
        <v>S2</v>
      </c>
      <c r="G3646" s="1" t="s">
        <v>0</v>
      </c>
      <c r="H3646" s="1" t="s">
        <v>104</v>
      </c>
      <c r="I3646" s="1" t="s">
        <v>105</v>
      </c>
      <c r="J3646" s="1" t="s">
        <v>4</v>
      </c>
      <c r="K3646" s="1">
        <v>35</v>
      </c>
      <c r="L3646" s="1" t="s">
        <v>115</v>
      </c>
      <c r="M3646" s="14">
        <v>0.55000000000000004</v>
      </c>
      <c r="N3646" s="2">
        <v>3750</v>
      </c>
      <c r="O3646" s="14">
        <f t="shared" si="190"/>
        <v>2062.5</v>
      </c>
      <c r="P3646" s="14">
        <f t="shared" si="191"/>
        <v>618.75</v>
      </c>
      <c r="Q3646" s="3">
        <v>0.3</v>
      </c>
    </row>
    <row r="3647" spans="1:17" ht="15.75" customHeight="1" x14ac:dyDescent="0.2">
      <c r="A3647" s="1" t="s">
        <v>108</v>
      </c>
      <c r="B3647" s="1">
        <v>1185732</v>
      </c>
      <c r="C3647" s="17">
        <v>44791</v>
      </c>
      <c r="D3647" s="17" t="str">
        <f t="shared" si="198"/>
        <v>agosto</v>
      </c>
      <c r="E3647" s="17" t="str">
        <f t="shared" si="199"/>
        <v>T3</v>
      </c>
      <c r="F3647" s="17" t="str">
        <f t="shared" si="200"/>
        <v>S2</v>
      </c>
      <c r="G3647" s="1" t="s">
        <v>0</v>
      </c>
      <c r="H3647" s="1" t="s">
        <v>104</v>
      </c>
      <c r="I3647" s="1" t="s">
        <v>105</v>
      </c>
      <c r="J3647" s="1" t="s">
        <v>5</v>
      </c>
      <c r="K3647" s="1">
        <v>49</v>
      </c>
      <c r="L3647" s="1" t="s">
        <v>112</v>
      </c>
      <c r="M3647" s="14">
        <v>0.55000000000000004</v>
      </c>
      <c r="N3647" s="2">
        <v>2750</v>
      </c>
      <c r="O3647" s="14">
        <f t="shared" si="190"/>
        <v>1512.5000000000002</v>
      </c>
      <c r="P3647" s="14">
        <f t="shared" si="191"/>
        <v>453.75000000000006</v>
      </c>
      <c r="Q3647" s="3">
        <v>0.3</v>
      </c>
    </row>
    <row r="3648" spans="1:17" ht="15.75" customHeight="1" x14ac:dyDescent="0.2">
      <c r="A3648" s="1" t="s">
        <v>108</v>
      </c>
      <c r="B3648" s="1">
        <v>1185732</v>
      </c>
      <c r="C3648" s="17">
        <v>44791</v>
      </c>
      <c r="D3648" s="17" t="str">
        <f t="shared" si="198"/>
        <v>agosto</v>
      </c>
      <c r="E3648" s="17" t="str">
        <f t="shared" si="199"/>
        <v>T3</v>
      </c>
      <c r="F3648" s="17" t="str">
        <f t="shared" si="200"/>
        <v>S2</v>
      </c>
      <c r="G3648" s="1" t="s">
        <v>0</v>
      </c>
      <c r="H3648" s="1" t="s">
        <v>104</v>
      </c>
      <c r="I3648" s="1" t="s">
        <v>105</v>
      </c>
      <c r="J3648" s="1" t="s">
        <v>6</v>
      </c>
      <c r="K3648" s="1">
        <v>57</v>
      </c>
      <c r="L3648" s="1" t="s">
        <v>115</v>
      </c>
      <c r="M3648" s="14">
        <v>0.65</v>
      </c>
      <c r="N3648" s="2">
        <v>2500</v>
      </c>
      <c r="O3648" s="14">
        <f t="shared" si="190"/>
        <v>1625</v>
      </c>
      <c r="P3648" s="14">
        <f t="shared" si="191"/>
        <v>487.5</v>
      </c>
      <c r="Q3648" s="3">
        <v>0.3</v>
      </c>
    </row>
    <row r="3649" spans="1:17" ht="15.75" customHeight="1" x14ac:dyDescent="0.2">
      <c r="A3649" s="1" t="s">
        <v>108</v>
      </c>
      <c r="B3649" s="1">
        <v>1185732</v>
      </c>
      <c r="C3649" s="17">
        <v>44791</v>
      </c>
      <c r="D3649" s="17" t="str">
        <f t="shared" si="198"/>
        <v>agosto</v>
      </c>
      <c r="E3649" s="17" t="str">
        <f t="shared" si="199"/>
        <v>T3</v>
      </c>
      <c r="F3649" s="17" t="str">
        <f t="shared" si="200"/>
        <v>S2</v>
      </c>
      <c r="G3649" s="1" t="s">
        <v>0</v>
      </c>
      <c r="H3649" s="1" t="s">
        <v>104</v>
      </c>
      <c r="I3649" s="1" t="s">
        <v>105</v>
      </c>
      <c r="J3649" s="1" t="s">
        <v>7</v>
      </c>
      <c r="K3649" s="1">
        <v>27</v>
      </c>
      <c r="L3649" s="1" t="s">
        <v>113</v>
      </c>
      <c r="M3649" s="14">
        <v>0.70000000000000007</v>
      </c>
      <c r="N3649" s="2">
        <v>4250</v>
      </c>
      <c r="O3649" s="14">
        <f t="shared" si="190"/>
        <v>2975.0000000000005</v>
      </c>
      <c r="P3649" s="14">
        <f t="shared" si="191"/>
        <v>1041.25</v>
      </c>
      <c r="Q3649" s="3">
        <v>0.35</v>
      </c>
    </row>
    <row r="3650" spans="1:17" ht="15.75" customHeight="1" x14ac:dyDescent="0.2">
      <c r="A3650" s="1" t="s">
        <v>108</v>
      </c>
      <c r="B3650" s="1">
        <v>1185732</v>
      </c>
      <c r="C3650" s="17">
        <v>44821</v>
      </c>
      <c r="D3650" s="17" t="str">
        <f t="shared" ref="D3650:D3713" si="201">TEXT(C3650,"mmmm")</f>
        <v>septiembre</v>
      </c>
      <c r="E3650" s="17" t="str">
        <f t="shared" ref="E3650:E3713" si="202">"T" &amp; TRUNC((MONTH(C3650)-1)/3)+1</f>
        <v>T3</v>
      </c>
      <c r="F3650" s="17" t="str">
        <f t="shared" ref="F3650:F3713" si="203">"S" &amp; IF(MONTH(C3650)&lt;=6,1,2)</f>
        <v>S2</v>
      </c>
      <c r="G3650" s="1" t="s">
        <v>0</v>
      </c>
      <c r="H3650" s="1" t="s">
        <v>104</v>
      </c>
      <c r="I3650" s="1" t="s">
        <v>105</v>
      </c>
      <c r="J3650" s="1" t="s">
        <v>2</v>
      </c>
      <c r="K3650" s="1">
        <v>21</v>
      </c>
      <c r="L3650" s="1" t="s">
        <v>115</v>
      </c>
      <c r="M3650" s="14">
        <v>0.65</v>
      </c>
      <c r="N3650" s="2">
        <v>5500</v>
      </c>
      <c r="O3650" s="14">
        <f t="shared" si="190"/>
        <v>3575</v>
      </c>
      <c r="P3650" s="14">
        <f t="shared" si="191"/>
        <v>1430</v>
      </c>
      <c r="Q3650" s="3">
        <v>0.4</v>
      </c>
    </row>
    <row r="3651" spans="1:17" ht="15.75" customHeight="1" x14ac:dyDescent="0.2">
      <c r="A3651" s="1" t="s">
        <v>108</v>
      </c>
      <c r="B3651" s="1">
        <v>1185732</v>
      </c>
      <c r="C3651" s="17">
        <v>44821</v>
      </c>
      <c r="D3651" s="17" t="str">
        <f t="shared" si="201"/>
        <v>septiembre</v>
      </c>
      <c r="E3651" s="17" t="str">
        <f t="shared" si="202"/>
        <v>T3</v>
      </c>
      <c r="F3651" s="17" t="str">
        <f t="shared" si="203"/>
        <v>S2</v>
      </c>
      <c r="G3651" s="1" t="s">
        <v>0</v>
      </c>
      <c r="H3651" s="1" t="s">
        <v>104</v>
      </c>
      <c r="I3651" s="1" t="s">
        <v>105</v>
      </c>
      <c r="J3651" s="1" t="s">
        <v>3</v>
      </c>
      <c r="K3651" s="1">
        <v>45</v>
      </c>
      <c r="L3651" s="1" t="s">
        <v>113</v>
      </c>
      <c r="M3651" s="14">
        <v>0.60000000000000009</v>
      </c>
      <c r="N3651" s="2">
        <v>3500</v>
      </c>
      <c r="O3651" s="14">
        <f t="shared" si="190"/>
        <v>2100.0000000000005</v>
      </c>
      <c r="P3651" s="14">
        <f t="shared" si="191"/>
        <v>840.00000000000023</v>
      </c>
      <c r="Q3651" s="3">
        <v>0.4</v>
      </c>
    </row>
    <row r="3652" spans="1:17" ht="15.75" customHeight="1" x14ac:dyDescent="0.2">
      <c r="A3652" s="1" t="s">
        <v>108</v>
      </c>
      <c r="B3652" s="1">
        <v>1185732</v>
      </c>
      <c r="C3652" s="17">
        <v>44821</v>
      </c>
      <c r="D3652" s="17" t="str">
        <f t="shared" si="201"/>
        <v>septiembre</v>
      </c>
      <c r="E3652" s="17" t="str">
        <f t="shared" si="202"/>
        <v>T3</v>
      </c>
      <c r="F3652" s="17" t="str">
        <f t="shared" si="203"/>
        <v>S2</v>
      </c>
      <c r="G3652" s="1" t="s">
        <v>0</v>
      </c>
      <c r="H3652" s="1" t="s">
        <v>104</v>
      </c>
      <c r="I3652" s="1" t="s">
        <v>105</v>
      </c>
      <c r="J3652" s="1" t="s">
        <v>4</v>
      </c>
      <c r="K3652" s="1">
        <v>44</v>
      </c>
      <c r="L3652" s="1" t="s">
        <v>115</v>
      </c>
      <c r="M3652" s="14">
        <v>0.55000000000000004</v>
      </c>
      <c r="N3652" s="2">
        <v>2500</v>
      </c>
      <c r="O3652" s="14">
        <f t="shared" si="190"/>
        <v>1375</v>
      </c>
      <c r="P3652" s="14">
        <f t="shared" si="191"/>
        <v>412.5</v>
      </c>
      <c r="Q3652" s="3">
        <v>0.3</v>
      </c>
    </row>
    <row r="3653" spans="1:17" ht="15.75" customHeight="1" x14ac:dyDescent="0.2">
      <c r="A3653" s="1" t="s">
        <v>108</v>
      </c>
      <c r="B3653" s="1">
        <v>1185732</v>
      </c>
      <c r="C3653" s="17">
        <v>44821</v>
      </c>
      <c r="D3653" s="17" t="str">
        <f t="shared" si="201"/>
        <v>septiembre</v>
      </c>
      <c r="E3653" s="17" t="str">
        <f t="shared" si="202"/>
        <v>T3</v>
      </c>
      <c r="F3653" s="17" t="str">
        <f t="shared" si="203"/>
        <v>S2</v>
      </c>
      <c r="G3653" s="1" t="s">
        <v>0</v>
      </c>
      <c r="H3653" s="1" t="s">
        <v>104</v>
      </c>
      <c r="I3653" s="1" t="s">
        <v>105</v>
      </c>
      <c r="J3653" s="1" t="s">
        <v>5</v>
      </c>
      <c r="K3653" s="1">
        <v>44</v>
      </c>
      <c r="L3653" s="1" t="s">
        <v>113</v>
      </c>
      <c r="M3653" s="14">
        <v>0.55000000000000004</v>
      </c>
      <c r="N3653" s="2">
        <v>2250</v>
      </c>
      <c r="O3653" s="14">
        <f t="shared" si="190"/>
        <v>1237.5</v>
      </c>
      <c r="P3653" s="14">
        <f t="shared" si="191"/>
        <v>371.25</v>
      </c>
      <c r="Q3653" s="3">
        <v>0.3</v>
      </c>
    </row>
    <row r="3654" spans="1:17" ht="15.75" customHeight="1" x14ac:dyDescent="0.2">
      <c r="A3654" s="1" t="s">
        <v>108</v>
      </c>
      <c r="B3654" s="1">
        <v>1185732</v>
      </c>
      <c r="C3654" s="17">
        <v>44821</v>
      </c>
      <c r="D3654" s="17" t="str">
        <f t="shared" si="201"/>
        <v>septiembre</v>
      </c>
      <c r="E3654" s="17" t="str">
        <f t="shared" si="202"/>
        <v>T3</v>
      </c>
      <c r="F3654" s="17" t="str">
        <f t="shared" si="203"/>
        <v>S2</v>
      </c>
      <c r="G3654" s="1" t="s">
        <v>0</v>
      </c>
      <c r="H3654" s="1" t="s">
        <v>104</v>
      </c>
      <c r="I3654" s="1" t="s">
        <v>105</v>
      </c>
      <c r="J3654" s="1" t="s">
        <v>6</v>
      </c>
      <c r="K3654" s="1">
        <v>38</v>
      </c>
      <c r="L3654" s="1" t="s">
        <v>112</v>
      </c>
      <c r="M3654" s="14">
        <v>0.65</v>
      </c>
      <c r="N3654" s="2">
        <v>2250</v>
      </c>
      <c r="O3654" s="14">
        <f t="shared" si="190"/>
        <v>1462.5</v>
      </c>
      <c r="P3654" s="14">
        <f t="shared" si="191"/>
        <v>438.75</v>
      </c>
      <c r="Q3654" s="3">
        <v>0.3</v>
      </c>
    </row>
    <row r="3655" spans="1:17" ht="15.75" customHeight="1" x14ac:dyDescent="0.2">
      <c r="A3655" s="1" t="s">
        <v>108</v>
      </c>
      <c r="B3655" s="1">
        <v>1185732</v>
      </c>
      <c r="C3655" s="17">
        <v>44821</v>
      </c>
      <c r="D3655" s="17" t="str">
        <f t="shared" si="201"/>
        <v>septiembre</v>
      </c>
      <c r="E3655" s="17" t="str">
        <f t="shared" si="202"/>
        <v>T3</v>
      </c>
      <c r="F3655" s="17" t="str">
        <f t="shared" si="203"/>
        <v>S2</v>
      </c>
      <c r="G3655" s="1" t="s">
        <v>0</v>
      </c>
      <c r="H3655" s="1" t="s">
        <v>104</v>
      </c>
      <c r="I3655" s="1" t="s">
        <v>105</v>
      </c>
      <c r="J3655" s="1" t="s">
        <v>7</v>
      </c>
      <c r="K3655" s="1">
        <v>18</v>
      </c>
      <c r="L3655" s="1" t="s">
        <v>112</v>
      </c>
      <c r="M3655" s="14">
        <v>0.70000000000000007</v>
      </c>
      <c r="N3655" s="2">
        <v>3250</v>
      </c>
      <c r="O3655" s="14">
        <f t="shared" si="190"/>
        <v>2275</v>
      </c>
      <c r="P3655" s="14">
        <f t="shared" si="191"/>
        <v>796.25</v>
      </c>
      <c r="Q3655" s="3">
        <v>0.35</v>
      </c>
    </row>
    <row r="3656" spans="1:17" ht="15.75" customHeight="1" x14ac:dyDescent="0.2">
      <c r="A3656" s="1" t="s">
        <v>108</v>
      </c>
      <c r="B3656" s="1">
        <v>1185732</v>
      </c>
      <c r="C3656" s="17">
        <v>44853</v>
      </c>
      <c r="D3656" s="17" t="str">
        <f t="shared" si="201"/>
        <v>octubre</v>
      </c>
      <c r="E3656" s="17" t="str">
        <f t="shared" si="202"/>
        <v>T4</v>
      </c>
      <c r="F3656" s="17" t="str">
        <f t="shared" si="203"/>
        <v>S2</v>
      </c>
      <c r="G3656" s="1" t="s">
        <v>0</v>
      </c>
      <c r="H3656" s="1" t="s">
        <v>104</v>
      </c>
      <c r="I3656" s="1" t="s">
        <v>105</v>
      </c>
      <c r="J3656" s="1" t="s">
        <v>2</v>
      </c>
      <c r="K3656" s="1">
        <v>49</v>
      </c>
      <c r="L3656" s="1" t="s">
        <v>114</v>
      </c>
      <c r="M3656" s="14">
        <v>0.70000000000000007</v>
      </c>
      <c r="N3656" s="2">
        <v>4750</v>
      </c>
      <c r="O3656" s="14">
        <f t="shared" si="190"/>
        <v>3325.0000000000005</v>
      </c>
      <c r="P3656" s="14">
        <f t="shared" si="191"/>
        <v>1330.0000000000002</v>
      </c>
      <c r="Q3656" s="3">
        <v>0.4</v>
      </c>
    </row>
    <row r="3657" spans="1:17" ht="15.75" customHeight="1" x14ac:dyDescent="0.2">
      <c r="A3657" s="1" t="s">
        <v>108</v>
      </c>
      <c r="B3657" s="1">
        <v>1185732</v>
      </c>
      <c r="C3657" s="17">
        <v>44853</v>
      </c>
      <c r="D3657" s="17" t="str">
        <f t="shared" si="201"/>
        <v>octubre</v>
      </c>
      <c r="E3657" s="17" t="str">
        <f t="shared" si="202"/>
        <v>T4</v>
      </c>
      <c r="F3657" s="17" t="str">
        <f t="shared" si="203"/>
        <v>S2</v>
      </c>
      <c r="G3657" s="1" t="s">
        <v>0</v>
      </c>
      <c r="H3657" s="1" t="s">
        <v>104</v>
      </c>
      <c r="I3657" s="1" t="s">
        <v>105</v>
      </c>
      <c r="J3657" s="1" t="s">
        <v>3</v>
      </c>
      <c r="K3657" s="1">
        <v>27</v>
      </c>
      <c r="L3657" s="1" t="s">
        <v>114</v>
      </c>
      <c r="M3657" s="14">
        <v>0.65000000000000013</v>
      </c>
      <c r="N3657" s="2">
        <v>3000</v>
      </c>
      <c r="O3657" s="14">
        <f t="shared" si="190"/>
        <v>1950.0000000000005</v>
      </c>
      <c r="P3657" s="14">
        <f t="shared" si="191"/>
        <v>780.00000000000023</v>
      </c>
      <c r="Q3657" s="3">
        <v>0.4</v>
      </c>
    </row>
    <row r="3658" spans="1:17" ht="15.75" customHeight="1" x14ac:dyDescent="0.2">
      <c r="A3658" s="1" t="s">
        <v>108</v>
      </c>
      <c r="B3658" s="1">
        <v>1185732</v>
      </c>
      <c r="C3658" s="17">
        <v>44853</v>
      </c>
      <c r="D3658" s="17" t="str">
        <f t="shared" si="201"/>
        <v>octubre</v>
      </c>
      <c r="E3658" s="17" t="str">
        <f t="shared" si="202"/>
        <v>T4</v>
      </c>
      <c r="F3658" s="17" t="str">
        <f t="shared" si="203"/>
        <v>S2</v>
      </c>
      <c r="G3658" s="1" t="s">
        <v>0</v>
      </c>
      <c r="H3658" s="1" t="s">
        <v>104</v>
      </c>
      <c r="I3658" s="1" t="s">
        <v>105</v>
      </c>
      <c r="J3658" s="1" t="s">
        <v>4</v>
      </c>
      <c r="K3658" s="1">
        <v>58</v>
      </c>
      <c r="L3658" s="1" t="s">
        <v>114</v>
      </c>
      <c r="M3658" s="14">
        <v>0.65000000000000013</v>
      </c>
      <c r="N3658" s="2">
        <v>2000</v>
      </c>
      <c r="O3658" s="14">
        <f t="shared" si="190"/>
        <v>1300.0000000000002</v>
      </c>
      <c r="P3658" s="14">
        <f t="shared" si="191"/>
        <v>390.00000000000006</v>
      </c>
      <c r="Q3658" s="3">
        <v>0.3</v>
      </c>
    </row>
    <row r="3659" spans="1:17" ht="15.75" customHeight="1" x14ac:dyDescent="0.2">
      <c r="A3659" s="1" t="s">
        <v>108</v>
      </c>
      <c r="B3659" s="1">
        <v>1185732</v>
      </c>
      <c r="C3659" s="17">
        <v>44853</v>
      </c>
      <c r="D3659" s="17" t="str">
        <f t="shared" si="201"/>
        <v>octubre</v>
      </c>
      <c r="E3659" s="17" t="str">
        <f t="shared" si="202"/>
        <v>T4</v>
      </c>
      <c r="F3659" s="17" t="str">
        <f t="shared" si="203"/>
        <v>S2</v>
      </c>
      <c r="G3659" s="1" t="s">
        <v>0</v>
      </c>
      <c r="H3659" s="1" t="s">
        <v>104</v>
      </c>
      <c r="I3659" s="1" t="s">
        <v>105</v>
      </c>
      <c r="J3659" s="1" t="s">
        <v>5</v>
      </c>
      <c r="K3659" s="1">
        <v>33</v>
      </c>
      <c r="L3659" s="1" t="s">
        <v>112</v>
      </c>
      <c r="M3659" s="14">
        <v>0.65000000000000013</v>
      </c>
      <c r="N3659" s="2">
        <v>1750</v>
      </c>
      <c r="O3659" s="14">
        <f t="shared" si="190"/>
        <v>1137.5000000000002</v>
      </c>
      <c r="P3659" s="14">
        <f t="shared" si="191"/>
        <v>341.25000000000006</v>
      </c>
      <c r="Q3659" s="3">
        <v>0.3</v>
      </c>
    </row>
    <row r="3660" spans="1:17" ht="15.75" customHeight="1" x14ac:dyDescent="0.2">
      <c r="A3660" s="1" t="s">
        <v>108</v>
      </c>
      <c r="B3660" s="1">
        <v>1185732</v>
      </c>
      <c r="C3660" s="17">
        <v>44853</v>
      </c>
      <c r="D3660" s="17" t="str">
        <f t="shared" si="201"/>
        <v>octubre</v>
      </c>
      <c r="E3660" s="17" t="str">
        <f t="shared" si="202"/>
        <v>T4</v>
      </c>
      <c r="F3660" s="17" t="str">
        <f t="shared" si="203"/>
        <v>S2</v>
      </c>
      <c r="G3660" s="1" t="s">
        <v>0</v>
      </c>
      <c r="H3660" s="1" t="s">
        <v>104</v>
      </c>
      <c r="I3660" s="1" t="s">
        <v>105</v>
      </c>
      <c r="J3660" s="1" t="s">
        <v>6</v>
      </c>
      <c r="K3660" s="1">
        <v>53</v>
      </c>
      <c r="L3660" s="1" t="s">
        <v>112</v>
      </c>
      <c r="M3660" s="14">
        <v>0.75000000000000011</v>
      </c>
      <c r="N3660" s="2">
        <v>1750</v>
      </c>
      <c r="O3660" s="14">
        <f t="shared" si="190"/>
        <v>1312.5000000000002</v>
      </c>
      <c r="P3660" s="14">
        <f t="shared" si="191"/>
        <v>393.75000000000006</v>
      </c>
      <c r="Q3660" s="3">
        <v>0.3</v>
      </c>
    </row>
    <row r="3661" spans="1:17" ht="15.75" customHeight="1" x14ac:dyDescent="0.2">
      <c r="A3661" s="1" t="s">
        <v>108</v>
      </c>
      <c r="B3661" s="1">
        <v>1185732</v>
      </c>
      <c r="C3661" s="17">
        <v>44853</v>
      </c>
      <c r="D3661" s="17" t="str">
        <f t="shared" si="201"/>
        <v>octubre</v>
      </c>
      <c r="E3661" s="17" t="str">
        <f t="shared" si="202"/>
        <v>T4</v>
      </c>
      <c r="F3661" s="17" t="str">
        <f t="shared" si="203"/>
        <v>S2</v>
      </c>
      <c r="G3661" s="1" t="s">
        <v>0</v>
      </c>
      <c r="H3661" s="1" t="s">
        <v>104</v>
      </c>
      <c r="I3661" s="1" t="s">
        <v>105</v>
      </c>
      <c r="J3661" s="1" t="s">
        <v>7</v>
      </c>
      <c r="K3661" s="1">
        <v>16</v>
      </c>
      <c r="L3661" s="1" t="s">
        <v>112</v>
      </c>
      <c r="M3661" s="14">
        <v>0.8</v>
      </c>
      <c r="N3661" s="2">
        <v>3000</v>
      </c>
      <c r="O3661" s="14">
        <f t="shared" si="190"/>
        <v>2400</v>
      </c>
      <c r="P3661" s="14">
        <f t="shared" si="191"/>
        <v>840</v>
      </c>
      <c r="Q3661" s="3">
        <v>0.35</v>
      </c>
    </row>
    <row r="3662" spans="1:17" ht="15.75" customHeight="1" x14ac:dyDescent="0.2">
      <c r="A3662" s="1" t="s">
        <v>108</v>
      </c>
      <c r="B3662" s="1">
        <v>1185732</v>
      </c>
      <c r="C3662" s="17">
        <v>44883</v>
      </c>
      <c r="D3662" s="17" t="str">
        <f t="shared" si="201"/>
        <v>noviembre</v>
      </c>
      <c r="E3662" s="17" t="str">
        <f t="shared" si="202"/>
        <v>T4</v>
      </c>
      <c r="F3662" s="17" t="str">
        <f t="shared" si="203"/>
        <v>S2</v>
      </c>
      <c r="G3662" s="1" t="s">
        <v>0</v>
      </c>
      <c r="H3662" s="1" t="s">
        <v>104</v>
      </c>
      <c r="I3662" s="1" t="s">
        <v>105</v>
      </c>
      <c r="J3662" s="1" t="s">
        <v>2</v>
      </c>
      <c r="K3662" s="1">
        <v>16</v>
      </c>
      <c r="L3662" s="1" t="s">
        <v>112</v>
      </c>
      <c r="M3662" s="14">
        <v>0.75000000000000011</v>
      </c>
      <c r="N3662" s="2">
        <v>4500</v>
      </c>
      <c r="O3662" s="14">
        <f t="shared" si="190"/>
        <v>3375.0000000000005</v>
      </c>
      <c r="P3662" s="14">
        <f t="shared" si="191"/>
        <v>1350.0000000000002</v>
      </c>
      <c r="Q3662" s="3">
        <v>0.4</v>
      </c>
    </row>
    <row r="3663" spans="1:17" ht="15.75" customHeight="1" x14ac:dyDescent="0.2">
      <c r="A3663" s="1" t="s">
        <v>108</v>
      </c>
      <c r="B3663" s="1">
        <v>1185732</v>
      </c>
      <c r="C3663" s="17">
        <v>44883</v>
      </c>
      <c r="D3663" s="17" t="str">
        <f t="shared" si="201"/>
        <v>noviembre</v>
      </c>
      <c r="E3663" s="17" t="str">
        <f t="shared" si="202"/>
        <v>T4</v>
      </c>
      <c r="F3663" s="17" t="str">
        <f t="shared" si="203"/>
        <v>S2</v>
      </c>
      <c r="G3663" s="1" t="s">
        <v>0</v>
      </c>
      <c r="H3663" s="1" t="s">
        <v>104</v>
      </c>
      <c r="I3663" s="1" t="s">
        <v>105</v>
      </c>
      <c r="J3663" s="1" t="s">
        <v>3</v>
      </c>
      <c r="K3663" s="1">
        <v>51</v>
      </c>
      <c r="L3663" s="1" t="s">
        <v>112</v>
      </c>
      <c r="M3663" s="14">
        <v>0.65000000000000013</v>
      </c>
      <c r="N3663" s="2">
        <v>3250</v>
      </c>
      <c r="O3663" s="14">
        <f t="shared" si="190"/>
        <v>2112.5000000000005</v>
      </c>
      <c r="P3663" s="14">
        <f t="shared" si="191"/>
        <v>845.00000000000023</v>
      </c>
      <c r="Q3663" s="3">
        <v>0.4</v>
      </c>
    </row>
    <row r="3664" spans="1:17" ht="15.75" customHeight="1" x14ac:dyDescent="0.2">
      <c r="A3664" s="1" t="s">
        <v>108</v>
      </c>
      <c r="B3664" s="1">
        <v>1185732</v>
      </c>
      <c r="C3664" s="17">
        <v>44883</v>
      </c>
      <c r="D3664" s="17" t="str">
        <f t="shared" si="201"/>
        <v>noviembre</v>
      </c>
      <c r="E3664" s="17" t="str">
        <f t="shared" si="202"/>
        <v>T4</v>
      </c>
      <c r="F3664" s="17" t="str">
        <f t="shared" si="203"/>
        <v>S2</v>
      </c>
      <c r="G3664" s="1" t="s">
        <v>0</v>
      </c>
      <c r="H3664" s="1" t="s">
        <v>104</v>
      </c>
      <c r="I3664" s="1" t="s">
        <v>105</v>
      </c>
      <c r="J3664" s="1" t="s">
        <v>4</v>
      </c>
      <c r="K3664" s="1">
        <v>54</v>
      </c>
      <c r="L3664" s="1" t="s">
        <v>115</v>
      </c>
      <c r="M3664" s="14">
        <v>0.65000000000000013</v>
      </c>
      <c r="N3664" s="2">
        <v>3450</v>
      </c>
      <c r="O3664" s="14">
        <f t="shared" si="190"/>
        <v>2242.5000000000005</v>
      </c>
      <c r="P3664" s="14">
        <f t="shared" si="191"/>
        <v>672.75000000000011</v>
      </c>
      <c r="Q3664" s="3">
        <v>0.3</v>
      </c>
    </row>
    <row r="3665" spans="1:17" ht="15.75" customHeight="1" x14ac:dyDescent="0.2">
      <c r="A3665" s="1" t="s">
        <v>108</v>
      </c>
      <c r="B3665" s="1">
        <v>1185732</v>
      </c>
      <c r="C3665" s="17">
        <v>44883</v>
      </c>
      <c r="D3665" s="17" t="str">
        <f t="shared" si="201"/>
        <v>noviembre</v>
      </c>
      <c r="E3665" s="17" t="str">
        <f t="shared" si="202"/>
        <v>T4</v>
      </c>
      <c r="F3665" s="17" t="str">
        <f t="shared" si="203"/>
        <v>S2</v>
      </c>
      <c r="G3665" s="1" t="s">
        <v>0</v>
      </c>
      <c r="H3665" s="1" t="s">
        <v>104</v>
      </c>
      <c r="I3665" s="1" t="s">
        <v>105</v>
      </c>
      <c r="J3665" s="1" t="s">
        <v>5</v>
      </c>
      <c r="K3665" s="1">
        <v>18</v>
      </c>
      <c r="L3665" s="1" t="s">
        <v>115</v>
      </c>
      <c r="M3665" s="14">
        <v>0.65000000000000013</v>
      </c>
      <c r="N3665" s="2">
        <v>3250</v>
      </c>
      <c r="O3665" s="14">
        <f t="shared" si="190"/>
        <v>2112.5000000000005</v>
      </c>
      <c r="P3665" s="14">
        <f t="shared" si="191"/>
        <v>633.75000000000011</v>
      </c>
      <c r="Q3665" s="3">
        <v>0.3</v>
      </c>
    </row>
    <row r="3666" spans="1:17" ht="15.75" customHeight="1" x14ac:dyDescent="0.2">
      <c r="A3666" s="1" t="s">
        <v>108</v>
      </c>
      <c r="B3666" s="1">
        <v>1185732</v>
      </c>
      <c r="C3666" s="17">
        <v>44883</v>
      </c>
      <c r="D3666" s="17" t="str">
        <f t="shared" si="201"/>
        <v>noviembre</v>
      </c>
      <c r="E3666" s="17" t="str">
        <f t="shared" si="202"/>
        <v>T4</v>
      </c>
      <c r="F3666" s="17" t="str">
        <f t="shared" si="203"/>
        <v>S2</v>
      </c>
      <c r="G3666" s="1" t="s">
        <v>0</v>
      </c>
      <c r="H3666" s="1" t="s">
        <v>104</v>
      </c>
      <c r="I3666" s="1" t="s">
        <v>105</v>
      </c>
      <c r="J3666" s="1" t="s">
        <v>6</v>
      </c>
      <c r="K3666" s="1">
        <v>40</v>
      </c>
      <c r="L3666" s="1" t="s">
        <v>114</v>
      </c>
      <c r="M3666" s="14">
        <v>0.75000000000000011</v>
      </c>
      <c r="N3666" s="2">
        <v>3000</v>
      </c>
      <c r="O3666" s="14">
        <f t="shared" si="190"/>
        <v>2250.0000000000005</v>
      </c>
      <c r="P3666" s="14">
        <f t="shared" si="191"/>
        <v>675.00000000000011</v>
      </c>
      <c r="Q3666" s="3">
        <v>0.3</v>
      </c>
    </row>
    <row r="3667" spans="1:17" ht="15.75" customHeight="1" x14ac:dyDescent="0.2">
      <c r="A3667" s="1" t="s">
        <v>108</v>
      </c>
      <c r="B3667" s="1">
        <v>1185732</v>
      </c>
      <c r="C3667" s="17">
        <v>44883</v>
      </c>
      <c r="D3667" s="17" t="str">
        <f t="shared" si="201"/>
        <v>noviembre</v>
      </c>
      <c r="E3667" s="17" t="str">
        <f t="shared" si="202"/>
        <v>T4</v>
      </c>
      <c r="F3667" s="17" t="str">
        <f t="shared" si="203"/>
        <v>S2</v>
      </c>
      <c r="G3667" s="1" t="s">
        <v>0</v>
      </c>
      <c r="H3667" s="1" t="s">
        <v>104</v>
      </c>
      <c r="I3667" s="1" t="s">
        <v>105</v>
      </c>
      <c r="J3667" s="1" t="s">
        <v>7</v>
      </c>
      <c r="K3667" s="1">
        <v>18</v>
      </c>
      <c r="L3667" s="1" t="s">
        <v>114</v>
      </c>
      <c r="M3667" s="14">
        <v>0.8</v>
      </c>
      <c r="N3667" s="2">
        <v>4000</v>
      </c>
      <c r="O3667" s="14">
        <f t="shared" si="190"/>
        <v>3200</v>
      </c>
      <c r="P3667" s="14">
        <f t="shared" si="191"/>
        <v>1120</v>
      </c>
      <c r="Q3667" s="3">
        <v>0.35</v>
      </c>
    </row>
    <row r="3668" spans="1:17" ht="15.75" customHeight="1" x14ac:dyDescent="0.2">
      <c r="A3668" s="1" t="s">
        <v>108</v>
      </c>
      <c r="B3668" s="1">
        <v>1185732</v>
      </c>
      <c r="C3668" s="17">
        <v>44912</v>
      </c>
      <c r="D3668" s="17" t="str">
        <f t="shared" si="201"/>
        <v>diciembre</v>
      </c>
      <c r="E3668" s="17" t="str">
        <f t="shared" si="202"/>
        <v>T4</v>
      </c>
      <c r="F3668" s="17" t="str">
        <f t="shared" si="203"/>
        <v>S2</v>
      </c>
      <c r="G3668" s="1" t="s">
        <v>0</v>
      </c>
      <c r="H3668" s="1" t="s">
        <v>104</v>
      </c>
      <c r="I3668" s="1" t="s">
        <v>105</v>
      </c>
      <c r="J3668" s="1" t="s">
        <v>2</v>
      </c>
      <c r="K3668" s="1">
        <v>50</v>
      </c>
      <c r="L3668" s="1" t="s">
        <v>112</v>
      </c>
      <c r="M3668" s="14">
        <v>0.75000000000000011</v>
      </c>
      <c r="N3668" s="2">
        <v>6250</v>
      </c>
      <c r="O3668" s="14">
        <f t="shared" si="190"/>
        <v>4687.5000000000009</v>
      </c>
      <c r="P3668" s="14">
        <f t="shared" si="191"/>
        <v>1875.0000000000005</v>
      </c>
      <c r="Q3668" s="3">
        <v>0.4</v>
      </c>
    </row>
    <row r="3669" spans="1:17" ht="15.75" customHeight="1" x14ac:dyDescent="0.2">
      <c r="A3669" s="1" t="s">
        <v>108</v>
      </c>
      <c r="B3669" s="1">
        <v>1185732</v>
      </c>
      <c r="C3669" s="17">
        <v>44912</v>
      </c>
      <c r="D3669" s="17" t="str">
        <f t="shared" si="201"/>
        <v>diciembre</v>
      </c>
      <c r="E3669" s="17" t="str">
        <f t="shared" si="202"/>
        <v>T4</v>
      </c>
      <c r="F3669" s="17" t="str">
        <f t="shared" si="203"/>
        <v>S2</v>
      </c>
      <c r="G3669" s="1" t="s">
        <v>0</v>
      </c>
      <c r="H3669" s="1" t="s">
        <v>104</v>
      </c>
      <c r="I3669" s="1" t="s">
        <v>105</v>
      </c>
      <c r="J3669" s="1" t="s">
        <v>3</v>
      </c>
      <c r="K3669" s="1">
        <v>20</v>
      </c>
      <c r="L3669" s="1" t="s">
        <v>112</v>
      </c>
      <c r="M3669" s="14">
        <v>0.65000000000000013</v>
      </c>
      <c r="N3669" s="2">
        <v>4250</v>
      </c>
      <c r="O3669" s="14">
        <f t="shared" si="190"/>
        <v>2762.5000000000005</v>
      </c>
      <c r="P3669" s="14">
        <f t="shared" si="191"/>
        <v>1105.0000000000002</v>
      </c>
      <c r="Q3669" s="3">
        <v>0.4</v>
      </c>
    </row>
    <row r="3670" spans="1:17" ht="15.75" customHeight="1" x14ac:dyDescent="0.2">
      <c r="A3670" s="1" t="s">
        <v>108</v>
      </c>
      <c r="B3670" s="1">
        <v>1185732</v>
      </c>
      <c r="C3670" s="17">
        <v>44912</v>
      </c>
      <c r="D3670" s="17" t="str">
        <f t="shared" si="201"/>
        <v>diciembre</v>
      </c>
      <c r="E3670" s="17" t="str">
        <f t="shared" si="202"/>
        <v>T4</v>
      </c>
      <c r="F3670" s="17" t="str">
        <f t="shared" si="203"/>
        <v>S2</v>
      </c>
      <c r="G3670" s="1" t="s">
        <v>0</v>
      </c>
      <c r="H3670" s="1" t="s">
        <v>104</v>
      </c>
      <c r="I3670" s="1" t="s">
        <v>105</v>
      </c>
      <c r="J3670" s="1" t="s">
        <v>4</v>
      </c>
      <c r="K3670" s="1">
        <v>40</v>
      </c>
      <c r="L3670" s="1" t="s">
        <v>112</v>
      </c>
      <c r="M3670" s="14">
        <v>0.65000000000000013</v>
      </c>
      <c r="N3670" s="2">
        <v>4000</v>
      </c>
      <c r="O3670" s="14">
        <f t="shared" si="190"/>
        <v>2600.0000000000005</v>
      </c>
      <c r="P3670" s="14">
        <f t="shared" si="191"/>
        <v>780.00000000000011</v>
      </c>
      <c r="Q3670" s="3">
        <v>0.3</v>
      </c>
    </row>
    <row r="3671" spans="1:17" ht="15.75" customHeight="1" x14ac:dyDescent="0.2">
      <c r="A3671" s="1" t="s">
        <v>108</v>
      </c>
      <c r="B3671" s="1">
        <v>1185732</v>
      </c>
      <c r="C3671" s="17">
        <v>44912</v>
      </c>
      <c r="D3671" s="17" t="str">
        <f t="shared" si="201"/>
        <v>diciembre</v>
      </c>
      <c r="E3671" s="17" t="str">
        <f t="shared" si="202"/>
        <v>T4</v>
      </c>
      <c r="F3671" s="17" t="str">
        <f t="shared" si="203"/>
        <v>S2</v>
      </c>
      <c r="G3671" s="1" t="s">
        <v>0</v>
      </c>
      <c r="H3671" s="1" t="s">
        <v>104</v>
      </c>
      <c r="I3671" s="1" t="s">
        <v>105</v>
      </c>
      <c r="J3671" s="1" t="s">
        <v>5</v>
      </c>
      <c r="K3671" s="1">
        <v>29</v>
      </c>
      <c r="L3671" s="1" t="s">
        <v>114</v>
      </c>
      <c r="M3671" s="14">
        <v>0.65000000000000013</v>
      </c>
      <c r="N3671" s="2">
        <v>3500</v>
      </c>
      <c r="O3671" s="14">
        <f t="shared" si="190"/>
        <v>2275.0000000000005</v>
      </c>
      <c r="P3671" s="14">
        <f t="shared" si="191"/>
        <v>682.50000000000011</v>
      </c>
      <c r="Q3671" s="3">
        <v>0.3</v>
      </c>
    </row>
    <row r="3672" spans="1:17" ht="15.75" customHeight="1" x14ac:dyDescent="0.2">
      <c r="A3672" s="1" t="s">
        <v>108</v>
      </c>
      <c r="B3672" s="1">
        <v>1185732</v>
      </c>
      <c r="C3672" s="17">
        <v>44912</v>
      </c>
      <c r="D3672" s="17" t="str">
        <f t="shared" si="201"/>
        <v>diciembre</v>
      </c>
      <c r="E3672" s="17" t="str">
        <f t="shared" si="202"/>
        <v>T4</v>
      </c>
      <c r="F3672" s="17" t="str">
        <f t="shared" si="203"/>
        <v>S2</v>
      </c>
      <c r="G3672" s="1" t="s">
        <v>0</v>
      </c>
      <c r="H3672" s="1" t="s">
        <v>104</v>
      </c>
      <c r="I3672" s="1" t="s">
        <v>105</v>
      </c>
      <c r="J3672" s="1" t="s">
        <v>6</v>
      </c>
      <c r="K3672" s="1">
        <v>35</v>
      </c>
      <c r="L3672" s="1" t="s">
        <v>115</v>
      </c>
      <c r="M3672" s="14">
        <v>0.75000000000000011</v>
      </c>
      <c r="N3672" s="2">
        <v>3500</v>
      </c>
      <c r="O3672" s="14">
        <f t="shared" si="190"/>
        <v>2625.0000000000005</v>
      </c>
      <c r="P3672" s="14">
        <f t="shared" si="191"/>
        <v>787.50000000000011</v>
      </c>
      <c r="Q3672" s="3">
        <v>0.3</v>
      </c>
    </row>
    <row r="3673" spans="1:17" ht="15.75" customHeight="1" x14ac:dyDescent="0.2">
      <c r="A3673" s="1" t="s">
        <v>108</v>
      </c>
      <c r="B3673" s="1">
        <v>1185732</v>
      </c>
      <c r="C3673" s="17">
        <v>44912</v>
      </c>
      <c r="D3673" s="17" t="str">
        <f t="shared" si="201"/>
        <v>diciembre</v>
      </c>
      <c r="E3673" s="17" t="str">
        <f t="shared" si="202"/>
        <v>T4</v>
      </c>
      <c r="F3673" s="17" t="str">
        <f t="shared" si="203"/>
        <v>S2</v>
      </c>
      <c r="G3673" s="1" t="s">
        <v>0</v>
      </c>
      <c r="H3673" s="1" t="s">
        <v>104</v>
      </c>
      <c r="I3673" s="1" t="s">
        <v>105</v>
      </c>
      <c r="J3673" s="1" t="s">
        <v>7</v>
      </c>
      <c r="K3673" s="1">
        <v>38</v>
      </c>
      <c r="L3673" s="1" t="s">
        <v>114</v>
      </c>
      <c r="M3673" s="14">
        <v>0.8</v>
      </c>
      <c r="N3673" s="2">
        <v>4500</v>
      </c>
      <c r="O3673" s="14">
        <f t="shared" si="190"/>
        <v>3600</v>
      </c>
      <c r="P3673" s="14">
        <f t="shared" si="191"/>
        <v>1260</v>
      </c>
      <c r="Q3673" s="3">
        <v>0.35</v>
      </c>
    </row>
    <row r="3674" spans="1:17" ht="15.75" customHeight="1" x14ac:dyDescent="0.2">
      <c r="A3674" s="1" t="s">
        <v>108</v>
      </c>
      <c r="B3674" s="1">
        <v>1185732</v>
      </c>
      <c r="C3674" s="17">
        <v>44585</v>
      </c>
      <c r="D3674" s="17" t="str">
        <f t="shared" si="201"/>
        <v>enero</v>
      </c>
      <c r="E3674" s="17" t="str">
        <f t="shared" si="202"/>
        <v>T1</v>
      </c>
      <c r="F3674" s="17" t="str">
        <f t="shared" si="203"/>
        <v>S1</v>
      </c>
      <c r="G3674" s="1" t="s">
        <v>0</v>
      </c>
      <c r="H3674" s="1" t="s">
        <v>106</v>
      </c>
      <c r="I3674" s="1" t="s">
        <v>107</v>
      </c>
      <c r="J3674" s="1" t="s">
        <v>2</v>
      </c>
      <c r="K3674" s="1">
        <v>56</v>
      </c>
      <c r="L3674" s="1" t="s">
        <v>114</v>
      </c>
      <c r="M3674" s="14">
        <v>0.55000000000000004</v>
      </c>
      <c r="N3674" s="2">
        <v>5000</v>
      </c>
      <c r="O3674" s="14">
        <f t="shared" si="190"/>
        <v>2750</v>
      </c>
      <c r="P3674" s="14">
        <f t="shared" si="191"/>
        <v>962.50000000000011</v>
      </c>
      <c r="Q3674" s="3">
        <v>0.35000000000000003</v>
      </c>
    </row>
    <row r="3675" spans="1:17" ht="15.75" customHeight="1" x14ac:dyDescent="0.2">
      <c r="A3675" s="1" t="s">
        <v>108</v>
      </c>
      <c r="B3675" s="1">
        <v>1185732</v>
      </c>
      <c r="C3675" s="17">
        <v>44585</v>
      </c>
      <c r="D3675" s="17" t="str">
        <f t="shared" si="201"/>
        <v>enero</v>
      </c>
      <c r="E3675" s="17" t="str">
        <f t="shared" si="202"/>
        <v>T1</v>
      </c>
      <c r="F3675" s="17" t="str">
        <f t="shared" si="203"/>
        <v>S1</v>
      </c>
      <c r="G3675" s="1" t="s">
        <v>0</v>
      </c>
      <c r="H3675" s="1" t="s">
        <v>106</v>
      </c>
      <c r="I3675" s="1" t="s">
        <v>107</v>
      </c>
      <c r="J3675" s="1" t="s">
        <v>3</v>
      </c>
      <c r="K3675" s="1">
        <v>48</v>
      </c>
      <c r="L3675" s="1" t="s">
        <v>114</v>
      </c>
      <c r="M3675" s="14">
        <v>0.55000000000000004</v>
      </c>
      <c r="N3675" s="2">
        <v>3000</v>
      </c>
      <c r="O3675" s="14">
        <f t="shared" si="190"/>
        <v>1650.0000000000002</v>
      </c>
      <c r="P3675" s="14">
        <f t="shared" si="191"/>
        <v>577.50000000000011</v>
      </c>
      <c r="Q3675" s="3">
        <v>0.35000000000000003</v>
      </c>
    </row>
    <row r="3676" spans="1:17" ht="15.75" customHeight="1" x14ac:dyDescent="0.2">
      <c r="A3676" s="1" t="s">
        <v>108</v>
      </c>
      <c r="B3676" s="1">
        <v>1185732</v>
      </c>
      <c r="C3676" s="17">
        <v>44585</v>
      </c>
      <c r="D3676" s="17" t="str">
        <f t="shared" si="201"/>
        <v>enero</v>
      </c>
      <c r="E3676" s="17" t="str">
        <f t="shared" si="202"/>
        <v>T1</v>
      </c>
      <c r="F3676" s="17" t="str">
        <f t="shared" si="203"/>
        <v>S1</v>
      </c>
      <c r="G3676" s="1" t="s">
        <v>0</v>
      </c>
      <c r="H3676" s="1" t="s">
        <v>106</v>
      </c>
      <c r="I3676" s="1" t="s">
        <v>107</v>
      </c>
      <c r="J3676" s="1" t="s">
        <v>4</v>
      </c>
      <c r="K3676" s="1">
        <v>19</v>
      </c>
      <c r="L3676" s="1" t="s">
        <v>114</v>
      </c>
      <c r="M3676" s="14">
        <v>0.45</v>
      </c>
      <c r="N3676" s="2">
        <v>3000</v>
      </c>
      <c r="O3676" s="14">
        <f t="shared" si="190"/>
        <v>1350</v>
      </c>
      <c r="P3676" s="14">
        <f t="shared" si="191"/>
        <v>337.5</v>
      </c>
      <c r="Q3676" s="3">
        <v>0.25</v>
      </c>
    </row>
    <row r="3677" spans="1:17" ht="15.75" customHeight="1" x14ac:dyDescent="0.2">
      <c r="A3677" s="1" t="s">
        <v>108</v>
      </c>
      <c r="B3677" s="1">
        <v>1185732</v>
      </c>
      <c r="C3677" s="17">
        <v>44585</v>
      </c>
      <c r="D3677" s="17" t="str">
        <f t="shared" si="201"/>
        <v>enero</v>
      </c>
      <c r="E3677" s="17" t="str">
        <f t="shared" si="202"/>
        <v>T1</v>
      </c>
      <c r="F3677" s="17" t="str">
        <f t="shared" si="203"/>
        <v>S1</v>
      </c>
      <c r="G3677" s="1" t="s">
        <v>0</v>
      </c>
      <c r="H3677" s="1" t="s">
        <v>106</v>
      </c>
      <c r="I3677" s="1" t="s">
        <v>107</v>
      </c>
      <c r="J3677" s="1" t="s">
        <v>5</v>
      </c>
      <c r="K3677" s="1">
        <v>53</v>
      </c>
      <c r="L3677" s="1" t="s">
        <v>112</v>
      </c>
      <c r="M3677" s="14">
        <v>0.49999999999999994</v>
      </c>
      <c r="N3677" s="2">
        <v>1500</v>
      </c>
      <c r="O3677" s="14">
        <f t="shared" si="190"/>
        <v>749.99999999999989</v>
      </c>
      <c r="P3677" s="14">
        <f t="shared" si="191"/>
        <v>187.49999999999997</v>
      </c>
      <c r="Q3677" s="3">
        <v>0.25</v>
      </c>
    </row>
    <row r="3678" spans="1:17" ht="15.75" customHeight="1" x14ac:dyDescent="0.2">
      <c r="A3678" s="1" t="s">
        <v>108</v>
      </c>
      <c r="B3678" s="1">
        <v>1185732</v>
      </c>
      <c r="C3678" s="17">
        <v>44585</v>
      </c>
      <c r="D3678" s="17" t="str">
        <f t="shared" si="201"/>
        <v>enero</v>
      </c>
      <c r="E3678" s="17" t="str">
        <f t="shared" si="202"/>
        <v>T1</v>
      </c>
      <c r="F3678" s="17" t="str">
        <f t="shared" si="203"/>
        <v>S1</v>
      </c>
      <c r="G3678" s="1" t="s">
        <v>0</v>
      </c>
      <c r="H3678" s="1" t="s">
        <v>106</v>
      </c>
      <c r="I3678" s="1" t="s">
        <v>107</v>
      </c>
      <c r="J3678" s="1" t="s">
        <v>6</v>
      </c>
      <c r="K3678" s="1">
        <v>28</v>
      </c>
      <c r="L3678" s="1" t="s">
        <v>114</v>
      </c>
      <c r="M3678" s="14">
        <v>0.65000000000000013</v>
      </c>
      <c r="N3678" s="2">
        <v>2000</v>
      </c>
      <c r="O3678" s="14">
        <f t="shared" si="190"/>
        <v>1300.0000000000002</v>
      </c>
      <c r="P3678" s="14">
        <f t="shared" si="191"/>
        <v>325.00000000000006</v>
      </c>
      <c r="Q3678" s="3">
        <v>0.25</v>
      </c>
    </row>
    <row r="3679" spans="1:17" ht="15.75" customHeight="1" x14ac:dyDescent="0.2">
      <c r="A3679" s="1" t="s">
        <v>108</v>
      </c>
      <c r="B3679" s="1">
        <v>1185732</v>
      </c>
      <c r="C3679" s="17">
        <v>44585</v>
      </c>
      <c r="D3679" s="17" t="str">
        <f t="shared" si="201"/>
        <v>enero</v>
      </c>
      <c r="E3679" s="17" t="str">
        <f t="shared" si="202"/>
        <v>T1</v>
      </c>
      <c r="F3679" s="17" t="str">
        <f t="shared" si="203"/>
        <v>S1</v>
      </c>
      <c r="G3679" s="1" t="s">
        <v>0</v>
      </c>
      <c r="H3679" s="1" t="s">
        <v>106</v>
      </c>
      <c r="I3679" s="1" t="s">
        <v>107</v>
      </c>
      <c r="J3679" s="1" t="s">
        <v>7</v>
      </c>
      <c r="K3679" s="1">
        <v>58</v>
      </c>
      <c r="L3679" s="1" t="s">
        <v>112</v>
      </c>
      <c r="M3679" s="14">
        <v>0.55000000000000004</v>
      </c>
      <c r="N3679" s="2">
        <v>3000</v>
      </c>
      <c r="O3679" s="14">
        <f t="shared" si="190"/>
        <v>1650.0000000000002</v>
      </c>
      <c r="P3679" s="14">
        <f t="shared" si="191"/>
        <v>495.00000000000006</v>
      </c>
      <c r="Q3679" s="3">
        <v>0.3</v>
      </c>
    </row>
    <row r="3680" spans="1:17" ht="15.75" customHeight="1" x14ac:dyDescent="0.2">
      <c r="A3680" s="1" t="s">
        <v>108</v>
      </c>
      <c r="B3680" s="1">
        <v>1185732</v>
      </c>
      <c r="C3680" s="17">
        <v>44614</v>
      </c>
      <c r="D3680" s="17" t="str">
        <f t="shared" si="201"/>
        <v>febrero</v>
      </c>
      <c r="E3680" s="17" t="str">
        <f t="shared" si="202"/>
        <v>T1</v>
      </c>
      <c r="F3680" s="17" t="str">
        <f t="shared" si="203"/>
        <v>S1</v>
      </c>
      <c r="G3680" s="1" t="s">
        <v>0</v>
      </c>
      <c r="H3680" s="1" t="s">
        <v>106</v>
      </c>
      <c r="I3680" s="1" t="s">
        <v>107</v>
      </c>
      <c r="J3680" s="1" t="s">
        <v>2</v>
      </c>
      <c r="K3680" s="1">
        <v>28</v>
      </c>
      <c r="L3680" s="1" t="s">
        <v>112</v>
      </c>
      <c r="M3680" s="14">
        <v>0.55000000000000004</v>
      </c>
      <c r="N3680" s="2">
        <v>5750</v>
      </c>
      <c r="O3680" s="14">
        <f t="shared" si="190"/>
        <v>3162.5000000000005</v>
      </c>
      <c r="P3680" s="14">
        <f t="shared" si="191"/>
        <v>1106.8750000000002</v>
      </c>
      <c r="Q3680" s="3">
        <v>0.35000000000000003</v>
      </c>
    </row>
    <row r="3681" spans="1:17" ht="15.75" customHeight="1" x14ac:dyDescent="0.2">
      <c r="A3681" s="1" t="s">
        <v>108</v>
      </c>
      <c r="B3681" s="1">
        <v>1185732</v>
      </c>
      <c r="C3681" s="17">
        <v>44614</v>
      </c>
      <c r="D3681" s="17" t="str">
        <f t="shared" si="201"/>
        <v>febrero</v>
      </c>
      <c r="E3681" s="17" t="str">
        <f t="shared" si="202"/>
        <v>T1</v>
      </c>
      <c r="F3681" s="17" t="str">
        <f t="shared" si="203"/>
        <v>S1</v>
      </c>
      <c r="G3681" s="1" t="s">
        <v>0</v>
      </c>
      <c r="H3681" s="1" t="s">
        <v>106</v>
      </c>
      <c r="I3681" s="1" t="s">
        <v>107</v>
      </c>
      <c r="J3681" s="1" t="s">
        <v>3</v>
      </c>
      <c r="K3681" s="1">
        <v>37</v>
      </c>
      <c r="L3681" s="1" t="s">
        <v>115</v>
      </c>
      <c r="M3681" s="14">
        <v>0.55000000000000004</v>
      </c>
      <c r="N3681" s="2">
        <v>2250</v>
      </c>
      <c r="O3681" s="14">
        <f t="shared" si="190"/>
        <v>1237.5</v>
      </c>
      <c r="P3681" s="14">
        <f t="shared" si="191"/>
        <v>433.12500000000006</v>
      </c>
      <c r="Q3681" s="3">
        <v>0.35000000000000003</v>
      </c>
    </row>
    <row r="3682" spans="1:17" ht="15.75" customHeight="1" x14ac:dyDescent="0.2">
      <c r="A3682" s="1" t="s">
        <v>108</v>
      </c>
      <c r="B3682" s="1">
        <v>1185732</v>
      </c>
      <c r="C3682" s="17">
        <v>44614</v>
      </c>
      <c r="D3682" s="17" t="str">
        <f t="shared" si="201"/>
        <v>febrero</v>
      </c>
      <c r="E3682" s="17" t="str">
        <f t="shared" si="202"/>
        <v>T1</v>
      </c>
      <c r="F3682" s="17" t="str">
        <f t="shared" si="203"/>
        <v>S1</v>
      </c>
      <c r="G3682" s="1" t="s">
        <v>0</v>
      </c>
      <c r="H3682" s="1" t="s">
        <v>106</v>
      </c>
      <c r="I3682" s="1" t="s">
        <v>107</v>
      </c>
      <c r="J3682" s="1" t="s">
        <v>4</v>
      </c>
      <c r="K3682" s="1">
        <v>47</v>
      </c>
      <c r="L3682" s="1" t="s">
        <v>113</v>
      </c>
      <c r="M3682" s="14">
        <v>0.45</v>
      </c>
      <c r="N3682" s="2">
        <v>2750</v>
      </c>
      <c r="O3682" s="14">
        <f t="shared" si="190"/>
        <v>1237.5</v>
      </c>
      <c r="P3682" s="14">
        <f t="shared" si="191"/>
        <v>309.375</v>
      </c>
      <c r="Q3682" s="3">
        <v>0.25</v>
      </c>
    </row>
    <row r="3683" spans="1:17" ht="15.75" customHeight="1" x14ac:dyDescent="0.2">
      <c r="A3683" s="1" t="s">
        <v>108</v>
      </c>
      <c r="B3683" s="1">
        <v>1185732</v>
      </c>
      <c r="C3683" s="17">
        <v>44614</v>
      </c>
      <c r="D3683" s="17" t="str">
        <f t="shared" si="201"/>
        <v>febrero</v>
      </c>
      <c r="E3683" s="17" t="str">
        <f t="shared" si="202"/>
        <v>T1</v>
      </c>
      <c r="F3683" s="17" t="str">
        <f t="shared" si="203"/>
        <v>S1</v>
      </c>
      <c r="G3683" s="1" t="s">
        <v>0</v>
      </c>
      <c r="H3683" s="1" t="s">
        <v>106</v>
      </c>
      <c r="I3683" s="1" t="s">
        <v>107</v>
      </c>
      <c r="J3683" s="1" t="s">
        <v>5</v>
      </c>
      <c r="K3683" s="1">
        <v>44</v>
      </c>
      <c r="L3683" s="1" t="s">
        <v>112</v>
      </c>
      <c r="M3683" s="14">
        <v>0.49999999999999994</v>
      </c>
      <c r="N3683" s="2">
        <v>1750</v>
      </c>
      <c r="O3683" s="14">
        <f t="shared" ref="O3683:O3745" si="204">M3683*N3683</f>
        <v>874.99999999999989</v>
      </c>
      <c r="P3683" s="14">
        <f t="shared" ref="P3683:P3745" si="205">O3683*Q3683</f>
        <v>218.74999999999997</v>
      </c>
      <c r="Q3683" s="3">
        <v>0.25</v>
      </c>
    </row>
    <row r="3684" spans="1:17" ht="15.75" customHeight="1" x14ac:dyDescent="0.2">
      <c r="A3684" s="1" t="s">
        <v>108</v>
      </c>
      <c r="B3684" s="1">
        <v>1185732</v>
      </c>
      <c r="C3684" s="17">
        <v>44614</v>
      </c>
      <c r="D3684" s="17" t="str">
        <f t="shared" si="201"/>
        <v>febrero</v>
      </c>
      <c r="E3684" s="17" t="str">
        <f t="shared" si="202"/>
        <v>T1</v>
      </c>
      <c r="F3684" s="17" t="str">
        <f t="shared" si="203"/>
        <v>S1</v>
      </c>
      <c r="G3684" s="1" t="s">
        <v>0</v>
      </c>
      <c r="H3684" s="1" t="s">
        <v>106</v>
      </c>
      <c r="I3684" s="1" t="s">
        <v>107</v>
      </c>
      <c r="J3684" s="1" t="s">
        <v>6</v>
      </c>
      <c r="K3684" s="1">
        <v>59</v>
      </c>
      <c r="L3684" s="1" t="s">
        <v>112</v>
      </c>
      <c r="M3684" s="14">
        <v>0.65000000000000013</v>
      </c>
      <c r="N3684" s="2">
        <v>2500</v>
      </c>
      <c r="O3684" s="14">
        <f t="shared" si="204"/>
        <v>1625.0000000000002</v>
      </c>
      <c r="P3684" s="14">
        <f t="shared" si="205"/>
        <v>406.25000000000006</v>
      </c>
      <c r="Q3684" s="3">
        <v>0.25</v>
      </c>
    </row>
    <row r="3685" spans="1:17" ht="15.75" customHeight="1" x14ac:dyDescent="0.2">
      <c r="A3685" s="1" t="s">
        <v>108</v>
      </c>
      <c r="B3685" s="1">
        <v>1185732</v>
      </c>
      <c r="C3685" s="17">
        <v>44614</v>
      </c>
      <c r="D3685" s="17" t="str">
        <f t="shared" si="201"/>
        <v>febrero</v>
      </c>
      <c r="E3685" s="17" t="str">
        <f t="shared" si="202"/>
        <v>T1</v>
      </c>
      <c r="F3685" s="17" t="str">
        <f t="shared" si="203"/>
        <v>S1</v>
      </c>
      <c r="G3685" s="1" t="s">
        <v>0</v>
      </c>
      <c r="H3685" s="1" t="s">
        <v>106</v>
      </c>
      <c r="I3685" s="1" t="s">
        <v>107</v>
      </c>
      <c r="J3685" s="1" t="s">
        <v>7</v>
      </c>
      <c r="K3685" s="1">
        <v>44</v>
      </c>
      <c r="L3685" s="1" t="s">
        <v>114</v>
      </c>
      <c r="M3685" s="14">
        <v>0.55000000000000004</v>
      </c>
      <c r="N3685" s="2">
        <v>3500</v>
      </c>
      <c r="O3685" s="14">
        <f t="shared" si="204"/>
        <v>1925.0000000000002</v>
      </c>
      <c r="P3685" s="14">
        <f t="shared" si="205"/>
        <v>577.5</v>
      </c>
      <c r="Q3685" s="3">
        <v>0.3</v>
      </c>
    </row>
    <row r="3686" spans="1:17" ht="15.75" customHeight="1" x14ac:dyDescent="0.2">
      <c r="A3686" s="1" t="s">
        <v>108</v>
      </c>
      <c r="B3686" s="1">
        <v>1185732</v>
      </c>
      <c r="C3686" s="17">
        <v>44640</v>
      </c>
      <c r="D3686" s="17" t="str">
        <f t="shared" si="201"/>
        <v>marzo</v>
      </c>
      <c r="E3686" s="17" t="str">
        <f t="shared" si="202"/>
        <v>T1</v>
      </c>
      <c r="F3686" s="17" t="str">
        <f t="shared" si="203"/>
        <v>S1</v>
      </c>
      <c r="G3686" s="1" t="s">
        <v>0</v>
      </c>
      <c r="H3686" s="1" t="s">
        <v>106</v>
      </c>
      <c r="I3686" s="1" t="s">
        <v>107</v>
      </c>
      <c r="J3686" s="1" t="s">
        <v>2</v>
      </c>
      <c r="K3686" s="1">
        <v>30</v>
      </c>
      <c r="L3686" s="1" t="s">
        <v>112</v>
      </c>
      <c r="M3686" s="14">
        <v>0.55000000000000004</v>
      </c>
      <c r="N3686" s="2">
        <v>5450</v>
      </c>
      <c r="O3686" s="14">
        <f t="shared" si="204"/>
        <v>2997.5000000000005</v>
      </c>
      <c r="P3686" s="14">
        <f t="shared" si="205"/>
        <v>1049.1250000000002</v>
      </c>
      <c r="Q3686" s="3">
        <v>0.35000000000000003</v>
      </c>
    </row>
    <row r="3687" spans="1:17" ht="15.75" customHeight="1" x14ac:dyDescent="0.2">
      <c r="A3687" s="1" t="s">
        <v>108</v>
      </c>
      <c r="B3687" s="1">
        <v>1185732</v>
      </c>
      <c r="C3687" s="17">
        <v>44640</v>
      </c>
      <c r="D3687" s="17" t="str">
        <f t="shared" si="201"/>
        <v>marzo</v>
      </c>
      <c r="E3687" s="17" t="str">
        <f t="shared" si="202"/>
        <v>T1</v>
      </c>
      <c r="F3687" s="17" t="str">
        <f t="shared" si="203"/>
        <v>S1</v>
      </c>
      <c r="G3687" s="1" t="s">
        <v>0</v>
      </c>
      <c r="H3687" s="1" t="s">
        <v>106</v>
      </c>
      <c r="I3687" s="1" t="s">
        <v>107</v>
      </c>
      <c r="J3687" s="1" t="s">
        <v>3</v>
      </c>
      <c r="K3687" s="1">
        <v>41</v>
      </c>
      <c r="L3687" s="1" t="s">
        <v>114</v>
      </c>
      <c r="M3687" s="14">
        <v>0.55000000000000004</v>
      </c>
      <c r="N3687" s="2">
        <v>2500</v>
      </c>
      <c r="O3687" s="14">
        <f t="shared" si="204"/>
        <v>1375</v>
      </c>
      <c r="P3687" s="14">
        <f t="shared" si="205"/>
        <v>481.25000000000006</v>
      </c>
      <c r="Q3687" s="3">
        <v>0.35000000000000003</v>
      </c>
    </row>
    <row r="3688" spans="1:17" ht="15.75" customHeight="1" x14ac:dyDescent="0.2">
      <c r="A3688" s="1" t="s">
        <v>108</v>
      </c>
      <c r="B3688" s="1">
        <v>1185732</v>
      </c>
      <c r="C3688" s="17">
        <v>44640</v>
      </c>
      <c r="D3688" s="17" t="str">
        <f t="shared" si="201"/>
        <v>marzo</v>
      </c>
      <c r="E3688" s="17" t="str">
        <f t="shared" si="202"/>
        <v>T1</v>
      </c>
      <c r="F3688" s="17" t="str">
        <f t="shared" si="203"/>
        <v>S1</v>
      </c>
      <c r="G3688" s="1" t="s">
        <v>0</v>
      </c>
      <c r="H3688" s="1" t="s">
        <v>106</v>
      </c>
      <c r="I3688" s="1" t="s">
        <v>107</v>
      </c>
      <c r="J3688" s="1" t="s">
        <v>4</v>
      </c>
      <c r="K3688" s="1">
        <v>33</v>
      </c>
      <c r="L3688" s="1" t="s">
        <v>114</v>
      </c>
      <c r="M3688" s="14">
        <v>0.45</v>
      </c>
      <c r="N3688" s="2">
        <v>2750</v>
      </c>
      <c r="O3688" s="14">
        <f t="shared" si="204"/>
        <v>1237.5</v>
      </c>
      <c r="P3688" s="14">
        <f t="shared" si="205"/>
        <v>309.375</v>
      </c>
      <c r="Q3688" s="3">
        <v>0.25</v>
      </c>
    </row>
    <row r="3689" spans="1:17" ht="15.75" customHeight="1" x14ac:dyDescent="0.2">
      <c r="A3689" s="1" t="s">
        <v>108</v>
      </c>
      <c r="B3689" s="1">
        <v>1185732</v>
      </c>
      <c r="C3689" s="17">
        <v>44640</v>
      </c>
      <c r="D3689" s="17" t="str">
        <f t="shared" si="201"/>
        <v>marzo</v>
      </c>
      <c r="E3689" s="17" t="str">
        <f t="shared" si="202"/>
        <v>T1</v>
      </c>
      <c r="F3689" s="17" t="str">
        <f t="shared" si="203"/>
        <v>S1</v>
      </c>
      <c r="G3689" s="1" t="s">
        <v>0</v>
      </c>
      <c r="H3689" s="1" t="s">
        <v>106</v>
      </c>
      <c r="I3689" s="1" t="s">
        <v>107</v>
      </c>
      <c r="J3689" s="1" t="s">
        <v>5</v>
      </c>
      <c r="K3689" s="1">
        <v>35</v>
      </c>
      <c r="L3689" s="1" t="s">
        <v>114</v>
      </c>
      <c r="M3689" s="14">
        <v>0.49999999999999994</v>
      </c>
      <c r="N3689" s="2">
        <v>1250</v>
      </c>
      <c r="O3689" s="14">
        <f t="shared" si="204"/>
        <v>624.99999999999989</v>
      </c>
      <c r="P3689" s="14">
        <f t="shared" si="205"/>
        <v>156.24999999999997</v>
      </c>
      <c r="Q3689" s="3">
        <v>0.25</v>
      </c>
    </row>
    <row r="3690" spans="1:17" ht="15.75" customHeight="1" x14ac:dyDescent="0.2">
      <c r="A3690" s="1" t="s">
        <v>108</v>
      </c>
      <c r="B3690" s="1">
        <v>1185732</v>
      </c>
      <c r="C3690" s="17">
        <v>44640</v>
      </c>
      <c r="D3690" s="17" t="str">
        <f t="shared" si="201"/>
        <v>marzo</v>
      </c>
      <c r="E3690" s="17" t="str">
        <f t="shared" si="202"/>
        <v>T1</v>
      </c>
      <c r="F3690" s="17" t="str">
        <f t="shared" si="203"/>
        <v>S1</v>
      </c>
      <c r="G3690" s="1" t="s">
        <v>0</v>
      </c>
      <c r="H3690" s="1" t="s">
        <v>106</v>
      </c>
      <c r="I3690" s="1" t="s">
        <v>107</v>
      </c>
      <c r="J3690" s="1" t="s">
        <v>6</v>
      </c>
      <c r="K3690" s="1">
        <v>42</v>
      </c>
      <c r="L3690" s="1" t="s">
        <v>114</v>
      </c>
      <c r="M3690" s="14">
        <v>0.65000000000000013</v>
      </c>
      <c r="N3690" s="2">
        <v>1750</v>
      </c>
      <c r="O3690" s="14">
        <f t="shared" si="204"/>
        <v>1137.5000000000002</v>
      </c>
      <c r="P3690" s="14">
        <f t="shared" si="205"/>
        <v>284.37500000000006</v>
      </c>
      <c r="Q3690" s="3">
        <v>0.25</v>
      </c>
    </row>
    <row r="3691" spans="1:17" ht="15.75" customHeight="1" x14ac:dyDescent="0.2">
      <c r="A3691" s="1" t="s">
        <v>108</v>
      </c>
      <c r="B3691" s="1">
        <v>1185732</v>
      </c>
      <c r="C3691" s="17">
        <v>44640</v>
      </c>
      <c r="D3691" s="17" t="str">
        <f t="shared" si="201"/>
        <v>marzo</v>
      </c>
      <c r="E3691" s="17" t="str">
        <f t="shared" si="202"/>
        <v>T1</v>
      </c>
      <c r="F3691" s="17" t="str">
        <f t="shared" si="203"/>
        <v>S1</v>
      </c>
      <c r="G3691" s="1" t="s">
        <v>0</v>
      </c>
      <c r="H3691" s="1" t="s">
        <v>106</v>
      </c>
      <c r="I3691" s="1" t="s">
        <v>107</v>
      </c>
      <c r="J3691" s="1" t="s">
        <v>7</v>
      </c>
      <c r="K3691" s="1">
        <v>17</v>
      </c>
      <c r="L3691" s="1" t="s">
        <v>112</v>
      </c>
      <c r="M3691" s="14">
        <v>0.55000000000000004</v>
      </c>
      <c r="N3691" s="2">
        <v>2750</v>
      </c>
      <c r="O3691" s="14">
        <f t="shared" si="204"/>
        <v>1512.5000000000002</v>
      </c>
      <c r="P3691" s="14">
        <f t="shared" si="205"/>
        <v>453.75000000000006</v>
      </c>
      <c r="Q3691" s="3">
        <v>0.3</v>
      </c>
    </row>
    <row r="3692" spans="1:17" ht="15.75" customHeight="1" x14ac:dyDescent="0.2">
      <c r="A3692" s="1" t="s">
        <v>108</v>
      </c>
      <c r="B3692" s="1">
        <v>1185732</v>
      </c>
      <c r="C3692" s="17">
        <v>44672</v>
      </c>
      <c r="D3692" s="17" t="str">
        <f t="shared" si="201"/>
        <v>abril</v>
      </c>
      <c r="E3692" s="17" t="str">
        <f t="shared" si="202"/>
        <v>T2</v>
      </c>
      <c r="F3692" s="17" t="str">
        <f t="shared" si="203"/>
        <v>S1</v>
      </c>
      <c r="G3692" s="1" t="s">
        <v>0</v>
      </c>
      <c r="H3692" s="1" t="s">
        <v>106</v>
      </c>
      <c r="I3692" s="1" t="s">
        <v>107</v>
      </c>
      <c r="J3692" s="1" t="s">
        <v>2</v>
      </c>
      <c r="K3692" s="1">
        <v>58</v>
      </c>
      <c r="L3692" s="1" t="s">
        <v>113</v>
      </c>
      <c r="M3692" s="14">
        <v>0.55000000000000004</v>
      </c>
      <c r="N3692" s="2">
        <v>5250</v>
      </c>
      <c r="O3692" s="14">
        <f t="shared" si="204"/>
        <v>2887.5000000000005</v>
      </c>
      <c r="P3692" s="14">
        <f t="shared" si="205"/>
        <v>1010.6250000000002</v>
      </c>
      <c r="Q3692" s="3">
        <v>0.35000000000000003</v>
      </c>
    </row>
    <row r="3693" spans="1:17" ht="15.75" customHeight="1" x14ac:dyDescent="0.2">
      <c r="A3693" s="1" t="s">
        <v>108</v>
      </c>
      <c r="B3693" s="1">
        <v>1185732</v>
      </c>
      <c r="C3693" s="17">
        <v>44672</v>
      </c>
      <c r="D3693" s="17" t="str">
        <f t="shared" si="201"/>
        <v>abril</v>
      </c>
      <c r="E3693" s="17" t="str">
        <f t="shared" si="202"/>
        <v>T2</v>
      </c>
      <c r="F3693" s="17" t="str">
        <f t="shared" si="203"/>
        <v>S1</v>
      </c>
      <c r="G3693" s="1" t="s">
        <v>0</v>
      </c>
      <c r="H3693" s="1" t="s">
        <v>106</v>
      </c>
      <c r="I3693" s="1" t="s">
        <v>107</v>
      </c>
      <c r="J3693" s="1" t="s">
        <v>3</v>
      </c>
      <c r="K3693" s="1">
        <v>40</v>
      </c>
      <c r="L3693" s="1" t="s">
        <v>114</v>
      </c>
      <c r="M3693" s="14">
        <v>0.55000000000000004</v>
      </c>
      <c r="N3693" s="2">
        <v>2250</v>
      </c>
      <c r="O3693" s="14">
        <f t="shared" si="204"/>
        <v>1237.5</v>
      </c>
      <c r="P3693" s="14">
        <f t="shared" si="205"/>
        <v>433.12500000000006</v>
      </c>
      <c r="Q3693" s="3">
        <v>0.35000000000000003</v>
      </c>
    </row>
    <row r="3694" spans="1:17" ht="15.75" customHeight="1" x14ac:dyDescent="0.2">
      <c r="A3694" s="1" t="s">
        <v>108</v>
      </c>
      <c r="B3694" s="1">
        <v>1185732</v>
      </c>
      <c r="C3694" s="17">
        <v>44672</v>
      </c>
      <c r="D3694" s="17" t="str">
        <f t="shared" si="201"/>
        <v>abril</v>
      </c>
      <c r="E3694" s="17" t="str">
        <f t="shared" si="202"/>
        <v>T2</v>
      </c>
      <c r="F3694" s="17" t="str">
        <f t="shared" si="203"/>
        <v>S1</v>
      </c>
      <c r="G3694" s="1" t="s">
        <v>0</v>
      </c>
      <c r="H3694" s="1" t="s">
        <v>106</v>
      </c>
      <c r="I3694" s="1" t="s">
        <v>107</v>
      </c>
      <c r="J3694" s="1" t="s">
        <v>4</v>
      </c>
      <c r="K3694" s="1">
        <v>26</v>
      </c>
      <c r="L3694" s="1" t="s">
        <v>114</v>
      </c>
      <c r="M3694" s="14">
        <v>0.45</v>
      </c>
      <c r="N3694" s="2">
        <v>2250</v>
      </c>
      <c r="O3694" s="14">
        <f t="shared" si="204"/>
        <v>1012.5</v>
      </c>
      <c r="P3694" s="14">
        <f t="shared" si="205"/>
        <v>253.125</v>
      </c>
      <c r="Q3694" s="3">
        <v>0.25</v>
      </c>
    </row>
    <row r="3695" spans="1:17" ht="15.75" customHeight="1" x14ac:dyDescent="0.2">
      <c r="A3695" s="1" t="s">
        <v>108</v>
      </c>
      <c r="B3695" s="1">
        <v>1185732</v>
      </c>
      <c r="C3695" s="17">
        <v>44672</v>
      </c>
      <c r="D3695" s="17" t="str">
        <f t="shared" si="201"/>
        <v>abril</v>
      </c>
      <c r="E3695" s="17" t="str">
        <f t="shared" si="202"/>
        <v>T2</v>
      </c>
      <c r="F3695" s="17" t="str">
        <f t="shared" si="203"/>
        <v>S1</v>
      </c>
      <c r="G3695" s="1" t="s">
        <v>0</v>
      </c>
      <c r="H3695" s="1" t="s">
        <v>106</v>
      </c>
      <c r="I3695" s="1" t="s">
        <v>107</v>
      </c>
      <c r="J3695" s="1" t="s">
        <v>5</v>
      </c>
      <c r="K3695" s="1">
        <v>59</v>
      </c>
      <c r="L3695" s="1" t="s">
        <v>115</v>
      </c>
      <c r="M3695" s="14">
        <v>0.49999999999999994</v>
      </c>
      <c r="N3695" s="2">
        <v>1500</v>
      </c>
      <c r="O3695" s="14">
        <f t="shared" si="204"/>
        <v>749.99999999999989</v>
      </c>
      <c r="P3695" s="14">
        <f t="shared" si="205"/>
        <v>187.49999999999997</v>
      </c>
      <c r="Q3695" s="3">
        <v>0.25</v>
      </c>
    </row>
    <row r="3696" spans="1:17" ht="15.75" customHeight="1" x14ac:dyDescent="0.2">
      <c r="A3696" s="1" t="s">
        <v>108</v>
      </c>
      <c r="B3696" s="1">
        <v>1185732</v>
      </c>
      <c r="C3696" s="17">
        <v>44672</v>
      </c>
      <c r="D3696" s="17" t="str">
        <f t="shared" si="201"/>
        <v>abril</v>
      </c>
      <c r="E3696" s="17" t="str">
        <f t="shared" si="202"/>
        <v>T2</v>
      </c>
      <c r="F3696" s="17" t="str">
        <f t="shared" si="203"/>
        <v>S1</v>
      </c>
      <c r="G3696" s="1" t="s">
        <v>0</v>
      </c>
      <c r="H3696" s="1" t="s">
        <v>106</v>
      </c>
      <c r="I3696" s="1" t="s">
        <v>107</v>
      </c>
      <c r="J3696" s="1" t="s">
        <v>6</v>
      </c>
      <c r="K3696" s="1">
        <v>28</v>
      </c>
      <c r="L3696" s="1" t="s">
        <v>113</v>
      </c>
      <c r="M3696" s="14">
        <v>0.60000000000000009</v>
      </c>
      <c r="N3696" s="2">
        <v>1500</v>
      </c>
      <c r="O3696" s="14">
        <f t="shared" si="204"/>
        <v>900.00000000000011</v>
      </c>
      <c r="P3696" s="14">
        <f t="shared" si="205"/>
        <v>225.00000000000003</v>
      </c>
      <c r="Q3696" s="3">
        <v>0.25</v>
      </c>
    </row>
    <row r="3697" spans="1:17" ht="15.75" customHeight="1" x14ac:dyDescent="0.2">
      <c r="A3697" s="1" t="s">
        <v>108</v>
      </c>
      <c r="B3697" s="1">
        <v>1185732</v>
      </c>
      <c r="C3697" s="17">
        <v>44672</v>
      </c>
      <c r="D3697" s="17" t="str">
        <f t="shared" si="201"/>
        <v>abril</v>
      </c>
      <c r="E3697" s="17" t="str">
        <f t="shared" si="202"/>
        <v>T2</v>
      </c>
      <c r="F3697" s="17" t="str">
        <f t="shared" si="203"/>
        <v>S1</v>
      </c>
      <c r="G3697" s="1" t="s">
        <v>0</v>
      </c>
      <c r="H3697" s="1" t="s">
        <v>106</v>
      </c>
      <c r="I3697" s="1" t="s">
        <v>107</v>
      </c>
      <c r="J3697" s="1" t="s">
        <v>7</v>
      </c>
      <c r="K3697" s="1">
        <v>32</v>
      </c>
      <c r="L3697" s="1" t="s">
        <v>114</v>
      </c>
      <c r="M3697" s="14">
        <v>0.5</v>
      </c>
      <c r="N3697" s="2">
        <v>3000</v>
      </c>
      <c r="O3697" s="14">
        <f t="shared" si="204"/>
        <v>1500</v>
      </c>
      <c r="P3697" s="14">
        <f t="shared" si="205"/>
        <v>450</v>
      </c>
      <c r="Q3697" s="3">
        <v>0.3</v>
      </c>
    </row>
    <row r="3698" spans="1:17" ht="15.75" customHeight="1" x14ac:dyDescent="0.2">
      <c r="A3698" s="1" t="s">
        <v>108</v>
      </c>
      <c r="B3698" s="1">
        <v>1185732</v>
      </c>
      <c r="C3698" s="17">
        <v>44701</v>
      </c>
      <c r="D3698" s="17" t="str">
        <f t="shared" si="201"/>
        <v>mayo</v>
      </c>
      <c r="E3698" s="17" t="str">
        <f t="shared" si="202"/>
        <v>T2</v>
      </c>
      <c r="F3698" s="17" t="str">
        <f t="shared" si="203"/>
        <v>S1</v>
      </c>
      <c r="G3698" s="1" t="s">
        <v>0</v>
      </c>
      <c r="H3698" s="1" t="s">
        <v>106</v>
      </c>
      <c r="I3698" s="1" t="s">
        <v>107</v>
      </c>
      <c r="J3698" s="1" t="s">
        <v>2</v>
      </c>
      <c r="K3698" s="1">
        <v>23</v>
      </c>
      <c r="L3698" s="1" t="s">
        <v>113</v>
      </c>
      <c r="M3698" s="14">
        <v>0.65</v>
      </c>
      <c r="N3698" s="2">
        <v>5700</v>
      </c>
      <c r="O3698" s="14">
        <f t="shared" si="204"/>
        <v>3705</v>
      </c>
      <c r="P3698" s="14">
        <f t="shared" si="205"/>
        <v>1296.7500000000002</v>
      </c>
      <c r="Q3698" s="3">
        <v>0.35000000000000003</v>
      </c>
    </row>
    <row r="3699" spans="1:17" ht="15.75" customHeight="1" x14ac:dyDescent="0.2">
      <c r="A3699" s="1" t="s">
        <v>108</v>
      </c>
      <c r="B3699" s="1">
        <v>1185732</v>
      </c>
      <c r="C3699" s="17">
        <v>44701</v>
      </c>
      <c r="D3699" s="17" t="str">
        <f t="shared" si="201"/>
        <v>mayo</v>
      </c>
      <c r="E3699" s="17" t="str">
        <f t="shared" si="202"/>
        <v>T2</v>
      </c>
      <c r="F3699" s="17" t="str">
        <f t="shared" si="203"/>
        <v>S1</v>
      </c>
      <c r="G3699" s="1" t="s">
        <v>0</v>
      </c>
      <c r="H3699" s="1" t="s">
        <v>106</v>
      </c>
      <c r="I3699" s="1" t="s">
        <v>107</v>
      </c>
      <c r="J3699" s="1" t="s">
        <v>3</v>
      </c>
      <c r="K3699" s="1">
        <v>44</v>
      </c>
      <c r="L3699" s="1" t="s">
        <v>112</v>
      </c>
      <c r="M3699" s="14">
        <v>0.60000000000000009</v>
      </c>
      <c r="N3699" s="2">
        <v>2750</v>
      </c>
      <c r="O3699" s="14">
        <f t="shared" si="204"/>
        <v>1650.0000000000002</v>
      </c>
      <c r="P3699" s="14">
        <f t="shared" si="205"/>
        <v>577.50000000000011</v>
      </c>
      <c r="Q3699" s="3">
        <v>0.35000000000000003</v>
      </c>
    </row>
    <row r="3700" spans="1:17" ht="15.75" customHeight="1" x14ac:dyDescent="0.2">
      <c r="A3700" s="1" t="s">
        <v>108</v>
      </c>
      <c r="B3700" s="1">
        <v>1185732</v>
      </c>
      <c r="C3700" s="17">
        <v>44701</v>
      </c>
      <c r="D3700" s="17" t="str">
        <f t="shared" si="201"/>
        <v>mayo</v>
      </c>
      <c r="E3700" s="17" t="str">
        <f t="shared" si="202"/>
        <v>T2</v>
      </c>
      <c r="F3700" s="17" t="str">
        <f t="shared" si="203"/>
        <v>S1</v>
      </c>
      <c r="G3700" s="1" t="s">
        <v>0</v>
      </c>
      <c r="H3700" s="1" t="s">
        <v>106</v>
      </c>
      <c r="I3700" s="1" t="s">
        <v>107</v>
      </c>
      <c r="J3700" s="1" t="s">
        <v>4</v>
      </c>
      <c r="K3700" s="1">
        <v>29</v>
      </c>
      <c r="L3700" s="1" t="s">
        <v>115</v>
      </c>
      <c r="M3700" s="14">
        <v>0.55000000000000004</v>
      </c>
      <c r="N3700" s="2">
        <v>3000</v>
      </c>
      <c r="O3700" s="14">
        <f t="shared" si="204"/>
        <v>1650.0000000000002</v>
      </c>
      <c r="P3700" s="14">
        <f t="shared" si="205"/>
        <v>412.50000000000006</v>
      </c>
      <c r="Q3700" s="3">
        <v>0.25</v>
      </c>
    </row>
    <row r="3701" spans="1:17" ht="15.75" customHeight="1" x14ac:dyDescent="0.2">
      <c r="A3701" s="1" t="s">
        <v>108</v>
      </c>
      <c r="B3701" s="1">
        <v>1185732</v>
      </c>
      <c r="C3701" s="17">
        <v>44701</v>
      </c>
      <c r="D3701" s="17" t="str">
        <f t="shared" si="201"/>
        <v>mayo</v>
      </c>
      <c r="E3701" s="17" t="str">
        <f t="shared" si="202"/>
        <v>T2</v>
      </c>
      <c r="F3701" s="17" t="str">
        <f t="shared" si="203"/>
        <v>S1</v>
      </c>
      <c r="G3701" s="1" t="s">
        <v>0</v>
      </c>
      <c r="H3701" s="1" t="s">
        <v>106</v>
      </c>
      <c r="I3701" s="1" t="s">
        <v>107</v>
      </c>
      <c r="J3701" s="1" t="s">
        <v>5</v>
      </c>
      <c r="K3701" s="1">
        <v>56</v>
      </c>
      <c r="L3701" s="1" t="s">
        <v>112</v>
      </c>
      <c r="M3701" s="14">
        <v>0.55000000000000004</v>
      </c>
      <c r="N3701" s="2">
        <v>2500</v>
      </c>
      <c r="O3701" s="14">
        <f t="shared" si="204"/>
        <v>1375</v>
      </c>
      <c r="P3701" s="14">
        <f t="shared" si="205"/>
        <v>343.75</v>
      </c>
      <c r="Q3701" s="3">
        <v>0.25</v>
      </c>
    </row>
    <row r="3702" spans="1:17" ht="15.75" customHeight="1" x14ac:dyDescent="0.2">
      <c r="A3702" s="1" t="s">
        <v>108</v>
      </c>
      <c r="B3702" s="1">
        <v>1185732</v>
      </c>
      <c r="C3702" s="17">
        <v>44701</v>
      </c>
      <c r="D3702" s="17" t="str">
        <f t="shared" si="201"/>
        <v>mayo</v>
      </c>
      <c r="E3702" s="17" t="str">
        <f t="shared" si="202"/>
        <v>T2</v>
      </c>
      <c r="F3702" s="17" t="str">
        <f t="shared" si="203"/>
        <v>S1</v>
      </c>
      <c r="G3702" s="1" t="s">
        <v>0</v>
      </c>
      <c r="H3702" s="1" t="s">
        <v>106</v>
      </c>
      <c r="I3702" s="1" t="s">
        <v>107</v>
      </c>
      <c r="J3702" s="1" t="s">
        <v>6</v>
      </c>
      <c r="K3702" s="1">
        <v>30</v>
      </c>
      <c r="L3702" s="1" t="s">
        <v>113</v>
      </c>
      <c r="M3702" s="14">
        <v>0.65</v>
      </c>
      <c r="N3702" s="2">
        <v>2750</v>
      </c>
      <c r="O3702" s="14">
        <f t="shared" si="204"/>
        <v>1787.5</v>
      </c>
      <c r="P3702" s="14">
        <f t="shared" si="205"/>
        <v>446.875</v>
      </c>
      <c r="Q3702" s="3">
        <v>0.25</v>
      </c>
    </row>
    <row r="3703" spans="1:17" ht="15.75" customHeight="1" x14ac:dyDescent="0.2">
      <c r="A3703" s="1" t="s">
        <v>108</v>
      </c>
      <c r="B3703" s="1">
        <v>1185732</v>
      </c>
      <c r="C3703" s="17">
        <v>44701</v>
      </c>
      <c r="D3703" s="17" t="str">
        <f t="shared" si="201"/>
        <v>mayo</v>
      </c>
      <c r="E3703" s="17" t="str">
        <f t="shared" si="202"/>
        <v>T2</v>
      </c>
      <c r="F3703" s="17" t="str">
        <f t="shared" si="203"/>
        <v>S1</v>
      </c>
      <c r="G3703" s="1" t="s">
        <v>0</v>
      </c>
      <c r="H3703" s="1" t="s">
        <v>106</v>
      </c>
      <c r="I3703" s="1" t="s">
        <v>107</v>
      </c>
      <c r="J3703" s="1" t="s">
        <v>7</v>
      </c>
      <c r="K3703" s="1">
        <v>48</v>
      </c>
      <c r="L3703" s="1" t="s">
        <v>114</v>
      </c>
      <c r="M3703" s="14">
        <v>0.70000000000000007</v>
      </c>
      <c r="N3703" s="2">
        <v>4000</v>
      </c>
      <c r="O3703" s="14">
        <f t="shared" si="204"/>
        <v>2800.0000000000005</v>
      </c>
      <c r="P3703" s="14">
        <f t="shared" si="205"/>
        <v>840.00000000000011</v>
      </c>
      <c r="Q3703" s="3">
        <v>0.3</v>
      </c>
    </row>
    <row r="3704" spans="1:17" ht="15.75" customHeight="1" x14ac:dyDescent="0.2">
      <c r="A3704" s="1" t="s">
        <v>108</v>
      </c>
      <c r="B3704" s="1">
        <v>1185732</v>
      </c>
      <c r="C3704" s="17">
        <v>44734</v>
      </c>
      <c r="D3704" s="17" t="str">
        <f t="shared" si="201"/>
        <v>junio</v>
      </c>
      <c r="E3704" s="17" t="str">
        <f t="shared" si="202"/>
        <v>T2</v>
      </c>
      <c r="F3704" s="17" t="str">
        <f t="shared" si="203"/>
        <v>S1</v>
      </c>
      <c r="G3704" s="1" t="s">
        <v>0</v>
      </c>
      <c r="H3704" s="1" t="s">
        <v>106</v>
      </c>
      <c r="I3704" s="1" t="s">
        <v>107</v>
      </c>
      <c r="J3704" s="1" t="s">
        <v>2</v>
      </c>
      <c r="K3704" s="1">
        <v>23</v>
      </c>
      <c r="L3704" s="1" t="s">
        <v>113</v>
      </c>
      <c r="M3704" s="14">
        <v>0.65</v>
      </c>
      <c r="N3704" s="2">
        <v>6500</v>
      </c>
      <c r="O3704" s="14">
        <f t="shared" si="204"/>
        <v>4225</v>
      </c>
      <c r="P3704" s="14">
        <f t="shared" si="205"/>
        <v>1478.7500000000002</v>
      </c>
      <c r="Q3704" s="3">
        <v>0.35000000000000003</v>
      </c>
    </row>
    <row r="3705" spans="1:17" ht="15.75" customHeight="1" x14ac:dyDescent="0.2">
      <c r="A3705" s="1" t="s">
        <v>108</v>
      </c>
      <c r="B3705" s="1">
        <v>1185732</v>
      </c>
      <c r="C3705" s="17">
        <v>44734</v>
      </c>
      <c r="D3705" s="17" t="str">
        <f t="shared" si="201"/>
        <v>junio</v>
      </c>
      <c r="E3705" s="17" t="str">
        <f t="shared" si="202"/>
        <v>T2</v>
      </c>
      <c r="F3705" s="17" t="str">
        <f t="shared" si="203"/>
        <v>S1</v>
      </c>
      <c r="G3705" s="1" t="s">
        <v>0</v>
      </c>
      <c r="H3705" s="1" t="s">
        <v>106</v>
      </c>
      <c r="I3705" s="1" t="s">
        <v>107</v>
      </c>
      <c r="J3705" s="1" t="s">
        <v>3</v>
      </c>
      <c r="K3705" s="1">
        <v>59</v>
      </c>
      <c r="L3705" s="1" t="s">
        <v>115</v>
      </c>
      <c r="M3705" s="14">
        <v>0.60000000000000009</v>
      </c>
      <c r="N3705" s="2">
        <v>4000</v>
      </c>
      <c r="O3705" s="14">
        <f t="shared" si="204"/>
        <v>2400.0000000000005</v>
      </c>
      <c r="P3705" s="14">
        <f t="shared" si="205"/>
        <v>840.00000000000023</v>
      </c>
      <c r="Q3705" s="3">
        <v>0.35000000000000003</v>
      </c>
    </row>
    <row r="3706" spans="1:17" ht="15.75" customHeight="1" x14ac:dyDescent="0.2">
      <c r="A3706" s="1" t="s">
        <v>108</v>
      </c>
      <c r="B3706" s="1">
        <v>1185732</v>
      </c>
      <c r="C3706" s="17">
        <v>44734</v>
      </c>
      <c r="D3706" s="17" t="str">
        <f t="shared" si="201"/>
        <v>junio</v>
      </c>
      <c r="E3706" s="17" t="str">
        <f t="shared" si="202"/>
        <v>T2</v>
      </c>
      <c r="F3706" s="17" t="str">
        <f t="shared" si="203"/>
        <v>S1</v>
      </c>
      <c r="G3706" s="1" t="s">
        <v>0</v>
      </c>
      <c r="H3706" s="1" t="s">
        <v>106</v>
      </c>
      <c r="I3706" s="1" t="s">
        <v>107</v>
      </c>
      <c r="J3706" s="1" t="s">
        <v>4</v>
      </c>
      <c r="K3706" s="1">
        <v>42</v>
      </c>
      <c r="L3706" s="1" t="s">
        <v>113</v>
      </c>
      <c r="M3706" s="14">
        <v>0.55000000000000004</v>
      </c>
      <c r="N3706" s="2">
        <v>3250</v>
      </c>
      <c r="O3706" s="14">
        <f t="shared" si="204"/>
        <v>1787.5000000000002</v>
      </c>
      <c r="P3706" s="14">
        <f t="shared" si="205"/>
        <v>446.87500000000006</v>
      </c>
      <c r="Q3706" s="3">
        <v>0.25</v>
      </c>
    </row>
    <row r="3707" spans="1:17" ht="15.75" customHeight="1" x14ac:dyDescent="0.2">
      <c r="A3707" s="1" t="s">
        <v>108</v>
      </c>
      <c r="B3707" s="1">
        <v>1185732</v>
      </c>
      <c r="C3707" s="17">
        <v>44734</v>
      </c>
      <c r="D3707" s="17" t="str">
        <f t="shared" si="201"/>
        <v>junio</v>
      </c>
      <c r="E3707" s="17" t="str">
        <f t="shared" si="202"/>
        <v>T2</v>
      </c>
      <c r="F3707" s="17" t="str">
        <f t="shared" si="203"/>
        <v>S1</v>
      </c>
      <c r="G3707" s="1" t="s">
        <v>0</v>
      </c>
      <c r="H3707" s="1" t="s">
        <v>106</v>
      </c>
      <c r="I3707" s="1" t="s">
        <v>107</v>
      </c>
      <c r="J3707" s="1" t="s">
        <v>5</v>
      </c>
      <c r="K3707" s="1">
        <v>36</v>
      </c>
      <c r="L3707" s="1" t="s">
        <v>112</v>
      </c>
      <c r="M3707" s="14">
        <v>0.55000000000000004</v>
      </c>
      <c r="N3707" s="2">
        <v>3000</v>
      </c>
      <c r="O3707" s="14">
        <f t="shared" si="204"/>
        <v>1650.0000000000002</v>
      </c>
      <c r="P3707" s="14">
        <f t="shared" si="205"/>
        <v>412.50000000000006</v>
      </c>
      <c r="Q3707" s="3">
        <v>0.25</v>
      </c>
    </row>
    <row r="3708" spans="1:17" ht="15.75" customHeight="1" x14ac:dyDescent="0.2">
      <c r="A3708" s="1" t="s">
        <v>108</v>
      </c>
      <c r="B3708" s="1">
        <v>1185732</v>
      </c>
      <c r="C3708" s="17">
        <v>44734</v>
      </c>
      <c r="D3708" s="17" t="str">
        <f t="shared" si="201"/>
        <v>junio</v>
      </c>
      <c r="E3708" s="17" t="str">
        <f t="shared" si="202"/>
        <v>T2</v>
      </c>
      <c r="F3708" s="17" t="str">
        <f t="shared" si="203"/>
        <v>S1</v>
      </c>
      <c r="G3708" s="1" t="s">
        <v>0</v>
      </c>
      <c r="H3708" s="1" t="s">
        <v>106</v>
      </c>
      <c r="I3708" s="1" t="s">
        <v>107</v>
      </c>
      <c r="J3708" s="1" t="s">
        <v>6</v>
      </c>
      <c r="K3708" s="1">
        <v>18</v>
      </c>
      <c r="L3708" s="1" t="s">
        <v>115</v>
      </c>
      <c r="M3708" s="14">
        <v>0.65</v>
      </c>
      <c r="N3708" s="2">
        <v>3000</v>
      </c>
      <c r="O3708" s="14">
        <f t="shared" si="204"/>
        <v>1950</v>
      </c>
      <c r="P3708" s="14">
        <f t="shared" si="205"/>
        <v>487.5</v>
      </c>
      <c r="Q3708" s="3">
        <v>0.25</v>
      </c>
    </row>
    <row r="3709" spans="1:17" ht="15.75" customHeight="1" x14ac:dyDescent="0.2">
      <c r="A3709" s="1" t="s">
        <v>108</v>
      </c>
      <c r="B3709" s="1">
        <v>1185732</v>
      </c>
      <c r="C3709" s="17">
        <v>44734</v>
      </c>
      <c r="D3709" s="17" t="str">
        <f t="shared" si="201"/>
        <v>junio</v>
      </c>
      <c r="E3709" s="17" t="str">
        <f t="shared" si="202"/>
        <v>T2</v>
      </c>
      <c r="F3709" s="17" t="str">
        <f t="shared" si="203"/>
        <v>S1</v>
      </c>
      <c r="G3709" s="1" t="s">
        <v>0</v>
      </c>
      <c r="H3709" s="1" t="s">
        <v>106</v>
      </c>
      <c r="I3709" s="1" t="s">
        <v>107</v>
      </c>
      <c r="J3709" s="1" t="s">
        <v>7</v>
      </c>
      <c r="K3709" s="1">
        <v>22</v>
      </c>
      <c r="L3709" s="1" t="s">
        <v>112</v>
      </c>
      <c r="M3709" s="14">
        <v>0.70000000000000007</v>
      </c>
      <c r="N3709" s="2">
        <v>4500</v>
      </c>
      <c r="O3709" s="14">
        <f t="shared" si="204"/>
        <v>3150.0000000000005</v>
      </c>
      <c r="P3709" s="14">
        <f t="shared" si="205"/>
        <v>945.00000000000011</v>
      </c>
      <c r="Q3709" s="3">
        <v>0.3</v>
      </c>
    </row>
    <row r="3710" spans="1:17" ht="15.75" customHeight="1" x14ac:dyDescent="0.2">
      <c r="A3710" s="1" t="s">
        <v>108</v>
      </c>
      <c r="B3710" s="1">
        <v>1185732</v>
      </c>
      <c r="C3710" s="17">
        <v>44762</v>
      </c>
      <c r="D3710" s="17" t="str">
        <f t="shared" si="201"/>
        <v>julio</v>
      </c>
      <c r="E3710" s="17" t="str">
        <f t="shared" si="202"/>
        <v>T3</v>
      </c>
      <c r="F3710" s="17" t="str">
        <f t="shared" si="203"/>
        <v>S2</v>
      </c>
      <c r="G3710" s="1" t="s">
        <v>0</v>
      </c>
      <c r="H3710" s="1" t="s">
        <v>106</v>
      </c>
      <c r="I3710" s="1" t="s">
        <v>107</v>
      </c>
      <c r="J3710" s="1" t="s">
        <v>2</v>
      </c>
      <c r="K3710" s="1">
        <v>23</v>
      </c>
      <c r="L3710" s="1" t="s">
        <v>115</v>
      </c>
      <c r="M3710" s="14">
        <v>0.65</v>
      </c>
      <c r="N3710" s="2">
        <v>6750</v>
      </c>
      <c r="O3710" s="14">
        <f t="shared" si="204"/>
        <v>4387.5</v>
      </c>
      <c r="P3710" s="14">
        <f t="shared" si="205"/>
        <v>1535.6250000000002</v>
      </c>
      <c r="Q3710" s="3">
        <v>0.35000000000000003</v>
      </c>
    </row>
    <row r="3711" spans="1:17" ht="15.75" customHeight="1" x14ac:dyDescent="0.2">
      <c r="A3711" s="1" t="s">
        <v>108</v>
      </c>
      <c r="B3711" s="1">
        <v>1185732</v>
      </c>
      <c r="C3711" s="17">
        <v>44762</v>
      </c>
      <c r="D3711" s="17" t="str">
        <f t="shared" si="201"/>
        <v>julio</v>
      </c>
      <c r="E3711" s="17" t="str">
        <f t="shared" si="202"/>
        <v>T3</v>
      </c>
      <c r="F3711" s="17" t="str">
        <f t="shared" si="203"/>
        <v>S2</v>
      </c>
      <c r="G3711" s="1" t="s">
        <v>0</v>
      </c>
      <c r="H3711" s="1" t="s">
        <v>106</v>
      </c>
      <c r="I3711" s="1" t="s">
        <v>107</v>
      </c>
      <c r="J3711" s="1" t="s">
        <v>3</v>
      </c>
      <c r="K3711" s="1">
        <v>17</v>
      </c>
      <c r="L3711" s="1" t="s">
        <v>115</v>
      </c>
      <c r="M3711" s="14">
        <v>0.60000000000000009</v>
      </c>
      <c r="N3711" s="2">
        <v>4250</v>
      </c>
      <c r="O3711" s="14">
        <f t="shared" si="204"/>
        <v>2550.0000000000005</v>
      </c>
      <c r="P3711" s="14">
        <f t="shared" si="205"/>
        <v>892.50000000000023</v>
      </c>
      <c r="Q3711" s="3">
        <v>0.35000000000000003</v>
      </c>
    </row>
    <row r="3712" spans="1:17" ht="15.75" customHeight="1" x14ac:dyDescent="0.2">
      <c r="A3712" s="1" t="s">
        <v>108</v>
      </c>
      <c r="B3712" s="1">
        <v>1185732</v>
      </c>
      <c r="C3712" s="17">
        <v>44762</v>
      </c>
      <c r="D3712" s="17" t="str">
        <f t="shared" si="201"/>
        <v>julio</v>
      </c>
      <c r="E3712" s="17" t="str">
        <f t="shared" si="202"/>
        <v>T3</v>
      </c>
      <c r="F3712" s="17" t="str">
        <f t="shared" si="203"/>
        <v>S2</v>
      </c>
      <c r="G3712" s="1" t="s">
        <v>0</v>
      </c>
      <c r="H3712" s="1" t="s">
        <v>106</v>
      </c>
      <c r="I3712" s="1" t="s">
        <v>107</v>
      </c>
      <c r="J3712" s="1" t="s">
        <v>4</v>
      </c>
      <c r="K3712" s="1">
        <v>59</v>
      </c>
      <c r="L3712" s="1" t="s">
        <v>114</v>
      </c>
      <c r="M3712" s="14">
        <v>0.55000000000000004</v>
      </c>
      <c r="N3712" s="2">
        <v>3500</v>
      </c>
      <c r="O3712" s="14">
        <f t="shared" si="204"/>
        <v>1925.0000000000002</v>
      </c>
      <c r="P3712" s="14">
        <f t="shared" si="205"/>
        <v>481.25000000000006</v>
      </c>
      <c r="Q3712" s="3">
        <v>0.25</v>
      </c>
    </row>
    <row r="3713" spans="1:17" ht="15.75" customHeight="1" x14ac:dyDescent="0.2">
      <c r="A3713" s="1" t="s">
        <v>108</v>
      </c>
      <c r="B3713" s="1">
        <v>1185732</v>
      </c>
      <c r="C3713" s="17">
        <v>44762</v>
      </c>
      <c r="D3713" s="17" t="str">
        <f t="shared" si="201"/>
        <v>julio</v>
      </c>
      <c r="E3713" s="17" t="str">
        <f t="shared" si="202"/>
        <v>T3</v>
      </c>
      <c r="F3713" s="17" t="str">
        <f t="shared" si="203"/>
        <v>S2</v>
      </c>
      <c r="G3713" s="1" t="s">
        <v>0</v>
      </c>
      <c r="H3713" s="1" t="s">
        <v>106</v>
      </c>
      <c r="I3713" s="1" t="s">
        <v>107</v>
      </c>
      <c r="J3713" s="1" t="s">
        <v>5</v>
      </c>
      <c r="K3713" s="1">
        <v>40</v>
      </c>
      <c r="L3713" s="1" t="s">
        <v>114</v>
      </c>
      <c r="M3713" s="14">
        <v>0.55000000000000004</v>
      </c>
      <c r="N3713" s="2">
        <v>3000</v>
      </c>
      <c r="O3713" s="14">
        <f t="shared" si="204"/>
        <v>1650.0000000000002</v>
      </c>
      <c r="P3713" s="14">
        <f t="shared" si="205"/>
        <v>412.50000000000006</v>
      </c>
      <c r="Q3713" s="3">
        <v>0.25</v>
      </c>
    </row>
    <row r="3714" spans="1:17" ht="15.75" customHeight="1" x14ac:dyDescent="0.2">
      <c r="A3714" s="1" t="s">
        <v>108</v>
      </c>
      <c r="B3714" s="1">
        <v>1185732</v>
      </c>
      <c r="C3714" s="17">
        <v>44762</v>
      </c>
      <c r="D3714" s="17" t="str">
        <f t="shared" ref="D3714:D3745" si="206">TEXT(C3714,"mmmm")</f>
        <v>julio</v>
      </c>
      <c r="E3714" s="17" t="str">
        <f t="shared" ref="E3714:E3745" si="207">"T" &amp; TRUNC((MONTH(C3714)-1)/3)+1</f>
        <v>T3</v>
      </c>
      <c r="F3714" s="17" t="str">
        <f t="shared" ref="F3714:F3745" si="208">"S" &amp; IF(MONTH(C3714)&lt;=6,1,2)</f>
        <v>S2</v>
      </c>
      <c r="G3714" s="1" t="s">
        <v>0</v>
      </c>
      <c r="H3714" s="1" t="s">
        <v>106</v>
      </c>
      <c r="I3714" s="1" t="s">
        <v>107</v>
      </c>
      <c r="J3714" s="1" t="s">
        <v>6</v>
      </c>
      <c r="K3714" s="1">
        <v>29</v>
      </c>
      <c r="L3714" s="1" t="s">
        <v>115</v>
      </c>
      <c r="M3714" s="14">
        <v>0.65</v>
      </c>
      <c r="N3714" s="2">
        <v>3250</v>
      </c>
      <c r="O3714" s="14">
        <f t="shared" si="204"/>
        <v>2112.5</v>
      </c>
      <c r="P3714" s="14">
        <f t="shared" si="205"/>
        <v>528.125</v>
      </c>
      <c r="Q3714" s="3">
        <v>0.25</v>
      </c>
    </row>
    <row r="3715" spans="1:17" ht="15.75" customHeight="1" x14ac:dyDescent="0.2">
      <c r="A3715" s="1" t="s">
        <v>108</v>
      </c>
      <c r="B3715" s="1">
        <v>1185732</v>
      </c>
      <c r="C3715" s="17">
        <v>44762</v>
      </c>
      <c r="D3715" s="17" t="str">
        <f t="shared" si="206"/>
        <v>julio</v>
      </c>
      <c r="E3715" s="17" t="str">
        <f t="shared" si="207"/>
        <v>T3</v>
      </c>
      <c r="F3715" s="17" t="str">
        <f t="shared" si="208"/>
        <v>S2</v>
      </c>
      <c r="G3715" s="1" t="s">
        <v>0</v>
      </c>
      <c r="H3715" s="1" t="s">
        <v>106</v>
      </c>
      <c r="I3715" s="1" t="s">
        <v>107</v>
      </c>
      <c r="J3715" s="1" t="s">
        <v>7</v>
      </c>
      <c r="K3715" s="1">
        <v>30</v>
      </c>
      <c r="L3715" s="1" t="s">
        <v>115</v>
      </c>
      <c r="M3715" s="14">
        <v>0.70000000000000007</v>
      </c>
      <c r="N3715" s="2">
        <v>5000</v>
      </c>
      <c r="O3715" s="14">
        <f t="shared" si="204"/>
        <v>3500.0000000000005</v>
      </c>
      <c r="P3715" s="14">
        <f t="shared" si="205"/>
        <v>1050</v>
      </c>
      <c r="Q3715" s="3">
        <v>0.3</v>
      </c>
    </row>
    <row r="3716" spans="1:17" ht="15.75" customHeight="1" x14ac:dyDescent="0.2">
      <c r="A3716" s="1" t="s">
        <v>108</v>
      </c>
      <c r="B3716" s="1">
        <v>1185732</v>
      </c>
      <c r="C3716" s="17">
        <v>44794</v>
      </c>
      <c r="D3716" s="17" t="str">
        <f t="shared" si="206"/>
        <v>agosto</v>
      </c>
      <c r="E3716" s="17" t="str">
        <f t="shared" si="207"/>
        <v>T3</v>
      </c>
      <c r="F3716" s="17" t="str">
        <f t="shared" si="208"/>
        <v>S2</v>
      </c>
      <c r="G3716" s="1" t="s">
        <v>0</v>
      </c>
      <c r="H3716" s="1" t="s">
        <v>106</v>
      </c>
      <c r="I3716" s="1" t="s">
        <v>107</v>
      </c>
      <c r="J3716" s="1" t="s">
        <v>2</v>
      </c>
      <c r="K3716" s="1">
        <v>18</v>
      </c>
      <c r="L3716" s="1" t="s">
        <v>114</v>
      </c>
      <c r="M3716" s="14">
        <v>0.65</v>
      </c>
      <c r="N3716" s="2">
        <v>6500</v>
      </c>
      <c r="O3716" s="14">
        <f t="shared" si="204"/>
        <v>4225</v>
      </c>
      <c r="P3716" s="14">
        <f t="shared" si="205"/>
        <v>1478.7500000000002</v>
      </c>
      <c r="Q3716" s="3">
        <v>0.35000000000000003</v>
      </c>
    </row>
    <row r="3717" spans="1:17" ht="15.75" customHeight="1" x14ac:dyDescent="0.2">
      <c r="A3717" s="1" t="s">
        <v>108</v>
      </c>
      <c r="B3717" s="1">
        <v>1185732</v>
      </c>
      <c r="C3717" s="17">
        <v>44794</v>
      </c>
      <c r="D3717" s="17" t="str">
        <f t="shared" si="206"/>
        <v>agosto</v>
      </c>
      <c r="E3717" s="17" t="str">
        <f t="shared" si="207"/>
        <v>T3</v>
      </c>
      <c r="F3717" s="17" t="str">
        <f t="shared" si="208"/>
        <v>S2</v>
      </c>
      <c r="G3717" s="1" t="s">
        <v>0</v>
      </c>
      <c r="H3717" s="1" t="s">
        <v>106</v>
      </c>
      <c r="I3717" s="1" t="s">
        <v>107</v>
      </c>
      <c r="J3717" s="1" t="s">
        <v>3</v>
      </c>
      <c r="K3717" s="1">
        <v>26</v>
      </c>
      <c r="L3717" s="1" t="s">
        <v>114</v>
      </c>
      <c r="M3717" s="14">
        <v>0.60000000000000009</v>
      </c>
      <c r="N3717" s="2">
        <v>4250</v>
      </c>
      <c r="O3717" s="14">
        <f t="shared" si="204"/>
        <v>2550.0000000000005</v>
      </c>
      <c r="P3717" s="14">
        <f t="shared" si="205"/>
        <v>892.50000000000023</v>
      </c>
      <c r="Q3717" s="3">
        <v>0.35000000000000003</v>
      </c>
    </row>
    <row r="3718" spans="1:17" ht="15.75" customHeight="1" x14ac:dyDescent="0.2">
      <c r="A3718" s="1" t="s">
        <v>108</v>
      </c>
      <c r="B3718" s="1">
        <v>1185732</v>
      </c>
      <c r="C3718" s="17">
        <v>44794</v>
      </c>
      <c r="D3718" s="17" t="str">
        <f t="shared" si="206"/>
        <v>agosto</v>
      </c>
      <c r="E3718" s="17" t="str">
        <f t="shared" si="207"/>
        <v>T3</v>
      </c>
      <c r="F3718" s="17" t="str">
        <f t="shared" si="208"/>
        <v>S2</v>
      </c>
      <c r="G3718" s="1" t="s">
        <v>0</v>
      </c>
      <c r="H3718" s="1" t="s">
        <v>106</v>
      </c>
      <c r="I3718" s="1" t="s">
        <v>107</v>
      </c>
      <c r="J3718" s="1" t="s">
        <v>4</v>
      </c>
      <c r="K3718" s="1">
        <v>46</v>
      </c>
      <c r="L3718" s="1" t="s">
        <v>113</v>
      </c>
      <c r="M3718" s="14">
        <v>0.55000000000000004</v>
      </c>
      <c r="N3718" s="2">
        <v>3500</v>
      </c>
      <c r="O3718" s="14">
        <f t="shared" si="204"/>
        <v>1925.0000000000002</v>
      </c>
      <c r="P3718" s="14">
        <f t="shared" si="205"/>
        <v>481.25000000000006</v>
      </c>
      <c r="Q3718" s="3">
        <v>0.25</v>
      </c>
    </row>
    <row r="3719" spans="1:17" ht="15.75" customHeight="1" x14ac:dyDescent="0.2">
      <c r="A3719" s="1" t="s">
        <v>108</v>
      </c>
      <c r="B3719" s="1">
        <v>1185732</v>
      </c>
      <c r="C3719" s="17">
        <v>44794</v>
      </c>
      <c r="D3719" s="17" t="str">
        <f t="shared" si="206"/>
        <v>agosto</v>
      </c>
      <c r="E3719" s="17" t="str">
        <f t="shared" si="207"/>
        <v>T3</v>
      </c>
      <c r="F3719" s="17" t="str">
        <f t="shared" si="208"/>
        <v>S2</v>
      </c>
      <c r="G3719" s="1" t="s">
        <v>0</v>
      </c>
      <c r="H3719" s="1" t="s">
        <v>106</v>
      </c>
      <c r="I3719" s="1" t="s">
        <v>107</v>
      </c>
      <c r="J3719" s="1" t="s">
        <v>5</v>
      </c>
      <c r="K3719" s="1">
        <v>55</v>
      </c>
      <c r="L3719" s="1" t="s">
        <v>112</v>
      </c>
      <c r="M3719" s="14">
        <v>0.55000000000000004</v>
      </c>
      <c r="N3719" s="2">
        <v>2500</v>
      </c>
      <c r="O3719" s="14">
        <f t="shared" si="204"/>
        <v>1375</v>
      </c>
      <c r="P3719" s="14">
        <f t="shared" si="205"/>
        <v>343.75</v>
      </c>
      <c r="Q3719" s="3">
        <v>0.25</v>
      </c>
    </row>
    <row r="3720" spans="1:17" ht="15.75" customHeight="1" x14ac:dyDescent="0.2">
      <c r="A3720" s="1" t="s">
        <v>108</v>
      </c>
      <c r="B3720" s="1">
        <v>1185732</v>
      </c>
      <c r="C3720" s="17">
        <v>44794</v>
      </c>
      <c r="D3720" s="17" t="str">
        <f t="shared" si="206"/>
        <v>agosto</v>
      </c>
      <c r="E3720" s="17" t="str">
        <f t="shared" si="207"/>
        <v>T3</v>
      </c>
      <c r="F3720" s="17" t="str">
        <f t="shared" si="208"/>
        <v>S2</v>
      </c>
      <c r="G3720" s="1" t="s">
        <v>0</v>
      </c>
      <c r="H3720" s="1" t="s">
        <v>106</v>
      </c>
      <c r="I3720" s="1" t="s">
        <v>107</v>
      </c>
      <c r="J3720" s="1" t="s">
        <v>6</v>
      </c>
      <c r="K3720" s="1">
        <v>21</v>
      </c>
      <c r="L3720" s="1" t="s">
        <v>112</v>
      </c>
      <c r="M3720" s="14">
        <v>0.65</v>
      </c>
      <c r="N3720" s="2">
        <v>2250</v>
      </c>
      <c r="O3720" s="14">
        <f t="shared" si="204"/>
        <v>1462.5</v>
      </c>
      <c r="P3720" s="14">
        <f t="shared" si="205"/>
        <v>365.625</v>
      </c>
      <c r="Q3720" s="3">
        <v>0.25</v>
      </c>
    </row>
    <row r="3721" spans="1:17" ht="15.75" customHeight="1" x14ac:dyDescent="0.2">
      <c r="A3721" s="1" t="s">
        <v>108</v>
      </c>
      <c r="B3721" s="1">
        <v>1185732</v>
      </c>
      <c r="C3721" s="17">
        <v>44794</v>
      </c>
      <c r="D3721" s="17" t="str">
        <f t="shared" si="206"/>
        <v>agosto</v>
      </c>
      <c r="E3721" s="17" t="str">
        <f t="shared" si="207"/>
        <v>T3</v>
      </c>
      <c r="F3721" s="17" t="str">
        <f t="shared" si="208"/>
        <v>S2</v>
      </c>
      <c r="G3721" s="1" t="s">
        <v>0</v>
      </c>
      <c r="H3721" s="1" t="s">
        <v>106</v>
      </c>
      <c r="I3721" s="1" t="s">
        <v>107</v>
      </c>
      <c r="J3721" s="1" t="s">
        <v>7</v>
      </c>
      <c r="K3721" s="1">
        <v>46</v>
      </c>
      <c r="L3721" s="1" t="s">
        <v>114</v>
      </c>
      <c r="M3721" s="14">
        <v>0.70000000000000007</v>
      </c>
      <c r="N3721" s="2">
        <v>4000</v>
      </c>
      <c r="O3721" s="14">
        <f t="shared" si="204"/>
        <v>2800.0000000000005</v>
      </c>
      <c r="P3721" s="14">
        <f t="shared" si="205"/>
        <v>840.00000000000011</v>
      </c>
      <c r="Q3721" s="3">
        <v>0.3</v>
      </c>
    </row>
    <row r="3722" spans="1:17" ht="15.75" customHeight="1" x14ac:dyDescent="0.2">
      <c r="A3722" s="1" t="s">
        <v>108</v>
      </c>
      <c r="B3722" s="1">
        <v>1185732</v>
      </c>
      <c r="C3722" s="17">
        <v>44824</v>
      </c>
      <c r="D3722" s="17" t="str">
        <f t="shared" si="206"/>
        <v>septiembre</v>
      </c>
      <c r="E3722" s="17" t="str">
        <f t="shared" si="207"/>
        <v>T3</v>
      </c>
      <c r="F3722" s="17" t="str">
        <f t="shared" si="208"/>
        <v>S2</v>
      </c>
      <c r="G3722" s="1" t="s">
        <v>0</v>
      </c>
      <c r="H3722" s="1" t="s">
        <v>106</v>
      </c>
      <c r="I3722" s="1" t="s">
        <v>107</v>
      </c>
      <c r="J3722" s="1" t="s">
        <v>2</v>
      </c>
      <c r="K3722" s="1">
        <v>47</v>
      </c>
      <c r="L3722" s="1" t="s">
        <v>112</v>
      </c>
      <c r="M3722" s="14">
        <v>0.65</v>
      </c>
      <c r="N3722" s="2">
        <v>5250</v>
      </c>
      <c r="O3722" s="14">
        <f t="shared" si="204"/>
        <v>3412.5</v>
      </c>
      <c r="P3722" s="14">
        <f t="shared" si="205"/>
        <v>1194.375</v>
      </c>
      <c r="Q3722" s="3">
        <v>0.35000000000000003</v>
      </c>
    </row>
    <row r="3723" spans="1:17" ht="15.75" customHeight="1" x14ac:dyDescent="0.2">
      <c r="A3723" s="1" t="s">
        <v>108</v>
      </c>
      <c r="B3723" s="1">
        <v>1185732</v>
      </c>
      <c r="C3723" s="17">
        <v>44824</v>
      </c>
      <c r="D3723" s="17" t="str">
        <f t="shared" si="206"/>
        <v>septiembre</v>
      </c>
      <c r="E3723" s="17" t="str">
        <f t="shared" si="207"/>
        <v>T3</v>
      </c>
      <c r="F3723" s="17" t="str">
        <f t="shared" si="208"/>
        <v>S2</v>
      </c>
      <c r="G3723" s="1" t="s">
        <v>0</v>
      </c>
      <c r="H3723" s="1" t="s">
        <v>106</v>
      </c>
      <c r="I3723" s="1" t="s">
        <v>107</v>
      </c>
      <c r="J3723" s="1" t="s">
        <v>3</v>
      </c>
      <c r="K3723" s="1">
        <v>32</v>
      </c>
      <c r="L3723" s="1" t="s">
        <v>114</v>
      </c>
      <c r="M3723" s="14">
        <v>0.60000000000000009</v>
      </c>
      <c r="N3723" s="2">
        <v>3250</v>
      </c>
      <c r="O3723" s="14">
        <f t="shared" si="204"/>
        <v>1950.0000000000002</v>
      </c>
      <c r="P3723" s="14">
        <f t="shared" si="205"/>
        <v>682.50000000000011</v>
      </c>
      <c r="Q3723" s="3">
        <v>0.35000000000000003</v>
      </c>
    </row>
    <row r="3724" spans="1:17" ht="15.75" customHeight="1" x14ac:dyDescent="0.2">
      <c r="A3724" s="1" t="s">
        <v>108</v>
      </c>
      <c r="B3724" s="1">
        <v>1185732</v>
      </c>
      <c r="C3724" s="17">
        <v>44824</v>
      </c>
      <c r="D3724" s="17" t="str">
        <f t="shared" si="206"/>
        <v>septiembre</v>
      </c>
      <c r="E3724" s="17" t="str">
        <f t="shared" si="207"/>
        <v>T3</v>
      </c>
      <c r="F3724" s="17" t="str">
        <f t="shared" si="208"/>
        <v>S2</v>
      </c>
      <c r="G3724" s="1" t="s">
        <v>0</v>
      </c>
      <c r="H3724" s="1" t="s">
        <v>106</v>
      </c>
      <c r="I3724" s="1" t="s">
        <v>107</v>
      </c>
      <c r="J3724" s="1" t="s">
        <v>4</v>
      </c>
      <c r="K3724" s="1">
        <v>37</v>
      </c>
      <c r="L3724" s="1" t="s">
        <v>112</v>
      </c>
      <c r="M3724" s="14">
        <v>0.55000000000000004</v>
      </c>
      <c r="N3724" s="2">
        <v>2250</v>
      </c>
      <c r="O3724" s="14">
        <f t="shared" si="204"/>
        <v>1237.5</v>
      </c>
      <c r="P3724" s="14">
        <f t="shared" si="205"/>
        <v>309.375</v>
      </c>
      <c r="Q3724" s="3">
        <v>0.25</v>
      </c>
    </row>
    <row r="3725" spans="1:17" ht="15.75" customHeight="1" x14ac:dyDescent="0.2">
      <c r="A3725" s="1" t="s">
        <v>108</v>
      </c>
      <c r="B3725" s="1">
        <v>1185732</v>
      </c>
      <c r="C3725" s="17">
        <v>44824</v>
      </c>
      <c r="D3725" s="17" t="str">
        <f t="shared" si="206"/>
        <v>septiembre</v>
      </c>
      <c r="E3725" s="17" t="str">
        <f t="shared" si="207"/>
        <v>T3</v>
      </c>
      <c r="F3725" s="17" t="str">
        <f t="shared" si="208"/>
        <v>S2</v>
      </c>
      <c r="G3725" s="1" t="s">
        <v>0</v>
      </c>
      <c r="H3725" s="1" t="s">
        <v>106</v>
      </c>
      <c r="I3725" s="1" t="s">
        <v>107</v>
      </c>
      <c r="J3725" s="1" t="s">
        <v>5</v>
      </c>
      <c r="K3725" s="1">
        <v>56</v>
      </c>
      <c r="L3725" s="1" t="s">
        <v>114</v>
      </c>
      <c r="M3725" s="14">
        <v>0.55000000000000004</v>
      </c>
      <c r="N3725" s="2">
        <v>2000</v>
      </c>
      <c r="O3725" s="14">
        <f t="shared" si="204"/>
        <v>1100</v>
      </c>
      <c r="P3725" s="14">
        <f t="shared" si="205"/>
        <v>275</v>
      </c>
      <c r="Q3725" s="3">
        <v>0.25</v>
      </c>
    </row>
    <row r="3726" spans="1:17" ht="15.75" customHeight="1" x14ac:dyDescent="0.2">
      <c r="A3726" s="1" t="s">
        <v>108</v>
      </c>
      <c r="B3726" s="1">
        <v>1185732</v>
      </c>
      <c r="C3726" s="17">
        <v>44824</v>
      </c>
      <c r="D3726" s="17" t="str">
        <f t="shared" si="206"/>
        <v>septiembre</v>
      </c>
      <c r="E3726" s="17" t="str">
        <f t="shared" si="207"/>
        <v>T3</v>
      </c>
      <c r="F3726" s="17" t="str">
        <f t="shared" si="208"/>
        <v>S2</v>
      </c>
      <c r="G3726" s="1" t="s">
        <v>0</v>
      </c>
      <c r="H3726" s="1" t="s">
        <v>106</v>
      </c>
      <c r="I3726" s="1" t="s">
        <v>107</v>
      </c>
      <c r="J3726" s="1" t="s">
        <v>6</v>
      </c>
      <c r="K3726" s="1">
        <v>42</v>
      </c>
      <c r="L3726" s="1" t="s">
        <v>112</v>
      </c>
      <c r="M3726" s="14">
        <v>0.65</v>
      </c>
      <c r="N3726" s="2">
        <v>2000</v>
      </c>
      <c r="O3726" s="14">
        <f t="shared" si="204"/>
        <v>1300</v>
      </c>
      <c r="P3726" s="14">
        <f t="shared" si="205"/>
        <v>325</v>
      </c>
      <c r="Q3726" s="3">
        <v>0.25</v>
      </c>
    </row>
    <row r="3727" spans="1:17" ht="15.75" customHeight="1" x14ac:dyDescent="0.2">
      <c r="A3727" s="1" t="s">
        <v>108</v>
      </c>
      <c r="B3727" s="1">
        <v>1185732</v>
      </c>
      <c r="C3727" s="17">
        <v>44824</v>
      </c>
      <c r="D3727" s="17" t="str">
        <f t="shared" si="206"/>
        <v>septiembre</v>
      </c>
      <c r="E3727" s="17" t="str">
        <f t="shared" si="207"/>
        <v>T3</v>
      </c>
      <c r="F3727" s="17" t="str">
        <f t="shared" si="208"/>
        <v>S2</v>
      </c>
      <c r="G3727" s="1" t="s">
        <v>0</v>
      </c>
      <c r="H3727" s="1" t="s">
        <v>106</v>
      </c>
      <c r="I3727" s="1" t="s">
        <v>107</v>
      </c>
      <c r="J3727" s="1" t="s">
        <v>7</v>
      </c>
      <c r="K3727" s="1">
        <v>37</v>
      </c>
      <c r="L3727" s="1" t="s">
        <v>113</v>
      </c>
      <c r="M3727" s="14">
        <v>0.70000000000000007</v>
      </c>
      <c r="N3727" s="2">
        <v>3000</v>
      </c>
      <c r="O3727" s="14">
        <f t="shared" si="204"/>
        <v>2100</v>
      </c>
      <c r="P3727" s="14">
        <f t="shared" si="205"/>
        <v>630</v>
      </c>
      <c r="Q3727" s="3">
        <v>0.3</v>
      </c>
    </row>
    <row r="3728" spans="1:17" ht="15.75" customHeight="1" x14ac:dyDescent="0.2">
      <c r="A3728" s="1" t="s">
        <v>108</v>
      </c>
      <c r="B3728" s="1">
        <v>1185732</v>
      </c>
      <c r="C3728" s="17">
        <v>44856</v>
      </c>
      <c r="D3728" s="17" t="str">
        <f t="shared" si="206"/>
        <v>octubre</v>
      </c>
      <c r="E3728" s="17" t="str">
        <f t="shared" si="207"/>
        <v>T4</v>
      </c>
      <c r="F3728" s="17" t="str">
        <f t="shared" si="208"/>
        <v>S2</v>
      </c>
      <c r="G3728" s="1" t="s">
        <v>0</v>
      </c>
      <c r="H3728" s="1" t="s">
        <v>106</v>
      </c>
      <c r="I3728" s="1" t="s">
        <v>107</v>
      </c>
      <c r="J3728" s="1" t="s">
        <v>2</v>
      </c>
      <c r="K3728" s="1">
        <v>29</v>
      </c>
      <c r="L3728" s="1" t="s">
        <v>113</v>
      </c>
      <c r="M3728" s="14">
        <v>0.70000000000000007</v>
      </c>
      <c r="N3728" s="2">
        <v>4500</v>
      </c>
      <c r="O3728" s="14">
        <f t="shared" si="204"/>
        <v>3150.0000000000005</v>
      </c>
      <c r="P3728" s="14">
        <f t="shared" si="205"/>
        <v>1102.5000000000002</v>
      </c>
      <c r="Q3728" s="3">
        <v>0.35000000000000003</v>
      </c>
    </row>
    <row r="3729" spans="1:17" ht="15.75" customHeight="1" x14ac:dyDescent="0.2">
      <c r="A3729" s="1" t="s">
        <v>108</v>
      </c>
      <c r="B3729" s="1">
        <v>1185732</v>
      </c>
      <c r="C3729" s="17">
        <v>44856</v>
      </c>
      <c r="D3729" s="17" t="str">
        <f t="shared" si="206"/>
        <v>octubre</v>
      </c>
      <c r="E3729" s="17" t="str">
        <f t="shared" si="207"/>
        <v>T4</v>
      </c>
      <c r="F3729" s="17" t="str">
        <f t="shared" si="208"/>
        <v>S2</v>
      </c>
      <c r="G3729" s="1" t="s">
        <v>0</v>
      </c>
      <c r="H3729" s="1" t="s">
        <v>106</v>
      </c>
      <c r="I3729" s="1" t="s">
        <v>107</v>
      </c>
      <c r="J3729" s="1" t="s">
        <v>3</v>
      </c>
      <c r="K3729" s="1">
        <v>45</v>
      </c>
      <c r="L3729" s="1" t="s">
        <v>115</v>
      </c>
      <c r="M3729" s="14">
        <v>0.65000000000000013</v>
      </c>
      <c r="N3729" s="2">
        <v>2750</v>
      </c>
      <c r="O3729" s="14">
        <f t="shared" si="204"/>
        <v>1787.5000000000005</v>
      </c>
      <c r="P3729" s="14">
        <f t="shared" si="205"/>
        <v>625.62500000000023</v>
      </c>
      <c r="Q3729" s="3">
        <v>0.35000000000000003</v>
      </c>
    </row>
    <row r="3730" spans="1:17" ht="15.75" customHeight="1" x14ac:dyDescent="0.2">
      <c r="A3730" s="1" t="s">
        <v>108</v>
      </c>
      <c r="B3730" s="1">
        <v>1185732</v>
      </c>
      <c r="C3730" s="17">
        <v>44856</v>
      </c>
      <c r="D3730" s="17" t="str">
        <f t="shared" si="206"/>
        <v>octubre</v>
      </c>
      <c r="E3730" s="17" t="str">
        <f t="shared" si="207"/>
        <v>T4</v>
      </c>
      <c r="F3730" s="17" t="str">
        <f t="shared" si="208"/>
        <v>S2</v>
      </c>
      <c r="G3730" s="1" t="s">
        <v>0</v>
      </c>
      <c r="H3730" s="1" t="s">
        <v>106</v>
      </c>
      <c r="I3730" s="1" t="s">
        <v>107</v>
      </c>
      <c r="J3730" s="1" t="s">
        <v>4</v>
      </c>
      <c r="K3730" s="1">
        <v>30</v>
      </c>
      <c r="L3730" s="1" t="s">
        <v>112</v>
      </c>
      <c r="M3730" s="14">
        <v>0.65000000000000013</v>
      </c>
      <c r="N3730" s="2">
        <v>1750</v>
      </c>
      <c r="O3730" s="14">
        <f t="shared" si="204"/>
        <v>1137.5000000000002</v>
      </c>
      <c r="P3730" s="14">
        <f t="shared" si="205"/>
        <v>284.37500000000006</v>
      </c>
      <c r="Q3730" s="3">
        <v>0.25</v>
      </c>
    </row>
    <row r="3731" spans="1:17" ht="15.75" customHeight="1" x14ac:dyDescent="0.2">
      <c r="A3731" s="1" t="s">
        <v>108</v>
      </c>
      <c r="B3731" s="1">
        <v>1185732</v>
      </c>
      <c r="C3731" s="17">
        <v>44856</v>
      </c>
      <c r="D3731" s="17" t="str">
        <f t="shared" si="206"/>
        <v>octubre</v>
      </c>
      <c r="E3731" s="17" t="str">
        <f t="shared" si="207"/>
        <v>T4</v>
      </c>
      <c r="F3731" s="17" t="str">
        <f t="shared" si="208"/>
        <v>S2</v>
      </c>
      <c r="G3731" s="1" t="s">
        <v>0</v>
      </c>
      <c r="H3731" s="1" t="s">
        <v>106</v>
      </c>
      <c r="I3731" s="1" t="s">
        <v>107</v>
      </c>
      <c r="J3731" s="1" t="s">
        <v>5</v>
      </c>
      <c r="K3731" s="1">
        <v>16</v>
      </c>
      <c r="L3731" s="1" t="s">
        <v>113</v>
      </c>
      <c r="M3731" s="14">
        <v>0.65000000000000013</v>
      </c>
      <c r="N3731" s="2">
        <v>1500</v>
      </c>
      <c r="O3731" s="14">
        <f t="shared" si="204"/>
        <v>975.00000000000023</v>
      </c>
      <c r="P3731" s="14">
        <f t="shared" si="205"/>
        <v>243.75000000000006</v>
      </c>
      <c r="Q3731" s="3">
        <v>0.25</v>
      </c>
    </row>
    <row r="3732" spans="1:17" ht="15.75" customHeight="1" x14ac:dyDescent="0.2">
      <c r="A3732" s="1" t="s">
        <v>108</v>
      </c>
      <c r="B3732" s="1">
        <v>1185732</v>
      </c>
      <c r="C3732" s="17">
        <v>44856</v>
      </c>
      <c r="D3732" s="17" t="str">
        <f t="shared" si="206"/>
        <v>octubre</v>
      </c>
      <c r="E3732" s="17" t="str">
        <f t="shared" si="207"/>
        <v>T4</v>
      </c>
      <c r="F3732" s="17" t="str">
        <f t="shared" si="208"/>
        <v>S2</v>
      </c>
      <c r="G3732" s="1" t="s">
        <v>0</v>
      </c>
      <c r="H3732" s="1" t="s">
        <v>106</v>
      </c>
      <c r="I3732" s="1" t="s">
        <v>107</v>
      </c>
      <c r="J3732" s="1" t="s">
        <v>6</v>
      </c>
      <c r="K3732" s="1">
        <v>20</v>
      </c>
      <c r="L3732" s="1" t="s">
        <v>113</v>
      </c>
      <c r="M3732" s="14">
        <v>0.75000000000000011</v>
      </c>
      <c r="N3732" s="2">
        <v>1500</v>
      </c>
      <c r="O3732" s="14">
        <f t="shared" si="204"/>
        <v>1125.0000000000002</v>
      </c>
      <c r="P3732" s="14">
        <f t="shared" si="205"/>
        <v>281.25000000000006</v>
      </c>
      <c r="Q3732" s="3">
        <v>0.25</v>
      </c>
    </row>
    <row r="3733" spans="1:17" ht="15.75" customHeight="1" x14ac:dyDescent="0.2">
      <c r="A3733" s="1" t="s">
        <v>108</v>
      </c>
      <c r="B3733" s="1">
        <v>1185732</v>
      </c>
      <c r="C3733" s="17">
        <v>44856</v>
      </c>
      <c r="D3733" s="17" t="str">
        <f t="shared" si="206"/>
        <v>octubre</v>
      </c>
      <c r="E3733" s="17" t="str">
        <f t="shared" si="207"/>
        <v>T4</v>
      </c>
      <c r="F3733" s="17" t="str">
        <f t="shared" si="208"/>
        <v>S2</v>
      </c>
      <c r="G3733" s="1" t="s">
        <v>0</v>
      </c>
      <c r="H3733" s="1" t="s">
        <v>106</v>
      </c>
      <c r="I3733" s="1" t="s">
        <v>107</v>
      </c>
      <c r="J3733" s="1" t="s">
        <v>7</v>
      </c>
      <c r="K3733" s="1">
        <v>19</v>
      </c>
      <c r="L3733" s="1" t="s">
        <v>112</v>
      </c>
      <c r="M3733" s="14">
        <v>0.8</v>
      </c>
      <c r="N3733" s="2">
        <v>2750</v>
      </c>
      <c r="O3733" s="14">
        <f t="shared" si="204"/>
        <v>2200</v>
      </c>
      <c r="P3733" s="14">
        <f t="shared" si="205"/>
        <v>660</v>
      </c>
      <c r="Q3733" s="3">
        <v>0.3</v>
      </c>
    </row>
    <row r="3734" spans="1:17" ht="15.75" customHeight="1" x14ac:dyDescent="0.2">
      <c r="A3734" s="1" t="s">
        <v>108</v>
      </c>
      <c r="B3734" s="1">
        <v>1185732</v>
      </c>
      <c r="C3734" s="17">
        <v>44886</v>
      </c>
      <c r="D3734" s="17" t="str">
        <f t="shared" si="206"/>
        <v>noviembre</v>
      </c>
      <c r="E3734" s="17" t="str">
        <f t="shared" si="207"/>
        <v>T4</v>
      </c>
      <c r="F3734" s="17" t="str">
        <f t="shared" si="208"/>
        <v>S2</v>
      </c>
      <c r="G3734" s="1" t="s">
        <v>0</v>
      </c>
      <c r="H3734" s="1" t="s">
        <v>106</v>
      </c>
      <c r="I3734" s="1" t="s">
        <v>107</v>
      </c>
      <c r="J3734" s="1" t="s">
        <v>2</v>
      </c>
      <c r="K3734" s="1">
        <v>58</v>
      </c>
      <c r="L3734" s="1" t="s">
        <v>114</v>
      </c>
      <c r="M3734" s="14">
        <v>0.75000000000000011</v>
      </c>
      <c r="N3734" s="2">
        <v>4250</v>
      </c>
      <c r="O3734" s="14">
        <f t="shared" si="204"/>
        <v>3187.5000000000005</v>
      </c>
      <c r="P3734" s="14">
        <f t="shared" si="205"/>
        <v>1115.6250000000002</v>
      </c>
      <c r="Q3734" s="3">
        <v>0.35000000000000003</v>
      </c>
    </row>
    <row r="3735" spans="1:17" ht="15.75" customHeight="1" x14ac:dyDescent="0.2">
      <c r="A3735" s="1" t="s">
        <v>108</v>
      </c>
      <c r="B3735" s="1">
        <v>1185732</v>
      </c>
      <c r="C3735" s="17">
        <v>44886</v>
      </c>
      <c r="D3735" s="17" t="str">
        <f t="shared" si="206"/>
        <v>noviembre</v>
      </c>
      <c r="E3735" s="17" t="str">
        <f t="shared" si="207"/>
        <v>T4</v>
      </c>
      <c r="F3735" s="17" t="str">
        <f t="shared" si="208"/>
        <v>S2</v>
      </c>
      <c r="G3735" s="1" t="s">
        <v>0</v>
      </c>
      <c r="H3735" s="1" t="s">
        <v>106</v>
      </c>
      <c r="I3735" s="1" t="s">
        <v>107</v>
      </c>
      <c r="J3735" s="1" t="s">
        <v>3</v>
      </c>
      <c r="K3735" s="1">
        <v>20</v>
      </c>
      <c r="L3735" s="1" t="s">
        <v>113</v>
      </c>
      <c r="M3735" s="14">
        <v>0.65000000000000013</v>
      </c>
      <c r="N3735" s="2">
        <v>3000</v>
      </c>
      <c r="O3735" s="14">
        <f t="shared" si="204"/>
        <v>1950.0000000000005</v>
      </c>
      <c r="P3735" s="14">
        <f t="shared" si="205"/>
        <v>682.50000000000023</v>
      </c>
      <c r="Q3735" s="3">
        <v>0.35000000000000003</v>
      </c>
    </row>
    <row r="3736" spans="1:17" ht="15.75" customHeight="1" x14ac:dyDescent="0.2">
      <c r="A3736" s="1" t="s">
        <v>108</v>
      </c>
      <c r="B3736" s="1">
        <v>1185732</v>
      </c>
      <c r="C3736" s="17">
        <v>44886</v>
      </c>
      <c r="D3736" s="17" t="str">
        <f t="shared" si="206"/>
        <v>noviembre</v>
      </c>
      <c r="E3736" s="17" t="str">
        <f t="shared" si="207"/>
        <v>T4</v>
      </c>
      <c r="F3736" s="17" t="str">
        <f t="shared" si="208"/>
        <v>S2</v>
      </c>
      <c r="G3736" s="1" t="s">
        <v>0</v>
      </c>
      <c r="H3736" s="1" t="s">
        <v>106</v>
      </c>
      <c r="I3736" s="1" t="s">
        <v>107</v>
      </c>
      <c r="J3736" s="1" t="s">
        <v>4</v>
      </c>
      <c r="K3736" s="1">
        <v>45</v>
      </c>
      <c r="L3736" s="1" t="s">
        <v>112</v>
      </c>
      <c r="M3736" s="14">
        <v>0.65000000000000013</v>
      </c>
      <c r="N3736" s="2">
        <v>3200</v>
      </c>
      <c r="O3736" s="14">
        <f t="shared" si="204"/>
        <v>2080.0000000000005</v>
      </c>
      <c r="P3736" s="14">
        <f t="shared" si="205"/>
        <v>520.00000000000011</v>
      </c>
      <c r="Q3736" s="3">
        <v>0.25</v>
      </c>
    </row>
    <row r="3737" spans="1:17" ht="15.75" customHeight="1" x14ac:dyDescent="0.2">
      <c r="A3737" s="1" t="s">
        <v>108</v>
      </c>
      <c r="B3737" s="1">
        <v>1185732</v>
      </c>
      <c r="C3737" s="17">
        <v>44886</v>
      </c>
      <c r="D3737" s="17" t="str">
        <f t="shared" si="206"/>
        <v>noviembre</v>
      </c>
      <c r="E3737" s="17" t="str">
        <f t="shared" si="207"/>
        <v>T4</v>
      </c>
      <c r="F3737" s="17" t="str">
        <f t="shared" si="208"/>
        <v>S2</v>
      </c>
      <c r="G3737" s="1" t="s">
        <v>0</v>
      </c>
      <c r="H3737" s="1" t="s">
        <v>106</v>
      </c>
      <c r="I3737" s="1" t="s">
        <v>107</v>
      </c>
      <c r="J3737" s="1" t="s">
        <v>5</v>
      </c>
      <c r="K3737" s="1">
        <v>43</v>
      </c>
      <c r="L3737" s="1" t="s">
        <v>113</v>
      </c>
      <c r="M3737" s="14">
        <v>0.65000000000000013</v>
      </c>
      <c r="N3737" s="2">
        <v>3000</v>
      </c>
      <c r="O3737" s="14">
        <f t="shared" si="204"/>
        <v>1950.0000000000005</v>
      </c>
      <c r="P3737" s="14">
        <f t="shared" si="205"/>
        <v>487.50000000000011</v>
      </c>
      <c r="Q3737" s="3">
        <v>0.25</v>
      </c>
    </row>
    <row r="3738" spans="1:17" ht="15.75" customHeight="1" x14ac:dyDescent="0.2">
      <c r="A3738" s="1" t="s">
        <v>108</v>
      </c>
      <c r="B3738" s="1">
        <v>1185732</v>
      </c>
      <c r="C3738" s="17">
        <v>44886</v>
      </c>
      <c r="D3738" s="17" t="str">
        <f t="shared" si="206"/>
        <v>noviembre</v>
      </c>
      <c r="E3738" s="17" t="str">
        <f t="shared" si="207"/>
        <v>T4</v>
      </c>
      <c r="F3738" s="17" t="str">
        <f t="shared" si="208"/>
        <v>S2</v>
      </c>
      <c r="G3738" s="1" t="s">
        <v>0</v>
      </c>
      <c r="H3738" s="1" t="s">
        <v>106</v>
      </c>
      <c r="I3738" s="1" t="s">
        <v>107</v>
      </c>
      <c r="J3738" s="1" t="s">
        <v>6</v>
      </c>
      <c r="K3738" s="1">
        <v>35</v>
      </c>
      <c r="L3738" s="1" t="s">
        <v>114</v>
      </c>
      <c r="M3738" s="14">
        <v>0.75000000000000011</v>
      </c>
      <c r="N3738" s="2">
        <v>2750</v>
      </c>
      <c r="O3738" s="14">
        <f t="shared" si="204"/>
        <v>2062.5000000000005</v>
      </c>
      <c r="P3738" s="14">
        <f t="shared" si="205"/>
        <v>515.62500000000011</v>
      </c>
      <c r="Q3738" s="3">
        <v>0.25</v>
      </c>
    </row>
    <row r="3739" spans="1:17" ht="15.75" customHeight="1" x14ac:dyDescent="0.2">
      <c r="A3739" s="1" t="s">
        <v>108</v>
      </c>
      <c r="B3739" s="1">
        <v>1185732</v>
      </c>
      <c r="C3739" s="17">
        <v>44886</v>
      </c>
      <c r="D3739" s="17" t="str">
        <f t="shared" si="206"/>
        <v>noviembre</v>
      </c>
      <c r="E3739" s="17" t="str">
        <f t="shared" si="207"/>
        <v>T4</v>
      </c>
      <c r="F3739" s="17" t="str">
        <f t="shared" si="208"/>
        <v>S2</v>
      </c>
      <c r="G3739" s="1" t="s">
        <v>0</v>
      </c>
      <c r="H3739" s="1" t="s">
        <v>106</v>
      </c>
      <c r="I3739" s="1" t="s">
        <v>107</v>
      </c>
      <c r="J3739" s="1" t="s">
        <v>7</v>
      </c>
      <c r="K3739" s="1">
        <v>50</v>
      </c>
      <c r="L3739" s="1" t="s">
        <v>112</v>
      </c>
      <c r="M3739" s="14">
        <v>0.8</v>
      </c>
      <c r="N3739" s="2">
        <v>3750</v>
      </c>
      <c r="O3739" s="14">
        <f t="shared" si="204"/>
        <v>3000</v>
      </c>
      <c r="P3739" s="14">
        <f t="shared" si="205"/>
        <v>900</v>
      </c>
      <c r="Q3739" s="3">
        <v>0.3</v>
      </c>
    </row>
    <row r="3740" spans="1:17" ht="15.75" customHeight="1" x14ac:dyDescent="0.2">
      <c r="A3740" s="1" t="s">
        <v>108</v>
      </c>
      <c r="B3740" s="1">
        <v>1185732</v>
      </c>
      <c r="C3740" s="17">
        <v>44915</v>
      </c>
      <c r="D3740" s="17" t="str">
        <f t="shared" si="206"/>
        <v>diciembre</v>
      </c>
      <c r="E3740" s="17" t="str">
        <f t="shared" si="207"/>
        <v>T4</v>
      </c>
      <c r="F3740" s="17" t="str">
        <f t="shared" si="208"/>
        <v>S2</v>
      </c>
      <c r="G3740" s="1" t="s">
        <v>0</v>
      </c>
      <c r="H3740" s="1" t="s">
        <v>106</v>
      </c>
      <c r="I3740" s="1" t="s">
        <v>107</v>
      </c>
      <c r="J3740" s="1" t="s">
        <v>2</v>
      </c>
      <c r="K3740" s="1">
        <v>21</v>
      </c>
      <c r="L3740" s="1" t="s">
        <v>113</v>
      </c>
      <c r="M3740" s="14">
        <v>0.75000000000000011</v>
      </c>
      <c r="N3740" s="2">
        <v>6000</v>
      </c>
      <c r="O3740" s="14">
        <f t="shared" si="204"/>
        <v>4500.0000000000009</v>
      </c>
      <c r="P3740" s="14">
        <f t="shared" si="205"/>
        <v>1575.0000000000005</v>
      </c>
      <c r="Q3740" s="3">
        <v>0.35000000000000003</v>
      </c>
    </row>
    <row r="3741" spans="1:17" ht="15.75" customHeight="1" x14ac:dyDescent="0.2">
      <c r="A3741" s="1" t="s">
        <v>108</v>
      </c>
      <c r="B3741" s="1">
        <v>1185732</v>
      </c>
      <c r="C3741" s="17">
        <v>44915</v>
      </c>
      <c r="D3741" s="17" t="str">
        <f t="shared" si="206"/>
        <v>diciembre</v>
      </c>
      <c r="E3741" s="17" t="str">
        <f t="shared" si="207"/>
        <v>T4</v>
      </c>
      <c r="F3741" s="17" t="str">
        <f t="shared" si="208"/>
        <v>S2</v>
      </c>
      <c r="G3741" s="1" t="s">
        <v>0</v>
      </c>
      <c r="H3741" s="1" t="s">
        <v>106</v>
      </c>
      <c r="I3741" s="1" t="s">
        <v>107</v>
      </c>
      <c r="J3741" s="1" t="s">
        <v>3</v>
      </c>
      <c r="K3741" s="1">
        <v>26</v>
      </c>
      <c r="L3741" s="1" t="s">
        <v>112</v>
      </c>
      <c r="M3741" s="14">
        <v>0.65000000000000013</v>
      </c>
      <c r="N3741" s="2">
        <v>4000</v>
      </c>
      <c r="O3741" s="14">
        <f t="shared" si="204"/>
        <v>2600.0000000000005</v>
      </c>
      <c r="P3741" s="14">
        <f t="shared" si="205"/>
        <v>910.00000000000023</v>
      </c>
      <c r="Q3741" s="3">
        <v>0.35000000000000003</v>
      </c>
    </row>
    <row r="3742" spans="1:17" ht="15.75" customHeight="1" x14ac:dyDescent="0.2">
      <c r="A3742" s="1" t="s">
        <v>108</v>
      </c>
      <c r="B3742" s="1">
        <v>1185732</v>
      </c>
      <c r="C3742" s="17">
        <v>44915</v>
      </c>
      <c r="D3742" s="17" t="str">
        <f t="shared" si="206"/>
        <v>diciembre</v>
      </c>
      <c r="E3742" s="17" t="str">
        <f t="shared" si="207"/>
        <v>T4</v>
      </c>
      <c r="F3742" s="17" t="str">
        <f t="shared" si="208"/>
        <v>S2</v>
      </c>
      <c r="G3742" s="1" t="s">
        <v>0</v>
      </c>
      <c r="H3742" s="1" t="s">
        <v>106</v>
      </c>
      <c r="I3742" s="1" t="s">
        <v>107</v>
      </c>
      <c r="J3742" s="1" t="s">
        <v>4</v>
      </c>
      <c r="K3742" s="1">
        <v>36</v>
      </c>
      <c r="L3742" s="1" t="s">
        <v>114</v>
      </c>
      <c r="M3742" s="14">
        <v>0.65000000000000013</v>
      </c>
      <c r="N3742" s="2">
        <v>3750</v>
      </c>
      <c r="O3742" s="14">
        <f t="shared" si="204"/>
        <v>2437.5000000000005</v>
      </c>
      <c r="P3742" s="14">
        <f t="shared" si="205"/>
        <v>609.37500000000011</v>
      </c>
      <c r="Q3742" s="3">
        <v>0.25</v>
      </c>
    </row>
    <row r="3743" spans="1:17" ht="15.75" customHeight="1" x14ac:dyDescent="0.2">
      <c r="A3743" s="1" t="s">
        <v>108</v>
      </c>
      <c r="B3743" s="1">
        <v>1185732</v>
      </c>
      <c r="C3743" s="17">
        <v>44915</v>
      </c>
      <c r="D3743" s="17" t="str">
        <f t="shared" si="206"/>
        <v>diciembre</v>
      </c>
      <c r="E3743" s="17" t="str">
        <f t="shared" si="207"/>
        <v>T4</v>
      </c>
      <c r="F3743" s="17" t="str">
        <f t="shared" si="208"/>
        <v>S2</v>
      </c>
      <c r="G3743" s="1" t="s">
        <v>0</v>
      </c>
      <c r="H3743" s="1" t="s">
        <v>106</v>
      </c>
      <c r="I3743" s="1" t="s">
        <v>107</v>
      </c>
      <c r="J3743" s="1" t="s">
        <v>5</v>
      </c>
      <c r="K3743" s="1">
        <v>47</v>
      </c>
      <c r="L3743" s="1" t="s">
        <v>113</v>
      </c>
      <c r="M3743" s="14">
        <v>0.65000000000000013</v>
      </c>
      <c r="N3743" s="2">
        <v>3250</v>
      </c>
      <c r="O3743" s="14">
        <f t="shared" si="204"/>
        <v>2112.5000000000005</v>
      </c>
      <c r="P3743" s="14">
        <f t="shared" si="205"/>
        <v>528.12500000000011</v>
      </c>
      <c r="Q3743" s="3">
        <v>0.25</v>
      </c>
    </row>
    <row r="3744" spans="1:17" ht="15.75" customHeight="1" x14ac:dyDescent="0.2">
      <c r="A3744" s="1" t="s">
        <v>108</v>
      </c>
      <c r="B3744" s="1">
        <v>1185732</v>
      </c>
      <c r="C3744" s="17">
        <v>44915</v>
      </c>
      <c r="D3744" s="17" t="str">
        <f t="shared" si="206"/>
        <v>diciembre</v>
      </c>
      <c r="E3744" s="17" t="str">
        <f t="shared" si="207"/>
        <v>T4</v>
      </c>
      <c r="F3744" s="17" t="str">
        <f t="shared" si="208"/>
        <v>S2</v>
      </c>
      <c r="G3744" s="1" t="s">
        <v>0</v>
      </c>
      <c r="H3744" s="1" t="s">
        <v>106</v>
      </c>
      <c r="I3744" s="1" t="s">
        <v>107</v>
      </c>
      <c r="J3744" s="1" t="s">
        <v>6</v>
      </c>
      <c r="K3744" s="1">
        <v>17</v>
      </c>
      <c r="L3744" s="1" t="s">
        <v>114</v>
      </c>
      <c r="M3744" s="14">
        <v>0.75000000000000011</v>
      </c>
      <c r="N3744" s="2">
        <v>3250</v>
      </c>
      <c r="O3744" s="14">
        <f t="shared" si="204"/>
        <v>2437.5000000000005</v>
      </c>
      <c r="P3744" s="14">
        <f t="shared" si="205"/>
        <v>609.37500000000011</v>
      </c>
      <c r="Q3744" s="3">
        <v>0.25</v>
      </c>
    </row>
    <row r="3745" spans="1:17" ht="15.75" customHeight="1" x14ac:dyDescent="0.2">
      <c r="A3745" s="1" t="s">
        <v>108</v>
      </c>
      <c r="B3745" s="1">
        <v>1185732</v>
      </c>
      <c r="C3745" s="17">
        <v>44915</v>
      </c>
      <c r="D3745" s="17" t="str">
        <f t="shared" si="206"/>
        <v>diciembre</v>
      </c>
      <c r="E3745" s="17" t="str">
        <f t="shared" si="207"/>
        <v>T4</v>
      </c>
      <c r="F3745" s="17" t="str">
        <f t="shared" si="208"/>
        <v>S2</v>
      </c>
      <c r="G3745" s="1" t="s">
        <v>0</v>
      </c>
      <c r="H3745" s="1" t="s">
        <v>106</v>
      </c>
      <c r="I3745" s="1" t="s">
        <v>107</v>
      </c>
      <c r="J3745" s="1" t="s">
        <v>7</v>
      </c>
      <c r="K3745" s="1">
        <v>15</v>
      </c>
      <c r="L3745" s="1" t="s">
        <v>112</v>
      </c>
      <c r="M3745" s="14">
        <v>0.8</v>
      </c>
      <c r="N3745" s="2">
        <v>4250</v>
      </c>
      <c r="O3745" s="14">
        <f t="shared" si="204"/>
        <v>3400</v>
      </c>
      <c r="P3745" s="14">
        <f t="shared" si="205"/>
        <v>1020</v>
      </c>
      <c r="Q3745" s="3">
        <v>0.3</v>
      </c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8703-6DF5-4A46-BA63-3E68B4E19CE3}">
  <dimension ref="B2:O5"/>
  <sheetViews>
    <sheetView workbookViewId="0">
      <selection activeCell="B5" sqref="B5:O5"/>
    </sheetView>
  </sheetViews>
  <sheetFormatPr baseColWidth="10" defaultRowHeight="15" x14ac:dyDescent="0.2"/>
  <cols>
    <col min="15" max="15" width="14.33203125" bestFit="1" customWidth="1"/>
  </cols>
  <sheetData>
    <row r="2" spans="2:15" x14ac:dyDescent="0.2">
      <c r="B2">
        <f>COUNT(Tabla2[ID del minorista])</f>
        <v>3744</v>
      </c>
    </row>
    <row r="4" spans="2:15" x14ac:dyDescent="0.2">
      <c r="B4" t="str">
        <f>Tabla2[[#Headers],[Minorista]]</f>
        <v>Minorista</v>
      </c>
      <c r="C4" t="str">
        <f>Tabla2[[#Headers],[ID del minorista]]</f>
        <v>ID del minorista</v>
      </c>
      <c r="D4" t="str">
        <f>Tabla2[[#Headers],[Fecha de factura]]</f>
        <v>Fecha de factura</v>
      </c>
      <c r="E4" t="str">
        <f>Tabla2[[#Headers],[Región]]</f>
        <v>Región</v>
      </c>
      <c r="F4" t="str">
        <f>Tabla2[[#Headers],[Estado]]</f>
        <v>Estado</v>
      </c>
      <c r="G4" t="str">
        <f>Tabla2[[#Headers],[Ciudad]]</f>
        <v>Ciudad</v>
      </c>
      <c r="H4" t="str">
        <f>Tabla2[[#Headers],[Marca de bebida]]</f>
        <v>Marca de bebida</v>
      </c>
      <c r="I4" t="str">
        <f>Tabla2[[#Headers],[Días de entrega]]</f>
        <v>Días de entrega</v>
      </c>
      <c r="J4" t="str">
        <f>Tabla2[[#Headers],[Empresa de reparto]]</f>
        <v>Empresa de reparto</v>
      </c>
      <c r="K4" t="str">
        <f>Tabla2[[#Headers],[Precio por unidad]]</f>
        <v>Precio por unidad</v>
      </c>
      <c r="L4" t="str">
        <f>Tabla2[[#Headers],[Unidades vendidas]]</f>
        <v>Unidades vendidas</v>
      </c>
      <c r="M4" t="str">
        <f>Tabla2[[#Headers],[Ventas totales]]</f>
        <v>Ventas totales</v>
      </c>
      <c r="N4" t="str">
        <f>Tabla2[[#Headers],[Beneficio operativo]]</f>
        <v>Beneficio operativo</v>
      </c>
      <c r="O4" t="str">
        <f>Tabla2[[#Headers],[Margen operativo]]</f>
        <v>Margen operativo</v>
      </c>
    </row>
    <row r="5" spans="2:15" x14ac:dyDescent="0.2">
      <c r="B5">
        <f>COUNTBLANK(Data!A2:A3745)</f>
        <v>0</v>
      </c>
      <c r="C5">
        <f>COUNTBLANK(Data!B2:B3745)</f>
        <v>0</v>
      </c>
      <c r="D5">
        <f>COUNTBLANK(Data!C2:C3745)</f>
        <v>0</v>
      </c>
      <c r="E5">
        <f>COUNTBLANK(Data!G2:G3745)</f>
        <v>0</v>
      </c>
      <c r="F5">
        <f>COUNTBLANK(Data!H2:H3745)</f>
        <v>0</v>
      </c>
      <c r="G5">
        <f>COUNTBLANK(Data!I2:I3745)</f>
        <v>0</v>
      </c>
      <c r="H5">
        <f>COUNTBLANK(Data!J2:J3745)</f>
        <v>0</v>
      </c>
      <c r="I5">
        <f>COUNTBLANK(Data!K2:K3745)</f>
        <v>0</v>
      </c>
      <c r="J5">
        <f>COUNTBLANK(Data!L2:L3745)</f>
        <v>0</v>
      </c>
      <c r="K5">
        <f>COUNTBLANK(Data!M2:M3745)</f>
        <v>0</v>
      </c>
      <c r="L5">
        <f>COUNTBLANK(Data!N2:N3745)</f>
        <v>0</v>
      </c>
      <c r="M5">
        <f>COUNTBLANK(Data!O2:O3745)</f>
        <v>0</v>
      </c>
      <c r="N5">
        <f>COUNTBLANK(Data!P2:P3745)</f>
        <v>0</v>
      </c>
      <c r="O5">
        <f>COUNTBLANK(Data!Q2:Q3745)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2E69-469D-F34D-B931-1376D4D7B7B0}">
  <dimension ref="B1:B23"/>
  <sheetViews>
    <sheetView workbookViewId="0">
      <selection activeCell="D8" sqref="D8"/>
    </sheetView>
  </sheetViews>
  <sheetFormatPr baseColWidth="10" defaultRowHeight="15" x14ac:dyDescent="0.2"/>
  <cols>
    <col min="2" max="2" width="25.5" bestFit="1" customWidth="1"/>
  </cols>
  <sheetData>
    <row r="1" spans="2:2" x14ac:dyDescent="0.2">
      <c r="B1" s="9" t="s">
        <v>161</v>
      </c>
    </row>
    <row r="2" spans="2:2" x14ac:dyDescent="0.2">
      <c r="B2" s="9" t="s">
        <v>158</v>
      </c>
    </row>
    <row r="3" spans="2:2" x14ac:dyDescent="0.2">
      <c r="B3" s="9" t="s">
        <v>159</v>
      </c>
    </row>
    <row r="4" spans="2:2" x14ac:dyDescent="0.2">
      <c r="B4" s="9" t="s">
        <v>160</v>
      </c>
    </row>
    <row r="6" spans="2:2" x14ac:dyDescent="0.2">
      <c r="B6" s="9" t="s">
        <v>132</v>
      </c>
    </row>
    <row r="7" spans="2:2" x14ac:dyDescent="0.2">
      <c r="B7" s="9"/>
    </row>
    <row r="9" spans="2:2" x14ac:dyDescent="0.2">
      <c r="B9" s="9" t="s">
        <v>133</v>
      </c>
    </row>
    <row r="10" spans="2:2" x14ac:dyDescent="0.2">
      <c r="B10" s="9" t="s">
        <v>136</v>
      </c>
    </row>
    <row r="12" spans="2:2" x14ac:dyDescent="0.2">
      <c r="B12" s="9" t="s">
        <v>134</v>
      </c>
    </row>
    <row r="13" spans="2:2" x14ac:dyDescent="0.2">
      <c r="B13" s="9" t="s">
        <v>135</v>
      </c>
    </row>
    <row r="15" spans="2:2" x14ac:dyDescent="0.2">
      <c r="B15" s="9" t="s">
        <v>155</v>
      </c>
    </row>
    <row r="16" spans="2:2" x14ac:dyDescent="0.2">
      <c r="B16" s="9" t="s">
        <v>156</v>
      </c>
    </row>
    <row r="18" spans="2:2" x14ac:dyDescent="0.2">
      <c r="B18" s="9" t="s">
        <v>137</v>
      </c>
    </row>
    <row r="19" spans="2:2" x14ac:dyDescent="0.2">
      <c r="B19" s="9" t="s">
        <v>138</v>
      </c>
    </row>
    <row r="21" spans="2:2" x14ac:dyDescent="0.2">
      <c r="B21" s="9" t="s">
        <v>139</v>
      </c>
    </row>
    <row r="23" spans="2:2" x14ac:dyDescent="0.2">
      <c r="B23" s="9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44FF-C84A-9B45-ABD4-C08B2C34BFF0}">
  <dimension ref="A1:AO90"/>
  <sheetViews>
    <sheetView topLeftCell="B5" workbookViewId="0">
      <selection activeCell="B43" sqref="B43"/>
    </sheetView>
  </sheetViews>
  <sheetFormatPr baseColWidth="10" defaultRowHeight="15" x14ac:dyDescent="0.2"/>
  <cols>
    <col min="1" max="1" width="22.6640625" bestFit="1" customWidth="1"/>
    <col min="2" max="2" width="15.83203125" bestFit="1" customWidth="1"/>
    <col min="3" max="3" width="23.5" bestFit="1" customWidth="1"/>
    <col min="4" max="4" width="15.83203125" bestFit="1" customWidth="1"/>
    <col min="5" max="5" width="22.6640625" bestFit="1" customWidth="1"/>
    <col min="6" max="7" width="13.6640625" bestFit="1" customWidth="1"/>
    <col min="8" max="8" width="15.83203125" bestFit="1" customWidth="1"/>
    <col min="9" max="9" width="22.6640625" bestFit="1" customWidth="1"/>
    <col min="10" max="11" width="13.6640625" bestFit="1" customWidth="1"/>
    <col min="12" max="12" width="15.83203125" bestFit="1" customWidth="1"/>
    <col min="13" max="14" width="22.6640625" bestFit="1" customWidth="1"/>
    <col min="15" max="15" width="23.5" bestFit="1" customWidth="1"/>
    <col min="16" max="16" width="13.33203125" bestFit="1" customWidth="1"/>
    <col min="17" max="17" width="22.6640625" bestFit="1" customWidth="1"/>
    <col min="18" max="18" width="15.83203125" bestFit="1" customWidth="1"/>
    <col min="19" max="19" width="22.6640625" bestFit="1" customWidth="1"/>
    <col min="23" max="23" width="15.83203125" bestFit="1" customWidth="1"/>
    <col min="24" max="24" width="25.6640625" bestFit="1" customWidth="1"/>
    <col min="25" max="25" width="22.6640625" bestFit="1" customWidth="1"/>
    <col min="26" max="26" width="15.83203125" bestFit="1" customWidth="1"/>
    <col min="27" max="27" width="25.5" bestFit="1" customWidth="1"/>
    <col min="30" max="30" width="23.5" bestFit="1" customWidth="1"/>
    <col min="31" max="31" width="22.6640625" bestFit="1" customWidth="1"/>
    <col min="32" max="32" width="15.83203125" bestFit="1" customWidth="1"/>
    <col min="33" max="33" width="22.6640625" bestFit="1" customWidth="1"/>
    <col min="38" max="38" width="25.6640625" bestFit="1" customWidth="1"/>
    <col min="39" max="39" width="8.1640625" bestFit="1" customWidth="1"/>
    <col min="41" max="41" width="11.6640625" bestFit="1" customWidth="1"/>
  </cols>
  <sheetData>
    <row r="1" spans="1:41" x14ac:dyDescent="0.2">
      <c r="A1" s="9" t="s">
        <v>161</v>
      </c>
      <c r="D1" s="9" t="s">
        <v>171</v>
      </c>
    </row>
    <row r="2" spans="1:41" x14ac:dyDescent="0.2">
      <c r="A2" s="9"/>
    </row>
    <row r="3" spans="1:41" x14ac:dyDescent="0.2">
      <c r="A3" s="9" t="s">
        <v>159</v>
      </c>
      <c r="D3" s="9"/>
      <c r="H3" s="9" t="s">
        <v>133</v>
      </c>
      <c r="L3" s="12" t="s">
        <v>178</v>
      </c>
      <c r="R3" s="9" t="s">
        <v>168</v>
      </c>
      <c r="W3" s="9" t="s">
        <v>164</v>
      </c>
      <c r="Z3" s="9" t="s">
        <v>165</v>
      </c>
      <c r="AD3" s="9" t="s">
        <v>180</v>
      </c>
    </row>
    <row r="4" spans="1:41" x14ac:dyDescent="0.2">
      <c r="AL4" s="7" t="s">
        <v>122</v>
      </c>
      <c r="AM4" t="s">
        <v>2</v>
      </c>
    </row>
    <row r="5" spans="1:41" x14ac:dyDescent="0.2">
      <c r="A5" t="s">
        <v>154</v>
      </c>
      <c r="H5" s="7" t="s">
        <v>130</v>
      </c>
      <c r="I5" t="s">
        <v>154</v>
      </c>
      <c r="L5" s="7" t="s">
        <v>130</v>
      </c>
      <c r="M5" t="s">
        <v>154</v>
      </c>
      <c r="R5" s="7" t="s">
        <v>130</v>
      </c>
      <c r="S5" t="s">
        <v>154</v>
      </c>
      <c r="W5" s="7" t="s">
        <v>130</v>
      </c>
      <c r="X5" t="s">
        <v>163</v>
      </c>
      <c r="Z5" s="7" t="s">
        <v>130</v>
      </c>
      <c r="AA5" t="s">
        <v>162</v>
      </c>
      <c r="AD5" s="7" t="s">
        <v>130</v>
      </c>
      <c r="AE5" t="s">
        <v>154</v>
      </c>
      <c r="AO5" s="20">
        <f>GETPIVOTDATA("Margen operativo",$AL$6)</f>
        <v>0.39118589743589743</v>
      </c>
    </row>
    <row r="6" spans="1:41" x14ac:dyDescent="0.2">
      <c r="A6" s="10">
        <v>16482500</v>
      </c>
      <c r="H6" s="8" t="s">
        <v>15</v>
      </c>
      <c r="I6" s="10">
        <v>2782950</v>
      </c>
      <c r="L6" s="8" t="s">
        <v>2</v>
      </c>
      <c r="M6" s="10">
        <v>3989000</v>
      </c>
      <c r="R6" s="8" t="s">
        <v>109</v>
      </c>
      <c r="S6" s="10">
        <v>3064800</v>
      </c>
      <c r="W6" s="8" t="s">
        <v>109</v>
      </c>
      <c r="X6" s="11">
        <v>0.40625000000000006</v>
      </c>
      <c r="Z6" s="8" t="s">
        <v>109</v>
      </c>
      <c r="AA6" s="6">
        <v>0.40590277777777745</v>
      </c>
      <c r="AD6" s="8" t="s">
        <v>114</v>
      </c>
      <c r="AE6" s="10">
        <v>4141000</v>
      </c>
      <c r="AL6" t="s">
        <v>163</v>
      </c>
      <c r="AO6" s="20">
        <f>1-AO5</f>
        <v>0.60881410256410251</v>
      </c>
    </row>
    <row r="7" spans="1:41" x14ac:dyDescent="0.2">
      <c r="A7" s="10">
        <f>GETPIVOTDATA("Unidades vendidas",$A$5)</f>
        <v>16482500</v>
      </c>
      <c r="H7" s="8" t="s">
        <v>0</v>
      </c>
      <c r="I7" s="10">
        <v>3394550</v>
      </c>
      <c r="L7" s="8" t="s">
        <v>7</v>
      </c>
      <c r="M7" s="10">
        <v>2890500</v>
      </c>
      <c r="R7" s="8" t="s">
        <v>110</v>
      </c>
      <c r="S7" s="10">
        <v>3443250</v>
      </c>
      <c r="W7" s="8" t="s">
        <v>110</v>
      </c>
      <c r="X7" s="11">
        <v>0.33999999999999964</v>
      </c>
      <c r="Z7" s="8" t="s">
        <v>110</v>
      </c>
      <c r="AA7" s="6">
        <v>0.59513888888888988</v>
      </c>
      <c r="AD7" s="8" t="s">
        <v>112</v>
      </c>
      <c r="AE7" s="10">
        <v>3977600</v>
      </c>
      <c r="AL7" s="11">
        <v>0.39118589743589743</v>
      </c>
      <c r="AO7" s="20"/>
    </row>
    <row r="8" spans="1:41" x14ac:dyDescent="0.2">
      <c r="H8" s="8" t="s">
        <v>8</v>
      </c>
      <c r="I8" s="10">
        <v>3064800</v>
      </c>
      <c r="L8" s="8" t="s">
        <v>3</v>
      </c>
      <c r="M8" s="10">
        <v>2872000</v>
      </c>
      <c r="R8" s="8" t="s">
        <v>111</v>
      </c>
      <c r="S8" s="10">
        <v>820500</v>
      </c>
      <c r="W8" s="8" t="s">
        <v>111</v>
      </c>
      <c r="X8" s="11">
        <v>0.38333333333333353</v>
      </c>
      <c r="Z8" s="8" t="s">
        <v>111</v>
      </c>
      <c r="AA8" s="6">
        <v>0.48993055555555615</v>
      </c>
      <c r="AD8" s="8" t="s">
        <v>115</v>
      </c>
      <c r="AE8" s="10">
        <v>3920750</v>
      </c>
      <c r="AO8" s="20"/>
    </row>
    <row r="9" spans="1:41" x14ac:dyDescent="0.2">
      <c r="A9" s="9" t="s">
        <v>158</v>
      </c>
      <c r="H9" s="8" t="s">
        <v>27</v>
      </c>
      <c r="I9" s="10">
        <v>3304450</v>
      </c>
      <c r="L9" s="8" t="s">
        <v>5</v>
      </c>
      <c r="M9" s="10">
        <v>2100000</v>
      </c>
      <c r="R9" s="8" t="s">
        <v>108</v>
      </c>
      <c r="S9" s="10">
        <v>9153950</v>
      </c>
      <c r="W9" s="8" t="s">
        <v>108</v>
      </c>
      <c r="X9" s="11">
        <v>0.36378038194443957</v>
      </c>
      <c r="Z9" s="8" t="s">
        <v>108</v>
      </c>
      <c r="AA9" s="6">
        <v>0.4623914930555556</v>
      </c>
      <c r="AD9" s="8" t="s">
        <v>113</v>
      </c>
      <c r="AE9" s="10">
        <v>4443150</v>
      </c>
      <c r="AO9" s="20"/>
    </row>
    <row r="10" spans="1:41" x14ac:dyDescent="0.2">
      <c r="H10" s="8" t="s">
        <v>11</v>
      </c>
      <c r="I10" s="10">
        <v>3935750</v>
      </c>
      <c r="L10" s="8" t="s">
        <v>6</v>
      </c>
      <c r="M10" s="10">
        <v>2042500</v>
      </c>
      <c r="R10" s="8" t="s">
        <v>131</v>
      </c>
      <c r="S10" s="10">
        <v>16482500</v>
      </c>
      <c r="W10" s="8" t="s">
        <v>131</v>
      </c>
      <c r="X10" s="11">
        <v>0.36649305555555317</v>
      </c>
      <c r="Z10" s="8" t="s">
        <v>131</v>
      </c>
      <c r="AA10" s="6">
        <v>0.48028846153846116</v>
      </c>
      <c r="AD10" s="8" t="s">
        <v>131</v>
      </c>
      <c r="AE10" s="10">
        <v>16482500</v>
      </c>
      <c r="AO10" s="20"/>
    </row>
    <row r="11" spans="1:41" x14ac:dyDescent="0.2">
      <c r="A11" t="s">
        <v>172</v>
      </c>
      <c r="H11" s="8" t="s">
        <v>131</v>
      </c>
      <c r="I11" s="10">
        <v>16482500</v>
      </c>
      <c r="L11" s="8" t="s">
        <v>4</v>
      </c>
      <c r="M11" s="10">
        <v>2588500</v>
      </c>
      <c r="AL11" s="7" t="s">
        <v>122</v>
      </c>
      <c r="AM11" t="s">
        <v>7</v>
      </c>
      <c r="AO11" s="20"/>
    </row>
    <row r="12" spans="1:41" x14ac:dyDescent="0.2">
      <c r="A12" s="16">
        <v>8215165</v>
      </c>
      <c r="L12" s="8" t="s">
        <v>131</v>
      </c>
      <c r="M12" s="10">
        <v>16482500</v>
      </c>
      <c r="AO12" s="20">
        <f>GETPIVOTDATA("Margen operativo",$AL$14)</f>
        <v>0.3834935897435906</v>
      </c>
    </row>
    <row r="13" spans="1:41" x14ac:dyDescent="0.2">
      <c r="A13" s="16">
        <f>GETPIVOTDATA("Ventas totales",$A$11)</f>
        <v>8215165</v>
      </c>
      <c r="N13" s="16"/>
      <c r="W13" s="9" t="s">
        <v>166</v>
      </c>
      <c r="Z13" s="9" t="s">
        <v>167</v>
      </c>
      <c r="AL13" t="s">
        <v>163</v>
      </c>
      <c r="AO13" s="20">
        <f>1-AO12</f>
        <v>0.6165064102564094</v>
      </c>
    </row>
    <row r="14" spans="1:41" x14ac:dyDescent="0.2">
      <c r="H14" s="9" t="s">
        <v>157</v>
      </c>
      <c r="N14" s="16"/>
      <c r="AL14" s="11">
        <v>0.3834935897435906</v>
      </c>
      <c r="AO14" s="20"/>
    </row>
    <row r="15" spans="1:41" x14ac:dyDescent="0.2">
      <c r="N15" s="16"/>
      <c r="R15" s="9"/>
      <c r="W15" s="7" t="s">
        <v>130</v>
      </c>
      <c r="X15" t="s">
        <v>163</v>
      </c>
      <c r="Z15" s="7" t="s">
        <v>130</v>
      </c>
      <c r="AA15" t="s">
        <v>162</v>
      </c>
      <c r="AO15" s="20"/>
    </row>
    <row r="16" spans="1:41" x14ac:dyDescent="0.2">
      <c r="H16" s="7" t="s">
        <v>130</v>
      </c>
      <c r="I16" t="s">
        <v>153</v>
      </c>
      <c r="W16" s="8" t="s">
        <v>2</v>
      </c>
      <c r="X16" s="11">
        <v>0.39118589743589827</v>
      </c>
      <c r="Z16" s="8" t="s">
        <v>2</v>
      </c>
      <c r="AA16" s="6">
        <v>0.47451923076923069</v>
      </c>
      <c r="AO16" s="20"/>
    </row>
    <row r="17" spans="1:41" x14ac:dyDescent="0.2">
      <c r="A17" s="9" t="s">
        <v>173</v>
      </c>
      <c r="H17" s="8" t="s">
        <v>15</v>
      </c>
      <c r="I17" s="16">
        <v>437471.5</v>
      </c>
      <c r="W17" s="8" t="s">
        <v>7</v>
      </c>
      <c r="X17" s="11">
        <v>0.38349358974359138</v>
      </c>
      <c r="Z17" s="8" t="s">
        <v>7</v>
      </c>
      <c r="AA17" s="6">
        <v>0.5498397435897433</v>
      </c>
      <c r="AO17" s="20"/>
    </row>
    <row r="18" spans="1:41" x14ac:dyDescent="0.2">
      <c r="H18" s="8" t="s">
        <v>0</v>
      </c>
      <c r="I18" s="16">
        <v>629546</v>
      </c>
      <c r="W18" s="8" t="s">
        <v>3</v>
      </c>
      <c r="X18" s="11">
        <v>0.34695512820512736</v>
      </c>
      <c r="Z18" s="8" t="s">
        <v>3</v>
      </c>
      <c r="AA18" s="6">
        <v>0.46370192307692348</v>
      </c>
      <c r="AO18" s="20"/>
    </row>
    <row r="19" spans="1:41" x14ac:dyDescent="0.2">
      <c r="A19" t="s">
        <v>153</v>
      </c>
      <c r="H19" s="8" t="s">
        <v>8</v>
      </c>
      <c r="I19" s="16">
        <v>542046.125</v>
      </c>
      <c r="W19" s="8" t="s">
        <v>5</v>
      </c>
      <c r="X19" s="11">
        <v>0.36522435897436067</v>
      </c>
      <c r="Z19" s="8" t="s">
        <v>5</v>
      </c>
      <c r="AA19" s="6">
        <v>0.43333333333333313</v>
      </c>
      <c r="AL19" s="7" t="s">
        <v>122</v>
      </c>
      <c r="AM19" t="s">
        <v>3</v>
      </c>
      <c r="AO19" s="20"/>
    </row>
    <row r="20" spans="1:41" x14ac:dyDescent="0.2">
      <c r="A20" s="16">
        <v>3041141.875</v>
      </c>
      <c r="H20" s="8" t="s">
        <v>27</v>
      </c>
      <c r="I20" s="16">
        <v>641553.875</v>
      </c>
      <c r="W20" s="8" t="s">
        <v>6</v>
      </c>
      <c r="X20" s="11">
        <v>0.36033653846153862</v>
      </c>
      <c r="Z20" s="8" t="s">
        <v>6</v>
      </c>
      <c r="AA20" s="6">
        <v>0.53733974358974346</v>
      </c>
      <c r="AO20" s="20">
        <f>GETPIVOTDATA("Margen operativo",$AL$22)</f>
        <v>0.34695512820512736</v>
      </c>
    </row>
    <row r="21" spans="1:41" x14ac:dyDescent="0.2">
      <c r="A21" s="16">
        <f>GETPIVOTDATA("Beneficio operativo",$A$19)</f>
        <v>3041141.875</v>
      </c>
      <c r="D21" s="9"/>
      <c r="H21" s="8" t="s">
        <v>11</v>
      </c>
      <c r="I21" s="16">
        <v>790524.375</v>
      </c>
      <c r="W21" s="8" t="s">
        <v>4</v>
      </c>
      <c r="X21" s="11">
        <v>0.35176282051282187</v>
      </c>
      <c r="Z21" s="8" t="s">
        <v>4</v>
      </c>
      <c r="AA21" s="6">
        <v>0.42299679487179492</v>
      </c>
      <c r="AL21" t="s">
        <v>163</v>
      </c>
      <c r="AO21" s="20">
        <f>1-AO20</f>
        <v>0.65304487179487269</v>
      </c>
    </row>
    <row r="22" spans="1:41" x14ac:dyDescent="0.2">
      <c r="H22" s="8" t="s">
        <v>131</v>
      </c>
      <c r="I22" s="16">
        <v>3041141.875</v>
      </c>
      <c r="W22" s="8" t="s">
        <v>131</v>
      </c>
      <c r="X22" s="11">
        <v>0.36649305555554684</v>
      </c>
      <c r="Z22" s="8" t="s">
        <v>131</v>
      </c>
      <c r="AA22" s="6">
        <v>0.48028846153846244</v>
      </c>
      <c r="AL22" s="11">
        <v>0.34695512820512736</v>
      </c>
      <c r="AO22" s="20"/>
    </row>
    <row r="23" spans="1:41" x14ac:dyDescent="0.2">
      <c r="AO23" s="20"/>
    </row>
    <row r="24" spans="1:41" x14ac:dyDescent="0.2">
      <c r="AO24" s="20"/>
    </row>
    <row r="25" spans="1:41" x14ac:dyDescent="0.2">
      <c r="Z25" s="9" t="s">
        <v>169</v>
      </c>
      <c r="AO25" s="20"/>
    </row>
    <row r="26" spans="1:41" x14ac:dyDescent="0.2">
      <c r="AO26" s="20"/>
    </row>
    <row r="27" spans="1:41" x14ac:dyDescent="0.2">
      <c r="W27" s="9" t="s">
        <v>170</v>
      </c>
      <c r="Z27" s="7" t="s">
        <v>130</v>
      </c>
      <c r="AA27" t="s">
        <v>162</v>
      </c>
      <c r="AL27" s="7" t="s">
        <v>122</v>
      </c>
      <c r="AM27" t="s">
        <v>5</v>
      </c>
      <c r="AO27" s="20"/>
    </row>
    <row r="28" spans="1:41" x14ac:dyDescent="0.2">
      <c r="Z28" s="8" t="s">
        <v>15</v>
      </c>
      <c r="AA28" s="6">
        <v>0.40694444444444516</v>
      </c>
      <c r="AO28" s="20">
        <f>GETPIVOTDATA("Margen operativo",$AL$30)</f>
        <v>0.36522435897436006</v>
      </c>
    </row>
    <row r="29" spans="1:41" x14ac:dyDescent="0.2">
      <c r="W29" s="7" t="s">
        <v>130</v>
      </c>
      <c r="X29" t="s">
        <v>163</v>
      </c>
      <c r="Z29" s="8" t="s">
        <v>0</v>
      </c>
      <c r="AA29" s="6">
        <v>0.51175213675213682</v>
      </c>
      <c r="AL29" t="s">
        <v>163</v>
      </c>
      <c r="AO29" s="20">
        <f>1-AO28</f>
        <v>0.63477564102563999</v>
      </c>
    </row>
    <row r="30" spans="1:41" x14ac:dyDescent="0.2">
      <c r="W30" s="8" t="s">
        <v>15</v>
      </c>
      <c r="X30" s="11">
        <v>0.3730769230769227</v>
      </c>
      <c r="Z30" s="8" t="s">
        <v>8</v>
      </c>
      <c r="AA30" s="6">
        <v>0.40590277777777745</v>
      </c>
      <c r="AL30" s="11">
        <v>0.36522435897436006</v>
      </c>
      <c r="AO30" s="20"/>
    </row>
    <row r="31" spans="1:41" x14ac:dyDescent="0.2">
      <c r="W31" s="8" t="s">
        <v>0</v>
      </c>
      <c r="X31" s="11">
        <v>0.34481837606837812</v>
      </c>
      <c r="Z31" s="8" t="s">
        <v>27</v>
      </c>
      <c r="AA31" s="6">
        <v>0.47490079365079346</v>
      </c>
      <c r="AO31" s="20"/>
    </row>
    <row r="32" spans="1:41" x14ac:dyDescent="0.2">
      <c r="W32" s="8" t="s">
        <v>8</v>
      </c>
      <c r="X32" s="11">
        <v>0.40625000000000006</v>
      </c>
      <c r="Z32" s="8" t="s">
        <v>11</v>
      </c>
      <c r="AA32" s="6">
        <v>0.58731060606060659</v>
      </c>
      <c r="AO32" s="20"/>
    </row>
    <row r="33" spans="2:41" x14ac:dyDescent="0.2">
      <c r="W33" s="8" t="s">
        <v>27</v>
      </c>
      <c r="X33" s="11">
        <v>0.38809523809523827</v>
      </c>
      <c r="Z33" s="8" t="s">
        <v>131</v>
      </c>
      <c r="AA33" s="6">
        <v>0.4802884615384615</v>
      </c>
      <c r="AD33" s="9" t="s">
        <v>181</v>
      </c>
      <c r="AF33" s="9" t="s">
        <v>183</v>
      </c>
      <c r="AO33" s="20"/>
    </row>
    <row r="34" spans="2:41" x14ac:dyDescent="0.2">
      <c r="W34" s="8" t="s">
        <v>11</v>
      </c>
      <c r="X34" s="11">
        <v>0.34166666666666634</v>
      </c>
      <c r="AO34" s="20"/>
    </row>
    <row r="35" spans="2:41" x14ac:dyDescent="0.2">
      <c r="W35" s="8" t="s">
        <v>131</v>
      </c>
      <c r="X35" s="11">
        <v>0.36649305555555389</v>
      </c>
      <c r="AD35" t="s">
        <v>182</v>
      </c>
      <c r="AF35" s="7" t="s">
        <v>130</v>
      </c>
      <c r="AG35" t="s">
        <v>154</v>
      </c>
      <c r="AL35" s="7" t="s">
        <v>122</v>
      </c>
      <c r="AM35" t="s">
        <v>6</v>
      </c>
      <c r="AO35" s="20"/>
    </row>
    <row r="36" spans="2:41" x14ac:dyDescent="0.2">
      <c r="AD36" s="19">
        <v>37.174145299145302</v>
      </c>
      <c r="AF36" s="8" t="s">
        <v>1</v>
      </c>
      <c r="AG36" s="19">
        <v>706600</v>
      </c>
      <c r="AO36" s="20">
        <f>GETPIVOTDATA("Margen operativo",$AL$38)</f>
        <v>0.36033653846153707</v>
      </c>
    </row>
    <row r="37" spans="2:41" x14ac:dyDescent="0.2">
      <c r="AF37" s="8" t="s">
        <v>131</v>
      </c>
      <c r="AG37" s="19">
        <v>706600</v>
      </c>
      <c r="AL37" t="s">
        <v>163</v>
      </c>
      <c r="AO37" s="20">
        <f>1-AO36</f>
        <v>0.63966346153846287</v>
      </c>
    </row>
    <row r="38" spans="2:41" x14ac:dyDescent="0.2">
      <c r="AD38" s="19">
        <f>GETPIVOTDATA("Días de entrega",$AD$35)</f>
        <v>37.174145299145302</v>
      </c>
      <c r="AL38" s="11">
        <v>0.36033653846153707</v>
      </c>
      <c r="AO38" s="20"/>
    </row>
    <row r="39" spans="2:41" x14ac:dyDescent="0.2">
      <c r="M39" s="9" t="s">
        <v>179</v>
      </c>
      <c r="AO39" s="20"/>
    </row>
    <row r="40" spans="2:41" x14ac:dyDescent="0.2">
      <c r="AF40" t="str">
        <f>AF36</f>
        <v>New York</v>
      </c>
      <c r="AO40" s="20"/>
    </row>
    <row r="41" spans="2:41" x14ac:dyDescent="0.2">
      <c r="B41" s="9" t="s">
        <v>137</v>
      </c>
      <c r="M41" s="7" t="s">
        <v>130</v>
      </c>
      <c r="N41" t="s">
        <v>154</v>
      </c>
      <c r="P41" s="18" t="s">
        <v>130</v>
      </c>
      <c r="Q41" s="18" t="s">
        <v>154</v>
      </c>
      <c r="AO41" s="20"/>
    </row>
    <row r="42" spans="2:41" x14ac:dyDescent="0.2">
      <c r="M42" s="8" t="s">
        <v>38</v>
      </c>
      <c r="N42" s="10">
        <v>408500</v>
      </c>
      <c r="P42" s="8" t="s">
        <v>38</v>
      </c>
      <c r="Q42" s="10">
        <v>408500</v>
      </c>
      <c r="AL42" s="7" t="s">
        <v>122</v>
      </c>
      <c r="AM42" t="s">
        <v>4</v>
      </c>
      <c r="AO42" s="20"/>
    </row>
    <row r="43" spans="2:41" x14ac:dyDescent="0.2">
      <c r="B43" s="7" t="s">
        <v>130</v>
      </c>
      <c r="C43" t="s">
        <v>154</v>
      </c>
      <c r="M43" s="8" t="s">
        <v>59</v>
      </c>
      <c r="N43" s="10">
        <v>331500</v>
      </c>
      <c r="P43" s="8" t="s">
        <v>59</v>
      </c>
      <c r="Q43" s="10">
        <v>331500</v>
      </c>
      <c r="AO43" s="20">
        <f>GETPIVOTDATA("Margen operativo",$AL$45)</f>
        <v>0.35176282051282021</v>
      </c>
    </row>
    <row r="44" spans="2:41" x14ac:dyDescent="0.2">
      <c r="B44" s="8" t="s">
        <v>141</v>
      </c>
      <c r="C44" s="10">
        <v>1305750</v>
      </c>
      <c r="M44" s="8" t="s">
        <v>75</v>
      </c>
      <c r="N44" s="10">
        <v>255350</v>
      </c>
      <c r="P44" s="8" t="s">
        <v>75</v>
      </c>
      <c r="Q44" s="10">
        <v>255350</v>
      </c>
      <c r="AL44" t="s">
        <v>163</v>
      </c>
      <c r="AO44" s="20">
        <f>1-AO43</f>
        <v>0.64823717948717974</v>
      </c>
    </row>
    <row r="45" spans="2:41" x14ac:dyDescent="0.2">
      <c r="B45" s="8" t="s">
        <v>142</v>
      </c>
      <c r="C45" s="10">
        <v>1232250</v>
      </c>
      <c r="M45" s="8" t="s">
        <v>12</v>
      </c>
      <c r="N45" s="10">
        <v>1037250</v>
      </c>
      <c r="P45" s="8" t="s">
        <v>12</v>
      </c>
      <c r="Q45" s="10">
        <v>1037250</v>
      </c>
      <c r="AL45" s="11">
        <v>0.35176282051282021</v>
      </c>
    </row>
    <row r="46" spans="2:41" x14ac:dyDescent="0.2">
      <c r="B46" s="8" t="s">
        <v>143</v>
      </c>
      <c r="C46" s="10">
        <v>1162250</v>
      </c>
      <c r="M46" s="8" t="s">
        <v>23</v>
      </c>
      <c r="N46" s="10">
        <v>324250</v>
      </c>
      <c r="P46" s="8" t="s">
        <v>23</v>
      </c>
      <c r="Q46" s="10">
        <v>324250</v>
      </c>
    </row>
    <row r="47" spans="2:41" x14ac:dyDescent="0.2">
      <c r="B47" s="8" t="s">
        <v>144</v>
      </c>
      <c r="C47" s="10">
        <v>1135250</v>
      </c>
      <c r="M47" s="8" t="s">
        <v>98</v>
      </c>
      <c r="N47" s="10">
        <v>169600</v>
      </c>
      <c r="P47" s="8" t="s">
        <v>98</v>
      </c>
      <c r="Q47" s="10">
        <v>169600</v>
      </c>
    </row>
    <row r="48" spans="2:41" x14ac:dyDescent="0.2">
      <c r="B48" s="8" t="s">
        <v>145</v>
      </c>
      <c r="C48" s="10">
        <v>1307500</v>
      </c>
      <c r="M48" s="8" t="s">
        <v>94</v>
      </c>
      <c r="N48" s="10">
        <v>205600</v>
      </c>
      <c r="P48" s="8" t="s">
        <v>94</v>
      </c>
      <c r="Q48" s="10">
        <v>205600</v>
      </c>
    </row>
    <row r="49" spans="2:17" x14ac:dyDescent="0.2">
      <c r="B49" s="8" t="s">
        <v>146</v>
      </c>
      <c r="C49" s="10">
        <v>1550750</v>
      </c>
      <c r="M49" s="8" t="s">
        <v>28</v>
      </c>
      <c r="N49" s="10">
        <v>1051700</v>
      </c>
      <c r="P49" s="8" t="s">
        <v>28</v>
      </c>
      <c r="Q49" s="10">
        <v>1051700</v>
      </c>
    </row>
    <row r="50" spans="2:17" x14ac:dyDescent="0.2">
      <c r="B50" s="8" t="s">
        <v>147</v>
      </c>
      <c r="C50" s="10">
        <v>1683500</v>
      </c>
      <c r="M50" s="8" t="s">
        <v>63</v>
      </c>
      <c r="N50" s="10">
        <v>579350</v>
      </c>
      <c r="P50" s="8" t="s">
        <v>63</v>
      </c>
      <c r="Q50" s="10">
        <v>579350</v>
      </c>
    </row>
    <row r="51" spans="2:17" x14ac:dyDescent="0.2">
      <c r="B51" s="8" t="s">
        <v>148</v>
      </c>
      <c r="C51" s="10">
        <v>1583000</v>
      </c>
      <c r="M51" s="8" t="s">
        <v>57</v>
      </c>
      <c r="N51" s="10">
        <v>288250</v>
      </c>
      <c r="P51" s="8" t="s">
        <v>57</v>
      </c>
      <c r="Q51" s="10">
        <v>288250</v>
      </c>
    </row>
    <row r="52" spans="2:17" x14ac:dyDescent="0.2">
      <c r="B52" s="8" t="s">
        <v>149</v>
      </c>
      <c r="C52" s="10">
        <v>1330750</v>
      </c>
      <c r="M52" s="8" t="s">
        <v>16</v>
      </c>
      <c r="N52" s="10">
        <v>185600</v>
      </c>
      <c r="P52" s="8" t="s">
        <v>16</v>
      </c>
      <c r="Q52" s="10">
        <v>185600</v>
      </c>
    </row>
    <row r="53" spans="2:17" x14ac:dyDescent="0.2">
      <c r="B53" s="8" t="s">
        <v>150</v>
      </c>
      <c r="C53" s="10">
        <v>1207500</v>
      </c>
      <c r="M53" s="8" t="s">
        <v>89</v>
      </c>
      <c r="N53" s="10">
        <v>241600</v>
      </c>
      <c r="P53" s="8" t="s">
        <v>89</v>
      </c>
      <c r="Q53" s="10">
        <v>241600</v>
      </c>
    </row>
    <row r="54" spans="2:17" x14ac:dyDescent="0.2">
      <c r="B54" s="8" t="s">
        <v>151</v>
      </c>
      <c r="C54" s="10">
        <v>1380000</v>
      </c>
      <c r="M54" s="8" t="s">
        <v>85</v>
      </c>
      <c r="N54" s="10">
        <v>183100</v>
      </c>
      <c r="P54" s="8" t="s">
        <v>85</v>
      </c>
      <c r="Q54" s="10">
        <v>183100</v>
      </c>
    </row>
    <row r="55" spans="2:17" x14ac:dyDescent="0.2">
      <c r="B55" s="8" t="s">
        <v>152</v>
      </c>
      <c r="C55" s="10">
        <v>1604000</v>
      </c>
      <c r="M55" s="8" t="s">
        <v>79</v>
      </c>
      <c r="N55" s="10">
        <v>180600</v>
      </c>
      <c r="P55" s="8" t="s">
        <v>79</v>
      </c>
      <c r="Q55" s="10">
        <v>180600</v>
      </c>
    </row>
    <row r="56" spans="2:17" x14ac:dyDescent="0.2">
      <c r="B56" s="8" t="s">
        <v>131</v>
      </c>
      <c r="C56" s="10">
        <v>16482500</v>
      </c>
      <c r="M56" s="8" t="s">
        <v>71</v>
      </c>
      <c r="N56" s="10">
        <v>363350</v>
      </c>
      <c r="P56" s="8" t="s">
        <v>71</v>
      </c>
      <c r="Q56" s="10">
        <v>363350</v>
      </c>
    </row>
    <row r="57" spans="2:17" x14ac:dyDescent="0.2">
      <c r="M57" s="8" t="s">
        <v>55</v>
      </c>
      <c r="N57" s="10">
        <v>412250</v>
      </c>
      <c r="P57" s="8" t="s">
        <v>55</v>
      </c>
      <c r="Q57" s="10">
        <v>412250</v>
      </c>
    </row>
    <row r="58" spans="2:17" x14ac:dyDescent="0.2">
      <c r="M58" s="8" t="s">
        <v>40</v>
      </c>
      <c r="N58" s="10">
        <v>172600</v>
      </c>
      <c r="P58" s="8" t="s">
        <v>40</v>
      </c>
      <c r="Q58" s="10">
        <v>172600</v>
      </c>
    </row>
    <row r="59" spans="2:17" x14ac:dyDescent="0.2">
      <c r="M59" s="8" t="s">
        <v>92</v>
      </c>
      <c r="N59" s="10">
        <v>241600</v>
      </c>
      <c r="P59" s="8" t="s">
        <v>92</v>
      </c>
      <c r="Q59" s="10">
        <v>241600</v>
      </c>
    </row>
    <row r="60" spans="2:17" x14ac:dyDescent="0.2">
      <c r="M60" s="8" t="s">
        <v>102</v>
      </c>
      <c r="N60" s="10">
        <v>241600</v>
      </c>
      <c r="P60" s="8" t="s">
        <v>102</v>
      </c>
      <c r="Q60" s="10">
        <v>241600</v>
      </c>
    </row>
    <row r="61" spans="2:17" x14ac:dyDescent="0.2">
      <c r="M61" s="8" t="s">
        <v>48</v>
      </c>
      <c r="N61" s="10">
        <v>280350</v>
      </c>
      <c r="P61" s="8" t="s">
        <v>48</v>
      </c>
      <c r="Q61" s="10">
        <v>280350</v>
      </c>
    </row>
    <row r="62" spans="2:17" x14ac:dyDescent="0.2">
      <c r="B62" s="9" t="s">
        <v>177</v>
      </c>
      <c r="M62" s="8" t="s">
        <v>30</v>
      </c>
      <c r="N62" s="10">
        <v>156850</v>
      </c>
      <c r="P62" s="8" t="s">
        <v>30</v>
      </c>
      <c r="Q62" s="10">
        <v>156850</v>
      </c>
    </row>
    <row r="63" spans="2:17" x14ac:dyDescent="0.2">
      <c r="M63" s="8" t="s">
        <v>73</v>
      </c>
      <c r="N63" s="10">
        <v>309350</v>
      </c>
      <c r="P63" s="8" t="s">
        <v>73</v>
      </c>
      <c r="Q63" s="10">
        <v>309350</v>
      </c>
    </row>
    <row r="64" spans="2:17" x14ac:dyDescent="0.2">
      <c r="B64" s="7" t="s">
        <v>130</v>
      </c>
      <c r="C64" t="s">
        <v>153</v>
      </c>
      <c r="M64" s="8" t="s">
        <v>50</v>
      </c>
      <c r="N64" s="10">
        <v>316350</v>
      </c>
      <c r="P64" s="8" t="s">
        <v>50</v>
      </c>
      <c r="Q64" s="10">
        <v>316350</v>
      </c>
    </row>
    <row r="65" spans="2:17" x14ac:dyDescent="0.2">
      <c r="B65" s="8" t="s">
        <v>141</v>
      </c>
      <c r="C65" s="15">
        <v>177690</v>
      </c>
      <c r="M65" s="8" t="s">
        <v>32</v>
      </c>
      <c r="N65" s="10">
        <v>328000</v>
      </c>
      <c r="P65" s="8" t="s">
        <v>32</v>
      </c>
      <c r="Q65" s="10">
        <v>328000</v>
      </c>
    </row>
    <row r="66" spans="2:17" x14ac:dyDescent="0.2">
      <c r="B66" s="8" t="s">
        <v>142</v>
      </c>
      <c r="C66" s="15">
        <v>168748.125</v>
      </c>
      <c r="M66" s="8" t="s">
        <v>36</v>
      </c>
      <c r="N66" s="10">
        <v>136350</v>
      </c>
      <c r="P66" s="8" t="s">
        <v>36</v>
      </c>
      <c r="Q66" s="10">
        <v>136350</v>
      </c>
    </row>
    <row r="67" spans="2:17" x14ac:dyDescent="0.2">
      <c r="B67" s="8" t="s">
        <v>143</v>
      </c>
      <c r="C67" s="15">
        <v>167597.625</v>
      </c>
      <c r="M67" s="8" t="s">
        <v>21</v>
      </c>
      <c r="N67" s="10">
        <v>324000</v>
      </c>
      <c r="P67" s="8" t="s">
        <v>21</v>
      </c>
      <c r="Q67" s="10">
        <v>324000</v>
      </c>
    </row>
    <row r="68" spans="2:17" x14ac:dyDescent="0.2">
      <c r="B68" s="8" t="s">
        <v>144</v>
      </c>
      <c r="C68" s="15">
        <v>169804.375</v>
      </c>
      <c r="M68" s="8" t="s">
        <v>106</v>
      </c>
      <c r="N68" s="10">
        <v>238850</v>
      </c>
      <c r="P68" s="8" t="s">
        <v>106</v>
      </c>
      <c r="Q68" s="10">
        <v>238850</v>
      </c>
    </row>
    <row r="69" spans="2:17" x14ac:dyDescent="0.2">
      <c r="B69" s="8" t="s">
        <v>145</v>
      </c>
      <c r="C69" s="15">
        <v>239431.5</v>
      </c>
      <c r="M69" s="8" t="s">
        <v>96</v>
      </c>
      <c r="N69" s="10">
        <v>223600</v>
      </c>
      <c r="P69" s="8" t="s">
        <v>96</v>
      </c>
      <c r="Q69" s="10">
        <v>223600</v>
      </c>
    </row>
    <row r="70" spans="2:17" x14ac:dyDescent="0.2">
      <c r="B70" s="8" t="s">
        <v>146</v>
      </c>
      <c r="C70" s="15">
        <v>314960.625</v>
      </c>
      <c r="M70" s="8" t="s">
        <v>61</v>
      </c>
      <c r="N70" s="10">
        <v>313500</v>
      </c>
      <c r="P70" s="8" t="s">
        <v>61</v>
      </c>
      <c r="Q70" s="10">
        <v>313500</v>
      </c>
    </row>
    <row r="71" spans="2:17" x14ac:dyDescent="0.2">
      <c r="B71" s="8" t="s">
        <v>147</v>
      </c>
      <c r="C71" s="15">
        <v>364564.375</v>
      </c>
      <c r="M71" s="8" t="s">
        <v>1</v>
      </c>
      <c r="N71" s="10">
        <v>1125200</v>
      </c>
      <c r="P71" s="8" t="s">
        <v>1</v>
      </c>
      <c r="Q71" s="10">
        <v>1125200</v>
      </c>
    </row>
    <row r="72" spans="2:17" x14ac:dyDescent="0.2">
      <c r="B72" s="8" t="s">
        <v>148</v>
      </c>
      <c r="C72" s="15">
        <v>334411.25</v>
      </c>
      <c r="M72" s="8" t="s">
        <v>67</v>
      </c>
      <c r="N72" s="10">
        <v>399350</v>
      </c>
      <c r="P72" s="8" t="s">
        <v>67</v>
      </c>
      <c r="Q72" s="10">
        <v>399350</v>
      </c>
    </row>
    <row r="73" spans="2:17" x14ac:dyDescent="0.2">
      <c r="B73" s="8" t="s">
        <v>149</v>
      </c>
      <c r="C73" s="15">
        <v>240488.75</v>
      </c>
      <c r="M73" s="8" t="s">
        <v>83</v>
      </c>
      <c r="N73" s="10">
        <v>184100</v>
      </c>
      <c r="P73" s="8" t="s">
        <v>83</v>
      </c>
      <c r="Q73" s="10">
        <v>184100</v>
      </c>
    </row>
    <row r="74" spans="2:17" x14ac:dyDescent="0.2">
      <c r="B74" s="8" t="s">
        <v>150</v>
      </c>
      <c r="C74" s="15">
        <v>218664.375</v>
      </c>
      <c r="M74" s="8" t="s">
        <v>69</v>
      </c>
      <c r="N74" s="10">
        <v>203600</v>
      </c>
      <c r="P74" s="8" t="s">
        <v>69</v>
      </c>
      <c r="Q74" s="10">
        <v>203600</v>
      </c>
    </row>
    <row r="75" spans="2:17" x14ac:dyDescent="0.2">
      <c r="B75" s="8" t="s">
        <v>151</v>
      </c>
      <c r="C75" s="15">
        <v>278433.375</v>
      </c>
      <c r="M75" s="8" t="s">
        <v>77</v>
      </c>
      <c r="N75" s="10">
        <v>237350</v>
      </c>
      <c r="P75" s="8" t="s">
        <v>77</v>
      </c>
      <c r="Q75" s="10">
        <v>237350</v>
      </c>
    </row>
    <row r="76" spans="2:17" x14ac:dyDescent="0.2">
      <c r="B76" s="8" t="s">
        <v>152</v>
      </c>
      <c r="C76" s="15">
        <v>366347.5</v>
      </c>
      <c r="M76" s="8" t="s">
        <v>54</v>
      </c>
      <c r="N76" s="10">
        <v>346750</v>
      </c>
      <c r="P76" s="8" t="s">
        <v>54</v>
      </c>
      <c r="Q76" s="10">
        <v>346750</v>
      </c>
    </row>
    <row r="77" spans="2:17" x14ac:dyDescent="0.2">
      <c r="B77" s="8" t="s">
        <v>131</v>
      </c>
      <c r="C77" s="15">
        <v>3041141.875</v>
      </c>
      <c r="M77" s="8" t="s">
        <v>19</v>
      </c>
      <c r="N77" s="10">
        <v>165600</v>
      </c>
      <c r="P77" s="8" t="s">
        <v>19</v>
      </c>
      <c r="Q77" s="10">
        <v>165600</v>
      </c>
    </row>
    <row r="78" spans="2:17" x14ac:dyDescent="0.2">
      <c r="M78" s="8" t="s">
        <v>100</v>
      </c>
      <c r="N78" s="10">
        <v>198850</v>
      </c>
      <c r="P78" s="8" t="s">
        <v>100</v>
      </c>
      <c r="Q78" s="10">
        <v>198850</v>
      </c>
    </row>
    <row r="79" spans="2:17" x14ac:dyDescent="0.2">
      <c r="M79" s="8" t="s">
        <v>65</v>
      </c>
      <c r="N79" s="10">
        <v>507350</v>
      </c>
      <c r="P79" s="8" t="s">
        <v>65</v>
      </c>
      <c r="Q79" s="10">
        <v>507350</v>
      </c>
    </row>
    <row r="80" spans="2:17" x14ac:dyDescent="0.2">
      <c r="M80" s="8" t="s">
        <v>81</v>
      </c>
      <c r="N80" s="10">
        <v>180600</v>
      </c>
      <c r="P80" s="8" t="s">
        <v>81</v>
      </c>
      <c r="Q80" s="10">
        <v>180600</v>
      </c>
    </row>
    <row r="81" spans="13:17" x14ac:dyDescent="0.2">
      <c r="M81" s="8" t="s">
        <v>34</v>
      </c>
      <c r="N81" s="10">
        <v>427750</v>
      </c>
      <c r="P81" s="8" t="s">
        <v>34</v>
      </c>
      <c r="Q81" s="10">
        <v>427750</v>
      </c>
    </row>
    <row r="82" spans="13:17" x14ac:dyDescent="0.2">
      <c r="M82" s="8" t="s">
        <v>9</v>
      </c>
      <c r="N82" s="10">
        <v>1014250</v>
      </c>
      <c r="P82" s="8" t="s">
        <v>9</v>
      </c>
      <c r="Q82" s="10">
        <v>1014250</v>
      </c>
    </row>
    <row r="83" spans="13:17" x14ac:dyDescent="0.2">
      <c r="M83" s="8" t="s">
        <v>52</v>
      </c>
      <c r="N83" s="10">
        <v>310750</v>
      </c>
      <c r="P83" s="8" t="s">
        <v>52</v>
      </c>
      <c r="Q83" s="10">
        <v>310750</v>
      </c>
    </row>
    <row r="84" spans="13:17" x14ac:dyDescent="0.2">
      <c r="M84" s="8" t="s">
        <v>104</v>
      </c>
      <c r="N84" s="10">
        <v>256850</v>
      </c>
      <c r="P84" s="8" t="s">
        <v>104</v>
      </c>
      <c r="Q84" s="10">
        <v>256850</v>
      </c>
    </row>
    <row r="85" spans="13:17" x14ac:dyDescent="0.2">
      <c r="M85" s="8" t="s">
        <v>46</v>
      </c>
      <c r="N85" s="10">
        <v>403350</v>
      </c>
      <c r="P85" s="8" t="s">
        <v>46</v>
      </c>
      <c r="Q85" s="10">
        <v>403350</v>
      </c>
    </row>
    <row r="86" spans="13:17" x14ac:dyDescent="0.2">
      <c r="M86" s="8" t="s">
        <v>25</v>
      </c>
      <c r="N86" s="10">
        <v>348750</v>
      </c>
      <c r="P86" s="8" t="s">
        <v>25</v>
      </c>
      <c r="Q86" s="10">
        <v>348750</v>
      </c>
    </row>
    <row r="87" spans="13:17" x14ac:dyDescent="0.2">
      <c r="M87" s="8" t="s">
        <v>91</v>
      </c>
      <c r="N87" s="10">
        <v>154600</v>
      </c>
      <c r="P87" s="8" t="s">
        <v>91</v>
      </c>
      <c r="Q87" s="10">
        <v>154600</v>
      </c>
    </row>
    <row r="88" spans="13:17" x14ac:dyDescent="0.2">
      <c r="M88" s="8" t="s">
        <v>87</v>
      </c>
      <c r="N88" s="10">
        <v>205850</v>
      </c>
      <c r="P88" s="8" t="s">
        <v>87</v>
      </c>
      <c r="Q88" s="10">
        <v>205850</v>
      </c>
    </row>
    <row r="89" spans="13:17" x14ac:dyDescent="0.2">
      <c r="M89" s="8" t="s">
        <v>44</v>
      </c>
      <c r="N89" s="10">
        <v>310750</v>
      </c>
      <c r="P89" s="8" t="s">
        <v>44</v>
      </c>
      <c r="Q89" s="10">
        <v>310750</v>
      </c>
    </row>
    <row r="90" spans="13:17" x14ac:dyDescent="0.2">
      <c r="M90" s="8" t="s">
        <v>131</v>
      </c>
      <c r="N90" s="10">
        <v>16482500</v>
      </c>
    </row>
  </sheetData>
  <pageMargins left="0.7" right="0.7" top="0.75" bottom="0.75" header="0.3" footer="0.3"/>
  <pageSetup paperSize="9" orientation="portrait" horizontalDpi="0" verticalDpi="0"/>
  <drawing r:id="rId26"/>
  <extLst>
    <ext xmlns:x14="http://schemas.microsoft.com/office/spreadsheetml/2009/9/main" uri="{A8765BA9-456A-4dab-B4F3-ACF838C121DE}">
      <x14:slicerList>
        <x14:slicer r:id="rId2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A26B-2AE0-C441-B93C-7BF00C4905CD}">
  <dimension ref="A1"/>
  <sheetViews>
    <sheetView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127B-9C5E-0840-8543-48CC74D36555}">
  <dimension ref="A1"/>
  <sheetViews>
    <sheetView tabSelected="1" zoomScaleNormal="100" workbookViewId="0">
      <selection activeCell="T19" sqref="T19"/>
    </sheetView>
  </sheetViews>
  <sheetFormatPr baseColWidth="10" defaultRowHeight="1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Limpieza</vt:lpstr>
      <vt:lpstr>KPIs</vt:lpstr>
      <vt:lpstr>Tablas dinamicas</vt:lpstr>
      <vt:lpstr>TITULOS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Office</cp:lastModifiedBy>
  <dcterms:created xsi:type="dcterms:W3CDTF">2022-04-21T14:05:43Z</dcterms:created>
  <dcterms:modified xsi:type="dcterms:W3CDTF">2025-05-06T14:04:48Z</dcterms:modified>
</cp:coreProperties>
</file>