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  <extLst>
    <ext uri="GoogleSheetsCustomDataVersion1">
      <go:sheetsCustomData xmlns:go="http://customooxmlschemas.google.com/" r:id="rId5" roundtripDataSignature="AMtx7mgjZmfd2nui/Y4BqCqqfOfCdAgALA=="/>
    </ext>
  </extLst>
</workbook>
</file>

<file path=xl/sharedStrings.xml><?xml version="1.0" encoding="utf-8"?>
<sst xmlns="http://schemas.openxmlformats.org/spreadsheetml/2006/main" count="96" uniqueCount="42">
  <si>
    <t>Sampel Data</t>
  </si>
  <si>
    <t>1. Data Asli</t>
  </si>
  <si>
    <t>2. Standarisasi Data</t>
  </si>
  <si>
    <t>3. Hitung Co-Variance</t>
  </si>
  <si>
    <t>4. Tentukan Eigenvluae dan Eigenvctor (boleh pakai kalkulator onlne)</t>
  </si>
  <si>
    <t>5. Lakukan Perkalian Antara Data Terstandar dengan Eigenvector</t>
  </si>
  <si>
    <t>tinggi badan</t>
  </si>
  <si>
    <t>berat badan</t>
  </si>
  <si>
    <t>detak jantung</t>
  </si>
  <si>
    <t>tekanan darah</t>
  </si>
  <si>
    <t>pemetaan fitur</t>
  </si>
  <si>
    <t>eigenvalue diurutkan secara descending</t>
  </si>
  <si>
    <t>v</t>
  </si>
  <si>
    <t>Pasien 1</t>
  </si>
  <si>
    <t>λ</t>
  </si>
  <si>
    <t>Pasien 2</t>
  </si>
  <si>
    <t>TBTB</t>
  </si>
  <si>
    <t>TBBB</t>
  </si>
  <si>
    <t>TBDJ</t>
  </si>
  <si>
    <t>TBTD</t>
  </si>
  <si>
    <t>X</t>
  </si>
  <si>
    <t>Pasien 3</t>
  </si>
  <si>
    <t>BBTB</t>
  </si>
  <si>
    <t>BBBB</t>
  </si>
  <si>
    <t>BBDJ</t>
  </si>
  <si>
    <t>BBTD</t>
  </si>
  <si>
    <t>Pasien 4</t>
  </si>
  <si>
    <t>DJTB</t>
  </si>
  <si>
    <t>DJBB</t>
  </si>
  <si>
    <t>DJDJ</t>
  </si>
  <si>
    <t>DJTD</t>
  </si>
  <si>
    <t>TDTB</t>
  </si>
  <si>
    <t>TDBB</t>
  </si>
  <si>
    <t>TDDJ</t>
  </si>
  <si>
    <t>TDTD</t>
  </si>
  <si>
    <t>eigenvector mengikuti urutan eigenvalue</t>
  </si>
  <si>
    <t>mean</t>
  </si>
  <si>
    <t>std dev</t>
  </si>
  <si>
    <t>PC1</t>
  </si>
  <si>
    <t>PC2</t>
  </si>
  <si>
    <t>PC3</t>
  </si>
  <si>
    <t>PC4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</si>
</sst>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Arial"/>
    </font>
    <font>
      <b/>
      <sz val="12.0"/>
      <color theme="1"/>
      <name val="Calibri"/>
    </font>
    <font>
      <b/>
      <sz val="11.0"/>
      <color theme="1"/>
      <name val="Calibri"/>
    </font>
    <font>
      <b/>
      <sz val="11.0"/>
      <color theme="1"/>
      <name val="FangSong"/>
    </font>
    <font>
      <sz val="11.0"/>
      <color theme="1"/>
      <name val="Calibri"/>
    </font>
    <font>
      <b/>
      <i/>
      <sz val="12.0"/>
      <color rgb="FFFF0000"/>
      <name val="Calibri"/>
    </font>
    <font>
      <b/>
      <sz val="14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99FFCC"/>
        <bgColor rgb="FF99FF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BDD7EE"/>
        <bgColor rgb="FFBDD7EE"/>
      </patternFill>
    </fill>
    <fill>
      <patternFill patternType="solid">
        <fgColor rgb="FFD0CECE"/>
        <bgColor rgb="FFD0CECE"/>
      </patternFill>
    </fill>
    <fill>
      <patternFill patternType="solid">
        <fgColor rgb="FFF8CBAD"/>
        <bgColor rgb="FFF8CBAD"/>
      </patternFill>
    </fill>
    <fill>
      <patternFill patternType="solid">
        <fgColor rgb="FFFFC000"/>
        <bgColor rgb="FFFFC000"/>
      </patternFill>
    </fill>
  </fills>
  <borders count="7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2" fontId="4" numFmtId="0" xfId="0" applyAlignment="1" applyBorder="1" applyFill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2" fillId="0" fontId="2" numFmtId="0" xfId="0" applyAlignment="1" applyBorder="1" applyFont="1">
      <alignment vertical="bottom"/>
    </xf>
    <xf borderId="3" fillId="2" fontId="5" numFmtId="0" xfId="0" applyAlignment="1" applyBorder="1" applyFont="1">
      <alignment horizontal="center" vertical="bottom"/>
    </xf>
    <xf borderId="0" fillId="0" fontId="6" numFmtId="0" xfId="0" applyAlignment="1" applyFont="1">
      <alignment horizontal="right" vertical="bottom"/>
    </xf>
    <xf borderId="3" fillId="2" fontId="1" numFmtId="2" xfId="0" applyAlignment="1" applyBorder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3" fontId="7" numFmtId="0" xfId="0" applyAlignment="1" applyFill="1" applyFont="1">
      <alignment vertical="bottom"/>
    </xf>
    <xf borderId="0" fillId="4" fontId="7" numFmtId="0" xfId="0" applyAlignment="1" applyFill="1" applyFont="1">
      <alignment vertical="bottom"/>
    </xf>
    <xf borderId="0" fillId="5" fontId="7" numFmtId="0" xfId="0" applyAlignment="1" applyFill="1" applyFont="1">
      <alignment vertical="bottom"/>
    </xf>
    <xf borderId="4" fillId="2" fontId="1" numFmtId="2" xfId="0" applyAlignment="1" applyBorder="1" applyFont="1" applyNumberFormat="1">
      <alignment horizontal="right" vertical="bottom"/>
    </xf>
    <xf borderId="5" fillId="2" fontId="1" numFmtId="2" xfId="0" applyAlignment="1" applyBorder="1" applyFont="1" applyNumberFormat="1">
      <alignment horizontal="right" vertical="bottom"/>
    </xf>
    <xf borderId="2" fillId="0" fontId="8" numFmtId="0" xfId="0" applyAlignment="1" applyBorder="1" applyFont="1">
      <alignment horizontal="center" vertical="bottom"/>
    </xf>
    <xf borderId="0" fillId="3" fontId="1" numFmtId="0" xfId="0" applyAlignment="1" applyFont="1">
      <alignment vertical="bottom"/>
    </xf>
    <xf borderId="0" fillId="6" fontId="7" numFmtId="0" xfId="0" applyAlignment="1" applyFill="1" applyFont="1">
      <alignment vertical="bottom"/>
    </xf>
    <xf borderId="0" fillId="7" fontId="7" numFmtId="0" xfId="0" applyAlignment="1" applyFill="1" applyFont="1">
      <alignment vertical="bottom"/>
    </xf>
    <xf borderId="0" fillId="4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8" fontId="7" numFmtId="0" xfId="0" applyAlignment="1" applyFill="1" applyFont="1">
      <alignment vertical="bottom"/>
    </xf>
    <xf borderId="3" fillId="2" fontId="1" numFmtId="1" xfId="0" applyAlignment="1" applyBorder="1" applyFont="1" applyNumberFormat="1">
      <alignment horizontal="right" vertical="bottom"/>
    </xf>
    <xf borderId="3" fillId="2" fontId="1" numFmtId="0" xfId="0" applyAlignment="1" applyBorder="1" applyFont="1">
      <alignment horizontal="right" vertical="bottom"/>
    </xf>
    <xf borderId="0" fillId="5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3" fillId="2" fontId="4" numFmtId="0" xfId="0" applyAlignment="1" applyBorder="1" applyFont="1">
      <alignment horizontal="center" vertical="bottom"/>
    </xf>
    <xf borderId="6" fillId="2" fontId="1" numFmtId="2" xfId="0" applyAlignment="1" applyBorder="1" applyFont="1" applyNumberFormat="1">
      <alignment horizontal="right" vertical="bottom"/>
    </xf>
    <xf borderId="0" fillId="0" fontId="1" numFmtId="2" xfId="0" applyAlignment="1" applyFont="1" applyNumberFormat="1">
      <alignment horizontal="right" vertical="bottom"/>
    </xf>
    <xf borderId="6" fillId="2" fontId="1" numFmtId="1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DJ VS TD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tekanan darah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Main!$D$6:$D$9</c:f>
            </c:numRef>
          </c:xVal>
          <c:yVal>
            <c:numRef>
              <c:f>Main!$E$6:$E$9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117479"/>
        <c:axId val="627488463"/>
      </c:scatterChart>
      <c:valAx>
        <c:axId val="80411747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27488463"/>
      </c:valAx>
      <c:valAx>
        <c:axId val="6274884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04117479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BB VS DJ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detak jantung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Main!$C$6:$C$9</c:f>
            </c:numRef>
          </c:xVal>
          <c:yVal>
            <c:numRef>
              <c:f>Main!$D$6:$D$9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926692"/>
        <c:axId val="932443806"/>
      </c:scatterChart>
      <c:valAx>
        <c:axId val="91992669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32443806"/>
      </c:valAx>
      <c:valAx>
        <c:axId val="9324438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19926692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TB VS BB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berat badan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Main!$B$6:$B$9</c:f>
            </c:numRef>
          </c:xVal>
          <c:yVal>
            <c:numRef>
              <c:f>Main!$C$6:$C$9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184211"/>
        <c:axId val="371363074"/>
      </c:scatterChart>
      <c:valAx>
        <c:axId val="48718421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71363074"/>
      </c:valAx>
      <c:valAx>
        <c:axId val="3713630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87184211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61</xdr:row>
      <xdr:rowOff>0</xdr:rowOff>
    </xdr:from>
    <xdr:ext cx="5181600" cy="2695575"/>
    <xdr:graphicFrame>
      <xdr:nvGraphicFramePr>
        <xdr:cNvPr id="187910596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0</xdr:colOff>
      <xdr:row>46</xdr:row>
      <xdr:rowOff>9525</xdr:rowOff>
    </xdr:from>
    <xdr:ext cx="5181600" cy="2705100"/>
    <xdr:graphicFrame>
      <xdr:nvGraphicFramePr>
        <xdr:cNvPr id="2052369912" name="Chart 2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12</xdr:col>
      <xdr:colOff>19050</xdr:colOff>
      <xdr:row>31</xdr:row>
      <xdr:rowOff>19050</xdr:rowOff>
    </xdr:from>
    <xdr:ext cx="5181600" cy="2695575"/>
    <xdr:graphicFrame>
      <xdr:nvGraphicFramePr>
        <xdr:cNvPr id="65711029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89"/>
    <col customWidth="1" min="2" max="12" width="11.0"/>
    <col customWidth="1" min="13" max="13" width="15.0"/>
    <col customWidth="1" min="14" max="15" width="11.0"/>
    <col customWidth="1" min="16" max="16" width="12.33"/>
    <col customWidth="1" min="17" max="34" width="11.0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ht="15.75" customHeight="1">
      <c r="A3" s="3" t="s">
        <v>1</v>
      </c>
      <c r="B3" s="2"/>
      <c r="C3" s="2"/>
      <c r="D3" s="2"/>
      <c r="E3" s="2"/>
      <c r="F3" s="2"/>
      <c r="G3" s="4" t="s">
        <v>2</v>
      </c>
      <c r="H3" s="2"/>
      <c r="I3" s="2"/>
      <c r="J3" s="2"/>
      <c r="K3" s="2"/>
      <c r="L3" s="2"/>
      <c r="M3" s="4" t="s">
        <v>3</v>
      </c>
      <c r="N3" s="2"/>
      <c r="O3" s="2"/>
      <c r="P3" s="2"/>
      <c r="Q3" s="2"/>
      <c r="R3" s="2"/>
      <c r="S3" s="2"/>
      <c r="T3" s="5" t="s">
        <v>4</v>
      </c>
      <c r="U3" s="2"/>
      <c r="V3" s="2"/>
      <c r="W3" s="2"/>
      <c r="X3" s="2"/>
      <c r="Y3" s="5" t="s">
        <v>5</v>
      </c>
      <c r="Z3" s="1"/>
      <c r="AA3" s="1"/>
      <c r="AB3" s="1"/>
      <c r="AC3" s="1"/>
      <c r="AD3" s="1"/>
      <c r="AE3" s="1"/>
      <c r="AF3" s="1"/>
      <c r="AG3" s="1"/>
      <c r="AH3" s="1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"/>
      <c r="Z4" s="1"/>
      <c r="AA4" s="1"/>
      <c r="AB4" s="1"/>
      <c r="AC4" s="1"/>
      <c r="AD4" s="1"/>
      <c r="AE4" s="6"/>
      <c r="AF4" s="6"/>
      <c r="AG4" s="6"/>
      <c r="AH4" s="6"/>
    </row>
    <row r="5" ht="15.75" customHeight="1">
      <c r="A5" s="2"/>
      <c r="B5" s="1" t="s">
        <v>6</v>
      </c>
      <c r="C5" s="1" t="s">
        <v>7</v>
      </c>
      <c r="D5" s="1" t="s">
        <v>8</v>
      </c>
      <c r="E5" s="1" t="s">
        <v>9</v>
      </c>
      <c r="F5" s="2"/>
      <c r="G5" s="2"/>
      <c r="H5" s="1" t="s">
        <v>6</v>
      </c>
      <c r="I5" s="1" t="s">
        <v>7</v>
      </c>
      <c r="J5" s="1" t="s">
        <v>8</v>
      </c>
      <c r="K5" s="1" t="s">
        <v>9</v>
      </c>
      <c r="L5" s="2"/>
      <c r="M5" s="1" t="s">
        <v>10</v>
      </c>
      <c r="N5" s="2"/>
      <c r="O5" s="2"/>
      <c r="P5" s="2"/>
      <c r="Q5" s="2"/>
      <c r="R5" s="2"/>
      <c r="S5" s="2"/>
      <c r="T5" s="7" t="s">
        <v>11</v>
      </c>
      <c r="U5" s="8"/>
      <c r="V5" s="8"/>
      <c r="W5" s="8"/>
      <c r="X5" s="2"/>
      <c r="Y5" s="1"/>
      <c r="Z5" s="1" t="s">
        <v>6</v>
      </c>
      <c r="AA5" s="1" t="s">
        <v>7</v>
      </c>
      <c r="AB5" s="1" t="s">
        <v>8</v>
      </c>
      <c r="AC5" s="1" t="s">
        <v>9</v>
      </c>
      <c r="AD5" s="9"/>
      <c r="AE5" s="10" t="s">
        <v>12</v>
      </c>
      <c r="AF5" s="10" t="s">
        <v>12</v>
      </c>
      <c r="AG5" s="10" t="s">
        <v>12</v>
      </c>
      <c r="AH5" s="10" t="s">
        <v>12</v>
      </c>
    </row>
    <row r="6" ht="15.75" customHeight="1">
      <c r="A6" s="1" t="s">
        <v>13</v>
      </c>
      <c r="B6" s="11">
        <v>162.0</v>
      </c>
      <c r="C6" s="11">
        <v>71.0</v>
      </c>
      <c r="D6" s="11">
        <v>89.0</v>
      </c>
      <c r="E6" s="11">
        <v>90.0</v>
      </c>
      <c r="F6" s="2"/>
      <c r="G6" s="1" t="s">
        <v>13</v>
      </c>
      <c r="H6" s="12">
        <f t="shared" ref="H6:K6" si="1">(B6-B11)/B12</f>
        <v>-0.9067416673</v>
      </c>
      <c r="I6" s="11">
        <f t="shared" si="1"/>
        <v>0.765169178</v>
      </c>
      <c r="J6" s="11">
        <f t="shared" si="1"/>
        <v>1.18</v>
      </c>
      <c r="K6" s="11">
        <f t="shared" si="1"/>
        <v>-0.5943056237</v>
      </c>
      <c r="L6" s="2"/>
      <c r="M6" s="2"/>
      <c r="N6" s="1" t="s">
        <v>6</v>
      </c>
      <c r="O6" s="1" t="s">
        <v>7</v>
      </c>
      <c r="P6" s="1" t="s">
        <v>8</v>
      </c>
      <c r="Q6" s="1" t="s">
        <v>9</v>
      </c>
      <c r="R6" s="2"/>
      <c r="S6" s="13"/>
      <c r="T6" s="14" t="s">
        <v>14</v>
      </c>
      <c r="U6" s="14" t="s">
        <v>14</v>
      </c>
      <c r="V6" s="14" t="s">
        <v>14</v>
      </c>
      <c r="W6" s="14" t="s">
        <v>14</v>
      </c>
      <c r="X6" s="2"/>
      <c r="Y6" s="1" t="s">
        <v>13</v>
      </c>
      <c r="Z6" s="11">
        <f t="shared" ref="Z6:AC6" si="2">(B6-B11)/B12</f>
        <v>-0.9067416673</v>
      </c>
      <c r="AA6" s="15">
        <f t="shared" si="2"/>
        <v>0.765169178</v>
      </c>
      <c r="AB6" s="11">
        <f t="shared" si="2"/>
        <v>1.18</v>
      </c>
      <c r="AC6" s="15">
        <f t="shared" si="2"/>
        <v>-0.5943056237</v>
      </c>
      <c r="AD6" s="9"/>
      <c r="AE6" s="16">
        <v>0.857</v>
      </c>
      <c r="AF6" s="16">
        <v>1.49</v>
      </c>
      <c r="AG6" s="16">
        <v>1.497</v>
      </c>
      <c r="AH6" s="16">
        <v>-0.924</v>
      </c>
    </row>
    <row r="7" ht="15.75" customHeight="1">
      <c r="A7" s="1" t="s">
        <v>15</v>
      </c>
      <c r="B7" s="11">
        <v>179.0</v>
      </c>
      <c r="C7" s="11">
        <v>67.0</v>
      </c>
      <c r="D7" s="11">
        <v>66.0</v>
      </c>
      <c r="E7" s="11">
        <v>102.0</v>
      </c>
      <c r="F7" s="2"/>
      <c r="G7" s="1" t="s">
        <v>15</v>
      </c>
      <c r="H7" s="11">
        <f t="shared" ref="H7:K7" si="3">(B7-B11)/B12</f>
        <v>0.235081173</v>
      </c>
      <c r="I7" s="11">
        <f t="shared" si="3"/>
        <v>0.2086825031</v>
      </c>
      <c r="J7" s="11">
        <f t="shared" si="3"/>
        <v>-0.66</v>
      </c>
      <c r="K7" s="11">
        <f t="shared" si="3"/>
        <v>0.1766854557</v>
      </c>
      <c r="L7" s="2"/>
      <c r="M7" s="1" t="s">
        <v>6</v>
      </c>
      <c r="N7" s="17" t="s">
        <v>16</v>
      </c>
      <c r="O7" s="18" t="s">
        <v>17</v>
      </c>
      <c r="P7" s="19" t="s">
        <v>18</v>
      </c>
      <c r="Q7" s="20" t="s">
        <v>19</v>
      </c>
      <c r="R7" s="2"/>
      <c r="S7" s="2"/>
      <c r="T7" s="21">
        <v>1.843</v>
      </c>
      <c r="U7" s="22">
        <v>1.052</v>
      </c>
      <c r="V7" s="22">
        <v>0.104</v>
      </c>
      <c r="W7" s="22">
        <v>0.0</v>
      </c>
      <c r="X7" s="2"/>
      <c r="Y7" s="1" t="s">
        <v>15</v>
      </c>
      <c r="Z7" s="11">
        <f t="shared" ref="Z7:AC7" si="4">(B7-B11)/B12</f>
        <v>0.235081173</v>
      </c>
      <c r="AA7" s="15">
        <f t="shared" si="4"/>
        <v>0.2086825031</v>
      </c>
      <c r="AB7" s="15">
        <f t="shared" si="4"/>
        <v>-0.66</v>
      </c>
      <c r="AC7" s="11">
        <f t="shared" si="4"/>
        <v>0.1766854557</v>
      </c>
      <c r="AD7" s="23" t="s">
        <v>20</v>
      </c>
      <c r="AE7" s="16">
        <v>0.905</v>
      </c>
      <c r="AF7" s="16">
        <v>-1.194</v>
      </c>
      <c r="AG7" s="16">
        <v>-7.346</v>
      </c>
      <c r="AH7" s="16">
        <v>-0.15</v>
      </c>
    </row>
    <row r="8" ht="15.75" customHeight="1">
      <c r="A8" s="1" t="s">
        <v>21</v>
      </c>
      <c r="B8" s="11">
        <v>166.0</v>
      </c>
      <c r="C8" s="11">
        <v>55.0</v>
      </c>
      <c r="D8" s="11">
        <v>62.0</v>
      </c>
      <c r="E8" s="11">
        <v>85.0</v>
      </c>
      <c r="F8" s="2"/>
      <c r="G8" s="1" t="s">
        <v>21</v>
      </c>
      <c r="H8" s="11">
        <f t="shared" ref="H8:K8" si="5">(B8-B11)/B12</f>
        <v>-0.6380774695</v>
      </c>
      <c r="I8" s="11">
        <f t="shared" si="5"/>
        <v>-1.460777522</v>
      </c>
      <c r="J8" s="11">
        <f t="shared" si="5"/>
        <v>-0.98</v>
      </c>
      <c r="K8" s="11">
        <f t="shared" si="5"/>
        <v>-0.9155519068</v>
      </c>
      <c r="L8" s="2"/>
      <c r="M8" s="1" t="s">
        <v>7</v>
      </c>
      <c r="N8" s="24" t="s">
        <v>22</v>
      </c>
      <c r="O8" s="17" t="s">
        <v>23</v>
      </c>
      <c r="P8" s="25" t="s">
        <v>24</v>
      </c>
      <c r="Q8" s="26" t="s">
        <v>25</v>
      </c>
      <c r="R8" s="2"/>
      <c r="S8" s="2"/>
      <c r="T8" s="2"/>
      <c r="U8" s="2"/>
      <c r="V8" s="2"/>
      <c r="W8" s="2"/>
      <c r="X8" s="2"/>
      <c r="Y8" s="1" t="s">
        <v>21</v>
      </c>
      <c r="Z8" s="11">
        <f t="shared" ref="Z8:AC8" si="6">(B8-B11)/B12</f>
        <v>-0.6380774695</v>
      </c>
      <c r="AA8" s="11">
        <f t="shared" si="6"/>
        <v>-1.460777522</v>
      </c>
      <c r="AB8" s="11">
        <f t="shared" si="6"/>
        <v>-0.98</v>
      </c>
      <c r="AC8" s="11">
        <f t="shared" si="6"/>
        <v>-0.9155519068</v>
      </c>
      <c r="AD8" s="9"/>
      <c r="AE8" s="16">
        <v>0.66</v>
      </c>
      <c r="AF8" s="16">
        <v>-1.814</v>
      </c>
      <c r="AG8" s="16">
        <v>6.616</v>
      </c>
      <c r="AH8" s="16">
        <v>-0.109</v>
      </c>
    </row>
    <row r="9" ht="15.75" customHeight="1">
      <c r="A9" s="1" t="s">
        <v>26</v>
      </c>
      <c r="B9" s="11">
        <v>195.0</v>
      </c>
      <c r="C9" s="11">
        <v>69.0</v>
      </c>
      <c r="D9" s="11">
        <v>80.0</v>
      </c>
      <c r="E9" s="11">
        <v>120.0</v>
      </c>
      <c r="F9" s="2"/>
      <c r="G9" s="1" t="s">
        <v>26</v>
      </c>
      <c r="H9" s="11">
        <f t="shared" ref="H9:K9" si="7">(B9-B11)/B12</f>
        <v>1.309737964</v>
      </c>
      <c r="I9" s="11">
        <f t="shared" si="7"/>
        <v>0.4869258405</v>
      </c>
      <c r="J9" s="11">
        <f t="shared" si="7"/>
        <v>0.46</v>
      </c>
      <c r="K9" s="11">
        <f t="shared" si="7"/>
        <v>1.333172075</v>
      </c>
      <c r="L9" s="2"/>
      <c r="M9" s="1" t="s">
        <v>8</v>
      </c>
      <c r="N9" s="27" t="s">
        <v>27</v>
      </c>
      <c r="O9" s="28" t="s">
        <v>28</v>
      </c>
      <c r="P9" s="17" t="s">
        <v>29</v>
      </c>
      <c r="Q9" s="29" t="s">
        <v>30</v>
      </c>
      <c r="R9" s="2"/>
      <c r="S9" s="2"/>
      <c r="T9" s="2"/>
      <c r="U9" s="2"/>
      <c r="V9" s="2"/>
      <c r="W9" s="2"/>
      <c r="X9" s="2"/>
      <c r="Y9" s="1" t="s">
        <v>26</v>
      </c>
      <c r="Z9" s="11">
        <f t="shared" ref="Z9:AC9" si="8">(B9-B11)/B12</f>
        <v>1.309737964</v>
      </c>
      <c r="AA9" s="11">
        <f t="shared" si="8"/>
        <v>0.4869258405</v>
      </c>
      <c r="AB9" s="11">
        <f t="shared" si="8"/>
        <v>0.46</v>
      </c>
      <c r="AC9" s="15">
        <f t="shared" si="8"/>
        <v>1.333172075</v>
      </c>
      <c r="AD9" s="9"/>
      <c r="AE9" s="30">
        <v>1.0</v>
      </c>
      <c r="AF9" s="31">
        <v>1.0</v>
      </c>
      <c r="AG9" s="31">
        <v>1.0</v>
      </c>
      <c r="AH9" s="31">
        <v>1.0</v>
      </c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" t="s">
        <v>9</v>
      </c>
      <c r="N10" s="32" t="s">
        <v>31</v>
      </c>
      <c r="O10" s="33" t="s">
        <v>32</v>
      </c>
      <c r="P10" s="34" t="s">
        <v>33</v>
      </c>
      <c r="Q10" s="17" t="s">
        <v>34</v>
      </c>
      <c r="R10" s="2"/>
      <c r="S10" s="2"/>
      <c r="T10" s="7" t="s">
        <v>35</v>
      </c>
      <c r="U10" s="8"/>
      <c r="V10" s="8"/>
      <c r="W10" s="8"/>
      <c r="X10" s="2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ht="15.75" customHeight="1">
      <c r="A11" s="1" t="s">
        <v>36</v>
      </c>
      <c r="B11" s="11">
        <f t="shared" ref="B11:E11" si="9">AVERAGE(B6:B9)</f>
        <v>175.5</v>
      </c>
      <c r="C11" s="11">
        <f t="shared" si="9"/>
        <v>65.5</v>
      </c>
      <c r="D11" s="11">
        <f t="shared" si="9"/>
        <v>74.25</v>
      </c>
      <c r="E11" s="11">
        <f t="shared" si="9"/>
        <v>99.25</v>
      </c>
      <c r="F11" s="2"/>
      <c r="G11" s="1" t="s">
        <v>36</v>
      </c>
      <c r="H11" s="12">
        <f t="shared" ref="H11:K11" si="10">AVERAGE(H6:H9)</f>
        <v>0</v>
      </c>
      <c r="I11" s="12">
        <f t="shared" si="10"/>
        <v>0</v>
      </c>
      <c r="J11" s="12">
        <f t="shared" si="10"/>
        <v>0</v>
      </c>
      <c r="K11" s="12">
        <f t="shared" si="10"/>
        <v>0</v>
      </c>
      <c r="L11" s="2"/>
      <c r="M11" s="2"/>
      <c r="N11" s="2"/>
      <c r="O11" s="2"/>
      <c r="P11" s="2"/>
      <c r="Q11" s="2"/>
      <c r="R11" s="2"/>
      <c r="S11" s="13"/>
      <c r="T11" s="35" t="s">
        <v>12</v>
      </c>
      <c r="U11" s="35" t="s">
        <v>12</v>
      </c>
      <c r="V11" s="35" t="s">
        <v>12</v>
      </c>
      <c r="W11" s="35" t="s">
        <v>12</v>
      </c>
      <c r="X11" s="2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5.75" customHeight="1">
      <c r="A12" s="1" t="s">
        <v>37</v>
      </c>
      <c r="B12" s="11">
        <f t="shared" ref="B12:E12" si="11">STDEV(B6:B9)</f>
        <v>14.88847429</v>
      </c>
      <c r="C12" s="11">
        <f t="shared" si="11"/>
        <v>7.187952884</v>
      </c>
      <c r="D12" s="11">
        <f t="shared" si="11"/>
        <v>12.5</v>
      </c>
      <c r="E12" s="11">
        <f t="shared" si="11"/>
        <v>15.56438242</v>
      </c>
      <c r="F12" s="2"/>
      <c r="G12" s="1" t="s">
        <v>37</v>
      </c>
      <c r="H12" s="12">
        <f t="shared" ref="H12:K12" si="12">STDEV(H6:H9)</f>
        <v>1</v>
      </c>
      <c r="I12" s="12">
        <f t="shared" si="12"/>
        <v>1</v>
      </c>
      <c r="J12" s="12">
        <f t="shared" si="12"/>
        <v>1</v>
      </c>
      <c r="K12" s="12">
        <f t="shared" si="12"/>
        <v>1</v>
      </c>
      <c r="L12" s="2"/>
      <c r="M12" s="2"/>
      <c r="N12" s="2"/>
      <c r="O12" s="2"/>
      <c r="P12" s="2"/>
      <c r="Q12" s="2"/>
      <c r="R12" s="2"/>
      <c r="S12" s="2"/>
      <c r="T12" s="21">
        <v>0.857</v>
      </c>
      <c r="U12" s="22">
        <v>1.49</v>
      </c>
      <c r="V12" s="22">
        <v>1.497</v>
      </c>
      <c r="W12" s="22">
        <v>-0.924</v>
      </c>
      <c r="X12" s="2"/>
      <c r="Y12" s="1" t="s">
        <v>38</v>
      </c>
      <c r="Z12" s="1" t="s">
        <v>39</v>
      </c>
      <c r="AA12" s="1" t="s">
        <v>40</v>
      </c>
      <c r="AB12" s="1" t="s">
        <v>41</v>
      </c>
      <c r="AC12" s="1"/>
      <c r="AD12" s="1"/>
      <c r="AE12" s="1"/>
      <c r="AF12" s="1"/>
      <c r="AG12" s="1"/>
      <c r="AH12" s="1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" t="s">
        <v>16</v>
      </c>
      <c r="N13" s="1" t="s">
        <v>17</v>
      </c>
      <c r="O13" s="1" t="s">
        <v>18</v>
      </c>
      <c r="P13" s="1" t="s">
        <v>19</v>
      </c>
      <c r="Q13" s="2"/>
      <c r="R13" s="2"/>
      <c r="S13" s="2"/>
      <c r="T13" s="36">
        <v>0.905</v>
      </c>
      <c r="U13" s="16">
        <v>-1.194</v>
      </c>
      <c r="V13" s="16">
        <v>-7.346</v>
      </c>
      <c r="W13" s="16">
        <v>-0.15</v>
      </c>
      <c r="X13" s="2"/>
      <c r="Y13" s="37">
        <f t="shared" ref="Y13:AB13" si="13">Z6*AE6</f>
        <v>-0.7770776088</v>
      </c>
      <c r="Z13" s="11">
        <f t="shared" si="13"/>
        <v>1.140102075</v>
      </c>
      <c r="AA13" s="11">
        <f t="shared" si="13"/>
        <v>1.76646</v>
      </c>
      <c r="AB13" s="11">
        <f t="shared" si="13"/>
        <v>0.5491383963</v>
      </c>
      <c r="AC13" s="1"/>
      <c r="AD13" s="1"/>
      <c r="AE13" s="1"/>
      <c r="AF13" s="1"/>
      <c r="AG13" s="1"/>
      <c r="AH13" s="1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2">
        <f>(((H6-H11)*(H6-H11))+((H7-H11)*(H7-H11))+((H8-H11)*(H8-H11))+((H9-H11)*(H9-H11)))/4</f>
        <v>0.75</v>
      </c>
      <c r="N14" s="12">
        <f t="shared" ref="N14:P14" si="14">(((H6-H11)*(I6-I11))+((H7-I11)*(I7-I11))+((H8-I11)*(I8-I11))+((H9-I11)*(I9-I11)))/4</f>
        <v>0.2312702587</v>
      </c>
      <c r="O14" s="12">
        <f t="shared" si="14"/>
        <v>0.605179259</v>
      </c>
      <c r="P14" s="12">
        <f t="shared" si="14"/>
        <v>0.1731517466</v>
      </c>
      <c r="Q14" s="2"/>
      <c r="R14" s="2"/>
      <c r="S14" s="2"/>
      <c r="T14" s="36">
        <v>0.66</v>
      </c>
      <c r="U14" s="16">
        <v>-1.814</v>
      </c>
      <c r="V14" s="16">
        <v>6.616</v>
      </c>
      <c r="W14" s="16">
        <v>-0.109</v>
      </c>
      <c r="X14" s="2"/>
      <c r="Y14" s="11">
        <f t="shared" ref="Y14:AB14" si="15">Z7*AE7</f>
        <v>0.2127484616</v>
      </c>
      <c r="Z14" s="11">
        <f t="shared" si="15"/>
        <v>-0.2491669087</v>
      </c>
      <c r="AA14" s="11">
        <f t="shared" si="15"/>
        <v>4.84836</v>
      </c>
      <c r="AB14" s="11">
        <f t="shared" si="15"/>
        <v>-0.02650281836</v>
      </c>
      <c r="AC14" s="1"/>
      <c r="AD14" s="1"/>
      <c r="AE14" s="1"/>
      <c r="AF14" s="1"/>
      <c r="AG14" s="1"/>
      <c r="AH14" s="1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38">
        <v>1.0</v>
      </c>
      <c r="U15" s="31">
        <v>1.0</v>
      </c>
      <c r="V15" s="31">
        <v>1.0</v>
      </c>
      <c r="W15" s="31">
        <v>1.0</v>
      </c>
      <c r="X15" s="2"/>
      <c r="Y15" s="11">
        <f t="shared" ref="Y15:AB15" si="16">Z8*AE8</f>
        <v>-0.4211311299</v>
      </c>
      <c r="Z15" s="11">
        <f t="shared" si="16"/>
        <v>2.649850424</v>
      </c>
      <c r="AA15" s="11">
        <f t="shared" si="16"/>
        <v>-6.48368</v>
      </c>
      <c r="AB15" s="11">
        <f t="shared" si="16"/>
        <v>0.09979515785</v>
      </c>
      <c r="AC15" s="1"/>
      <c r="AD15" s="1"/>
      <c r="AE15" s="1"/>
      <c r="AF15" s="1"/>
      <c r="AG15" s="1"/>
      <c r="AH15" s="1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 t="s">
        <v>23</v>
      </c>
      <c r="N16" s="1" t="s">
        <v>24</v>
      </c>
      <c r="O16" s="1" t="s">
        <v>25</v>
      </c>
      <c r="P16" s="2"/>
      <c r="Q16" s="2"/>
      <c r="R16" s="2"/>
      <c r="S16" s="2"/>
      <c r="T16" s="2"/>
      <c r="U16" s="2"/>
      <c r="V16" s="2"/>
      <c r="W16" s="2"/>
      <c r="X16" s="2"/>
      <c r="Y16" s="11">
        <f t="shared" ref="Y16:AB16" si="17">Z9*AE9</f>
        <v>1.309737964</v>
      </c>
      <c r="Z16" s="11">
        <f t="shared" si="17"/>
        <v>0.4869258405</v>
      </c>
      <c r="AA16" s="11">
        <f t="shared" si="17"/>
        <v>0.46</v>
      </c>
      <c r="AB16" s="11">
        <f t="shared" si="17"/>
        <v>1.333172075</v>
      </c>
      <c r="AC16" s="1"/>
      <c r="AD16" s="1"/>
      <c r="AE16" s="1"/>
      <c r="AF16" s="1"/>
      <c r="AG16" s="1"/>
      <c r="AH16" s="1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2">
        <f>(((I6-I11)*(I6-I11))+((I7-I11)*(I7-I11))+((I8-I11)*(I8-I11))+((I9-I11)*(I9-I11)))/4</f>
        <v>0.75</v>
      </c>
      <c r="N17" s="12">
        <f>(((I6-I11)*(J6-J11))+((I7-I11)*(J7-J11))+((I8-I11)*(J8-J11))+((I9-I11)*(J9-J11)))/4</f>
        <v>0.605179259</v>
      </c>
      <c r="O17" s="12">
        <f>(((I6-I11)*(K6-K11))+((I7-I11)*(K7-K11))+((I8-I11)*(K8-K11))+((I9-I11)*(K9-K11)))/4</f>
        <v>0.392175099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" t="s">
        <v>29</v>
      </c>
      <c r="N19" s="1" t="s">
        <v>30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2">
        <f>(((J6-J11)*(J6-J11))+((J7-J11)*(J7-J11))+((J8-J11)*(J8-J11))+((J9-J11)*(J9-J11)))/4</f>
        <v>0.75</v>
      </c>
      <c r="N20" s="12">
        <f>(((J6-J11)*(K6-K11))+((J7-J11)*(K7-K11))+((J8-J11)*(K8-K11))+((J9-J11)*(K9-K11)))/4</f>
        <v>0.1731517466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1" t="s">
        <v>34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12">
        <f>(((K6-K11)*(K6-K11))+((K7-K11)*(K7-K11))+((K8-K11)*(K8-K11))+((K9-K11)*(K9-K11)))/4</f>
        <v>0.75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" t="s">
        <v>6</v>
      </c>
      <c r="O26" s="1" t="s">
        <v>7</v>
      </c>
      <c r="P26" s="1" t="s">
        <v>8</v>
      </c>
      <c r="Q26" s="1" t="s">
        <v>9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" t="s">
        <v>6</v>
      </c>
      <c r="N27" s="2">
        <f>(((H6-H11)*(H6-H11))+((H7-H11)*(H7-H11))+((H8-H11)*(H8-H11))+((H9-H11)*(H9-H11)))/4</f>
        <v>0.75</v>
      </c>
      <c r="O27" s="2">
        <f>(((H6-H11)*(I6-I11))+((H7-I11)*(I7-I11))+((H8-I11)*(I8-I11))+((H9-I11)*(I9-I11)))/4</f>
        <v>0.2312702587</v>
      </c>
      <c r="P27" s="15">
        <f>(((H6-H11)*(J6-J11))+((H7-H11)*(J7-J11))+((H8-H11)*(J8-J11))+((H9-H11)*(J9-J11)))/4</f>
        <v>0.0006716604943</v>
      </c>
      <c r="Q27" s="15">
        <f>(((H6-H11)*(K6-K11))+((H7-H11)*(K7-K11))+((H8-H11)*(K8-K11))+((H9-H11)*(K9-K11)))/4</f>
        <v>0.7276790548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" t="s">
        <v>7</v>
      </c>
      <c r="N28" s="2">
        <f>(((H6-H11)*(I6-I11))+((H7-I11)*(I7-I11))+((H8-I11)*(I8-I11))+((H9-I11)*(I9-I11)))/4</f>
        <v>0.2312702587</v>
      </c>
      <c r="O28" s="2">
        <f>(((I6-I11)*(I6-I11))+((I7-I11)*(I7-I11))+((I8-I11)*(I8-I11))+((I9-I11)*(I9-I11)))/4</f>
        <v>0.75</v>
      </c>
      <c r="P28" s="15">
        <f>(((I6-I11)*(J6-J11))+((I7-I11)*(J7-J11))+((I8-I11)*(J8-J11))+((I9-I11)*(J9-J11)))/4</f>
        <v>0.605179259</v>
      </c>
      <c r="Q28" s="15">
        <f>(((I6-I11)*(K6-K11))+((I7-I11)*(K7-K11))+((I8-I11)*(K8-K11))+((I9-I11)*(K9-K11)))/4</f>
        <v>0.392175099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" t="s">
        <v>8</v>
      </c>
      <c r="N29" s="2">
        <f>(((H6-H11)*(J6-J11))+((H7-H11)*(J7-J11))+((H8-H11)*(J8-J11))+((H9-H11)*(J9-J11)))/4</f>
        <v>0.0006716604943</v>
      </c>
      <c r="O29" s="2">
        <f>(((I6-I11)*(J6-J11))+((I7-I11)*(J7-J11))+((I8-I11)*(J8-J11))+((I9-I11)*(J9-J11)))/4</f>
        <v>0.605179259</v>
      </c>
      <c r="P29" s="15">
        <f>(((J6-J11)*(J6-J11))+((J7-J11)*(J7-J11))+((J8-J11)*(J8-J11))+((J9-J11)*(J9-J11)))/4</f>
        <v>0.75</v>
      </c>
      <c r="Q29" s="15">
        <f>(((J6-J11)*(K6-K11))+((J7-J11)*(K7-K11))+((J8-J11)*(K8-K11))+((J9-J11)*(K9-K11)))/4</f>
        <v>0.1731517466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 t="s">
        <v>9</v>
      </c>
      <c r="N30" s="2">
        <f>(((H6-H11)*(K6-K11))+((H7-H11)*(K7-K11))+((H8-H11)*(K8-K11))+((H9-H11)*(K9-K11)))/4</f>
        <v>0.7276790548</v>
      </c>
      <c r="O30" s="2">
        <f>(((I6-I11)*(K6-K11))+((I7-I11)*(K7-K11))+((I8-I11)*(K8-K11))+((I9-I11)*(K9-K11)))/4</f>
        <v>0.392175099</v>
      </c>
      <c r="P30" s="15">
        <f>(((J6-J11)*(K6-K11))+((J7-J11)*(K7-K11))+((J8-J11)*(K8-K11))+((J9-J11)*(K9-K11)))/4</f>
        <v>0.1731517466</v>
      </c>
      <c r="Q30" s="15">
        <f>(((K6-K11)*(K6-K11))+((K7-K11)*(K7-K11))+((K8-K11)*(K8-K11))+((K9-K11)*(K9-K11)))/4</f>
        <v>0.75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2022-12-05T04:21:03Z</dcterms:created>
  <dc:creator>Microsoft Office User</dc:creator>
</cp:coreProperties>
</file>