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ccaul/WebstormProjects/cost/AutoScaling/"/>
    </mc:Choice>
  </mc:AlternateContent>
  <xr:revisionPtr revIDLastSave="0" documentId="13_ncr:1_{BC7D31C9-FADF-8E4A-8695-E74C08EF5031}" xr6:coauthVersionLast="45" xr6:coauthVersionMax="45" xr10:uidLastSave="{00000000-0000-0000-0000-000000000000}"/>
  <bookViews>
    <workbookView xWindow="220" yWindow="460" windowWidth="28580" windowHeight="16640" xr2:uid="{16EC6932-B7B5-FB41-B357-95999B9E7378}"/>
  </bookViews>
  <sheets>
    <sheet name="Auto Scaling Modeler" sheetId="2" r:id="rId1"/>
  </sheets>
  <definedNames>
    <definedName name="AutoScalingMax">'Auto Scaling Modeler'!$B$21</definedName>
    <definedName name="AutoScalingMin">'Auto Scaling Modeler'!$B$20</definedName>
    <definedName name="AvgItemSize">#REF!</definedName>
    <definedName name="BaselineRCU">'Auto Scaling Modeler'!$B$7</definedName>
    <definedName name="BaselineWCU">'Auto Scaling Modeler'!$B$24</definedName>
    <definedName name="DatasetSize">#REF!</definedName>
    <definedName name="DefaultReadDiscount">#REF!</definedName>
    <definedName name="GSIReplicationPct">#REF!</definedName>
    <definedName name="IRPM">#REF!</definedName>
    <definedName name="ItemSize">'Auto Scaling Modeler'!$B$11</definedName>
    <definedName name="ItemsLoaded">'Auto Scaling Modeler'!$B$10</definedName>
    <definedName name="ItemsReturned">#REF!</definedName>
    <definedName name="IWPM">#REF!</definedName>
    <definedName name="LoadDuration">'Auto Scaling Modeler'!$B$15</definedName>
    <definedName name="LoadRate">'Auto Scaling Modeler'!$B$9</definedName>
    <definedName name="LoadRateWCU">'Auto Scaling Modeler'!$B$14</definedName>
    <definedName name="MinutesModeled">'Auto Scaling Modeler'!$B$37</definedName>
    <definedName name="MonthlyStorage">#REF!</definedName>
    <definedName name="ProvisionedRCUprice">'Auto Scaling Modeler'!$F$6</definedName>
    <definedName name="ProvisionedWCUprice">'Auto Scaling Modeler'!$G$6</definedName>
    <definedName name="RampDuration">'Auto Scaling Modeler'!$B$12</definedName>
    <definedName name="RCUprice">#REF!</definedName>
    <definedName name="RcuPricing">#REF!</definedName>
    <definedName name="RCUsize">#REF!</definedName>
    <definedName name="ReadConsistency">#REF!</definedName>
    <definedName name="SearchCountStepSize">#REF!</definedName>
    <definedName name="ShowLoadLevel">'Auto Scaling Modeler'!#REF!</definedName>
    <definedName name="ShowProvisionedCapacity">'Auto Scaling Modeler'!$J$5</definedName>
    <definedName name="ShowThrottleRisk">'Auto Scaling Modeler'!$J$6</definedName>
    <definedName name="StorageCost">#REF!</definedName>
    <definedName name="TableSize">#REF!</definedName>
    <definedName name="TableWriteVelocityPerHour">#REF!</definedName>
    <definedName name="TargetUtilization">'Auto Scaling Modeler'!$B$22</definedName>
    <definedName name="WCUprice">'Auto Scaling Modeler'!$B$31</definedName>
    <definedName name="WcuPricing">#REF!</definedName>
    <definedName name="WCUsiz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I44" i="2" l="1"/>
  <c r="C44" i="2" s="1"/>
  <c r="I43" i="2"/>
  <c r="C43" i="2" s="1"/>
  <c r="B44" i="2"/>
  <c r="F44" i="2" s="1"/>
  <c r="B45" i="2"/>
  <c r="F45" i="2" s="1"/>
  <c r="B46" i="2"/>
  <c r="F46" i="2" s="1"/>
  <c r="B47" i="2"/>
  <c r="F47" i="2" s="1"/>
  <c r="B48" i="2"/>
  <c r="F48" i="2" s="1"/>
  <c r="B116" i="2"/>
  <c r="F116" i="2" s="1"/>
  <c r="B43" i="2"/>
  <c r="F43" i="2" s="1"/>
  <c r="B15" i="2"/>
  <c r="B14" i="2"/>
  <c r="B52" i="2" s="1"/>
  <c r="F52" i="2" s="1"/>
  <c r="B124" i="2" l="1"/>
  <c r="F124" i="2" s="1"/>
  <c r="B128" i="2"/>
  <c r="F128" i="2" s="1"/>
  <c r="B120" i="2"/>
  <c r="F120" i="2" s="1"/>
  <c r="B111" i="2"/>
  <c r="F111" i="2" s="1"/>
  <c r="B114" i="2"/>
  <c r="F114" i="2" s="1"/>
  <c r="B127" i="2"/>
  <c r="F127" i="2" s="1"/>
  <c r="B123" i="2"/>
  <c r="F123" i="2" s="1"/>
  <c r="B119" i="2"/>
  <c r="F119" i="2" s="1"/>
  <c r="B115" i="2"/>
  <c r="F115" i="2" s="1"/>
  <c r="B126" i="2"/>
  <c r="F126" i="2" s="1"/>
  <c r="B122" i="2"/>
  <c r="F122" i="2" s="1"/>
  <c r="B118" i="2"/>
  <c r="F118" i="2" s="1"/>
  <c r="B125" i="2"/>
  <c r="F125" i="2" s="1"/>
  <c r="B121" i="2"/>
  <c r="F121" i="2" s="1"/>
  <c r="B117" i="2"/>
  <c r="F117" i="2" s="1"/>
  <c r="B113" i="2"/>
  <c r="F113" i="2" s="1"/>
  <c r="B112" i="2"/>
  <c r="F112" i="2" s="1"/>
  <c r="B110" i="2"/>
  <c r="F110" i="2" s="1"/>
  <c r="B106" i="2"/>
  <c r="F106" i="2" s="1"/>
  <c r="B102" i="2"/>
  <c r="F102" i="2" s="1"/>
  <c r="B109" i="2"/>
  <c r="F109" i="2" s="1"/>
  <c r="B105" i="2"/>
  <c r="F105" i="2" s="1"/>
  <c r="B101" i="2"/>
  <c r="F101" i="2" s="1"/>
  <c r="B108" i="2"/>
  <c r="F108" i="2" s="1"/>
  <c r="B104" i="2"/>
  <c r="F104" i="2" s="1"/>
  <c r="B100" i="2"/>
  <c r="F100" i="2" s="1"/>
  <c r="B107" i="2"/>
  <c r="F107" i="2" s="1"/>
  <c r="B103" i="2"/>
  <c r="F103" i="2" s="1"/>
  <c r="B99" i="2"/>
  <c r="F99" i="2" s="1"/>
  <c r="B89" i="2"/>
  <c r="F89" i="2" s="1"/>
  <c r="B88" i="2"/>
  <c r="F88" i="2" s="1"/>
  <c r="B97" i="2"/>
  <c r="F97" i="2" s="1"/>
  <c r="B96" i="2"/>
  <c r="F96" i="2" s="1"/>
  <c r="B92" i="2"/>
  <c r="F92" i="2" s="1"/>
  <c r="B95" i="2"/>
  <c r="F95" i="2" s="1"/>
  <c r="B91" i="2"/>
  <c r="F91" i="2" s="1"/>
  <c r="B87" i="2"/>
  <c r="F87" i="2" s="1"/>
  <c r="B93" i="2"/>
  <c r="F93" i="2" s="1"/>
  <c r="B98" i="2"/>
  <c r="F98" i="2" s="1"/>
  <c r="B94" i="2"/>
  <c r="F94" i="2" s="1"/>
  <c r="B90" i="2"/>
  <c r="F90" i="2" s="1"/>
  <c r="B75" i="2"/>
  <c r="F75" i="2" s="1"/>
  <c r="B59" i="2"/>
  <c r="F59" i="2" s="1"/>
  <c r="B71" i="2"/>
  <c r="F71" i="2" s="1"/>
  <c r="B55" i="2"/>
  <c r="F55" i="2" s="1"/>
  <c r="B83" i="2"/>
  <c r="F83" i="2" s="1"/>
  <c r="B67" i="2"/>
  <c r="F67" i="2" s="1"/>
  <c r="B51" i="2"/>
  <c r="F51" i="2" s="1"/>
  <c r="B79" i="2"/>
  <c r="F79" i="2" s="1"/>
  <c r="B63" i="2"/>
  <c r="F63" i="2" s="1"/>
  <c r="B86" i="2"/>
  <c r="F86" i="2" s="1"/>
  <c r="B82" i="2"/>
  <c r="F82" i="2" s="1"/>
  <c r="B78" i="2"/>
  <c r="F78" i="2" s="1"/>
  <c r="B74" i="2"/>
  <c r="F74" i="2" s="1"/>
  <c r="B70" i="2"/>
  <c r="F70" i="2" s="1"/>
  <c r="B66" i="2"/>
  <c r="F66" i="2" s="1"/>
  <c r="B62" i="2"/>
  <c r="F62" i="2" s="1"/>
  <c r="B58" i="2"/>
  <c r="F58" i="2" s="1"/>
  <c r="B54" i="2"/>
  <c r="F54" i="2" s="1"/>
  <c r="B50" i="2"/>
  <c r="F50" i="2" s="1"/>
  <c r="B85" i="2"/>
  <c r="F85" i="2" s="1"/>
  <c r="B81" i="2"/>
  <c r="F81" i="2" s="1"/>
  <c r="B77" i="2"/>
  <c r="F77" i="2" s="1"/>
  <c r="B73" i="2"/>
  <c r="F73" i="2" s="1"/>
  <c r="B69" i="2"/>
  <c r="F69" i="2" s="1"/>
  <c r="B65" i="2"/>
  <c r="F65" i="2" s="1"/>
  <c r="B61" i="2"/>
  <c r="F61" i="2" s="1"/>
  <c r="B57" i="2"/>
  <c r="F57" i="2" s="1"/>
  <c r="B53" i="2"/>
  <c r="F53" i="2" s="1"/>
  <c r="B49" i="2"/>
  <c r="F49" i="2" s="1"/>
  <c r="B84" i="2"/>
  <c r="F84" i="2" s="1"/>
  <c r="B80" i="2"/>
  <c r="F80" i="2" s="1"/>
  <c r="B76" i="2"/>
  <c r="F76" i="2" s="1"/>
  <c r="B72" i="2"/>
  <c r="F72" i="2" s="1"/>
  <c r="B68" i="2"/>
  <c r="F68" i="2" s="1"/>
  <c r="B64" i="2"/>
  <c r="F64" i="2" s="1"/>
  <c r="B60" i="2"/>
  <c r="F60" i="2" s="1"/>
  <c r="B56" i="2"/>
  <c r="F56" i="2" s="1"/>
  <c r="D43" i="2"/>
  <c r="D44" i="2"/>
  <c r="B16" i="2" l="1"/>
  <c r="B27" i="2"/>
  <c r="H127" i="2"/>
  <c r="H128" i="2"/>
  <c r="H126" i="2"/>
  <c r="H124" i="2"/>
  <c r="H114" i="2"/>
  <c r="H115" i="2"/>
  <c r="H117" i="2"/>
  <c r="H118" i="2"/>
  <c r="H116" i="2"/>
  <c r="H123" i="2"/>
  <c r="H125" i="2"/>
  <c r="H122" i="2"/>
  <c r="H121" i="2"/>
  <c r="H120" i="2"/>
  <c r="H119" i="2"/>
  <c r="H112" i="2"/>
  <c r="H111" i="2"/>
  <c r="H110" i="2"/>
  <c r="H108" i="2"/>
  <c r="H107" i="2"/>
  <c r="H109" i="2"/>
  <c r="H113" i="2"/>
  <c r="H106" i="2"/>
  <c r="H105" i="2"/>
  <c r="H99" i="2"/>
  <c r="H104" i="2"/>
  <c r="H97" i="2"/>
  <c r="H95" i="2"/>
  <c r="H98" i="2"/>
  <c r="H103" i="2"/>
  <c r="H96" i="2"/>
  <c r="H102" i="2"/>
  <c r="H100" i="2"/>
  <c r="H101" i="2"/>
  <c r="H92" i="2"/>
  <c r="H90" i="2"/>
  <c r="H88" i="2"/>
  <c r="H93" i="2"/>
  <c r="H94" i="2"/>
  <c r="H91" i="2"/>
  <c r="H89" i="2"/>
  <c r="H86" i="2"/>
  <c r="H87" i="2"/>
  <c r="H77" i="2"/>
  <c r="H76" i="2"/>
  <c r="H81" i="2"/>
  <c r="H78" i="2"/>
  <c r="H82" i="2"/>
  <c r="H83" i="2"/>
  <c r="H80" i="2"/>
  <c r="H85" i="2"/>
  <c r="H79" i="2"/>
  <c r="H84" i="2"/>
  <c r="H70" i="2"/>
  <c r="H68" i="2"/>
  <c r="H73" i="2"/>
  <c r="H71" i="2"/>
  <c r="H69" i="2"/>
  <c r="H74" i="2"/>
  <c r="H72" i="2"/>
  <c r="H75" i="2"/>
  <c r="H60" i="2"/>
  <c r="H61" i="2"/>
  <c r="H58" i="2"/>
  <c r="H66" i="2"/>
  <c r="H63" i="2"/>
  <c r="H62" i="2"/>
  <c r="H67" i="2"/>
  <c r="H64" i="2"/>
  <c r="H65" i="2"/>
  <c r="H59" i="2"/>
  <c r="H57" i="2"/>
  <c r="G45" i="2" l="1"/>
  <c r="I45" i="2" s="1"/>
  <c r="C45" i="2" l="1"/>
  <c r="D45" i="2" s="1"/>
  <c r="G46" i="2" l="1"/>
  <c r="I46" i="2" s="1"/>
  <c r="C46" i="2" l="1"/>
  <c r="D46" i="2" s="1"/>
  <c r="G47" i="2" l="1"/>
  <c r="I47" i="2" s="1"/>
  <c r="C47" i="2" l="1"/>
  <c r="D47" i="2" s="1"/>
  <c r="G48" i="2" l="1"/>
  <c r="I48" i="2" s="1"/>
  <c r="C48" i="2" l="1"/>
  <c r="G49" i="2" s="1"/>
  <c r="I49" i="2" s="1"/>
  <c r="D48" i="2" l="1"/>
  <c r="C49" i="2" l="1"/>
  <c r="G50" i="2" s="1"/>
  <c r="I50" i="2" s="1"/>
  <c r="D49" i="2" l="1"/>
  <c r="C50" i="2"/>
  <c r="G51" i="2" s="1"/>
  <c r="I51" i="2" s="1"/>
  <c r="C51" i="2" l="1"/>
  <c r="G52" i="2" s="1"/>
  <c r="I52" i="2" s="1"/>
  <c r="D50" i="2"/>
  <c r="C52" i="2" l="1"/>
  <c r="D51" i="2"/>
  <c r="D52" i="2" l="1"/>
  <c r="G53" i="2"/>
  <c r="I53" i="2" s="1"/>
  <c r="C53" i="2" l="1"/>
  <c r="G54" i="2" s="1"/>
  <c r="I54" i="2" s="1"/>
  <c r="B33" i="2"/>
  <c r="C54" i="2" l="1"/>
  <c r="D53" i="2"/>
  <c r="G55" i="2" l="1"/>
  <c r="I55" i="2" s="1"/>
  <c r="D54" i="2"/>
  <c r="C55" i="2" l="1"/>
  <c r="D55" i="2" l="1"/>
  <c r="G56" i="2"/>
  <c r="I56" i="2" l="1"/>
  <c r="C56" i="2" s="1"/>
  <c r="D56" i="2" l="1"/>
  <c r="G57" i="2"/>
  <c r="I57" i="2" s="1"/>
  <c r="C57" i="2" s="1"/>
  <c r="D57" i="2" s="1"/>
  <c r="G58" i="2" l="1"/>
  <c r="I58" i="2" s="1"/>
  <c r="C58" i="2" s="1"/>
  <c r="D58" i="2" l="1"/>
  <c r="G59" i="2"/>
  <c r="I59" i="2" s="1"/>
  <c r="C59" i="2" l="1"/>
  <c r="G60" i="2" l="1"/>
  <c r="D59" i="2"/>
  <c r="I60" i="2" l="1"/>
  <c r="C60" i="2" s="1"/>
  <c r="D60" i="2" l="1"/>
  <c r="G61" i="2"/>
  <c r="I61" i="2" l="1"/>
  <c r="C61" i="2" s="1"/>
  <c r="D61" i="2" l="1"/>
  <c r="G62" i="2"/>
  <c r="I62" i="2" s="1"/>
  <c r="C62" i="2" s="1"/>
  <c r="G63" i="2" s="1"/>
  <c r="D62" i="2" l="1"/>
  <c r="I63" i="2"/>
  <c r="C63" i="2" s="1"/>
  <c r="D63" i="2" l="1"/>
  <c r="G64" i="2"/>
  <c r="I64" i="2" s="1"/>
  <c r="C64" i="2" s="1"/>
  <c r="D64" i="2" l="1"/>
  <c r="G65" i="2"/>
  <c r="I65" i="2" l="1"/>
  <c r="C65" i="2" s="1"/>
  <c r="D65" i="2" s="1"/>
  <c r="G66" i="2" l="1"/>
  <c r="I66" i="2" s="1"/>
  <c r="C66" i="2" s="1"/>
  <c r="G67" i="2" l="1"/>
  <c r="I67" i="2" s="1"/>
  <c r="D66" i="2"/>
  <c r="C67" i="2" l="1"/>
  <c r="G68" i="2" l="1"/>
  <c r="I68" i="2" s="1"/>
  <c r="D67" i="2"/>
  <c r="C68" i="2" l="1"/>
  <c r="D68" i="2" l="1"/>
  <c r="G69" i="2"/>
  <c r="I69" i="2" s="1"/>
  <c r="C69" i="2" l="1"/>
  <c r="D69" i="2" l="1"/>
  <c r="G70" i="2"/>
  <c r="I70" i="2" s="1"/>
  <c r="C70" i="2" l="1"/>
  <c r="D70" i="2" l="1"/>
  <c r="G71" i="2"/>
  <c r="I71" i="2" s="1"/>
  <c r="C71" i="2" l="1"/>
  <c r="D71" i="2" l="1"/>
  <c r="G72" i="2"/>
  <c r="I72" i="2" s="1"/>
  <c r="C72" i="2" l="1"/>
  <c r="D72" i="2" l="1"/>
  <c r="G73" i="2"/>
  <c r="I73" i="2" s="1"/>
  <c r="C73" i="2" l="1"/>
  <c r="G74" i="2" l="1"/>
  <c r="I74" i="2" s="1"/>
  <c r="D73" i="2"/>
  <c r="C74" i="2" l="1"/>
  <c r="D74" i="2" l="1"/>
  <c r="G75" i="2"/>
  <c r="I75" i="2" s="1"/>
  <c r="C75" i="2" l="1"/>
  <c r="D75" i="2" l="1"/>
  <c r="G76" i="2"/>
  <c r="I76" i="2" s="1"/>
  <c r="C76" i="2" l="1"/>
  <c r="G77" i="2" l="1"/>
  <c r="I77" i="2" s="1"/>
  <c r="D76" i="2"/>
  <c r="C77" i="2" l="1"/>
  <c r="D77" i="2" l="1"/>
  <c r="G78" i="2"/>
  <c r="I78" i="2" s="1"/>
  <c r="C78" i="2" l="1"/>
  <c r="D78" i="2" l="1"/>
  <c r="G79" i="2"/>
  <c r="I79" i="2" s="1"/>
  <c r="C79" i="2" l="1"/>
  <c r="G80" i="2" l="1"/>
  <c r="I80" i="2" s="1"/>
  <c r="D79" i="2"/>
  <c r="C80" i="2" l="1"/>
  <c r="D80" i="2" l="1"/>
  <c r="G81" i="2"/>
  <c r="I81" i="2" s="1"/>
  <c r="C81" i="2" l="1"/>
  <c r="D81" i="2" l="1"/>
  <c r="G82" i="2"/>
  <c r="I82" i="2" s="1"/>
  <c r="C82" i="2" l="1"/>
  <c r="D82" i="2" l="1"/>
  <c r="G83" i="2"/>
  <c r="I83" i="2" s="1"/>
  <c r="C83" i="2" l="1"/>
  <c r="G84" i="2" l="1"/>
  <c r="I84" i="2" s="1"/>
  <c r="D83" i="2"/>
  <c r="C84" i="2" l="1"/>
  <c r="D84" i="2" l="1"/>
  <c r="G85" i="2"/>
  <c r="I85" i="2" s="1"/>
  <c r="C85" i="2" l="1"/>
  <c r="G86" i="2" l="1"/>
  <c r="I86" i="2" s="1"/>
  <c r="D85" i="2"/>
  <c r="C86" i="2" l="1"/>
  <c r="G87" i="2" l="1"/>
  <c r="I87" i="2" s="1"/>
  <c r="D86" i="2"/>
  <c r="C87" i="2" l="1"/>
  <c r="D87" i="2" l="1"/>
  <c r="G88" i="2"/>
  <c r="I88" i="2" s="1"/>
  <c r="C88" i="2" l="1"/>
  <c r="D88" i="2" l="1"/>
  <c r="G89" i="2"/>
  <c r="I89" i="2" s="1"/>
  <c r="C89" i="2" l="1"/>
  <c r="D89" i="2" l="1"/>
  <c r="G90" i="2"/>
  <c r="I90" i="2" s="1"/>
  <c r="C90" i="2" l="1"/>
  <c r="D90" i="2" l="1"/>
  <c r="G91" i="2"/>
  <c r="I91" i="2" s="1"/>
  <c r="C91" i="2" l="1"/>
  <c r="D91" i="2" l="1"/>
  <c r="G92" i="2"/>
  <c r="I92" i="2" s="1"/>
  <c r="C92" i="2" l="1"/>
  <c r="D92" i="2" l="1"/>
  <c r="G93" i="2"/>
  <c r="I93" i="2" s="1"/>
  <c r="C93" i="2" l="1"/>
  <c r="D93" i="2" l="1"/>
  <c r="G94" i="2"/>
  <c r="I94" i="2" s="1"/>
  <c r="C94" i="2" l="1"/>
  <c r="D94" i="2" l="1"/>
  <c r="G95" i="2"/>
  <c r="I95" i="2" s="1"/>
  <c r="C95" i="2" l="1"/>
  <c r="D95" i="2" l="1"/>
  <c r="G96" i="2"/>
  <c r="I96" i="2" s="1"/>
  <c r="C96" i="2" l="1"/>
  <c r="D96" i="2" l="1"/>
  <c r="G97" i="2"/>
  <c r="I97" i="2" s="1"/>
  <c r="C97" i="2" l="1"/>
  <c r="G98" i="2" l="1"/>
  <c r="I98" i="2" s="1"/>
  <c r="D97" i="2"/>
  <c r="C98" i="2" l="1"/>
  <c r="D98" i="2" l="1"/>
  <c r="G99" i="2"/>
  <c r="I99" i="2" s="1"/>
  <c r="C99" i="2" l="1"/>
  <c r="G100" i="2" l="1"/>
  <c r="I100" i="2" s="1"/>
  <c r="D99" i="2"/>
  <c r="C100" i="2" l="1"/>
  <c r="G101" i="2" l="1"/>
  <c r="I101" i="2" s="1"/>
  <c r="D100" i="2"/>
  <c r="C101" i="2" l="1"/>
  <c r="G102" i="2" l="1"/>
  <c r="I102" i="2" s="1"/>
  <c r="D101" i="2"/>
  <c r="C102" i="2" l="1"/>
  <c r="D102" i="2" l="1"/>
  <c r="G103" i="2"/>
  <c r="I103" i="2" s="1"/>
  <c r="C103" i="2" l="1"/>
  <c r="D103" i="2" l="1"/>
  <c r="G104" i="2"/>
  <c r="I104" i="2" s="1"/>
  <c r="C104" i="2" l="1"/>
  <c r="D104" i="2" l="1"/>
  <c r="G105" i="2"/>
  <c r="I105" i="2" s="1"/>
  <c r="C105" i="2" l="1"/>
  <c r="G106" i="2" l="1"/>
  <c r="I106" i="2" s="1"/>
  <c r="D105" i="2"/>
  <c r="C106" i="2" l="1"/>
  <c r="D106" i="2" l="1"/>
  <c r="G107" i="2"/>
  <c r="I107" i="2" s="1"/>
  <c r="C107" i="2" l="1"/>
  <c r="D107" i="2" l="1"/>
  <c r="G108" i="2"/>
  <c r="I108" i="2" s="1"/>
  <c r="C108" i="2" l="1"/>
  <c r="D108" i="2" l="1"/>
  <c r="G109" i="2"/>
  <c r="I109" i="2" s="1"/>
  <c r="C109" i="2" l="1"/>
  <c r="G110" i="2" l="1"/>
  <c r="I110" i="2" s="1"/>
  <c r="D109" i="2"/>
  <c r="C110" i="2" l="1"/>
  <c r="D110" i="2" l="1"/>
  <c r="G111" i="2"/>
  <c r="I111" i="2" s="1"/>
  <c r="C111" i="2" l="1"/>
  <c r="G112" i="2" l="1"/>
  <c r="I112" i="2" s="1"/>
  <c r="D111" i="2"/>
  <c r="C112" i="2" l="1"/>
  <c r="G113" i="2" l="1"/>
  <c r="I113" i="2" s="1"/>
  <c r="D112" i="2"/>
  <c r="C113" i="2" l="1"/>
  <c r="G114" i="2" l="1"/>
  <c r="I114" i="2" s="1"/>
  <c r="D113" i="2"/>
  <c r="C114" i="2" l="1"/>
  <c r="G115" i="2" l="1"/>
  <c r="I115" i="2" s="1"/>
  <c r="D114" i="2"/>
  <c r="C115" i="2" l="1"/>
  <c r="D115" i="2" l="1"/>
  <c r="G116" i="2"/>
  <c r="I116" i="2" s="1"/>
  <c r="C116" i="2" l="1"/>
  <c r="D116" i="2" l="1"/>
  <c r="G117" i="2"/>
  <c r="I117" i="2" s="1"/>
  <c r="C117" i="2" l="1"/>
  <c r="D117" i="2" l="1"/>
  <c r="G118" i="2"/>
  <c r="I118" i="2" s="1"/>
  <c r="C118" i="2" l="1"/>
  <c r="G119" i="2" l="1"/>
  <c r="I119" i="2" s="1"/>
  <c r="D118" i="2"/>
  <c r="C119" i="2" l="1"/>
  <c r="D119" i="2" l="1"/>
  <c r="G120" i="2"/>
  <c r="I120" i="2" s="1"/>
  <c r="C120" i="2" l="1"/>
  <c r="D120" i="2" l="1"/>
  <c r="G121" i="2"/>
  <c r="I121" i="2" s="1"/>
  <c r="C121" i="2" l="1"/>
  <c r="D121" i="2" l="1"/>
  <c r="G122" i="2"/>
  <c r="I122" i="2" s="1"/>
  <c r="C122" i="2" l="1"/>
  <c r="D122" i="2" l="1"/>
  <c r="G123" i="2"/>
  <c r="I123" i="2" s="1"/>
  <c r="C123" i="2" l="1"/>
  <c r="G124" i="2" l="1"/>
  <c r="I124" i="2" s="1"/>
  <c r="D123" i="2"/>
  <c r="C124" i="2" l="1"/>
  <c r="G125" i="2" l="1"/>
  <c r="I125" i="2" s="1"/>
  <c r="D124" i="2"/>
  <c r="C125" i="2" l="1"/>
  <c r="D125" i="2" l="1"/>
  <c r="G126" i="2"/>
  <c r="I126" i="2" s="1"/>
  <c r="C126" i="2" l="1"/>
  <c r="D126" i="2" l="1"/>
  <c r="G127" i="2"/>
  <c r="I127" i="2" s="1"/>
  <c r="C127" i="2" l="1"/>
  <c r="D127" i="2" l="1"/>
  <c r="G128" i="2"/>
  <c r="I128" i="2" s="1"/>
  <c r="C128" i="2" l="1"/>
  <c r="D128" i="2" l="1"/>
  <c r="B28" i="2" l="1"/>
  <c r="B34" i="2" s="1"/>
  <c r="B29" i="2" l="1"/>
</calcChain>
</file>

<file path=xl/sharedStrings.xml><?xml version="1.0" encoding="utf-8"?>
<sst xmlns="http://schemas.openxmlformats.org/spreadsheetml/2006/main" count="47" uniqueCount="43">
  <si>
    <t>GB</t>
  </si>
  <si>
    <t>KB</t>
  </si>
  <si>
    <t>RCU</t>
  </si>
  <si>
    <t>WCU</t>
  </si>
  <si>
    <t>Unit size (KB)</t>
  </si>
  <si>
    <t>Item Size</t>
  </si>
  <si>
    <t>Minutes</t>
  </si>
  <si>
    <t>Load Rate</t>
  </si>
  <si>
    <t>Items/min</t>
  </si>
  <si>
    <t>Provisioned Capacity</t>
  </si>
  <si>
    <t>Provisioned Capacity
Auto Scaling</t>
  </si>
  <si>
    <t>Min</t>
  </si>
  <si>
    <t>Max</t>
  </si>
  <si>
    <t>Target Utilization</t>
  </si>
  <si>
    <t>Ramp Duration</t>
  </si>
  <si>
    <t>Items to Load</t>
  </si>
  <si>
    <t>WCU/second</t>
  </si>
  <si>
    <t>IdealAutoScalingCapacity</t>
  </si>
  <si>
    <t>Throttle Risk</t>
  </si>
  <si>
    <t>Next AutoScale Level</t>
  </si>
  <si>
    <t>MaxLast15</t>
  </si>
  <si>
    <t>Minutes Elapsed</t>
  </si>
  <si>
    <t>Change the model by adjusting the green numbers.</t>
  </si>
  <si>
    <t>Total WCU Required</t>
  </si>
  <si>
    <t>On Demand Price</t>
  </si>
  <si>
    <t>WCU Utilization</t>
  </si>
  <si>
    <t>Autoscaled Provisioned Price</t>
  </si>
  <si>
    <t>Provisioned Pricing/hour</t>
  </si>
  <si>
    <t>Total Provisioned WCU</t>
  </si>
  <si>
    <t>Show</t>
  </si>
  <si>
    <t>Y</t>
  </si>
  <si>
    <t>ActualAutoScaleBeforeLimits</t>
  </si>
  <si>
    <t xml:space="preserve"> Throttle 
Risk</t>
  </si>
  <si>
    <t xml:space="preserve"> WCU needed
/second</t>
  </si>
  <si>
    <t xml:space="preserve"> Actual 
AutoScale Level</t>
  </si>
  <si>
    <t>When does Autoscaling fit your workload?</t>
  </si>
  <si>
    <t>Peak Rate in WCU</t>
  </si>
  <si>
    <t>Peak Duration</t>
  </si>
  <si>
    <t>Peak Size Total</t>
  </si>
  <si>
    <t>Workload Shape</t>
  </si>
  <si>
    <t>WCU Price OnDemand</t>
  </si>
  <si>
    <t>Workloads that are spiky may not work well with Auto Scaling due to inherent scale up and scale down delays</t>
  </si>
  <si>
    <t>Baseline WCU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</si>
</sst>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"/>
    <numFmt numFmtId="166" formatCode="&quot;$&quot;#,##0.00000"/>
    <numFmt numFmtId="167" formatCode="#,##0.0000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DA9"/>
        <bgColor indexed="64"/>
      </patternFill>
    </fill>
    <fill>
      <patternFill patternType="solid">
        <fgColor rgb="FFFFFDD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/>
    <xf numFmtId="3" fontId="0" fillId="0" borderId="0" xfId="0" applyNumberFormat="1"/>
    <xf numFmtId="0" fontId="0" fillId="4" borderId="0" xfId="0" applyFill="1"/>
    <xf numFmtId="0" fontId="0" fillId="6" borderId="0" xfId="0" applyFill="1"/>
    <xf numFmtId="3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9" fontId="3" fillId="5" borderId="0" xfId="0" applyNumberFormat="1" applyFont="1" applyFill="1" applyAlignment="1">
      <alignment horizontal="center"/>
    </xf>
    <xf numFmtId="0" fontId="5" fillId="0" borderId="0" xfId="0" applyFont="1"/>
    <xf numFmtId="0" fontId="1" fillId="3" borderId="0" xfId="0" applyFont="1" applyFill="1"/>
    <xf numFmtId="0" fontId="0" fillId="0" borderId="0" xfId="0" applyFill="1"/>
    <xf numFmtId="3" fontId="0" fillId="0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/>
    <xf numFmtId="0" fontId="4" fillId="6" borderId="1" xfId="0" applyFont="1" applyFill="1" applyBorder="1"/>
    <xf numFmtId="0" fontId="7" fillId="0" borderId="0" xfId="0" applyFont="1"/>
    <xf numFmtId="0" fontId="8" fillId="0" borderId="0" xfId="0" applyFont="1"/>
    <xf numFmtId="3" fontId="2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3" fontId="0" fillId="7" borderId="0" xfId="0" applyNumberFormat="1" applyFill="1"/>
    <xf numFmtId="3" fontId="0" fillId="8" borderId="0" xfId="0" applyNumberFormat="1" applyFill="1"/>
    <xf numFmtId="3" fontId="10" fillId="6" borderId="0" xfId="0" applyNumberFormat="1" applyFont="1" applyFill="1"/>
    <xf numFmtId="166" fontId="1" fillId="3" borderId="0" xfId="0" applyNumberFormat="1" applyFont="1" applyFill="1"/>
    <xf numFmtId="9" fontId="2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wrapText="1"/>
    </xf>
    <xf numFmtId="0" fontId="12" fillId="3" borderId="0" xfId="0" applyFont="1" applyFill="1" applyAlignment="1">
      <alignment horizontal="center"/>
    </xf>
    <xf numFmtId="164" fontId="11" fillId="9" borderId="0" xfId="0" applyNumberFormat="1" applyFont="1" applyFill="1" applyAlignment="1">
      <alignment horizontal="center"/>
    </xf>
    <xf numFmtId="0" fontId="0" fillId="10" borderId="0" xfId="0" applyFill="1"/>
    <xf numFmtId="164" fontId="13" fillId="9" borderId="0" xfId="0" applyNumberFormat="1" applyFont="1" applyFill="1" applyAlignment="1">
      <alignment horizontal="center"/>
    </xf>
    <xf numFmtId="0" fontId="14" fillId="0" borderId="0" xfId="0" applyFont="1"/>
    <xf numFmtId="3" fontId="12" fillId="0" borderId="0" xfId="0" applyNumberFormat="1" applyFont="1" applyAlignment="1">
      <alignment horizontal="center"/>
    </xf>
    <xf numFmtId="0" fontId="14" fillId="4" borderId="0" xfId="0" applyFont="1" applyFill="1"/>
    <xf numFmtId="0" fontId="6" fillId="0" borderId="0" xfId="0" applyFont="1"/>
    <xf numFmtId="3" fontId="10" fillId="0" borderId="0" xfId="0" applyNumberFormat="1" applyFont="1" applyFill="1"/>
    <xf numFmtId="3" fontId="7" fillId="0" borderId="0" xfId="0" applyNumberFormat="1" applyFont="1"/>
    <xf numFmtId="0" fontId="7" fillId="0" borderId="0" xfId="0" applyFont="1" applyFill="1"/>
    <xf numFmtId="3" fontId="7" fillId="0" borderId="0" xfId="0" applyNumberFormat="1" applyFont="1" applyFill="1"/>
    <xf numFmtId="3" fontId="3" fillId="5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7" fontId="1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FDDE"/>
      <color rgb="FFFFFDA9"/>
      <color rgb="FFFF85FF"/>
      <color rgb="FFF8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DynamoDB</a:t>
            </a:r>
            <a:r>
              <a:rPr lang="en-US" baseline="0"/>
              <a:t> Workload Modeler</a:t>
            </a:r>
          </a:p>
          <a:p>
            <a:pPr>
              <a:defRPr/>
            </a:pPr>
            <a:r>
              <a:rPr lang="en-US" baseline="0"/>
              <a:t> WCU versus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'Auto Scaling Modeler'!$C$42</c:f>
              <c:strCache>
                <c:ptCount val="1"/>
                <c:pt idx="0">
                  <c:v> Actual 
AutoScale Level</c:v>
                </c:pt>
              </c:strCache>
            </c:strRef>
          </c:tx>
          <c:spPr>
            <a:ln w="63500" cap="rnd">
              <a:solidFill>
                <a:schemeClr val="accent1">
                  <a:alpha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'Auto Scaling Modeler'!$A$43:$A$168</c:f>
              <c:numCache>
                <c:formatCode>General</c:formatCode>
                <c:ptCount val="12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</c:numCache>
            </c:numRef>
          </c:xVal>
          <c:yVal>
            <c:numRef>
              <c:f>'Auto Scaling Modeler'!$C$43:$C$168</c:f>
              <c:numCache>
                <c:formatCode>#,##0</c:formatCode>
                <c:ptCount val="12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714.28571428571433</c:v>
                </c:pt>
                <c:pt idx="9">
                  <c:v>1020.4081632653063</c:v>
                </c:pt>
                <c:pt idx="10">
                  <c:v>1457.7259475218661</c:v>
                </c:pt>
                <c:pt idx="11">
                  <c:v>2082.4656393169516</c:v>
                </c:pt>
                <c:pt idx="12">
                  <c:v>2974.9509133099309</c:v>
                </c:pt>
                <c:pt idx="13">
                  <c:v>3123.6896079009412</c:v>
                </c:pt>
                <c:pt idx="14">
                  <c:v>3170.791996516135</c:v>
                </c:pt>
                <c:pt idx="15">
                  <c:v>3170.791996516135</c:v>
                </c:pt>
                <c:pt idx="16">
                  <c:v>3170.791996516135</c:v>
                </c:pt>
                <c:pt idx="17">
                  <c:v>3170.791996516135</c:v>
                </c:pt>
                <c:pt idx="18">
                  <c:v>3170.791996516135</c:v>
                </c:pt>
                <c:pt idx="19">
                  <c:v>3170.791996516135</c:v>
                </c:pt>
                <c:pt idx="20">
                  <c:v>3170.791996516135</c:v>
                </c:pt>
                <c:pt idx="21">
                  <c:v>3185.0870876483073</c:v>
                </c:pt>
                <c:pt idx="22">
                  <c:v>3185.0870876483073</c:v>
                </c:pt>
                <c:pt idx="23">
                  <c:v>3185.0870876483073</c:v>
                </c:pt>
                <c:pt idx="24">
                  <c:v>3185.0870876483073</c:v>
                </c:pt>
                <c:pt idx="25">
                  <c:v>3185.0870876483073</c:v>
                </c:pt>
                <c:pt idx="26">
                  <c:v>3185.0870876483073</c:v>
                </c:pt>
                <c:pt idx="27">
                  <c:v>3185.0870876483073</c:v>
                </c:pt>
                <c:pt idx="28">
                  <c:v>3185.0870876483073</c:v>
                </c:pt>
                <c:pt idx="29">
                  <c:v>3185.0870876483073</c:v>
                </c:pt>
                <c:pt idx="30">
                  <c:v>3185.0870876483073</c:v>
                </c:pt>
                <c:pt idx="31">
                  <c:v>3185.0870876483073</c:v>
                </c:pt>
                <c:pt idx="32">
                  <c:v>3185.0870876483073</c:v>
                </c:pt>
                <c:pt idx="33">
                  <c:v>3194.2619750715799</c:v>
                </c:pt>
                <c:pt idx="34">
                  <c:v>3194.2619750715799</c:v>
                </c:pt>
                <c:pt idx="35">
                  <c:v>3194.2619750715799</c:v>
                </c:pt>
                <c:pt idx="36">
                  <c:v>3194.2619750715799</c:v>
                </c:pt>
                <c:pt idx="37">
                  <c:v>3194.2619750715799</c:v>
                </c:pt>
                <c:pt idx="38">
                  <c:v>3194.2619750715799</c:v>
                </c:pt>
                <c:pt idx="39">
                  <c:v>3194.2619750715799</c:v>
                </c:pt>
                <c:pt idx="40">
                  <c:v>3194.2619750715799</c:v>
                </c:pt>
                <c:pt idx="41">
                  <c:v>3194.2619750715799</c:v>
                </c:pt>
                <c:pt idx="42">
                  <c:v>3194.2619750715799</c:v>
                </c:pt>
                <c:pt idx="43">
                  <c:v>3209.2143043714109</c:v>
                </c:pt>
                <c:pt idx="44">
                  <c:v>3209.2143043714109</c:v>
                </c:pt>
                <c:pt idx="45">
                  <c:v>3209.2143043714109</c:v>
                </c:pt>
                <c:pt idx="46">
                  <c:v>3209.2143043714109</c:v>
                </c:pt>
                <c:pt idx="47">
                  <c:v>3209.2143043714109</c:v>
                </c:pt>
                <c:pt idx="48">
                  <c:v>3209.2143043714109</c:v>
                </c:pt>
                <c:pt idx="49">
                  <c:v>3209.2143043714109</c:v>
                </c:pt>
                <c:pt idx="50">
                  <c:v>3209.2143043714109</c:v>
                </c:pt>
                <c:pt idx="51">
                  <c:v>3209.2143043714109</c:v>
                </c:pt>
                <c:pt idx="52">
                  <c:v>3209.2143043714109</c:v>
                </c:pt>
                <c:pt idx="53">
                  <c:v>3209.2143043714109</c:v>
                </c:pt>
                <c:pt idx="54">
                  <c:v>3209.2143043714109</c:v>
                </c:pt>
                <c:pt idx="55">
                  <c:v>3209.2143043714109</c:v>
                </c:pt>
                <c:pt idx="56">
                  <c:v>3209.2143043714109</c:v>
                </c:pt>
                <c:pt idx="57">
                  <c:v>3209.2143043714109</c:v>
                </c:pt>
                <c:pt idx="58">
                  <c:v>3209.2143043714109</c:v>
                </c:pt>
                <c:pt idx="59">
                  <c:v>3209.2143043714109</c:v>
                </c:pt>
                <c:pt idx="60">
                  <c:v>3209.2143043714109</c:v>
                </c:pt>
                <c:pt idx="61">
                  <c:v>3209.2143043714109</c:v>
                </c:pt>
                <c:pt idx="62">
                  <c:v>3209.2143043714109</c:v>
                </c:pt>
                <c:pt idx="63">
                  <c:v>3209.2143043714109</c:v>
                </c:pt>
                <c:pt idx="64">
                  <c:v>3209.2143043714109</c:v>
                </c:pt>
                <c:pt idx="65">
                  <c:v>3209.2143043714109</c:v>
                </c:pt>
                <c:pt idx="66">
                  <c:v>3209.2143043714109</c:v>
                </c:pt>
                <c:pt idx="67">
                  <c:v>3209.2143043714109</c:v>
                </c:pt>
                <c:pt idx="68">
                  <c:v>3209.2143043714109</c:v>
                </c:pt>
                <c:pt idx="69">
                  <c:v>3209.2143043714109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8-AD49-95FD-9B85946A4665}"/>
            </c:ext>
          </c:extLst>
        </c:ser>
        <c:ser>
          <c:idx val="0"/>
          <c:order val="1"/>
          <c:tx>
            <c:strRef>
              <c:f>'Auto Scaling Modeler'!$B$42</c:f>
              <c:strCache>
                <c:ptCount val="1"/>
                <c:pt idx="0">
                  <c:v> WCU needed
/second</c:v>
                </c:pt>
              </c:strCache>
            </c:strRef>
          </c:tx>
          <c:spPr>
            <a:ln w="63500" cap="rnd">
              <a:solidFill>
                <a:schemeClr val="accent2">
                  <a:alpha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4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'Auto Scaling Modeler'!$A$43:$A$168</c:f>
              <c:numCache>
                <c:formatCode>General</c:formatCode>
                <c:ptCount val="12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</c:numCache>
            </c:numRef>
          </c:xVal>
          <c:yVal>
            <c:numRef>
              <c:f>'Auto Scaling Modeler'!$B$43:$B$168</c:f>
              <c:numCache>
                <c:formatCode>#,##0</c:formatCode>
                <c:ptCount val="126"/>
                <c:pt idx="0">
                  <c:v>212.82738497455605</c:v>
                </c:pt>
                <c:pt idx="1">
                  <c:v>204.55093709589764</c:v>
                </c:pt>
                <c:pt idx="2">
                  <c:v>222.44155053377614</c:v>
                </c:pt>
                <c:pt idx="3">
                  <c:v>171.67527367882278</c:v>
                </c:pt>
                <c:pt idx="4">
                  <c:v>188.11534677168447</c:v>
                </c:pt>
                <c:pt idx="5">
                  <c:v>197.23869850562582</c:v>
                </c:pt>
                <c:pt idx="6">
                  <c:v>2233.1394358874968</c:v>
                </c:pt>
                <c:pt idx="7">
                  <c:v>2239.9316930162249</c:v>
                </c:pt>
                <c:pt idx="8">
                  <c:v>2194.495161780264</c:v>
                </c:pt>
                <c:pt idx="9">
                  <c:v>2225.6167107552501</c:v>
                </c:pt>
                <c:pt idx="10">
                  <c:v>2249.7279094334608</c:v>
                </c:pt>
                <c:pt idx="11">
                  <c:v>2169.7725852521958</c:v>
                </c:pt>
                <c:pt idx="12">
                  <c:v>2203.3928658091218</c:v>
                </c:pt>
                <c:pt idx="13">
                  <c:v>2235.7159293134669</c:v>
                </c:pt>
                <c:pt idx="14">
                  <c:v>2216.7167391444659</c:v>
                </c:pt>
                <c:pt idx="15">
                  <c:v>2205.410272139452</c:v>
                </c:pt>
                <c:pt idx="16">
                  <c:v>2213.0034836538503</c:v>
                </c:pt>
                <c:pt idx="17">
                  <c:v>2163.1863254939303</c:v>
                </c:pt>
                <c:pt idx="18">
                  <c:v>2203.4504948038443</c:v>
                </c:pt>
                <c:pt idx="19">
                  <c:v>2227.7924415554585</c:v>
                </c:pt>
                <c:pt idx="20">
                  <c:v>2231.3294811521714</c:v>
                </c:pt>
                <c:pt idx="21">
                  <c:v>2150.0073664528604</c:v>
                </c:pt>
                <c:pt idx="22">
                  <c:v>2209.1672163019807</c:v>
                </c:pt>
                <c:pt idx="23">
                  <c:v>2249.5583283025976</c:v>
                </c:pt>
                <c:pt idx="24">
                  <c:v>2153.4757898079679</c:v>
                </c:pt>
                <c:pt idx="25">
                  <c:v>2198.4913866999659</c:v>
                </c:pt>
                <c:pt idx="26">
                  <c:v>2168.6157831960172</c:v>
                </c:pt>
                <c:pt idx="27">
                  <c:v>2236.795608731944</c:v>
                </c:pt>
                <c:pt idx="28">
                  <c:v>2151.9774684947306</c:v>
                </c:pt>
                <c:pt idx="29">
                  <c:v>2215.8813284100274</c:v>
                </c:pt>
                <c:pt idx="30">
                  <c:v>2217.0443947984795</c:v>
                </c:pt>
                <c:pt idx="31">
                  <c:v>2236.2409155880719</c:v>
                </c:pt>
                <c:pt idx="32">
                  <c:v>2235.7258495121396</c:v>
                </c:pt>
                <c:pt idx="33">
                  <c:v>2194.0620556067797</c:v>
                </c:pt>
                <c:pt idx="34">
                  <c:v>2155.8339028835449</c:v>
                </c:pt>
                <c:pt idx="35">
                  <c:v>2173.9938371700355</c:v>
                </c:pt>
                <c:pt idx="36">
                  <c:v>2152.7989533849577</c:v>
                </c:pt>
                <c:pt idx="37">
                  <c:v>2236.255835725055</c:v>
                </c:pt>
                <c:pt idx="38">
                  <c:v>2202.4939157816707</c:v>
                </c:pt>
                <c:pt idx="39">
                  <c:v>2215.477697532217</c:v>
                </c:pt>
                <c:pt idx="40">
                  <c:v>2181.2802680104051</c:v>
                </c:pt>
                <c:pt idx="41">
                  <c:v>2247.4160636878946</c:v>
                </c:pt>
                <c:pt idx="42">
                  <c:v>2245.4839624320803</c:v>
                </c:pt>
                <c:pt idx="43">
                  <c:v>2237.3533002941836</c:v>
                </c:pt>
                <c:pt idx="44">
                  <c:v>2233.4922414316934</c:v>
                </c:pt>
                <c:pt idx="45">
                  <c:v>2243.7369147408758</c:v>
                </c:pt>
                <c:pt idx="46">
                  <c:v>2192.9398705090171</c:v>
                </c:pt>
                <c:pt idx="47">
                  <c:v>2189.1884360392028</c:v>
                </c:pt>
                <c:pt idx="48">
                  <c:v>2215.5586576727869</c:v>
                </c:pt>
                <c:pt idx="49">
                  <c:v>2172.2255989044179</c:v>
                </c:pt>
                <c:pt idx="50">
                  <c:v>2180.6843237164267</c:v>
                </c:pt>
                <c:pt idx="51">
                  <c:v>2187.5508889521202</c:v>
                </c:pt>
                <c:pt idx="52">
                  <c:v>2249.6801444478142</c:v>
                </c:pt>
                <c:pt idx="53">
                  <c:v>2202.6199116465564</c:v>
                </c:pt>
                <c:pt idx="54">
                  <c:v>2169.9992538629967</c:v>
                </c:pt>
                <c:pt idx="55">
                  <c:v>2211.9344794941403</c:v>
                </c:pt>
                <c:pt idx="56">
                  <c:v>205.22376139847319</c:v>
                </c:pt>
                <c:pt idx="57">
                  <c:v>222.98354379830027</c:v>
                </c:pt>
                <c:pt idx="58">
                  <c:v>217.11431564557887</c:v>
                </c:pt>
                <c:pt idx="59">
                  <c:v>237.97810174835433</c:v>
                </c:pt>
                <c:pt idx="60">
                  <c:v>202.59982497155357</c:v>
                </c:pt>
                <c:pt idx="61">
                  <c:v>184.99926571007438</c:v>
                </c:pt>
                <c:pt idx="62">
                  <c:v>155.13112344164787</c:v>
                </c:pt>
                <c:pt idx="63">
                  <c:v>227.29891106147079</c:v>
                </c:pt>
                <c:pt idx="64">
                  <c:v>160.80694234617459</c:v>
                </c:pt>
                <c:pt idx="65">
                  <c:v>161.41193699628388</c:v>
                </c:pt>
                <c:pt idx="66">
                  <c:v>171.49491166844996</c:v>
                </c:pt>
                <c:pt idx="67">
                  <c:v>190.39549920345712</c:v>
                </c:pt>
                <c:pt idx="68">
                  <c:v>224.4012022233303</c:v>
                </c:pt>
                <c:pt idx="69">
                  <c:v>184.46551263061713</c:v>
                </c:pt>
                <c:pt idx="70">
                  <c:v>204.6236520908927</c:v>
                </c:pt>
                <c:pt idx="71">
                  <c:v>212.83020986573166</c:v>
                </c:pt>
                <c:pt idx="72">
                  <c:v>204.89626939442149</c:v>
                </c:pt>
                <c:pt idx="73">
                  <c:v>198.55581901370897</c:v>
                </c:pt>
                <c:pt idx="74">
                  <c:v>230.74880184345363</c:v>
                </c:pt>
                <c:pt idx="75">
                  <c:v>206.77051007099178</c:v>
                </c:pt>
                <c:pt idx="76">
                  <c:v>233.73213436796365</c:v>
                </c:pt>
                <c:pt idx="77">
                  <c:v>167.02265894627777</c:v>
                </c:pt>
                <c:pt idx="78">
                  <c:v>230.81367646829264</c:v>
                </c:pt>
                <c:pt idx="79">
                  <c:v>171.41922960747743</c:v>
                </c:pt>
                <c:pt idx="80">
                  <c:v>191.84950440538705</c:v>
                </c:pt>
                <c:pt idx="81">
                  <c:v>216.67199689516474</c:v>
                </c:pt>
                <c:pt idx="82">
                  <c:v>159.42469064944342</c:v>
                </c:pt>
                <c:pt idx="83">
                  <c:v>179.54957195260616</c:v>
                </c:pt>
                <c:pt idx="84">
                  <c:v>206.37887683625138</c:v>
                </c:pt>
                <c:pt idx="85">
                  <c:v>171.62062910408613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8-AD49-95FD-9B85946A4665}"/>
            </c:ext>
          </c:extLst>
        </c:ser>
        <c:ser>
          <c:idx val="2"/>
          <c:order val="2"/>
          <c:tx>
            <c:strRef>
              <c:f>'Auto Scaling Modeler'!$D$42</c:f>
              <c:strCache>
                <c:ptCount val="1"/>
                <c:pt idx="0">
                  <c:v> Throttle 
Risk</c:v>
                </c:pt>
              </c:strCache>
            </c:strRef>
          </c:tx>
          <c:spPr>
            <a:ln w="63500" cap="rnd">
              <a:solidFill>
                <a:schemeClr val="accent4">
                  <a:lumMod val="75000"/>
                  <a:alpha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'Auto Scaling Modeler'!$A$43:$A$168</c:f>
              <c:numCache>
                <c:formatCode>General</c:formatCode>
                <c:ptCount val="12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</c:numCache>
            </c:numRef>
          </c:xVal>
          <c:yVal>
            <c:numRef>
              <c:f>'Auto Scaling Modeler'!$D$43:$D$168</c:f>
              <c:numCache>
                <c:formatCode>#,##0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1733.1394358874968</c:v>
                </c:pt>
                <c:pt idx="7">
                  <c:v>1739.9316930162249</c:v>
                </c:pt>
                <c:pt idx="8">
                  <c:v>1480.2094474945497</c:v>
                </c:pt>
                <c:pt idx="9">
                  <c:v>1205.2085474899438</c:v>
                </c:pt>
                <c:pt idx="10">
                  <c:v>792.00196191159466</c:v>
                </c:pt>
                <c:pt idx="11">
                  <c:v>87.30694593524413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8-AD49-95FD-9B85946A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67583"/>
        <c:axId val="169709487"/>
      </c:scatterChart>
      <c:valAx>
        <c:axId val="1692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Time</a:t>
                </a:r>
                <a:r>
                  <a:rPr lang="en-US" sz="1200" b="0" baseline="0"/>
                  <a:t> in Minutes</a:t>
                </a:r>
                <a:endParaRPr 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9487"/>
        <c:crosses val="autoZero"/>
        <c:crossBetween val="midCat"/>
        <c:majorUnit val="10"/>
      </c:valAx>
      <c:valAx>
        <c:axId val="169709487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Write</a:t>
                </a:r>
                <a:r>
                  <a:rPr lang="en-US" sz="1200" baseline="0"/>
                  <a:t> Units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7583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8</xdr:row>
      <xdr:rowOff>25400</xdr:rowOff>
    </xdr:from>
    <xdr:to>
      <xdr:col>9</xdr:col>
      <xdr:colOff>1803400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3F112-65CD-D34C-B237-7745626F2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1C83-5A93-C04B-AA7F-1A2DD8BED4F0}">
  <dimension ref="A1:J168"/>
  <sheetViews>
    <sheetView tabSelected="1" zoomScale="90" zoomScaleNormal="90" workbookViewId="0">
      <selection activeCell="B9" sqref="B9"/>
    </sheetView>
  </sheetViews>
  <sheetFormatPr baseColWidth="10" defaultRowHeight="16" x14ac:dyDescent="0.2"/>
  <cols>
    <col min="1" max="1" width="25.6640625" customWidth="1"/>
    <col min="2" max="2" width="23" customWidth="1"/>
    <col min="3" max="3" width="16.83203125" customWidth="1"/>
    <col min="4" max="4" width="23" customWidth="1"/>
    <col min="5" max="5" width="22" customWidth="1"/>
    <col min="6" max="6" width="23.6640625" customWidth="1"/>
    <col min="7" max="7" width="24.33203125" customWidth="1"/>
    <col min="8" max="8" width="20" customWidth="1"/>
    <col min="9" max="9" width="27.6640625" customWidth="1"/>
    <col min="10" max="10" width="25" bestFit="1" customWidth="1"/>
    <col min="11" max="11" width="26.6640625" bestFit="1" customWidth="1"/>
    <col min="12" max="12" width="18.1640625" bestFit="1" customWidth="1"/>
  </cols>
  <sheetData>
    <row r="1" spans="1:10" ht="29" x14ac:dyDescent="0.35">
      <c r="A1" s="11" t="s">
        <v>35</v>
      </c>
    </row>
    <row r="2" spans="1:10" x14ac:dyDescent="0.2">
      <c r="A2" t="s">
        <v>41</v>
      </c>
    </row>
    <row r="3" spans="1:10" x14ac:dyDescent="0.2">
      <c r="A3" t="s">
        <v>22</v>
      </c>
    </row>
    <row r="4" spans="1:10" x14ac:dyDescent="0.2">
      <c r="F4" s="2" t="s">
        <v>2</v>
      </c>
      <c r="G4" s="2" t="s">
        <v>3</v>
      </c>
      <c r="I4" s="13"/>
      <c r="J4" s="2" t="s">
        <v>29</v>
      </c>
    </row>
    <row r="5" spans="1:10" ht="21" x14ac:dyDescent="0.25">
      <c r="E5" s="3" t="s">
        <v>4</v>
      </c>
      <c r="F5" s="12">
        <v>4</v>
      </c>
      <c r="G5" s="12">
        <v>1</v>
      </c>
      <c r="I5" s="3" t="s">
        <v>9</v>
      </c>
      <c r="J5" s="29" t="s">
        <v>30</v>
      </c>
    </row>
    <row r="6" spans="1:10" ht="21" x14ac:dyDescent="0.25">
      <c r="E6" s="3" t="s">
        <v>27</v>
      </c>
      <c r="F6" s="26">
        <v>1.2999999999999999E-4</v>
      </c>
      <c r="G6" s="26">
        <v>6.4999999999999997E-4</v>
      </c>
      <c r="I6" s="3" t="s">
        <v>18</v>
      </c>
      <c r="J6" s="29" t="s">
        <v>30</v>
      </c>
    </row>
    <row r="7" spans="1:10" x14ac:dyDescent="0.2">
      <c r="B7" s="1"/>
    </row>
    <row r="8" spans="1:10" x14ac:dyDescent="0.2">
      <c r="A8" s="16" t="s">
        <v>39</v>
      </c>
      <c r="B8" s="1"/>
    </row>
    <row r="9" spans="1:10" ht="21" x14ac:dyDescent="0.25">
      <c r="A9" s="6" t="s">
        <v>7</v>
      </c>
      <c r="B9" s="8">
        <v>60000</v>
      </c>
      <c r="C9" s="6" t="s">
        <v>8</v>
      </c>
      <c r="H9" s="13"/>
    </row>
    <row r="10" spans="1:10" ht="21" x14ac:dyDescent="0.25">
      <c r="A10" s="6" t="s">
        <v>15</v>
      </c>
      <c r="B10" s="8">
        <v>3000000</v>
      </c>
      <c r="C10" s="6"/>
    </row>
    <row r="11" spans="1:10" ht="21" x14ac:dyDescent="0.25">
      <c r="A11" s="6" t="s">
        <v>5</v>
      </c>
      <c r="B11" s="9">
        <v>2</v>
      </c>
      <c r="C11" s="6" t="s">
        <v>1</v>
      </c>
    </row>
    <row r="12" spans="1:10" ht="21" x14ac:dyDescent="0.25">
      <c r="A12" s="35" t="s">
        <v>14</v>
      </c>
      <c r="B12" s="41">
        <v>0</v>
      </c>
      <c r="C12" s="35" t="s">
        <v>6</v>
      </c>
    </row>
    <row r="13" spans="1:10" ht="17" customHeight="1" x14ac:dyDescent="0.25">
      <c r="A13" s="33"/>
      <c r="B13" s="34"/>
      <c r="C13" s="33"/>
    </row>
    <row r="14" spans="1:10" ht="19" x14ac:dyDescent="0.25">
      <c r="A14" t="s">
        <v>36</v>
      </c>
      <c r="B14" s="21">
        <f>LoadRate*ItemSize/60</f>
        <v>2000</v>
      </c>
      <c r="C14" t="s">
        <v>16</v>
      </c>
    </row>
    <row r="15" spans="1:10" ht="19" x14ac:dyDescent="0.25">
      <c r="A15" t="s">
        <v>37</v>
      </c>
      <c r="B15" s="21">
        <f>(ItemsLoaded/LoadRate)+RampDuration</f>
        <v>50</v>
      </c>
      <c r="C15" t="s">
        <v>6</v>
      </c>
    </row>
    <row r="16" spans="1:10" ht="19" x14ac:dyDescent="0.25">
      <c r="A16" t="s">
        <v>38</v>
      </c>
      <c r="B16" s="22">
        <f ca="1">SUM(B43:B168)*60/(1024*1024)</f>
        <v>6.7209884122084</v>
      </c>
      <c r="C16" t="s">
        <v>0</v>
      </c>
    </row>
    <row r="19" spans="1:3" ht="34" x14ac:dyDescent="0.2">
      <c r="A19" s="15" t="s">
        <v>10</v>
      </c>
      <c r="B19" s="1"/>
    </row>
    <row r="20" spans="1:3" ht="21" x14ac:dyDescent="0.25">
      <c r="A20" s="6" t="s">
        <v>11</v>
      </c>
      <c r="B20" s="9">
        <v>500</v>
      </c>
      <c r="C20" s="6" t="s">
        <v>3</v>
      </c>
    </row>
    <row r="21" spans="1:3" ht="21" x14ac:dyDescent="0.25">
      <c r="A21" s="6" t="s">
        <v>12</v>
      </c>
      <c r="B21" s="9">
        <v>3500</v>
      </c>
      <c r="C21" s="6" t="s">
        <v>3</v>
      </c>
    </row>
    <row r="22" spans="1:3" ht="21" x14ac:dyDescent="0.25">
      <c r="A22" s="6" t="s">
        <v>13</v>
      </c>
      <c r="B22" s="10">
        <v>0.7</v>
      </c>
      <c r="C22" s="6"/>
    </row>
    <row r="24" spans="1:3" ht="21" x14ac:dyDescent="0.25">
      <c r="A24" s="6" t="s">
        <v>42</v>
      </c>
      <c r="B24" s="42">
        <v>200</v>
      </c>
    </row>
    <row r="27" spans="1:3" ht="19" x14ac:dyDescent="0.25">
      <c r="A27" t="s">
        <v>23</v>
      </c>
      <c r="B27" s="20">
        <f ca="1">SUM(B43:B168)*60</f>
        <v>7047467.1453198353</v>
      </c>
    </row>
    <row r="28" spans="1:3" ht="19" x14ac:dyDescent="0.25">
      <c r="A28" t="s">
        <v>28</v>
      </c>
      <c r="B28" s="20">
        <f ca="1">SUM(C43:C168)*60</f>
        <v>12142891.258904247</v>
      </c>
    </row>
    <row r="29" spans="1:3" ht="19" x14ac:dyDescent="0.25">
      <c r="A29" t="s">
        <v>25</v>
      </c>
      <c r="B29" s="27">
        <f ca="1">B27/B28</f>
        <v>0.58037801665661848</v>
      </c>
    </row>
    <row r="30" spans="1:3" ht="19" x14ac:dyDescent="0.25">
      <c r="B30" s="20"/>
    </row>
    <row r="31" spans="1:3" ht="19" x14ac:dyDescent="0.25">
      <c r="A31" t="s">
        <v>40</v>
      </c>
      <c r="B31" s="43">
        <f>1.25/1000000</f>
        <v>1.2500000000000001E-6</v>
      </c>
    </row>
    <row r="32" spans="1:3" ht="19" x14ac:dyDescent="0.25">
      <c r="B32" s="43"/>
    </row>
    <row r="33" spans="1:9" ht="21" x14ac:dyDescent="0.25">
      <c r="A33" s="31" t="s">
        <v>24</v>
      </c>
      <c r="B33" s="32">
        <f ca="1">WCUprice*B27</f>
        <v>8.8093339316497943</v>
      </c>
    </row>
    <row r="34" spans="1:9" ht="21" x14ac:dyDescent="0.25">
      <c r="A34" s="31" t="s">
        <v>26</v>
      </c>
      <c r="B34" s="30">
        <f ca="1">(B28*ProvisionedWCUprice/3600)</f>
        <v>2.1924664773021556</v>
      </c>
    </row>
    <row r="35" spans="1:9" x14ac:dyDescent="0.2">
      <c r="B35" s="4"/>
    </row>
    <row r="37" spans="1:9" x14ac:dyDescent="0.2">
      <c r="B37" s="5"/>
    </row>
    <row r="39" spans="1:9" x14ac:dyDescent="0.2">
      <c r="A39" s="19"/>
    </row>
    <row r="40" spans="1:9" x14ac:dyDescent="0.2">
      <c r="B40" s="19"/>
      <c r="C40" s="19"/>
    </row>
    <row r="42" spans="1:9" ht="40" x14ac:dyDescent="0.25">
      <c r="A42" s="17" t="s">
        <v>21</v>
      </c>
      <c r="B42" s="28" t="s">
        <v>33</v>
      </c>
      <c r="C42" s="28" t="s">
        <v>34</v>
      </c>
      <c r="D42" s="28" t="s">
        <v>32</v>
      </c>
      <c r="F42" s="36" t="s">
        <v>17</v>
      </c>
      <c r="G42" s="36" t="s">
        <v>19</v>
      </c>
      <c r="H42" s="36" t="s">
        <v>20</v>
      </c>
      <c r="I42" s="36" t="s">
        <v>31</v>
      </c>
    </row>
    <row r="43" spans="1:9" x14ac:dyDescent="0.2">
      <c r="A43" s="7">
        <v>-5</v>
      </c>
      <c r="B43" s="23">
        <f t="shared" ref="B43:B74" ca="1" si="0">(IF(AND(A43&gt;0,A43&lt;=(ItemsLoaded/LoadRate)+0.5*RampDuration),( IF(A43&lt;RampDuration,  LoadRateWCU*A43/RampDuration, LoadRateWCU)   ))+(BaselineWCU*(RAND()*0.5+0.75) )) * IF(ISBLANK(ShowLoadLevel),  0, 1)</f>
        <v>212.82738497455605</v>
      </c>
      <c r="C43" s="24">
        <f t="shared" ref="C43:C74" si="1">IF(I43&lt;AutoScalingMin, AutoScalingMin, IF(I43&gt;AutoScalingMax, AutoScalingMax, I43))*IF(ISBLANK(ShowProvisionedCapacity),0,1)</f>
        <v>500</v>
      </c>
      <c r="D43" s="25" t="str">
        <f t="shared" ref="D43:D74" ca="1" si="2">IF(B43&gt;C43,(B43-C43)*IF(ISBLANK(ShowThrottleRisk),0,1),"")</f>
        <v/>
      </c>
      <c r="F43" s="38">
        <f t="shared" ref="F43:F74" ca="1" si="3">(B43/TargetUtilization)</f>
        <v>304.03912139222297</v>
      </c>
      <c r="G43" s="38"/>
      <c r="H43" s="18"/>
      <c r="I43" s="38">
        <f>IF(BaselineWCU=0,1,BaselineWCU/TargetUtilization)</f>
        <v>285.71428571428572</v>
      </c>
    </row>
    <row r="44" spans="1:9" x14ac:dyDescent="0.2">
      <c r="A44" s="7">
        <v>-4</v>
      </c>
      <c r="B44" s="23">
        <f t="shared" ca="1" si="0"/>
        <v>204.55093709589764</v>
      </c>
      <c r="C44" s="24">
        <f t="shared" si="1"/>
        <v>500</v>
      </c>
      <c r="D44" s="25" t="str">
        <f t="shared" ca="1" si="2"/>
        <v/>
      </c>
      <c r="F44" s="38">
        <f t="shared" ca="1" si="3"/>
        <v>292.2156244227109</v>
      </c>
      <c r="G44" s="38"/>
      <c r="H44" s="18"/>
      <c r="I44" s="38">
        <f>IF(BaselineWCU=0,1,BaselineWCU/TargetUtilization)</f>
        <v>285.71428571428572</v>
      </c>
    </row>
    <row r="45" spans="1:9" x14ac:dyDescent="0.2">
      <c r="A45" s="7">
        <v>-3</v>
      </c>
      <c r="B45" s="23">
        <f t="shared" ca="1" si="0"/>
        <v>222.44155053377614</v>
      </c>
      <c r="C45" s="24">
        <f t="shared" ca="1" si="1"/>
        <v>500</v>
      </c>
      <c r="D45" s="25" t="str">
        <f t="shared" ca="1" si="2"/>
        <v/>
      </c>
      <c r="F45" s="38">
        <f t="shared" ca="1" si="3"/>
        <v>317.77364361968023</v>
      </c>
      <c r="G45" s="38">
        <f ca="1">IF(AND(F44&gt;C44,F43&gt;C43), MIN(AVERAGE(F43:F44),(C44/TargetUtilization)), 0)</f>
        <v>0</v>
      </c>
      <c r="H45" s="18"/>
      <c r="I45" s="38">
        <f ca="1">IF(G45&gt;=0,G45,C44)</f>
        <v>0</v>
      </c>
    </row>
    <row r="46" spans="1:9" x14ac:dyDescent="0.2">
      <c r="A46" s="7">
        <v>-2</v>
      </c>
      <c r="B46" s="23">
        <f t="shared" ca="1" si="0"/>
        <v>171.67527367882278</v>
      </c>
      <c r="C46" s="24">
        <f t="shared" ca="1" si="1"/>
        <v>500</v>
      </c>
      <c r="D46" s="25" t="str">
        <f t="shared" ca="1" si="2"/>
        <v/>
      </c>
      <c r="F46" s="38">
        <f t="shared" ca="1" si="3"/>
        <v>245.25039096974683</v>
      </c>
      <c r="G46" s="38">
        <f t="shared" ref="G46:G56" ca="1" si="4">IF(AND(F45&gt;C45,F44&gt;C44), MIN(AVERAGE(F44:F45),(C45/TargetUtilization)),0)</f>
        <v>0</v>
      </c>
      <c r="H46" s="18"/>
      <c r="I46" s="38">
        <f t="shared" ref="I46:I109" ca="1" si="5">IF(G46&gt;0,G46,C45)</f>
        <v>500</v>
      </c>
    </row>
    <row r="47" spans="1:9" x14ac:dyDescent="0.2">
      <c r="A47" s="7">
        <v>-1</v>
      </c>
      <c r="B47" s="23">
        <f t="shared" ca="1" si="0"/>
        <v>188.11534677168447</v>
      </c>
      <c r="C47" s="24">
        <f t="shared" ca="1" si="1"/>
        <v>500</v>
      </c>
      <c r="D47" s="25" t="str">
        <f t="shared" ca="1" si="2"/>
        <v/>
      </c>
      <c r="F47" s="38">
        <f t="shared" ca="1" si="3"/>
        <v>268.73620967383499</v>
      </c>
      <c r="G47" s="38">
        <f t="shared" ca="1" si="4"/>
        <v>0</v>
      </c>
      <c r="H47" s="18"/>
      <c r="I47" s="38">
        <f t="shared" ca="1" si="5"/>
        <v>500</v>
      </c>
    </row>
    <row r="48" spans="1:9" x14ac:dyDescent="0.2">
      <c r="A48" s="7">
        <v>0</v>
      </c>
      <c r="B48" s="23">
        <f t="shared" ca="1" si="0"/>
        <v>197.23869850562582</v>
      </c>
      <c r="C48" s="24">
        <f t="shared" ca="1" si="1"/>
        <v>500</v>
      </c>
      <c r="D48" s="25" t="str">
        <f t="shared" ca="1" si="2"/>
        <v/>
      </c>
      <c r="F48" s="38">
        <f t="shared" ca="1" si="3"/>
        <v>281.7695692937512</v>
      </c>
      <c r="G48" s="38">
        <f t="shared" ca="1" si="4"/>
        <v>0</v>
      </c>
      <c r="H48" s="18"/>
      <c r="I48" s="38">
        <f t="shared" ca="1" si="5"/>
        <v>500</v>
      </c>
    </row>
    <row r="49" spans="1:9" x14ac:dyDescent="0.2">
      <c r="A49" s="7">
        <v>1</v>
      </c>
      <c r="B49" s="23">
        <f t="shared" ca="1" si="0"/>
        <v>2233.1394358874968</v>
      </c>
      <c r="C49" s="24">
        <f t="shared" ca="1" si="1"/>
        <v>500</v>
      </c>
      <c r="D49" s="25">
        <f t="shared" ca="1" si="2"/>
        <v>1733.1394358874968</v>
      </c>
      <c r="F49" s="38">
        <f t="shared" ca="1" si="3"/>
        <v>3190.1991941249958</v>
      </c>
      <c r="G49" s="38">
        <f t="shared" ca="1" si="4"/>
        <v>0</v>
      </c>
      <c r="H49" s="18"/>
      <c r="I49" s="38">
        <f t="shared" ca="1" si="5"/>
        <v>500</v>
      </c>
    </row>
    <row r="50" spans="1:9" x14ac:dyDescent="0.2">
      <c r="A50" s="7">
        <v>2</v>
      </c>
      <c r="B50" s="23">
        <f t="shared" ca="1" si="0"/>
        <v>2239.9316930162249</v>
      </c>
      <c r="C50" s="24">
        <f t="shared" ca="1" si="1"/>
        <v>500</v>
      </c>
      <c r="D50" s="25">
        <f t="shared" ca="1" si="2"/>
        <v>1739.9316930162249</v>
      </c>
      <c r="F50" s="38">
        <f t="shared" ca="1" si="3"/>
        <v>3199.9024185946073</v>
      </c>
      <c r="G50" s="38">
        <f t="shared" ca="1" si="4"/>
        <v>0</v>
      </c>
      <c r="H50" s="18"/>
      <c r="I50" s="38">
        <f t="shared" ca="1" si="5"/>
        <v>500</v>
      </c>
    </row>
    <row r="51" spans="1:9" x14ac:dyDescent="0.2">
      <c r="A51" s="7">
        <v>3</v>
      </c>
      <c r="B51" s="23">
        <f t="shared" ca="1" si="0"/>
        <v>2194.495161780264</v>
      </c>
      <c r="C51" s="24">
        <f t="shared" ca="1" si="1"/>
        <v>714.28571428571433</v>
      </c>
      <c r="D51" s="25">
        <f t="shared" ca="1" si="2"/>
        <v>1480.2094474945497</v>
      </c>
      <c r="F51" s="38">
        <f t="shared" ca="1" si="3"/>
        <v>3134.99308825752</v>
      </c>
      <c r="G51" s="38">
        <f t="shared" ca="1" si="4"/>
        <v>714.28571428571433</v>
      </c>
      <c r="H51" s="18"/>
      <c r="I51" s="38">
        <f t="shared" ca="1" si="5"/>
        <v>714.28571428571433</v>
      </c>
    </row>
    <row r="52" spans="1:9" x14ac:dyDescent="0.2">
      <c r="A52" s="7">
        <v>4</v>
      </c>
      <c r="B52" s="23">
        <f t="shared" ca="1" si="0"/>
        <v>2225.6167107552501</v>
      </c>
      <c r="C52" s="24">
        <f t="shared" ca="1" si="1"/>
        <v>1020.4081632653063</v>
      </c>
      <c r="D52" s="25">
        <f t="shared" ca="1" si="2"/>
        <v>1205.2085474899438</v>
      </c>
      <c r="F52" s="38">
        <f t="shared" ca="1" si="3"/>
        <v>3179.4524439360716</v>
      </c>
      <c r="G52" s="38">
        <f t="shared" ca="1" si="4"/>
        <v>1020.4081632653063</v>
      </c>
      <c r="H52" s="18"/>
      <c r="I52" s="38">
        <f t="shared" ca="1" si="5"/>
        <v>1020.4081632653063</v>
      </c>
    </row>
    <row r="53" spans="1:9" x14ac:dyDescent="0.2">
      <c r="A53" s="7">
        <v>5</v>
      </c>
      <c r="B53" s="23">
        <f t="shared" ca="1" si="0"/>
        <v>2249.7279094334608</v>
      </c>
      <c r="C53" s="24">
        <f t="shared" ca="1" si="1"/>
        <v>1457.7259475218661</v>
      </c>
      <c r="D53" s="25">
        <f t="shared" ca="1" si="2"/>
        <v>792.00196191159466</v>
      </c>
      <c r="F53" s="38">
        <f t="shared" ca="1" si="3"/>
        <v>3213.8970134763726</v>
      </c>
      <c r="G53" s="38">
        <f t="shared" ca="1" si="4"/>
        <v>1457.7259475218661</v>
      </c>
      <c r="H53" s="18"/>
      <c r="I53" s="38">
        <f t="shared" ca="1" si="5"/>
        <v>1457.7259475218661</v>
      </c>
    </row>
    <row r="54" spans="1:9" x14ac:dyDescent="0.2">
      <c r="A54" s="7">
        <v>6</v>
      </c>
      <c r="B54" s="23">
        <f t="shared" ca="1" si="0"/>
        <v>2169.7725852521958</v>
      </c>
      <c r="C54" s="24">
        <f t="shared" ca="1" si="1"/>
        <v>2082.4656393169516</v>
      </c>
      <c r="D54" s="25">
        <f t="shared" ca="1" si="2"/>
        <v>87.30694593524413</v>
      </c>
      <c r="F54" s="38">
        <f t="shared" ca="1" si="3"/>
        <v>3099.6751217888514</v>
      </c>
      <c r="G54" s="38">
        <f t="shared" ca="1" si="4"/>
        <v>2082.4656393169516</v>
      </c>
      <c r="H54" s="39"/>
      <c r="I54" s="38">
        <f t="shared" ca="1" si="5"/>
        <v>2082.4656393169516</v>
      </c>
    </row>
    <row r="55" spans="1:9" x14ac:dyDescent="0.2">
      <c r="A55" s="7">
        <v>7</v>
      </c>
      <c r="B55" s="23">
        <f t="shared" ca="1" si="0"/>
        <v>2203.3928658091218</v>
      </c>
      <c r="C55" s="24">
        <f t="shared" ca="1" si="1"/>
        <v>2974.9509133099309</v>
      </c>
      <c r="D55" s="25" t="str">
        <f t="shared" ca="1" si="2"/>
        <v/>
      </c>
      <c r="F55" s="38">
        <f t="shared" ca="1" si="3"/>
        <v>3147.7040940130314</v>
      </c>
      <c r="G55" s="38">
        <f t="shared" ca="1" si="4"/>
        <v>2974.9509133099309</v>
      </c>
      <c r="H55" s="39"/>
      <c r="I55" s="38">
        <f t="shared" ca="1" si="5"/>
        <v>2974.9509133099309</v>
      </c>
    </row>
    <row r="56" spans="1:9" x14ac:dyDescent="0.2">
      <c r="A56" s="7">
        <v>8</v>
      </c>
      <c r="B56" s="23">
        <f t="shared" ca="1" si="0"/>
        <v>2235.7159293134669</v>
      </c>
      <c r="C56" s="24">
        <f t="shared" ca="1" si="1"/>
        <v>3123.6896079009412</v>
      </c>
      <c r="D56" s="25" t="str">
        <f t="shared" ca="1" si="2"/>
        <v/>
      </c>
      <c r="F56" s="38">
        <f t="shared" ca="1" si="3"/>
        <v>3193.8798990192386</v>
      </c>
      <c r="G56" s="38">
        <f t="shared" ca="1" si="4"/>
        <v>3123.6896079009412</v>
      </c>
      <c r="H56" s="39"/>
      <c r="I56" s="38">
        <f t="shared" ca="1" si="5"/>
        <v>3123.6896079009412</v>
      </c>
    </row>
    <row r="57" spans="1:9" x14ac:dyDescent="0.2">
      <c r="A57" s="7">
        <v>9</v>
      </c>
      <c r="B57" s="23">
        <f t="shared" ca="1" si="0"/>
        <v>2216.7167391444659</v>
      </c>
      <c r="C57" s="24">
        <f t="shared" ca="1" si="1"/>
        <v>3170.791996516135</v>
      </c>
      <c r="D57" s="25" t="str">
        <f t="shared" ca="1" si="2"/>
        <v/>
      </c>
      <c r="F57" s="38">
        <f t="shared" ca="1" si="3"/>
        <v>3166.7381987778085</v>
      </c>
      <c r="G57" s="38">
        <f t="shared" ref="G57:G88" ca="1" si="6">IF(AND(F56&gt;C56,F55&gt;C55), MIN(AVERAGE(F55:F56),(C56/TargetUtilization)), IF( C56*(TargetUtilization-0.2)&gt;H57,H57/TargetUtilization,0   ))</f>
        <v>3170.791996516135</v>
      </c>
      <c r="H57" s="40">
        <f t="shared" ref="H57:H88" ca="1" si="7">MAX(B43:B57)</f>
        <v>2249.7279094334608</v>
      </c>
      <c r="I57" s="38">
        <f t="shared" ca="1" si="5"/>
        <v>3170.791996516135</v>
      </c>
    </row>
    <row r="58" spans="1:9" x14ac:dyDescent="0.2">
      <c r="A58" s="7">
        <v>10</v>
      </c>
      <c r="B58" s="23">
        <f t="shared" ca="1" si="0"/>
        <v>2205.410272139452</v>
      </c>
      <c r="C58" s="24">
        <f t="shared" ca="1" si="1"/>
        <v>3170.791996516135</v>
      </c>
      <c r="D58" s="25" t="str">
        <f t="shared" ca="1" si="2"/>
        <v/>
      </c>
      <c r="F58" s="38">
        <f t="shared" ca="1" si="3"/>
        <v>3150.5861030563601</v>
      </c>
      <c r="G58" s="38">
        <f t="shared" ca="1" si="6"/>
        <v>0</v>
      </c>
      <c r="H58" s="40">
        <f t="shared" ca="1" si="7"/>
        <v>2249.7279094334608</v>
      </c>
      <c r="I58" s="38">
        <f t="shared" ca="1" si="5"/>
        <v>3170.791996516135</v>
      </c>
    </row>
    <row r="59" spans="1:9" x14ac:dyDescent="0.2">
      <c r="A59" s="7">
        <v>11</v>
      </c>
      <c r="B59" s="23">
        <f t="shared" ca="1" si="0"/>
        <v>2213.0034836538503</v>
      </c>
      <c r="C59" s="24">
        <f t="shared" ca="1" si="1"/>
        <v>3170.791996516135</v>
      </c>
      <c r="D59" s="25" t="str">
        <f t="shared" ca="1" si="2"/>
        <v/>
      </c>
      <c r="F59" s="38">
        <f t="shared" ca="1" si="3"/>
        <v>3161.4335480769291</v>
      </c>
      <c r="G59" s="38">
        <f t="shared" ca="1" si="6"/>
        <v>0</v>
      </c>
      <c r="H59" s="40">
        <f t="shared" ca="1" si="7"/>
        <v>2249.7279094334608</v>
      </c>
      <c r="I59" s="38">
        <f t="shared" ca="1" si="5"/>
        <v>3170.791996516135</v>
      </c>
    </row>
    <row r="60" spans="1:9" x14ac:dyDescent="0.2">
      <c r="A60" s="7">
        <v>12</v>
      </c>
      <c r="B60" s="23">
        <f t="shared" ca="1" si="0"/>
        <v>2163.1863254939303</v>
      </c>
      <c r="C60" s="24">
        <f t="shared" ca="1" si="1"/>
        <v>3170.791996516135</v>
      </c>
      <c r="D60" s="25" t="str">
        <f t="shared" ca="1" si="2"/>
        <v/>
      </c>
      <c r="F60" s="38">
        <f t="shared" ca="1" si="3"/>
        <v>3090.2661792770436</v>
      </c>
      <c r="G60" s="38">
        <f t="shared" ca="1" si="6"/>
        <v>0</v>
      </c>
      <c r="H60" s="40">
        <f t="shared" ca="1" si="7"/>
        <v>2249.7279094334608</v>
      </c>
      <c r="I60" s="38">
        <f t="shared" ca="1" si="5"/>
        <v>3170.791996516135</v>
      </c>
    </row>
    <row r="61" spans="1:9" x14ac:dyDescent="0.2">
      <c r="A61" s="7">
        <v>13</v>
      </c>
      <c r="B61" s="23">
        <f t="shared" ca="1" si="0"/>
        <v>2203.4504948038443</v>
      </c>
      <c r="C61" s="24">
        <f t="shared" ca="1" si="1"/>
        <v>3170.791996516135</v>
      </c>
      <c r="D61" s="25" t="str">
        <f t="shared" ca="1" si="2"/>
        <v/>
      </c>
      <c r="F61" s="38">
        <f t="shared" ca="1" si="3"/>
        <v>3147.7864211483493</v>
      </c>
      <c r="G61" s="38">
        <f t="shared" ca="1" si="6"/>
        <v>0</v>
      </c>
      <c r="H61" s="40">
        <f t="shared" ca="1" si="7"/>
        <v>2249.7279094334608</v>
      </c>
      <c r="I61" s="38">
        <f t="shared" ca="1" si="5"/>
        <v>3170.791996516135</v>
      </c>
    </row>
    <row r="62" spans="1:9" x14ac:dyDescent="0.2">
      <c r="A62" s="7">
        <v>14</v>
      </c>
      <c r="B62" s="23">
        <f t="shared" ca="1" si="0"/>
        <v>2227.7924415554585</v>
      </c>
      <c r="C62" s="24">
        <f t="shared" ca="1" si="1"/>
        <v>3170.791996516135</v>
      </c>
      <c r="D62" s="25" t="str">
        <f t="shared" ca="1" si="2"/>
        <v/>
      </c>
      <c r="F62" s="38">
        <f t="shared" ca="1" si="3"/>
        <v>3182.5606307935122</v>
      </c>
      <c r="G62" s="38">
        <f t="shared" ca="1" si="6"/>
        <v>0</v>
      </c>
      <c r="H62" s="40">
        <f t="shared" ca="1" si="7"/>
        <v>2249.7279094334608</v>
      </c>
      <c r="I62" s="38">
        <f t="shared" ca="1" si="5"/>
        <v>3170.791996516135</v>
      </c>
    </row>
    <row r="63" spans="1:9" x14ac:dyDescent="0.2">
      <c r="A63" s="7">
        <v>15</v>
      </c>
      <c r="B63" s="23">
        <f t="shared" ca="1" si="0"/>
        <v>2231.3294811521714</v>
      </c>
      <c r="C63" s="24">
        <f t="shared" ca="1" si="1"/>
        <v>3170.791996516135</v>
      </c>
      <c r="D63" s="25" t="str">
        <f t="shared" ca="1" si="2"/>
        <v/>
      </c>
      <c r="F63" s="38">
        <f t="shared" ca="1" si="3"/>
        <v>3187.6135445031023</v>
      </c>
      <c r="G63" s="38">
        <f t="shared" ca="1" si="6"/>
        <v>0</v>
      </c>
      <c r="H63" s="40">
        <f t="shared" ca="1" si="7"/>
        <v>2249.7279094334608</v>
      </c>
      <c r="I63" s="38">
        <f t="shared" ca="1" si="5"/>
        <v>3170.791996516135</v>
      </c>
    </row>
    <row r="64" spans="1:9" x14ac:dyDescent="0.2">
      <c r="A64" s="7">
        <v>16</v>
      </c>
      <c r="B64" s="23">
        <f t="shared" ca="1" si="0"/>
        <v>2150.0073664528604</v>
      </c>
      <c r="C64" s="24">
        <f t="shared" ca="1" si="1"/>
        <v>3185.0870876483073</v>
      </c>
      <c r="D64" s="25" t="str">
        <f t="shared" ca="1" si="2"/>
        <v/>
      </c>
      <c r="F64" s="38">
        <f t="shared" ca="1" si="3"/>
        <v>3071.439094932658</v>
      </c>
      <c r="G64" s="38">
        <f t="shared" ca="1" si="6"/>
        <v>3185.0870876483073</v>
      </c>
      <c r="H64" s="40">
        <f t="shared" ca="1" si="7"/>
        <v>2249.7279094334608</v>
      </c>
      <c r="I64" s="38">
        <f t="shared" ca="1" si="5"/>
        <v>3185.0870876483073</v>
      </c>
    </row>
    <row r="65" spans="1:9" x14ac:dyDescent="0.2">
      <c r="A65" s="7">
        <v>17</v>
      </c>
      <c r="B65" s="23">
        <f t="shared" ca="1" si="0"/>
        <v>2209.1672163019807</v>
      </c>
      <c r="C65" s="24">
        <f t="shared" ca="1" si="1"/>
        <v>3185.0870876483073</v>
      </c>
      <c r="D65" s="25" t="str">
        <f t="shared" ca="1" si="2"/>
        <v/>
      </c>
      <c r="F65" s="38">
        <f t="shared" ca="1" si="3"/>
        <v>3155.9531661456867</v>
      </c>
      <c r="G65" s="38">
        <f t="shared" ca="1" si="6"/>
        <v>0</v>
      </c>
      <c r="H65" s="40">
        <f t="shared" ca="1" si="7"/>
        <v>2249.7279094334608</v>
      </c>
      <c r="I65" s="38">
        <f t="shared" ca="1" si="5"/>
        <v>3185.0870876483073</v>
      </c>
    </row>
    <row r="66" spans="1:9" x14ac:dyDescent="0.2">
      <c r="A66" s="7">
        <v>18</v>
      </c>
      <c r="B66" s="23">
        <f t="shared" ca="1" si="0"/>
        <v>2249.5583283025976</v>
      </c>
      <c r="C66" s="24">
        <f t="shared" ca="1" si="1"/>
        <v>3185.0870876483073</v>
      </c>
      <c r="D66" s="25" t="str">
        <f t="shared" ca="1" si="2"/>
        <v/>
      </c>
      <c r="F66" s="38">
        <f t="shared" ca="1" si="3"/>
        <v>3213.6547547179966</v>
      </c>
      <c r="G66" s="38">
        <f t="shared" ca="1" si="6"/>
        <v>0</v>
      </c>
      <c r="H66" s="40">
        <f t="shared" ca="1" si="7"/>
        <v>2249.7279094334608</v>
      </c>
      <c r="I66" s="38">
        <f t="shared" ca="1" si="5"/>
        <v>3185.0870876483073</v>
      </c>
    </row>
    <row r="67" spans="1:9" x14ac:dyDescent="0.2">
      <c r="A67" s="7">
        <v>19</v>
      </c>
      <c r="B67" s="23">
        <f t="shared" ca="1" si="0"/>
        <v>2153.4757898079679</v>
      </c>
      <c r="C67" s="24">
        <f t="shared" ca="1" si="1"/>
        <v>3185.0870876483073</v>
      </c>
      <c r="D67" s="25" t="str">
        <f t="shared" ca="1" si="2"/>
        <v/>
      </c>
      <c r="F67" s="38">
        <f t="shared" ca="1" si="3"/>
        <v>3076.3939854399541</v>
      </c>
      <c r="G67" s="38">
        <f t="shared" ca="1" si="6"/>
        <v>0</v>
      </c>
      <c r="H67" s="40">
        <f t="shared" ca="1" si="7"/>
        <v>2249.7279094334608</v>
      </c>
      <c r="I67" s="38">
        <f t="shared" ca="1" si="5"/>
        <v>3185.0870876483073</v>
      </c>
    </row>
    <row r="68" spans="1:9" x14ac:dyDescent="0.2">
      <c r="A68" s="7">
        <v>20</v>
      </c>
      <c r="B68" s="23">
        <f t="shared" ca="1" si="0"/>
        <v>2198.4913866999659</v>
      </c>
      <c r="C68" s="24">
        <f t="shared" ca="1" si="1"/>
        <v>3185.0870876483073</v>
      </c>
      <c r="D68" s="25" t="str">
        <f t="shared" ca="1" si="2"/>
        <v/>
      </c>
      <c r="F68" s="38">
        <f t="shared" ca="1" si="3"/>
        <v>3140.7019809999515</v>
      </c>
      <c r="G68" s="38">
        <f t="shared" ca="1" si="6"/>
        <v>0</v>
      </c>
      <c r="H68" s="40">
        <f t="shared" ca="1" si="7"/>
        <v>2249.5583283025976</v>
      </c>
      <c r="I68" s="38">
        <f t="shared" ca="1" si="5"/>
        <v>3185.0870876483073</v>
      </c>
    </row>
    <row r="69" spans="1:9" x14ac:dyDescent="0.2">
      <c r="A69" s="7">
        <v>21</v>
      </c>
      <c r="B69" s="23">
        <f t="shared" ca="1" si="0"/>
        <v>2168.6157831960172</v>
      </c>
      <c r="C69" s="24">
        <f t="shared" ca="1" si="1"/>
        <v>3185.0870876483073</v>
      </c>
      <c r="D69" s="25" t="str">
        <f t="shared" ca="1" si="2"/>
        <v/>
      </c>
      <c r="F69" s="38">
        <f t="shared" ca="1" si="3"/>
        <v>3098.0225474228819</v>
      </c>
      <c r="G69" s="38">
        <f t="shared" ca="1" si="6"/>
        <v>0</v>
      </c>
      <c r="H69" s="40">
        <f t="shared" ca="1" si="7"/>
        <v>2249.5583283025976</v>
      </c>
      <c r="I69" s="38">
        <f t="shared" ca="1" si="5"/>
        <v>3185.0870876483073</v>
      </c>
    </row>
    <row r="70" spans="1:9" x14ac:dyDescent="0.2">
      <c r="A70" s="7">
        <v>22</v>
      </c>
      <c r="B70" s="23">
        <f t="shared" ca="1" si="0"/>
        <v>2236.795608731944</v>
      </c>
      <c r="C70" s="24">
        <f t="shared" ca="1" si="1"/>
        <v>3185.0870876483073</v>
      </c>
      <c r="D70" s="25" t="str">
        <f t="shared" ca="1" si="2"/>
        <v/>
      </c>
      <c r="F70" s="38">
        <f t="shared" ca="1" si="3"/>
        <v>3195.4222981884914</v>
      </c>
      <c r="G70" s="38">
        <f t="shared" ca="1" si="6"/>
        <v>0</v>
      </c>
      <c r="H70" s="40">
        <f t="shared" ca="1" si="7"/>
        <v>2249.5583283025976</v>
      </c>
      <c r="I70" s="38">
        <f t="shared" ca="1" si="5"/>
        <v>3185.0870876483073</v>
      </c>
    </row>
    <row r="71" spans="1:9" x14ac:dyDescent="0.2">
      <c r="A71" s="7">
        <v>23</v>
      </c>
      <c r="B71" s="23">
        <f t="shared" ca="1" si="0"/>
        <v>2151.9774684947306</v>
      </c>
      <c r="C71" s="24">
        <f t="shared" ca="1" si="1"/>
        <v>3185.0870876483073</v>
      </c>
      <c r="D71" s="25" t="str">
        <f t="shared" ca="1" si="2"/>
        <v/>
      </c>
      <c r="F71" s="38">
        <f t="shared" ca="1" si="3"/>
        <v>3074.2535264210437</v>
      </c>
      <c r="G71" s="38">
        <f t="shared" ca="1" si="6"/>
        <v>0</v>
      </c>
      <c r="H71" s="40">
        <f t="shared" ca="1" si="7"/>
        <v>2249.5583283025976</v>
      </c>
      <c r="I71" s="38">
        <f t="shared" ca="1" si="5"/>
        <v>3185.0870876483073</v>
      </c>
    </row>
    <row r="72" spans="1:9" x14ac:dyDescent="0.2">
      <c r="A72" s="7">
        <v>24</v>
      </c>
      <c r="B72" s="23">
        <f t="shared" ca="1" si="0"/>
        <v>2215.8813284100274</v>
      </c>
      <c r="C72" s="24">
        <f t="shared" ca="1" si="1"/>
        <v>3185.0870876483073</v>
      </c>
      <c r="D72" s="25" t="str">
        <f t="shared" ca="1" si="2"/>
        <v/>
      </c>
      <c r="F72" s="38">
        <f t="shared" ca="1" si="3"/>
        <v>3165.5447548714678</v>
      </c>
      <c r="G72" s="38">
        <f t="shared" ca="1" si="6"/>
        <v>0</v>
      </c>
      <c r="H72" s="40">
        <f t="shared" ca="1" si="7"/>
        <v>2249.5583283025976</v>
      </c>
      <c r="I72" s="38">
        <f t="shared" ca="1" si="5"/>
        <v>3185.0870876483073</v>
      </c>
    </row>
    <row r="73" spans="1:9" x14ac:dyDescent="0.2">
      <c r="A73" s="7">
        <v>25</v>
      </c>
      <c r="B73" s="23">
        <f t="shared" ca="1" si="0"/>
        <v>2217.0443947984795</v>
      </c>
      <c r="C73" s="24">
        <f t="shared" ca="1" si="1"/>
        <v>3185.0870876483073</v>
      </c>
      <c r="D73" s="25" t="str">
        <f t="shared" ca="1" si="2"/>
        <v/>
      </c>
      <c r="F73" s="38">
        <f t="shared" ca="1" si="3"/>
        <v>3167.2062782835424</v>
      </c>
      <c r="G73" s="38">
        <f t="shared" ca="1" si="6"/>
        <v>0</v>
      </c>
      <c r="H73" s="40">
        <f t="shared" ca="1" si="7"/>
        <v>2249.5583283025976</v>
      </c>
      <c r="I73" s="38">
        <f t="shared" ca="1" si="5"/>
        <v>3185.0870876483073</v>
      </c>
    </row>
    <row r="74" spans="1:9" x14ac:dyDescent="0.2">
      <c r="A74" s="7">
        <v>26</v>
      </c>
      <c r="B74" s="23">
        <f t="shared" ca="1" si="0"/>
        <v>2236.2409155880719</v>
      </c>
      <c r="C74" s="24">
        <f t="shared" ca="1" si="1"/>
        <v>3185.0870876483073</v>
      </c>
      <c r="D74" s="25" t="str">
        <f t="shared" ca="1" si="2"/>
        <v/>
      </c>
      <c r="F74" s="38">
        <f t="shared" ca="1" si="3"/>
        <v>3194.6298794115314</v>
      </c>
      <c r="G74" s="38">
        <f t="shared" ca="1" si="6"/>
        <v>0</v>
      </c>
      <c r="H74" s="40">
        <f t="shared" ca="1" si="7"/>
        <v>2249.5583283025976</v>
      </c>
      <c r="I74" s="38">
        <f t="shared" ca="1" si="5"/>
        <v>3185.0870876483073</v>
      </c>
    </row>
    <row r="75" spans="1:9" x14ac:dyDescent="0.2">
      <c r="A75" s="7">
        <v>27</v>
      </c>
      <c r="B75" s="23">
        <f t="shared" ref="B75:B106" ca="1" si="8">(IF(AND(A75&gt;0,A75&lt;=(ItemsLoaded/LoadRate)+0.5*RampDuration),( IF(A75&lt;RampDuration,  LoadRateWCU*A75/RampDuration, LoadRateWCU)   ))+(BaselineWCU*(RAND()*0.5+0.75) )) * IF(ISBLANK(ShowLoadLevel),  0, 1)</f>
        <v>2235.7258495121396</v>
      </c>
      <c r="C75" s="24">
        <f t="shared" ref="C75:C106" ca="1" si="9">IF(I75&lt;AutoScalingMin, AutoScalingMin, IF(I75&gt;AutoScalingMax, AutoScalingMax, I75))*IF(ISBLANK(ShowProvisionedCapacity),0,1)</f>
        <v>3185.0870876483073</v>
      </c>
      <c r="D75" s="25" t="str">
        <f t="shared" ref="D75:D106" ca="1" si="10">IF(B75&gt;C75,(B75-C75)*IF(ISBLANK(ShowThrottleRisk),0,1),"")</f>
        <v/>
      </c>
      <c r="F75" s="38">
        <f t="shared" ref="F75:F106" ca="1" si="11">(B75/TargetUtilization)</f>
        <v>3193.8940707316283</v>
      </c>
      <c r="G75" s="38">
        <f t="shared" ca="1" si="6"/>
        <v>0</v>
      </c>
      <c r="H75" s="40">
        <f t="shared" ca="1" si="7"/>
        <v>2249.5583283025976</v>
      </c>
      <c r="I75" s="38">
        <f t="shared" ca="1" si="5"/>
        <v>3185.0870876483073</v>
      </c>
    </row>
    <row r="76" spans="1:9" x14ac:dyDescent="0.2">
      <c r="A76" s="7">
        <v>28</v>
      </c>
      <c r="B76" s="23">
        <f t="shared" ca="1" si="8"/>
        <v>2194.0620556067797</v>
      </c>
      <c r="C76" s="24">
        <f t="shared" ca="1" si="9"/>
        <v>3194.2619750715799</v>
      </c>
      <c r="D76" s="25" t="str">
        <f t="shared" ca="1" si="10"/>
        <v/>
      </c>
      <c r="F76" s="38">
        <f t="shared" ca="1" si="11"/>
        <v>3134.3743651525429</v>
      </c>
      <c r="G76" s="38">
        <f t="shared" ca="1" si="6"/>
        <v>3194.2619750715799</v>
      </c>
      <c r="H76" s="40">
        <f t="shared" ca="1" si="7"/>
        <v>2249.5583283025976</v>
      </c>
      <c r="I76" s="38">
        <f t="shared" ca="1" si="5"/>
        <v>3194.2619750715799</v>
      </c>
    </row>
    <row r="77" spans="1:9" x14ac:dyDescent="0.2">
      <c r="A77" s="7">
        <v>29</v>
      </c>
      <c r="B77" s="23">
        <f t="shared" ca="1" si="8"/>
        <v>2155.8339028835449</v>
      </c>
      <c r="C77" s="24">
        <f t="shared" ca="1" si="9"/>
        <v>3194.2619750715799</v>
      </c>
      <c r="D77" s="25" t="str">
        <f t="shared" ca="1" si="10"/>
        <v/>
      </c>
      <c r="F77" s="38">
        <f t="shared" ca="1" si="11"/>
        <v>3079.7627184050643</v>
      </c>
      <c r="G77" s="38">
        <f t="shared" ca="1" si="6"/>
        <v>0</v>
      </c>
      <c r="H77" s="40">
        <f t="shared" ca="1" si="7"/>
        <v>2249.5583283025976</v>
      </c>
      <c r="I77" s="38">
        <f t="shared" ca="1" si="5"/>
        <v>3194.2619750715799</v>
      </c>
    </row>
    <row r="78" spans="1:9" x14ac:dyDescent="0.2">
      <c r="A78" s="7">
        <v>30</v>
      </c>
      <c r="B78" s="23">
        <f t="shared" ca="1" si="8"/>
        <v>2173.9938371700355</v>
      </c>
      <c r="C78" s="24">
        <f t="shared" ca="1" si="9"/>
        <v>3194.2619750715799</v>
      </c>
      <c r="D78" s="25" t="str">
        <f t="shared" ca="1" si="10"/>
        <v/>
      </c>
      <c r="F78" s="38">
        <f t="shared" ca="1" si="11"/>
        <v>3105.7054816714794</v>
      </c>
      <c r="G78" s="38">
        <f t="shared" ca="1" si="6"/>
        <v>0</v>
      </c>
      <c r="H78" s="40">
        <f t="shared" ca="1" si="7"/>
        <v>2249.5583283025976</v>
      </c>
      <c r="I78" s="38">
        <f t="shared" ca="1" si="5"/>
        <v>3194.2619750715799</v>
      </c>
    </row>
    <row r="79" spans="1:9" x14ac:dyDescent="0.2">
      <c r="A79" s="7">
        <v>31</v>
      </c>
      <c r="B79" s="23">
        <f t="shared" ca="1" si="8"/>
        <v>2152.7989533849577</v>
      </c>
      <c r="C79" s="24">
        <f t="shared" ca="1" si="9"/>
        <v>3194.2619750715799</v>
      </c>
      <c r="D79" s="25" t="str">
        <f t="shared" ca="1" si="10"/>
        <v/>
      </c>
      <c r="F79" s="38">
        <f t="shared" ca="1" si="11"/>
        <v>3075.4270762642254</v>
      </c>
      <c r="G79" s="38">
        <f t="shared" ca="1" si="6"/>
        <v>0</v>
      </c>
      <c r="H79" s="40">
        <f t="shared" ca="1" si="7"/>
        <v>2249.5583283025976</v>
      </c>
      <c r="I79" s="38">
        <f t="shared" ca="1" si="5"/>
        <v>3194.2619750715799</v>
      </c>
    </row>
    <row r="80" spans="1:9" x14ac:dyDescent="0.2">
      <c r="A80" s="7">
        <v>32</v>
      </c>
      <c r="B80" s="23">
        <f t="shared" ca="1" si="8"/>
        <v>2236.255835725055</v>
      </c>
      <c r="C80" s="24">
        <f t="shared" ca="1" si="9"/>
        <v>3194.2619750715799</v>
      </c>
      <c r="D80" s="25" t="str">
        <f t="shared" ca="1" si="10"/>
        <v/>
      </c>
      <c r="F80" s="38">
        <f t="shared" ca="1" si="11"/>
        <v>3194.6511938929361</v>
      </c>
      <c r="G80" s="38">
        <f t="shared" ca="1" si="6"/>
        <v>0</v>
      </c>
      <c r="H80" s="40">
        <f t="shared" ca="1" si="7"/>
        <v>2249.5583283025976</v>
      </c>
      <c r="I80" s="38">
        <f t="shared" ca="1" si="5"/>
        <v>3194.2619750715799</v>
      </c>
    </row>
    <row r="81" spans="1:9" x14ac:dyDescent="0.2">
      <c r="A81" s="7">
        <v>33</v>
      </c>
      <c r="B81" s="23">
        <f t="shared" ca="1" si="8"/>
        <v>2202.4939157816707</v>
      </c>
      <c r="C81" s="24">
        <f t="shared" ca="1" si="9"/>
        <v>3194.2619750715799</v>
      </c>
      <c r="D81" s="25" t="str">
        <f t="shared" ca="1" si="10"/>
        <v/>
      </c>
      <c r="F81" s="38">
        <f t="shared" ca="1" si="11"/>
        <v>3146.419879688101</v>
      </c>
      <c r="G81" s="38">
        <f t="shared" ca="1" si="6"/>
        <v>0</v>
      </c>
      <c r="H81" s="40">
        <f t="shared" ca="1" si="7"/>
        <v>2236.795608731944</v>
      </c>
      <c r="I81" s="38">
        <f t="shared" ca="1" si="5"/>
        <v>3194.2619750715799</v>
      </c>
    </row>
    <row r="82" spans="1:9" x14ac:dyDescent="0.2">
      <c r="A82" s="7">
        <v>34</v>
      </c>
      <c r="B82" s="23">
        <f t="shared" ca="1" si="8"/>
        <v>2215.477697532217</v>
      </c>
      <c r="C82" s="24">
        <f t="shared" ca="1" si="9"/>
        <v>3194.2619750715799</v>
      </c>
      <c r="D82" s="25" t="str">
        <f t="shared" ca="1" si="10"/>
        <v/>
      </c>
      <c r="F82" s="38">
        <f t="shared" ca="1" si="11"/>
        <v>3164.9681393317387</v>
      </c>
      <c r="G82" s="38">
        <f t="shared" ca="1" si="6"/>
        <v>0</v>
      </c>
      <c r="H82" s="40">
        <f t="shared" ca="1" si="7"/>
        <v>2236.795608731944</v>
      </c>
      <c r="I82" s="38">
        <f t="shared" ca="1" si="5"/>
        <v>3194.2619750715799</v>
      </c>
    </row>
    <row r="83" spans="1:9" x14ac:dyDescent="0.2">
      <c r="A83" s="7">
        <v>35</v>
      </c>
      <c r="B83" s="23">
        <f t="shared" ca="1" si="8"/>
        <v>2181.2802680104051</v>
      </c>
      <c r="C83" s="24">
        <f t="shared" ca="1" si="9"/>
        <v>3194.2619750715799</v>
      </c>
      <c r="D83" s="25" t="str">
        <f t="shared" ca="1" si="10"/>
        <v/>
      </c>
      <c r="F83" s="38">
        <f t="shared" ca="1" si="11"/>
        <v>3116.1146685862932</v>
      </c>
      <c r="G83" s="38">
        <f t="shared" ca="1" si="6"/>
        <v>0</v>
      </c>
      <c r="H83" s="40">
        <f t="shared" ca="1" si="7"/>
        <v>2236.795608731944</v>
      </c>
      <c r="I83" s="38">
        <f t="shared" ca="1" si="5"/>
        <v>3194.2619750715799</v>
      </c>
    </row>
    <row r="84" spans="1:9" x14ac:dyDescent="0.2">
      <c r="A84" s="7">
        <v>36</v>
      </c>
      <c r="B84" s="23">
        <f t="shared" ca="1" si="8"/>
        <v>2247.4160636878946</v>
      </c>
      <c r="C84" s="24">
        <f t="shared" ca="1" si="9"/>
        <v>3194.2619750715799</v>
      </c>
      <c r="D84" s="25" t="str">
        <f t="shared" ca="1" si="10"/>
        <v/>
      </c>
      <c r="F84" s="38">
        <f t="shared" ca="1" si="11"/>
        <v>3210.5943766969926</v>
      </c>
      <c r="G84" s="38">
        <f t="shared" ca="1" si="6"/>
        <v>0</v>
      </c>
      <c r="H84" s="40">
        <f t="shared" ca="1" si="7"/>
        <v>2247.4160636878946</v>
      </c>
      <c r="I84" s="38">
        <f t="shared" ca="1" si="5"/>
        <v>3194.2619750715799</v>
      </c>
    </row>
    <row r="85" spans="1:9" x14ac:dyDescent="0.2">
      <c r="A85" s="7">
        <v>37</v>
      </c>
      <c r="B85" s="23">
        <f t="shared" ca="1" si="8"/>
        <v>2245.4839624320803</v>
      </c>
      <c r="C85" s="24">
        <f t="shared" ca="1" si="9"/>
        <v>3194.2619750715799</v>
      </c>
      <c r="D85" s="25" t="str">
        <f t="shared" ca="1" si="10"/>
        <v/>
      </c>
      <c r="F85" s="38">
        <f t="shared" ca="1" si="11"/>
        <v>3207.8342320458291</v>
      </c>
      <c r="G85" s="38">
        <f t="shared" ca="1" si="6"/>
        <v>0</v>
      </c>
      <c r="H85" s="40">
        <f t="shared" ca="1" si="7"/>
        <v>2247.4160636878946</v>
      </c>
      <c r="I85" s="38">
        <f t="shared" ca="1" si="5"/>
        <v>3194.2619750715799</v>
      </c>
    </row>
    <row r="86" spans="1:9" x14ac:dyDescent="0.2">
      <c r="A86" s="7">
        <v>38</v>
      </c>
      <c r="B86" s="23">
        <f t="shared" ca="1" si="8"/>
        <v>2237.3533002941836</v>
      </c>
      <c r="C86" s="24">
        <f t="shared" ca="1" si="9"/>
        <v>3209.2143043714109</v>
      </c>
      <c r="D86" s="25" t="str">
        <f t="shared" ca="1" si="10"/>
        <v/>
      </c>
      <c r="F86" s="38">
        <f t="shared" ca="1" si="11"/>
        <v>3196.2190004202625</v>
      </c>
      <c r="G86" s="38">
        <f t="shared" ca="1" si="6"/>
        <v>3209.2143043714109</v>
      </c>
      <c r="H86" s="40">
        <f t="shared" ca="1" si="7"/>
        <v>2247.4160636878946</v>
      </c>
      <c r="I86" s="38">
        <f t="shared" ca="1" si="5"/>
        <v>3209.2143043714109</v>
      </c>
    </row>
    <row r="87" spans="1:9" x14ac:dyDescent="0.2">
      <c r="A87" s="7">
        <v>39</v>
      </c>
      <c r="B87" s="23">
        <f t="shared" ca="1" si="8"/>
        <v>2233.4922414316934</v>
      </c>
      <c r="C87" s="24">
        <f t="shared" ca="1" si="9"/>
        <v>3209.2143043714109</v>
      </c>
      <c r="D87" s="25" t="str">
        <f t="shared" ca="1" si="10"/>
        <v/>
      </c>
      <c r="F87" s="38">
        <f t="shared" ca="1" si="11"/>
        <v>3190.7032020452766</v>
      </c>
      <c r="G87" s="38">
        <f t="shared" ca="1" si="6"/>
        <v>0</v>
      </c>
      <c r="H87" s="40">
        <f t="shared" ca="1" si="7"/>
        <v>2247.4160636878946</v>
      </c>
      <c r="I87" s="38">
        <f t="shared" ca="1" si="5"/>
        <v>3209.2143043714109</v>
      </c>
    </row>
    <row r="88" spans="1:9" x14ac:dyDescent="0.2">
      <c r="A88" s="7">
        <v>40</v>
      </c>
      <c r="B88" s="23">
        <f t="shared" ca="1" si="8"/>
        <v>2243.7369147408758</v>
      </c>
      <c r="C88" s="24">
        <f t="shared" ca="1" si="9"/>
        <v>3209.2143043714109</v>
      </c>
      <c r="D88" s="25" t="str">
        <f t="shared" ca="1" si="10"/>
        <v/>
      </c>
      <c r="F88" s="38">
        <f t="shared" ca="1" si="11"/>
        <v>3205.3384496298227</v>
      </c>
      <c r="G88" s="38">
        <f t="shared" ca="1" si="6"/>
        <v>0</v>
      </c>
      <c r="H88" s="40">
        <f t="shared" ca="1" si="7"/>
        <v>2247.4160636878946</v>
      </c>
      <c r="I88" s="38">
        <f t="shared" ca="1" si="5"/>
        <v>3209.2143043714109</v>
      </c>
    </row>
    <row r="89" spans="1:9" x14ac:dyDescent="0.2">
      <c r="A89" s="7">
        <v>41</v>
      </c>
      <c r="B89" s="23">
        <f t="shared" ca="1" si="8"/>
        <v>2192.9398705090171</v>
      </c>
      <c r="C89" s="24">
        <f t="shared" ca="1" si="9"/>
        <v>3209.2143043714109</v>
      </c>
      <c r="D89" s="25" t="str">
        <f t="shared" ca="1" si="10"/>
        <v/>
      </c>
      <c r="F89" s="38">
        <f t="shared" ca="1" si="11"/>
        <v>3132.7712435843105</v>
      </c>
      <c r="G89" s="38">
        <f t="shared" ref="G89:G120" ca="1" si="12">IF(AND(F88&gt;C88,F87&gt;C87), MIN(AVERAGE(F87:F88),(C88/TargetUtilization)), IF( C88*(TargetUtilization-0.2)&gt;H89,H89/TargetUtilization,0   ))</f>
        <v>0</v>
      </c>
      <c r="H89" s="40">
        <f t="shared" ref="H89:H120" ca="1" si="13">MAX(B75:B89)</f>
        <v>2247.4160636878946</v>
      </c>
      <c r="I89" s="38">
        <f t="shared" ca="1" si="5"/>
        <v>3209.2143043714109</v>
      </c>
    </row>
    <row r="90" spans="1:9" x14ac:dyDescent="0.2">
      <c r="A90" s="7">
        <v>42</v>
      </c>
      <c r="B90" s="23">
        <f t="shared" ca="1" si="8"/>
        <v>2189.1884360392028</v>
      </c>
      <c r="C90" s="24">
        <f t="shared" ca="1" si="9"/>
        <v>3209.2143043714109</v>
      </c>
      <c r="D90" s="25" t="str">
        <f t="shared" ca="1" si="10"/>
        <v/>
      </c>
      <c r="F90" s="38">
        <f t="shared" ca="1" si="11"/>
        <v>3127.4120514845754</v>
      </c>
      <c r="G90" s="38">
        <f t="shared" ca="1" si="12"/>
        <v>0</v>
      </c>
      <c r="H90" s="40">
        <f t="shared" ca="1" si="13"/>
        <v>2247.4160636878946</v>
      </c>
      <c r="I90" s="38">
        <f t="shared" ca="1" si="5"/>
        <v>3209.2143043714109</v>
      </c>
    </row>
    <row r="91" spans="1:9" x14ac:dyDescent="0.2">
      <c r="A91" s="7">
        <v>43</v>
      </c>
      <c r="B91" s="23">
        <f t="shared" ca="1" si="8"/>
        <v>2215.5586576727869</v>
      </c>
      <c r="C91" s="24">
        <f t="shared" ca="1" si="9"/>
        <v>3209.2143043714109</v>
      </c>
      <c r="D91" s="25" t="str">
        <f t="shared" ca="1" si="10"/>
        <v/>
      </c>
      <c r="F91" s="38">
        <f t="shared" ca="1" si="11"/>
        <v>3165.0837966754102</v>
      </c>
      <c r="G91" s="38">
        <f t="shared" ca="1" si="12"/>
        <v>0</v>
      </c>
      <c r="H91" s="40">
        <f t="shared" ca="1" si="13"/>
        <v>2247.4160636878946</v>
      </c>
      <c r="I91" s="38">
        <f t="shared" ca="1" si="5"/>
        <v>3209.2143043714109</v>
      </c>
    </row>
    <row r="92" spans="1:9" x14ac:dyDescent="0.2">
      <c r="A92" s="7">
        <v>44</v>
      </c>
      <c r="B92" s="23">
        <f t="shared" ca="1" si="8"/>
        <v>2172.2255989044179</v>
      </c>
      <c r="C92" s="24">
        <f t="shared" ca="1" si="9"/>
        <v>3209.2143043714109</v>
      </c>
      <c r="D92" s="25" t="str">
        <f t="shared" ca="1" si="10"/>
        <v/>
      </c>
      <c r="F92" s="38">
        <f t="shared" ca="1" si="11"/>
        <v>3103.1794270063115</v>
      </c>
      <c r="G92" s="38">
        <f t="shared" ca="1" si="12"/>
        <v>0</v>
      </c>
      <c r="H92" s="40">
        <f t="shared" ca="1" si="13"/>
        <v>2247.4160636878946</v>
      </c>
      <c r="I92" s="38">
        <f t="shared" ca="1" si="5"/>
        <v>3209.2143043714109</v>
      </c>
    </row>
    <row r="93" spans="1:9" x14ac:dyDescent="0.2">
      <c r="A93" s="7">
        <v>45</v>
      </c>
      <c r="B93" s="23">
        <f t="shared" ca="1" si="8"/>
        <v>2180.6843237164267</v>
      </c>
      <c r="C93" s="24">
        <f t="shared" ca="1" si="9"/>
        <v>3209.2143043714109</v>
      </c>
      <c r="D93" s="25" t="str">
        <f t="shared" ca="1" si="10"/>
        <v/>
      </c>
      <c r="F93" s="38">
        <f t="shared" ca="1" si="11"/>
        <v>3115.2633195948956</v>
      </c>
      <c r="G93" s="38">
        <f t="shared" ca="1" si="12"/>
        <v>0</v>
      </c>
      <c r="H93" s="40">
        <f t="shared" ca="1" si="13"/>
        <v>2247.4160636878946</v>
      </c>
      <c r="I93" s="38">
        <f t="shared" ca="1" si="5"/>
        <v>3209.2143043714109</v>
      </c>
    </row>
    <row r="94" spans="1:9" x14ac:dyDescent="0.2">
      <c r="A94" s="7">
        <v>46</v>
      </c>
      <c r="B94" s="23">
        <f t="shared" ca="1" si="8"/>
        <v>2187.5508889521202</v>
      </c>
      <c r="C94" s="24">
        <f t="shared" ca="1" si="9"/>
        <v>3209.2143043714109</v>
      </c>
      <c r="D94" s="25" t="str">
        <f t="shared" ca="1" si="10"/>
        <v/>
      </c>
      <c r="F94" s="38">
        <f t="shared" ca="1" si="11"/>
        <v>3125.0726985030292</v>
      </c>
      <c r="G94" s="38">
        <f t="shared" ca="1" si="12"/>
        <v>0</v>
      </c>
      <c r="H94" s="40">
        <f t="shared" ca="1" si="13"/>
        <v>2247.4160636878946</v>
      </c>
      <c r="I94" s="38">
        <f t="shared" ca="1" si="5"/>
        <v>3209.2143043714109</v>
      </c>
    </row>
    <row r="95" spans="1:9" x14ac:dyDescent="0.2">
      <c r="A95" s="7">
        <v>47</v>
      </c>
      <c r="B95" s="23">
        <f t="shared" ca="1" si="8"/>
        <v>2249.6801444478142</v>
      </c>
      <c r="C95" s="24">
        <f t="shared" ca="1" si="9"/>
        <v>3209.2143043714109</v>
      </c>
      <c r="D95" s="25" t="str">
        <f t="shared" ca="1" si="10"/>
        <v/>
      </c>
      <c r="F95" s="38">
        <f t="shared" ca="1" si="11"/>
        <v>3213.8287777825917</v>
      </c>
      <c r="G95" s="38">
        <f t="shared" ca="1" si="12"/>
        <v>0</v>
      </c>
      <c r="H95" s="40">
        <f t="shared" ca="1" si="13"/>
        <v>2249.6801444478142</v>
      </c>
      <c r="I95" s="38">
        <f t="shared" ca="1" si="5"/>
        <v>3209.2143043714109</v>
      </c>
    </row>
    <row r="96" spans="1:9" x14ac:dyDescent="0.2">
      <c r="A96" s="7">
        <v>48</v>
      </c>
      <c r="B96" s="23">
        <f t="shared" ca="1" si="8"/>
        <v>2202.6199116465564</v>
      </c>
      <c r="C96" s="24">
        <f t="shared" ca="1" si="9"/>
        <v>3209.2143043714109</v>
      </c>
      <c r="D96" s="25" t="str">
        <f t="shared" ca="1" si="10"/>
        <v/>
      </c>
      <c r="F96" s="38">
        <f t="shared" ca="1" si="11"/>
        <v>3146.599873780795</v>
      </c>
      <c r="G96" s="38">
        <f t="shared" ca="1" si="12"/>
        <v>0</v>
      </c>
      <c r="H96" s="40">
        <f t="shared" ca="1" si="13"/>
        <v>2249.6801444478142</v>
      </c>
      <c r="I96" s="38">
        <f t="shared" ca="1" si="5"/>
        <v>3209.2143043714109</v>
      </c>
    </row>
    <row r="97" spans="1:9" x14ac:dyDescent="0.2">
      <c r="A97" s="7">
        <v>49</v>
      </c>
      <c r="B97" s="23">
        <f t="shared" ca="1" si="8"/>
        <v>2169.9992538629967</v>
      </c>
      <c r="C97" s="24">
        <f t="shared" ca="1" si="9"/>
        <v>3209.2143043714109</v>
      </c>
      <c r="D97" s="25" t="str">
        <f t="shared" ca="1" si="10"/>
        <v/>
      </c>
      <c r="F97" s="38">
        <f t="shared" ca="1" si="11"/>
        <v>3099.9989340899956</v>
      </c>
      <c r="G97" s="38">
        <f t="shared" ca="1" si="12"/>
        <v>0</v>
      </c>
      <c r="H97" s="40">
        <f t="shared" ca="1" si="13"/>
        <v>2249.6801444478142</v>
      </c>
      <c r="I97" s="38">
        <f t="shared" ca="1" si="5"/>
        <v>3209.2143043714109</v>
      </c>
    </row>
    <row r="98" spans="1:9" x14ac:dyDescent="0.2">
      <c r="A98" s="7">
        <v>50</v>
      </c>
      <c r="B98" s="23">
        <f t="shared" ca="1" si="8"/>
        <v>2211.9344794941403</v>
      </c>
      <c r="C98" s="24">
        <f t="shared" ca="1" si="9"/>
        <v>3209.2143043714109</v>
      </c>
      <c r="D98" s="25" t="str">
        <f t="shared" ca="1" si="10"/>
        <v/>
      </c>
      <c r="F98" s="38">
        <f t="shared" ca="1" si="11"/>
        <v>3159.9063992773436</v>
      </c>
      <c r="G98" s="38">
        <f t="shared" ca="1" si="12"/>
        <v>0</v>
      </c>
      <c r="H98" s="40">
        <f t="shared" ca="1" si="13"/>
        <v>2249.6801444478142</v>
      </c>
      <c r="I98" s="38">
        <f t="shared" ca="1" si="5"/>
        <v>3209.2143043714109</v>
      </c>
    </row>
    <row r="99" spans="1:9" x14ac:dyDescent="0.2">
      <c r="A99" s="7">
        <v>51</v>
      </c>
      <c r="B99" s="23">
        <f t="shared" ca="1" si="8"/>
        <v>205.22376139847319</v>
      </c>
      <c r="C99" s="24">
        <f t="shared" ca="1" si="9"/>
        <v>3209.2143043714109</v>
      </c>
      <c r="D99" s="25" t="str">
        <f t="shared" ca="1" si="10"/>
        <v/>
      </c>
      <c r="F99" s="38">
        <f t="shared" ca="1" si="11"/>
        <v>293.17680199781887</v>
      </c>
      <c r="G99" s="38">
        <f t="shared" ca="1" si="12"/>
        <v>0</v>
      </c>
      <c r="H99" s="40">
        <f t="shared" ca="1" si="13"/>
        <v>2249.6801444478142</v>
      </c>
      <c r="I99" s="38">
        <f t="shared" ca="1" si="5"/>
        <v>3209.2143043714109</v>
      </c>
    </row>
    <row r="100" spans="1:9" x14ac:dyDescent="0.2">
      <c r="A100" s="7">
        <v>52</v>
      </c>
      <c r="B100" s="23">
        <f t="shared" ca="1" si="8"/>
        <v>222.98354379830027</v>
      </c>
      <c r="C100" s="24">
        <f t="shared" ca="1" si="9"/>
        <v>3209.2143043714109</v>
      </c>
      <c r="D100" s="25" t="str">
        <f t="shared" ca="1" si="10"/>
        <v/>
      </c>
      <c r="F100" s="38">
        <f t="shared" ca="1" si="11"/>
        <v>318.54791971185756</v>
      </c>
      <c r="G100" s="38">
        <f t="shared" ca="1" si="12"/>
        <v>0</v>
      </c>
      <c r="H100" s="40">
        <f t="shared" ca="1" si="13"/>
        <v>2249.6801444478142</v>
      </c>
      <c r="I100" s="38">
        <f t="shared" ca="1" si="5"/>
        <v>3209.2143043714109</v>
      </c>
    </row>
    <row r="101" spans="1:9" x14ac:dyDescent="0.2">
      <c r="A101" s="7">
        <v>53</v>
      </c>
      <c r="B101" s="23">
        <f t="shared" ca="1" si="8"/>
        <v>217.11431564557887</v>
      </c>
      <c r="C101" s="24">
        <f t="shared" ca="1" si="9"/>
        <v>3209.2143043714109</v>
      </c>
      <c r="D101" s="25" t="str">
        <f t="shared" ca="1" si="10"/>
        <v/>
      </c>
      <c r="F101" s="38">
        <f t="shared" ca="1" si="11"/>
        <v>310.16330806511269</v>
      </c>
      <c r="G101" s="38">
        <f t="shared" ca="1" si="12"/>
        <v>0</v>
      </c>
      <c r="H101" s="40">
        <f t="shared" ca="1" si="13"/>
        <v>2249.6801444478142</v>
      </c>
      <c r="I101" s="38">
        <f t="shared" ca="1" si="5"/>
        <v>3209.2143043714109</v>
      </c>
    </row>
    <row r="102" spans="1:9" x14ac:dyDescent="0.2">
      <c r="A102" s="7">
        <v>54</v>
      </c>
      <c r="B102" s="23">
        <f t="shared" ca="1" si="8"/>
        <v>237.97810174835433</v>
      </c>
      <c r="C102" s="24">
        <f t="shared" ca="1" si="9"/>
        <v>3209.2143043714109</v>
      </c>
      <c r="D102" s="25" t="str">
        <f t="shared" ca="1" si="10"/>
        <v/>
      </c>
      <c r="F102" s="38">
        <f t="shared" ca="1" si="11"/>
        <v>339.96871678336333</v>
      </c>
      <c r="G102" s="38">
        <f t="shared" ca="1" si="12"/>
        <v>0</v>
      </c>
      <c r="H102" s="40">
        <f t="shared" ca="1" si="13"/>
        <v>2249.6801444478142</v>
      </c>
      <c r="I102" s="38">
        <f t="shared" ca="1" si="5"/>
        <v>3209.2143043714109</v>
      </c>
    </row>
    <row r="103" spans="1:9" x14ac:dyDescent="0.2">
      <c r="A103" s="7">
        <v>55</v>
      </c>
      <c r="B103" s="23">
        <f t="shared" ca="1" si="8"/>
        <v>202.59982497155357</v>
      </c>
      <c r="C103" s="24">
        <f t="shared" ca="1" si="9"/>
        <v>3209.2143043714109</v>
      </c>
      <c r="D103" s="25" t="str">
        <f t="shared" ca="1" si="10"/>
        <v/>
      </c>
      <c r="F103" s="38">
        <f t="shared" ca="1" si="11"/>
        <v>289.42832138793369</v>
      </c>
      <c r="G103" s="38">
        <f t="shared" ca="1" si="12"/>
        <v>0</v>
      </c>
      <c r="H103" s="40">
        <f t="shared" ca="1" si="13"/>
        <v>2249.6801444478142</v>
      </c>
      <c r="I103" s="38">
        <f t="shared" ca="1" si="5"/>
        <v>3209.2143043714109</v>
      </c>
    </row>
    <row r="104" spans="1:9" x14ac:dyDescent="0.2">
      <c r="A104" s="7">
        <v>56</v>
      </c>
      <c r="B104" s="23">
        <f t="shared" ca="1" si="8"/>
        <v>184.99926571007438</v>
      </c>
      <c r="C104" s="24">
        <f t="shared" ca="1" si="9"/>
        <v>3209.2143043714109</v>
      </c>
      <c r="D104" s="25" t="str">
        <f t="shared" ca="1" si="10"/>
        <v/>
      </c>
      <c r="F104" s="38">
        <f t="shared" ca="1" si="11"/>
        <v>264.28466530010627</v>
      </c>
      <c r="G104" s="38">
        <f t="shared" ca="1" si="12"/>
        <v>0</v>
      </c>
      <c r="H104" s="40">
        <f t="shared" ca="1" si="13"/>
        <v>2249.6801444478142</v>
      </c>
      <c r="I104" s="38">
        <f t="shared" ca="1" si="5"/>
        <v>3209.2143043714109</v>
      </c>
    </row>
    <row r="105" spans="1:9" x14ac:dyDescent="0.2">
      <c r="A105" s="7">
        <v>57</v>
      </c>
      <c r="B105" s="23">
        <f t="shared" ca="1" si="8"/>
        <v>155.13112344164787</v>
      </c>
      <c r="C105" s="24">
        <f t="shared" ca="1" si="9"/>
        <v>3209.2143043714109</v>
      </c>
      <c r="D105" s="25" t="str">
        <f t="shared" ca="1" si="10"/>
        <v/>
      </c>
      <c r="F105" s="38">
        <f t="shared" ca="1" si="11"/>
        <v>221.61589063092555</v>
      </c>
      <c r="G105" s="38">
        <f t="shared" ca="1" si="12"/>
        <v>0</v>
      </c>
      <c r="H105" s="40">
        <f t="shared" ca="1" si="13"/>
        <v>2249.6801444478142</v>
      </c>
      <c r="I105" s="38">
        <f t="shared" ca="1" si="5"/>
        <v>3209.2143043714109</v>
      </c>
    </row>
    <row r="106" spans="1:9" x14ac:dyDescent="0.2">
      <c r="A106" s="7">
        <v>58</v>
      </c>
      <c r="B106" s="23">
        <f t="shared" ca="1" si="8"/>
        <v>227.29891106147079</v>
      </c>
      <c r="C106" s="24">
        <f t="shared" ca="1" si="9"/>
        <v>3209.2143043714109</v>
      </c>
      <c r="D106" s="25" t="str">
        <f t="shared" ca="1" si="10"/>
        <v/>
      </c>
      <c r="F106" s="38">
        <f t="shared" ca="1" si="11"/>
        <v>324.71273008781543</v>
      </c>
      <c r="G106" s="38">
        <f t="shared" ca="1" si="12"/>
        <v>0</v>
      </c>
      <c r="H106" s="40">
        <f t="shared" ca="1" si="13"/>
        <v>2249.6801444478142</v>
      </c>
      <c r="I106" s="38">
        <f t="shared" ca="1" si="5"/>
        <v>3209.2143043714109</v>
      </c>
    </row>
    <row r="107" spans="1:9" x14ac:dyDescent="0.2">
      <c r="A107" s="7">
        <v>59</v>
      </c>
      <c r="B107" s="23">
        <f t="shared" ref="B107:B128" ca="1" si="14">(IF(AND(A107&gt;0,A107&lt;=(ItemsLoaded/LoadRate)+0.5*RampDuration),( IF(A107&lt;RampDuration,  LoadRateWCU*A107/RampDuration, LoadRateWCU)   ))+(BaselineWCU*(RAND()*0.5+0.75) )) * IF(ISBLANK(ShowLoadLevel),  0, 1)</f>
        <v>160.80694234617459</v>
      </c>
      <c r="C107" s="24">
        <f t="shared" ref="C107:C128" ca="1" si="15">IF(I107&lt;AutoScalingMin, AutoScalingMin, IF(I107&gt;AutoScalingMax, AutoScalingMax, I107))*IF(ISBLANK(ShowProvisionedCapacity),0,1)</f>
        <v>3209.2143043714109</v>
      </c>
      <c r="D107" s="25" t="str">
        <f t="shared" ref="D107:D128" ca="1" si="16">IF(B107&gt;C107,(B107-C107)*IF(ISBLANK(ShowThrottleRisk),0,1),"")</f>
        <v/>
      </c>
      <c r="F107" s="38">
        <f t="shared" ref="F107:F128" ca="1" si="17">(B107/TargetUtilization)</f>
        <v>229.724203351678</v>
      </c>
      <c r="G107" s="38">
        <f t="shared" ca="1" si="12"/>
        <v>0</v>
      </c>
      <c r="H107" s="40">
        <f t="shared" ca="1" si="13"/>
        <v>2249.6801444478142</v>
      </c>
      <c r="I107" s="38">
        <f t="shared" ca="1" si="5"/>
        <v>3209.2143043714109</v>
      </c>
    </row>
    <row r="108" spans="1:9" x14ac:dyDescent="0.2">
      <c r="A108" s="7">
        <v>60</v>
      </c>
      <c r="B108" s="23">
        <f t="shared" ca="1" si="14"/>
        <v>161.41193699628388</v>
      </c>
      <c r="C108" s="24">
        <f t="shared" ca="1" si="15"/>
        <v>3209.2143043714109</v>
      </c>
      <c r="D108" s="25" t="str">
        <f t="shared" ca="1" si="16"/>
        <v/>
      </c>
      <c r="F108" s="38">
        <f t="shared" ca="1" si="17"/>
        <v>230.58848142326272</v>
      </c>
      <c r="G108" s="38">
        <f t="shared" ca="1" si="12"/>
        <v>0</v>
      </c>
      <c r="H108" s="40">
        <f t="shared" ca="1" si="13"/>
        <v>2249.6801444478142</v>
      </c>
      <c r="I108" s="38">
        <f t="shared" ca="1" si="5"/>
        <v>3209.2143043714109</v>
      </c>
    </row>
    <row r="109" spans="1:9" x14ac:dyDescent="0.2">
      <c r="A109" s="7">
        <v>61</v>
      </c>
      <c r="B109" s="23">
        <f t="shared" ca="1" si="14"/>
        <v>171.49491166844996</v>
      </c>
      <c r="C109" s="24">
        <f t="shared" ca="1" si="15"/>
        <v>3209.2143043714109</v>
      </c>
      <c r="D109" s="25" t="str">
        <f t="shared" ca="1" si="16"/>
        <v/>
      </c>
      <c r="F109" s="38">
        <f t="shared" ca="1" si="17"/>
        <v>244.99273095492853</v>
      </c>
      <c r="G109" s="38">
        <f t="shared" ca="1" si="12"/>
        <v>0</v>
      </c>
      <c r="H109" s="40">
        <f t="shared" ca="1" si="13"/>
        <v>2249.6801444478142</v>
      </c>
      <c r="I109" s="38">
        <f t="shared" ca="1" si="5"/>
        <v>3209.2143043714109</v>
      </c>
    </row>
    <row r="110" spans="1:9" x14ac:dyDescent="0.2">
      <c r="A110" s="7">
        <v>62</v>
      </c>
      <c r="B110" s="23">
        <f t="shared" ca="1" si="14"/>
        <v>190.39549920345712</v>
      </c>
      <c r="C110" s="24">
        <f t="shared" ca="1" si="15"/>
        <v>3209.2143043714109</v>
      </c>
      <c r="D110" s="25" t="str">
        <f t="shared" ca="1" si="16"/>
        <v/>
      </c>
      <c r="F110" s="38">
        <f t="shared" ca="1" si="17"/>
        <v>271.99357029065305</v>
      </c>
      <c r="G110" s="38">
        <f t="shared" ca="1" si="12"/>
        <v>0</v>
      </c>
      <c r="H110" s="40">
        <f t="shared" ca="1" si="13"/>
        <v>2211.9344794941403</v>
      </c>
      <c r="I110" s="38">
        <f t="shared" ref="I110:I128" ca="1" si="18">IF(G110&gt;0,G110,C109)</f>
        <v>3209.2143043714109</v>
      </c>
    </row>
    <row r="111" spans="1:9" x14ac:dyDescent="0.2">
      <c r="A111" s="7">
        <v>63</v>
      </c>
      <c r="B111" s="23">
        <f t="shared" ca="1" si="14"/>
        <v>224.4012022233303</v>
      </c>
      <c r="C111" s="24">
        <f t="shared" ca="1" si="15"/>
        <v>3209.2143043714109</v>
      </c>
      <c r="D111" s="25" t="str">
        <f t="shared" ca="1" si="16"/>
        <v/>
      </c>
      <c r="F111" s="38">
        <f t="shared" ca="1" si="17"/>
        <v>320.57314603332901</v>
      </c>
      <c r="G111" s="38">
        <f t="shared" ca="1" si="12"/>
        <v>0</v>
      </c>
      <c r="H111" s="40">
        <f t="shared" ca="1" si="13"/>
        <v>2211.9344794941403</v>
      </c>
      <c r="I111" s="38">
        <f t="shared" ca="1" si="18"/>
        <v>3209.2143043714109</v>
      </c>
    </row>
    <row r="112" spans="1:9" x14ac:dyDescent="0.2">
      <c r="A112" s="7">
        <v>64</v>
      </c>
      <c r="B112" s="23">
        <f t="shared" ca="1" si="14"/>
        <v>184.46551263061713</v>
      </c>
      <c r="C112" s="24">
        <f t="shared" ca="1" si="15"/>
        <v>3209.2143043714109</v>
      </c>
      <c r="D112" s="25" t="str">
        <f t="shared" ca="1" si="16"/>
        <v/>
      </c>
      <c r="F112" s="38">
        <f t="shared" ca="1" si="17"/>
        <v>263.5221609008816</v>
      </c>
      <c r="G112" s="38">
        <f t="shared" ca="1" si="12"/>
        <v>0</v>
      </c>
      <c r="H112" s="40">
        <f t="shared" ca="1" si="13"/>
        <v>2211.9344794941403</v>
      </c>
      <c r="I112" s="38">
        <f t="shared" ca="1" si="18"/>
        <v>3209.2143043714109</v>
      </c>
    </row>
    <row r="113" spans="1:9" x14ac:dyDescent="0.2">
      <c r="A113" s="7">
        <v>65</v>
      </c>
      <c r="B113" s="23">
        <f t="shared" ca="1" si="14"/>
        <v>204.6236520908927</v>
      </c>
      <c r="C113" s="24">
        <f t="shared" ca="1" si="15"/>
        <v>500</v>
      </c>
      <c r="D113" s="25" t="str">
        <f t="shared" ca="1" si="16"/>
        <v/>
      </c>
      <c r="F113" s="38">
        <f t="shared" ca="1" si="17"/>
        <v>292.31950298698962</v>
      </c>
      <c r="G113" s="38">
        <f t="shared" ca="1" si="12"/>
        <v>339.96871678336333</v>
      </c>
      <c r="H113" s="40">
        <f t="shared" ca="1" si="13"/>
        <v>237.97810174835433</v>
      </c>
      <c r="I113" s="38">
        <f t="shared" ca="1" si="18"/>
        <v>339.96871678336333</v>
      </c>
    </row>
    <row r="114" spans="1:9" x14ac:dyDescent="0.2">
      <c r="A114" s="7">
        <v>66</v>
      </c>
      <c r="B114" s="23">
        <f t="shared" ca="1" si="14"/>
        <v>212.83020986573166</v>
      </c>
      <c r="C114" s="24">
        <f t="shared" ca="1" si="15"/>
        <v>500</v>
      </c>
      <c r="D114" s="25" t="str">
        <f t="shared" ca="1" si="16"/>
        <v/>
      </c>
      <c r="F114" s="38">
        <f t="shared" ca="1" si="17"/>
        <v>304.04315695104526</v>
      </c>
      <c r="G114" s="38">
        <f t="shared" ca="1" si="12"/>
        <v>339.96871678336333</v>
      </c>
      <c r="H114" s="40">
        <f t="shared" ca="1" si="13"/>
        <v>237.97810174835433</v>
      </c>
      <c r="I114" s="38">
        <f t="shared" ca="1" si="18"/>
        <v>339.96871678336333</v>
      </c>
    </row>
    <row r="115" spans="1:9" x14ac:dyDescent="0.2">
      <c r="A115" s="7">
        <v>67</v>
      </c>
      <c r="B115" s="23">
        <f t="shared" ca="1" si="14"/>
        <v>204.89626939442149</v>
      </c>
      <c r="C115" s="24">
        <f t="shared" ca="1" si="15"/>
        <v>500</v>
      </c>
      <c r="D115" s="25" t="str">
        <f t="shared" ca="1" si="16"/>
        <v/>
      </c>
      <c r="F115" s="38">
        <f t="shared" ca="1" si="17"/>
        <v>292.70895627774502</v>
      </c>
      <c r="G115" s="38">
        <f t="shared" ca="1" si="12"/>
        <v>339.96871678336333</v>
      </c>
      <c r="H115" s="40">
        <f t="shared" ca="1" si="13"/>
        <v>237.97810174835433</v>
      </c>
      <c r="I115" s="38">
        <f t="shared" ca="1" si="18"/>
        <v>339.96871678336333</v>
      </c>
    </row>
    <row r="116" spans="1:9" x14ac:dyDescent="0.2">
      <c r="A116" s="7">
        <v>68</v>
      </c>
      <c r="B116" s="23">
        <f t="shared" ca="1" si="14"/>
        <v>198.55581901370897</v>
      </c>
      <c r="C116" s="24">
        <f t="shared" ca="1" si="15"/>
        <v>500</v>
      </c>
      <c r="D116" s="25" t="str">
        <f t="shared" ca="1" si="16"/>
        <v/>
      </c>
      <c r="F116" s="38">
        <f t="shared" ca="1" si="17"/>
        <v>283.65117001958424</v>
      </c>
      <c r="G116" s="38">
        <f t="shared" ca="1" si="12"/>
        <v>339.96871678336333</v>
      </c>
      <c r="H116" s="40">
        <f t="shared" ca="1" si="13"/>
        <v>237.97810174835433</v>
      </c>
      <c r="I116" s="38">
        <f t="shared" ca="1" si="18"/>
        <v>339.96871678336333</v>
      </c>
    </row>
    <row r="117" spans="1:9" x14ac:dyDescent="0.2">
      <c r="A117" s="7">
        <v>69</v>
      </c>
      <c r="B117" s="23">
        <f t="shared" ca="1" si="14"/>
        <v>230.74880184345363</v>
      </c>
      <c r="C117" s="24">
        <f t="shared" ca="1" si="15"/>
        <v>500</v>
      </c>
      <c r="D117" s="25" t="str">
        <f t="shared" ca="1" si="16"/>
        <v/>
      </c>
      <c r="F117" s="38">
        <f t="shared" ca="1" si="17"/>
        <v>329.64114549064806</v>
      </c>
      <c r="G117" s="38">
        <f t="shared" ca="1" si="12"/>
        <v>329.64114549064806</v>
      </c>
      <c r="H117" s="40">
        <f t="shared" ca="1" si="13"/>
        <v>230.74880184345363</v>
      </c>
      <c r="I117" s="38">
        <f t="shared" ca="1" si="18"/>
        <v>329.64114549064806</v>
      </c>
    </row>
    <row r="118" spans="1:9" x14ac:dyDescent="0.2">
      <c r="A118" s="7">
        <v>70</v>
      </c>
      <c r="B118" s="23">
        <f t="shared" ca="1" si="14"/>
        <v>206.77051007099178</v>
      </c>
      <c r="C118" s="24">
        <f t="shared" ca="1" si="15"/>
        <v>500</v>
      </c>
      <c r="D118" s="25" t="str">
        <f t="shared" ca="1" si="16"/>
        <v/>
      </c>
      <c r="F118" s="38">
        <f t="shared" ca="1" si="17"/>
        <v>295.38644295855971</v>
      </c>
      <c r="G118" s="38">
        <f t="shared" ca="1" si="12"/>
        <v>329.64114549064806</v>
      </c>
      <c r="H118" s="40">
        <f t="shared" ca="1" si="13"/>
        <v>230.74880184345363</v>
      </c>
      <c r="I118" s="38">
        <f t="shared" ca="1" si="18"/>
        <v>329.64114549064806</v>
      </c>
    </row>
    <row r="119" spans="1:9" x14ac:dyDescent="0.2">
      <c r="A119" s="7">
        <v>71</v>
      </c>
      <c r="B119" s="23">
        <f t="shared" ca="1" si="14"/>
        <v>233.73213436796365</v>
      </c>
      <c r="C119" s="24">
        <f t="shared" ca="1" si="15"/>
        <v>500</v>
      </c>
      <c r="D119" s="25" t="str">
        <f t="shared" ca="1" si="16"/>
        <v/>
      </c>
      <c r="F119" s="38">
        <f t="shared" ca="1" si="17"/>
        <v>333.90304909709096</v>
      </c>
      <c r="G119" s="38">
        <f t="shared" ca="1" si="12"/>
        <v>333.90304909709096</v>
      </c>
      <c r="H119" s="40">
        <f t="shared" ca="1" si="13"/>
        <v>233.73213436796365</v>
      </c>
      <c r="I119" s="38">
        <f t="shared" ca="1" si="18"/>
        <v>333.90304909709096</v>
      </c>
    </row>
    <row r="120" spans="1:9" x14ac:dyDescent="0.2">
      <c r="A120" s="7">
        <v>72</v>
      </c>
      <c r="B120" s="23">
        <f t="shared" ca="1" si="14"/>
        <v>167.02265894627777</v>
      </c>
      <c r="C120" s="24">
        <f t="shared" ca="1" si="15"/>
        <v>500</v>
      </c>
      <c r="D120" s="25" t="str">
        <f t="shared" ca="1" si="16"/>
        <v/>
      </c>
      <c r="F120" s="38">
        <f t="shared" ca="1" si="17"/>
        <v>238.60379849468254</v>
      </c>
      <c r="G120" s="38">
        <f t="shared" ca="1" si="12"/>
        <v>333.90304909709096</v>
      </c>
      <c r="H120" s="40">
        <f t="shared" ca="1" si="13"/>
        <v>233.73213436796365</v>
      </c>
      <c r="I120" s="38">
        <f t="shared" ca="1" si="18"/>
        <v>333.90304909709096</v>
      </c>
    </row>
    <row r="121" spans="1:9" x14ac:dyDescent="0.2">
      <c r="A121" s="7">
        <v>73</v>
      </c>
      <c r="B121" s="23">
        <f t="shared" ca="1" si="14"/>
        <v>230.81367646829264</v>
      </c>
      <c r="C121" s="24">
        <f t="shared" ca="1" si="15"/>
        <v>500</v>
      </c>
      <c r="D121" s="25" t="str">
        <f t="shared" ca="1" si="16"/>
        <v/>
      </c>
      <c r="F121" s="38">
        <f t="shared" ca="1" si="17"/>
        <v>329.73382352613237</v>
      </c>
      <c r="G121" s="38">
        <f t="shared" ref="G121:G128" ca="1" si="19">IF(AND(F120&gt;C120,F119&gt;C119), MIN(AVERAGE(F119:F120),(C120/TargetUtilization)), IF( C120*(TargetUtilization-0.2)&gt;H121,H121/TargetUtilization,0   ))</f>
        <v>333.90304909709096</v>
      </c>
      <c r="H121" s="40">
        <f t="shared" ref="H121:H128" ca="1" si="20">MAX(B107:B121)</f>
        <v>233.73213436796365</v>
      </c>
      <c r="I121" s="38">
        <f t="shared" ca="1" si="18"/>
        <v>333.90304909709096</v>
      </c>
    </row>
    <row r="122" spans="1:9" x14ac:dyDescent="0.2">
      <c r="A122" s="7">
        <v>74</v>
      </c>
      <c r="B122" s="23">
        <f t="shared" ca="1" si="14"/>
        <v>171.41922960747743</v>
      </c>
      <c r="C122" s="24">
        <f t="shared" ca="1" si="15"/>
        <v>500</v>
      </c>
      <c r="D122" s="25" t="str">
        <f t="shared" ca="1" si="16"/>
        <v/>
      </c>
      <c r="F122" s="38">
        <f t="shared" ca="1" si="17"/>
        <v>244.88461372496778</v>
      </c>
      <c r="G122" s="38">
        <f t="shared" ca="1" si="19"/>
        <v>333.90304909709096</v>
      </c>
      <c r="H122" s="40">
        <f t="shared" ca="1" si="20"/>
        <v>233.73213436796365</v>
      </c>
      <c r="I122" s="38">
        <f t="shared" ca="1" si="18"/>
        <v>333.90304909709096</v>
      </c>
    </row>
    <row r="123" spans="1:9" x14ac:dyDescent="0.2">
      <c r="A123" s="7">
        <v>75</v>
      </c>
      <c r="B123" s="23">
        <f t="shared" ca="1" si="14"/>
        <v>191.84950440538705</v>
      </c>
      <c r="C123" s="24">
        <f t="shared" ca="1" si="15"/>
        <v>500</v>
      </c>
      <c r="D123" s="25" t="str">
        <f t="shared" ca="1" si="16"/>
        <v/>
      </c>
      <c r="F123" s="38">
        <f t="shared" ca="1" si="17"/>
        <v>274.07072057912438</v>
      </c>
      <c r="G123" s="38">
        <f t="shared" ca="1" si="19"/>
        <v>333.90304909709096</v>
      </c>
      <c r="H123" s="40">
        <f t="shared" ca="1" si="20"/>
        <v>233.73213436796365</v>
      </c>
      <c r="I123" s="38">
        <f t="shared" ca="1" si="18"/>
        <v>333.90304909709096</v>
      </c>
    </row>
    <row r="124" spans="1:9" x14ac:dyDescent="0.2">
      <c r="A124" s="7">
        <v>76</v>
      </c>
      <c r="B124" s="23">
        <f t="shared" ca="1" si="14"/>
        <v>216.67199689516474</v>
      </c>
      <c r="C124" s="24">
        <f t="shared" ca="1" si="15"/>
        <v>500</v>
      </c>
      <c r="D124" s="25" t="str">
        <f t="shared" ca="1" si="16"/>
        <v/>
      </c>
      <c r="F124" s="38">
        <f t="shared" ca="1" si="17"/>
        <v>309.53142413594964</v>
      </c>
      <c r="G124" s="38">
        <f t="shared" ca="1" si="19"/>
        <v>333.90304909709096</v>
      </c>
      <c r="H124" s="40">
        <f t="shared" ca="1" si="20"/>
        <v>233.73213436796365</v>
      </c>
      <c r="I124" s="38">
        <f t="shared" ca="1" si="18"/>
        <v>333.90304909709096</v>
      </c>
    </row>
    <row r="125" spans="1:9" x14ac:dyDescent="0.2">
      <c r="A125" s="7">
        <v>77</v>
      </c>
      <c r="B125" s="23">
        <f t="shared" ca="1" si="14"/>
        <v>159.42469064944342</v>
      </c>
      <c r="C125" s="24">
        <f t="shared" ca="1" si="15"/>
        <v>500</v>
      </c>
      <c r="D125" s="25" t="str">
        <f t="shared" ca="1" si="16"/>
        <v/>
      </c>
      <c r="F125" s="38">
        <f t="shared" ca="1" si="17"/>
        <v>227.74955807063347</v>
      </c>
      <c r="G125" s="38">
        <f t="shared" ca="1" si="19"/>
        <v>333.90304909709096</v>
      </c>
      <c r="H125" s="40">
        <f t="shared" ca="1" si="20"/>
        <v>233.73213436796365</v>
      </c>
      <c r="I125" s="38">
        <f t="shared" ca="1" si="18"/>
        <v>333.90304909709096</v>
      </c>
    </row>
    <row r="126" spans="1:9" x14ac:dyDescent="0.2">
      <c r="A126" s="7">
        <v>78</v>
      </c>
      <c r="B126" s="23">
        <f t="shared" ca="1" si="14"/>
        <v>179.54957195260616</v>
      </c>
      <c r="C126" s="24">
        <f t="shared" ca="1" si="15"/>
        <v>500</v>
      </c>
      <c r="D126" s="25" t="str">
        <f t="shared" ca="1" si="16"/>
        <v/>
      </c>
      <c r="F126" s="38">
        <f t="shared" ca="1" si="17"/>
        <v>256.49938850372308</v>
      </c>
      <c r="G126" s="38">
        <f t="shared" ca="1" si="19"/>
        <v>333.90304909709096</v>
      </c>
      <c r="H126" s="40">
        <f t="shared" ca="1" si="20"/>
        <v>233.73213436796365</v>
      </c>
      <c r="I126" s="38">
        <f t="shared" ca="1" si="18"/>
        <v>333.90304909709096</v>
      </c>
    </row>
    <row r="127" spans="1:9" x14ac:dyDescent="0.2">
      <c r="A127" s="7">
        <v>79</v>
      </c>
      <c r="B127" s="23">
        <f t="shared" ca="1" si="14"/>
        <v>206.37887683625138</v>
      </c>
      <c r="C127" s="24">
        <f t="shared" ca="1" si="15"/>
        <v>500</v>
      </c>
      <c r="D127" s="25" t="str">
        <f t="shared" ca="1" si="16"/>
        <v/>
      </c>
      <c r="F127" s="38">
        <f t="shared" ca="1" si="17"/>
        <v>294.82696690893056</v>
      </c>
      <c r="G127" s="38">
        <f t="shared" ca="1" si="19"/>
        <v>333.90304909709096</v>
      </c>
      <c r="H127" s="40">
        <f t="shared" ca="1" si="20"/>
        <v>233.73213436796365</v>
      </c>
      <c r="I127" s="38">
        <f t="shared" ca="1" si="18"/>
        <v>333.90304909709096</v>
      </c>
    </row>
    <row r="128" spans="1:9" x14ac:dyDescent="0.2">
      <c r="A128" s="7">
        <v>80</v>
      </c>
      <c r="B128" s="23">
        <f t="shared" ca="1" si="14"/>
        <v>171.62062910408613</v>
      </c>
      <c r="C128" s="24">
        <f t="shared" ca="1" si="15"/>
        <v>500</v>
      </c>
      <c r="D128" s="25" t="str">
        <f t="shared" ca="1" si="16"/>
        <v/>
      </c>
      <c r="F128" s="38">
        <f t="shared" ca="1" si="17"/>
        <v>245.17232729155162</v>
      </c>
      <c r="G128" s="38">
        <f t="shared" ca="1" si="19"/>
        <v>333.90304909709096</v>
      </c>
      <c r="H128" s="40">
        <f t="shared" ca="1" si="20"/>
        <v>233.73213436796365</v>
      </c>
      <c r="I128" s="38">
        <f t="shared" ca="1" si="18"/>
        <v>333.90304909709096</v>
      </c>
    </row>
    <row r="129" spans="1:9" x14ac:dyDescent="0.2">
      <c r="A129" s="13"/>
      <c r="B129" s="14"/>
      <c r="C129" s="14"/>
      <c r="D129" s="37"/>
      <c r="F129" s="38"/>
      <c r="G129" s="38"/>
      <c r="H129" s="40"/>
      <c r="I129" s="38"/>
    </row>
    <row r="130" spans="1:9" x14ac:dyDescent="0.2">
      <c r="A130" s="13"/>
      <c r="B130" s="14"/>
      <c r="C130" s="14"/>
      <c r="D130" s="37"/>
      <c r="F130" s="38"/>
      <c r="G130" s="38"/>
      <c r="H130" s="40"/>
      <c r="I130" s="38"/>
    </row>
    <row r="131" spans="1:9" x14ac:dyDescent="0.2">
      <c r="A131" s="13"/>
      <c r="B131" s="14"/>
      <c r="C131" s="14"/>
      <c r="D131" s="37"/>
      <c r="F131" s="38"/>
      <c r="G131" s="38"/>
      <c r="H131" s="40"/>
      <c r="I131" s="38"/>
    </row>
    <row r="132" spans="1:9" x14ac:dyDescent="0.2">
      <c r="A132" s="13"/>
      <c r="B132" s="14"/>
      <c r="C132" s="14"/>
      <c r="D132" s="37"/>
      <c r="F132" s="38"/>
      <c r="G132" s="38"/>
      <c r="H132" s="40"/>
      <c r="I132" s="38"/>
    </row>
    <row r="133" spans="1:9" x14ac:dyDescent="0.2">
      <c r="A133" s="13"/>
      <c r="B133" s="14"/>
      <c r="C133" s="14"/>
      <c r="D133" s="37"/>
      <c r="F133" s="38"/>
      <c r="G133" s="38"/>
      <c r="H133" s="40"/>
      <c r="I133" s="38"/>
    </row>
    <row r="134" spans="1:9" x14ac:dyDescent="0.2">
      <c r="A134" s="13"/>
      <c r="B134" s="14"/>
      <c r="C134" s="14"/>
      <c r="D134" s="37"/>
      <c r="F134" s="38"/>
      <c r="G134" s="38"/>
      <c r="H134" s="40"/>
      <c r="I134" s="38"/>
    </row>
    <row r="135" spans="1:9" x14ac:dyDescent="0.2">
      <c r="A135" s="13"/>
      <c r="B135" s="14"/>
      <c r="C135" s="14"/>
      <c r="D135" s="37"/>
      <c r="F135" s="38"/>
      <c r="G135" s="38"/>
      <c r="H135" s="40"/>
      <c r="I135" s="38"/>
    </row>
    <row r="136" spans="1:9" x14ac:dyDescent="0.2">
      <c r="A136" s="13"/>
      <c r="B136" s="14"/>
      <c r="C136" s="14"/>
      <c r="D136" s="37"/>
      <c r="F136" s="38"/>
      <c r="G136" s="38"/>
      <c r="H136" s="40"/>
      <c r="I136" s="38"/>
    </row>
    <row r="137" spans="1:9" x14ac:dyDescent="0.2">
      <c r="A137" s="13"/>
      <c r="B137" s="14"/>
      <c r="C137" s="14"/>
      <c r="D137" s="37"/>
      <c r="F137" s="38"/>
      <c r="G137" s="38"/>
      <c r="H137" s="40"/>
      <c r="I137" s="38"/>
    </row>
    <row r="138" spans="1:9" x14ac:dyDescent="0.2">
      <c r="A138" s="13"/>
      <c r="B138" s="14"/>
      <c r="C138" s="14"/>
      <c r="D138" s="37"/>
      <c r="F138" s="38"/>
      <c r="G138" s="38"/>
      <c r="H138" s="40"/>
      <c r="I138" s="38"/>
    </row>
    <row r="139" spans="1:9" x14ac:dyDescent="0.2">
      <c r="A139" s="13"/>
      <c r="B139" s="14"/>
      <c r="C139" s="14"/>
      <c r="D139" s="37"/>
      <c r="F139" s="38"/>
      <c r="G139" s="38"/>
      <c r="H139" s="40"/>
      <c r="I139" s="38"/>
    </row>
    <row r="140" spans="1:9" x14ac:dyDescent="0.2">
      <c r="A140" s="13"/>
      <c r="B140" s="14"/>
      <c r="C140" s="14"/>
      <c r="D140" s="37"/>
      <c r="F140" s="38"/>
      <c r="G140" s="38"/>
      <c r="H140" s="40"/>
      <c r="I140" s="38"/>
    </row>
    <row r="141" spans="1:9" x14ac:dyDescent="0.2">
      <c r="A141" s="13"/>
      <c r="B141" s="14"/>
      <c r="C141" s="14"/>
      <c r="D141" s="37"/>
      <c r="F141" s="38"/>
      <c r="G141" s="38"/>
      <c r="H141" s="40"/>
      <c r="I141" s="38"/>
    </row>
    <row r="142" spans="1:9" x14ac:dyDescent="0.2">
      <c r="A142" s="13"/>
      <c r="B142" s="14"/>
      <c r="C142" s="14"/>
      <c r="D142" s="37"/>
      <c r="F142" s="38"/>
      <c r="G142" s="38"/>
      <c r="H142" s="40"/>
      <c r="I142" s="38"/>
    </row>
    <row r="143" spans="1:9" x14ac:dyDescent="0.2">
      <c r="A143" s="13"/>
      <c r="B143" s="14"/>
      <c r="C143" s="14"/>
      <c r="D143" s="37"/>
      <c r="F143" s="38"/>
      <c r="G143" s="38"/>
      <c r="H143" s="40"/>
      <c r="I143" s="38"/>
    </row>
    <row r="144" spans="1:9" x14ac:dyDescent="0.2">
      <c r="A144" s="13"/>
      <c r="B144" s="14"/>
      <c r="C144" s="14"/>
      <c r="D144" s="37"/>
      <c r="F144" s="38"/>
      <c r="G144" s="38"/>
      <c r="H144" s="40"/>
      <c r="I144" s="38"/>
    </row>
    <row r="145" spans="1:9" x14ac:dyDescent="0.2">
      <c r="A145" s="13"/>
      <c r="B145" s="14"/>
      <c r="C145" s="14"/>
      <c r="D145" s="37"/>
      <c r="F145" s="38"/>
      <c r="G145" s="38"/>
      <c r="H145" s="40"/>
      <c r="I145" s="38"/>
    </row>
    <row r="146" spans="1:9" x14ac:dyDescent="0.2">
      <c r="A146" s="13"/>
      <c r="B146" s="14"/>
      <c r="C146" s="14"/>
      <c r="D146" s="37"/>
      <c r="F146" s="38"/>
      <c r="G146" s="38"/>
      <c r="H146" s="40"/>
      <c r="I146" s="38"/>
    </row>
    <row r="147" spans="1:9" x14ac:dyDescent="0.2">
      <c r="A147" s="13"/>
      <c r="B147" s="14"/>
      <c r="C147" s="14"/>
      <c r="D147" s="37"/>
      <c r="F147" s="38"/>
      <c r="G147" s="38"/>
      <c r="H147" s="40"/>
      <c r="I147" s="38"/>
    </row>
    <row r="148" spans="1:9" x14ac:dyDescent="0.2">
      <c r="A148" s="13"/>
      <c r="B148" s="14"/>
      <c r="C148" s="14"/>
      <c r="D148" s="37"/>
      <c r="F148" s="38"/>
      <c r="G148" s="38"/>
      <c r="H148" s="40"/>
      <c r="I148" s="38"/>
    </row>
    <row r="149" spans="1:9" x14ac:dyDescent="0.2">
      <c r="A149" s="13"/>
      <c r="B149" s="14"/>
      <c r="C149" s="14"/>
      <c r="D149" s="37"/>
      <c r="F149" s="5"/>
      <c r="G149" s="5"/>
      <c r="H149" s="14"/>
    </row>
    <row r="150" spans="1:9" x14ac:dyDescent="0.2">
      <c r="A150" s="13"/>
      <c r="B150" s="14"/>
      <c r="C150" s="14"/>
      <c r="D150" s="37"/>
      <c r="F150" s="5"/>
      <c r="G150" s="5"/>
      <c r="H150" s="14"/>
    </row>
    <row r="151" spans="1:9" x14ac:dyDescent="0.2">
      <c r="A151" s="13"/>
      <c r="B151" s="14"/>
      <c r="C151" s="14"/>
      <c r="D151" s="37"/>
      <c r="F151" s="5"/>
      <c r="G151" s="5"/>
      <c r="H151" s="14"/>
    </row>
    <row r="152" spans="1:9" x14ac:dyDescent="0.2">
      <c r="A152" s="13"/>
      <c r="B152" s="14"/>
      <c r="C152" s="14"/>
      <c r="D152" s="37"/>
      <c r="F152" s="5"/>
      <c r="G152" s="5"/>
      <c r="H152" s="14"/>
    </row>
    <row r="153" spans="1:9" x14ac:dyDescent="0.2">
      <c r="A153" s="13"/>
      <c r="B153" s="14"/>
      <c r="C153" s="14"/>
      <c r="D153" s="37"/>
      <c r="F153" s="5"/>
      <c r="G153" s="5"/>
      <c r="H153" s="14"/>
    </row>
    <row r="154" spans="1:9" x14ac:dyDescent="0.2">
      <c r="A154" s="13"/>
      <c r="B154" s="14"/>
      <c r="C154" s="14"/>
      <c r="D154" s="37"/>
      <c r="F154" s="5"/>
      <c r="G154" s="5"/>
      <c r="H154" s="14"/>
    </row>
    <row r="155" spans="1:9" x14ac:dyDescent="0.2">
      <c r="A155" s="13"/>
      <c r="B155" s="14"/>
      <c r="C155" s="14"/>
      <c r="D155" s="37"/>
      <c r="F155" s="5"/>
      <c r="G155" s="5"/>
      <c r="H155" s="14"/>
    </row>
    <row r="156" spans="1:9" x14ac:dyDescent="0.2">
      <c r="A156" s="13"/>
      <c r="B156" s="14"/>
      <c r="C156" s="14"/>
      <c r="D156" s="37"/>
      <c r="F156" s="5"/>
      <c r="G156" s="5"/>
      <c r="H156" s="14"/>
    </row>
    <row r="157" spans="1:9" x14ac:dyDescent="0.2">
      <c r="A157" s="13"/>
      <c r="B157" s="14"/>
      <c r="C157" s="14"/>
      <c r="D157" s="37"/>
      <c r="F157" s="5"/>
      <c r="G157" s="5"/>
      <c r="H157" s="14"/>
    </row>
    <row r="158" spans="1:9" x14ac:dyDescent="0.2">
      <c r="A158" s="13"/>
      <c r="B158" s="14"/>
      <c r="C158" s="14"/>
      <c r="D158" s="37"/>
      <c r="F158" s="5"/>
      <c r="G158" s="5"/>
      <c r="H158" s="14"/>
    </row>
    <row r="159" spans="1:9" x14ac:dyDescent="0.2">
      <c r="A159" s="13"/>
      <c r="B159" s="14"/>
      <c r="C159" s="14"/>
      <c r="D159" s="37"/>
      <c r="F159" s="5"/>
      <c r="G159" s="5"/>
      <c r="H159" s="14"/>
    </row>
    <row r="160" spans="1:9" x14ac:dyDescent="0.2">
      <c r="A160" s="13"/>
      <c r="B160" s="14"/>
      <c r="C160" s="14"/>
      <c r="D160" s="37"/>
      <c r="F160" s="5"/>
      <c r="G160" s="5"/>
      <c r="H160" s="14"/>
    </row>
    <row r="161" spans="1:8" x14ac:dyDescent="0.2">
      <c r="A161" s="13"/>
      <c r="B161" s="14"/>
      <c r="C161" s="14"/>
      <c r="D161" s="37"/>
      <c r="F161" s="5"/>
      <c r="G161" s="5"/>
      <c r="H161" s="14"/>
    </row>
    <row r="162" spans="1:8" x14ac:dyDescent="0.2">
      <c r="A162" s="13"/>
      <c r="B162" s="14"/>
      <c r="C162" s="14"/>
      <c r="D162" s="37"/>
      <c r="F162" s="5"/>
      <c r="G162" s="5"/>
      <c r="H162" s="14"/>
    </row>
    <row r="163" spans="1:8" x14ac:dyDescent="0.2">
      <c r="A163" s="13"/>
      <c r="B163" s="14"/>
      <c r="C163" s="14"/>
      <c r="D163" s="37"/>
      <c r="F163" s="5"/>
      <c r="G163" s="5"/>
      <c r="H163" s="14"/>
    </row>
    <row r="164" spans="1:8" x14ac:dyDescent="0.2">
      <c r="A164" s="13"/>
      <c r="B164" s="14"/>
      <c r="C164" s="14"/>
      <c r="D164" s="37"/>
      <c r="F164" s="5"/>
      <c r="G164" s="5"/>
      <c r="H164" s="14"/>
    </row>
    <row r="165" spans="1:8" x14ac:dyDescent="0.2">
      <c r="A165" s="13"/>
      <c r="B165" s="14"/>
      <c r="C165" s="14"/>
      <c r="D165" s="37"/>
      <c r="F165" s="5"/>
      <c r="G165" s="5"/>
      <c r="H165" s="14"/>
    </row>
    <row r="166" spans="1:8" x14ac:dyDescent="0.2">
      <c r="A166" s="13"/>
      <c r="B166" s="14"/>
      <c r="C166" s="14"/>
      <c r="D166" s="37"/>
      <c r="F166" s="5"/>
      <c r="G166" s="5"/>
      <c r="H166" s="14"/>
    </row>
    <row r="167" spans="1:8" x14ac:dyDescent="0.2">
      <c r="A167" s="13"/>
      <c r="B167" s="14"/>
      <c r="C167" s="14"/>
      <c r="D167" s="37"/>
      <c r="F167" s="5"/>
      <c r="G167" s="5"/>
      <c r="H167" s="14"/>
    </row>
    <row r="168" spans="1:8" x14ac:dyDescent="0.2">
      <c r="A168" s="13"/>
      <c r="B168" s="14"/>
      <c r="C168" s="14"/>
      <c r="D168" s="37"/>
      <c r="F168" s="5"/>
      <c r="G168" s="5"/>
      <c r="H16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Auto Scaling Modeler</vt:lpstr>
      <vt:lpstr>AutoScalingMax</vt:lpstr>
      <vt:lpstr>AutoScalingMin</vt:lpstr>
      <vt:lpstr>BaselineRCU</vt:lpstr>
      <vt:lpstr>BaselineWCU</vt:lpstr>
      <vt:lpstr>ItemSize</vt:lpstr>
      <vt:lpstr>ItemsLoaded</vt:lpstr>
      <vt:lpstr>LoadDuration</vt:lpstr>
      <vt:lpstr>LoadRate</vt:lpstr>
      <vt:lpstr>LoadRateWCU</vt:lpstr>
      <vt:lpstr>MinutesModeled</vt:lpstr>
      <vt:lpstr>ProvisionedRCUprice</vt:lpstr>
      <vt:lpstr>ProvisionedWCUprice</vt:lpstr>
      <vt:lpstr>RampDuration</vt:lpstr>
      <vt:lpstr>ShowProvisionedCapacity</vt:lpstr>
      <vt:lpstr>ShowThrottleRisk</vt:lpstr>
      <vt:lpstr>TargetUtilization</vt:lpstr>
      <vt:lpstr>WCUprice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McCauley</dc:creator>
  <cp:lastModifiedBy>Rob McCauley</cp:lastModifiedBy>
  <dcterms:created xsi:type="dcterms:W3CDTF">2021-05-11T03:54:43Z</dcterms:created>
  <dcterms:modified xsi:type="dcterms:W3CDTF">2021-07-26T10:22:37Z</dcterms:modified>
</cp:coreProperties>
</file>