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ccaul/WebstormProjects/cost/FilterOrGSI/"/>
    </mc:Choice>
  </mc:AlternateContent>
  <xr:revisionPtr revIDLastSave="0" documentId="13_ncr:1_{7ED1E598-BE43-6640-95F7-6B9CB9FAB260}" xr6:coauthVersionLast="45" xr6:coauthVersionMax="45" xr10:uidLastSave="{00000000-0000-0000-0000-000000000000}"/>
  <bookViews>
    <workbookView xWindow="220" yWindow="460" windowWidth="28580" windowHeight="16640" xr2:uid="{16EC6932-B7B5-FB41-B357-95999B9E7378}"/>
  </bookViews>
  <sheets>
    <sheet name="Filter versus GSI" sheetId="1" r:id="rId1"/>
  </sheets>
  <definedNames>
    <definedName name="AutoScalingMax">#REF!</definedName>
    <definedName name="AutoScalingMin">#REF!</definedName>
    <definedName name="AvgItemSize">'Filter versus GSI'!$C$8</definedName>
    <definedName name="BaselineRCU">#REF!</definedName>
    <definedName name="BaselineWCU">#REF!</definedName>
    <definedName name="DatasetSize">#REF!</definedName>
    <definedName name="DefaultReadDiscount">'Filter versus GSI'!$H$9</definedName>
    <definedName name="GSIReplicationPct">'Filter versus GSI'!$C$9</definedName>
    <definedName name="IRPM">#REF!</definedName>
    <definedName name="ItemSize">#REF!</definedName>
    <definedName name="ItemsLoaded">#REF!</definedName>
    <definedName name="ItemsReturned">'Filter versus GSI'!$C$11</definedName>
    <definedName name="IWPM">#REF!</definedName>
    <definedName name="LoadDuration">#REF!</definedName>
    <definedName name="LoadRate">#REF!</definedName>
    <definedName name="LoadRateWCU">#REF!</definedName>
    <definedName name="MinutesModeled">#REF!</definedName>
    <definedName name="MonthlyStorage">#REF!</definedName>
    <definedName name="ProvisionedRCUprice">#REF!</definedName>
    <definedName name="ProvisionedWCUprice">#REF!</definedName>
    <definedName name="RampDuration">#REF!</definedName>
    <definedName name="RCUprice">'Filter versus GSI'!$C$20</definedName>
    <definedName name="RcuPricing">#REF!</definedName>
    <definedName name="RCUsize">'Filter versus GSI'!$C$19</definedName>
    <definedName name="ReadConsistency">#REF!</definedName>
    <definedName name="SearchCountStepSize">'Filter versus GSI'!$C$100</definedName>
    <definedName name="ShowLoadLevel">#REF!</definedName>
    <definedName name="ShowProvisionedCapacity">#REF!</definedName>
    <definedName name="ShowThrottleRisk">#REF!</definedName>
    <definedName name="StorageCost">'Filter versus GSI'!$C$22</definedName>
    <definedName name="TableSize">'Filter versus GSI'!$C$7</definedName>
    <definedName name="TableWriteVelocityPerHour">'Filter versus GSI'!$C$10</definedName>
    <definedName name="TargetUtilization">#REF!</definedName>
    <definedName name="WCUprice">'Filter versus GSI'!$D$20</definedName>
    <definedName name="WcuPricing">#REF!</definedName>
    <definedName name="WCUsize">'Filter versus GSI'!$D$19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G48" i="1" s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38" i="1"/>
  <c r="C38" i="1" s="1"/>
  <c r="D38" i="1"/>
  <c r="E38" i="1"/>
  <c r="B39" i="1"/>
  <c r="C39" i="1"/>
  <c r="D39" i="1"/>
  <c r="E39" i="1"/>
  <c r="F39" i="1"/>
  <c r="B40" i="1"/>
  <c r="C40" i="1" s="1"/>
  <c r="D40" i="1"/>
  <c r="E40" i="1"/>
  <c r="F40" i="1"/>
  <c r="B37" i="1"/>
  <c r="C37" i="1"/>
  <c r="D37" i="1"/>
  <c r="E37" i="1"/>
  <c r="F37" i="1"/>
  <c r="B36" i="1"/>
  <c r="G62" i="1" l="1"/>
  <c r="G61" i="1"/>
  <c r="G58" i="1"/>
  <c r="G57" i="1"/>
  <c r="G54" i="1"/>
  <c r="G53" i="1"/>
  <c r="G49" i="1"/>
  <c r="G63" i="1"/>
  <c r="G50" i="1"/>
  <c r="G52" i="1"/>
  <c r="G45" i="1"/>
  <c r="G56" i="1"/>
  <c r="G41" i="1"/>
  <c r="G44" i="1"/>
  <c r="G64" i="1"/>
  <c r="G60" i="1"/>
  <c r="G46" i="1"/>
  <c r="G42" i="1"/>
  <c r="G37" i="1"/>
  <c r="G59" i="1"/>
  <c r="G51" i="1"/>
  <c r="G43" i="1"/>
  <c r="G65" i="1"/>
  <c r="G40" i="1"/>
  <c r="G39" i="1"/>
  <c r="G55" i="1"/>
  <c r="G47" i="1"/>
  <c r="F38" i="1"/>
  <c r="G38" i="1" s="1"/>
  <c r="D20" i="1" l="1"/>
  <c r="C20" i="1" l="1"/>
  <c r="C15" i="1" l="1"/>
  <c r="D36" i="1"/>
  <c r="C26" i="1" l="1"/>
  <c r="D15" i="1"/>
  <c r="C27" i="1"/>
  <c r="E36" i="1"/>
  <c r="C36" i="1"/>
  <c r="F36" i="1"/>
  <c r="G36" i="1" l="1"/>
</calcChain>
</file>

<file path=xl/sharedStrings.xml><?xml version="1.0" encoding="utf-8"?>
<sst xmlns="http://schemas.openxmlformats.org/spreadsheetml/2006/main" count="35" uniqueCount="35">
  <si>
    <t>Items</t>
  </si>
  <si>
    <t>KB</t>
  </si>
  <si>
    <t>per hour</t>
  </si>
  <si>
    <t>Searches Per Month</t>
  </si>
  <si>
    <t>RCU</t>
  </si>
  <si>
    <t>WCU</t>
  </si>
  <si>
    <t>Default Read Discount</t>
  </si>
  <si>
    <t>GSI write 
capacity cost</t>
  </si>
  <si>
    <t>GSI storage 
cost</t>
  </si>
  <si>
    <t>GSI query 
cost</t>
  </si>
  <si>
    <t>Simulation #</t>
  </si>
  <si>
    <t>Should I create that GSI?</t>
  </si>
  <si>
    <t>When does it make sense to have a GSI?  This model shows the cost as a function of several factors, and plots the total monthly cost as a function of the number of searches per month your application will perform.</t>
  </si>
  <si>
    <t>per GB-Month</t>
  </si>
  <si>
    <t>A full table scan with a filter expression can locate any item(s) you need in your table.  Querying a GSI for the same items can be far more efficient. But a GSI introduces it's own overhead.</t>
  </si>
  <si>
    <t>Adjust the green numbers in column B to see which strategy is best for your scenario.  The model assumes On Demand capacity mode.</t>
  </si>
  <si>
    <t xml:space="preserve"> GSI Total cost 
per month</t>
  </si>
  <si>
    <t xml:space="preserve"> Table Size</t>
  </si>
  <si>
    <t xml:space="preserve"> Average Item Size</t>
  </si>
  <si>
    <t xml:space="preserve"> Items Returned by Search</t>
  </si>
  <si>
    <t xml:space="preserve"> GSI Replication</t>
  </si>
  <si>
    <t xml:space="preserve"> Table Writes</t>
  </si>
  <si>
    <t xml:space="preserve"> Unit size (KB)</t>
  </si>
  <si>
    <t xml:space="preserve"> On Demand Pricing</t>
  </si>
  <si>
    <t xml:space="preserve"> Storage cost </t>
  </si>
  <si>
    <t xml:space="preserve"> PITR cost/month</t>
  </si>
  <si>
    <t xml:space="preserve"> PITR cost/export</t>
  </si>
  <si>
    <t xml:space="preserve"> Scan + Filter 
cost per month</t>
  </si>
  <si>
    <t>Reads</t>
  </si>
  <si>
    <t>Writes</t>
  </si>
  <si>
    <t xml:space="preserve"> Unit Name</t>
  </si>
  <si>
    <t>Table Size in GB</t>
  </si>
  <si>
    <t>Base Table</t>
  </si>
  <si>
    <t>With Indexes</t>
  </si>
  <si>
    <t>Continuous Backups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</si>
</sst>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0000"/>
    <numFmt numFmtId="165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9" tint="0.3999755851924192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0" applyNumberFormat="1"/>
    <xf numFmtId="165" fontId="0" fillId="0" borderId="0" xfId="0" applyNumberFormat="1"/>
    <xf numFmtId="0" fontId="0" fillId="4" borderId="0" xfId="0" applyFill="1"/>
    <xf numFmtId="165" fontId="0" fillId="7" borderId="0" xfId="0" applyNumberFormat="1" applyFill="1"/>
    <xf numFmtId="165" fontId="0" fillId="5" borderId="0" xfId="0" applyNumberFormat="1" applyFill="1"/>
    <xf numFmtId="3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6" borderId="0" xfId="0" applyFill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0" fillId="2" borderId="0" xfId="0" applyFill="1" applyAlignment="1">
      <alignment wrapText="1"/>
    </xf>
    <xf numFmtId="49" fontId="5" fillId="0" borderId="0" xfId="0" applyNumberFormat="1" applyFont="1" applyAlignment="1"/>
    <xf numFmtId="165" fontId="3" fillId="8" borderId="0" xfId="0" applyNumberFormat="1" applyFont="1" applyFill="1"/>
    <xf numFmtId="165" fontId="3" fillId="9" borderId="0" xfId="0" applyNumberFormat="1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5" fillId="2" borderId="0" xfId="0" applyFont="1" applyFill="1"/>
    <xf numFmtId="165" fontId="8" fillId="3" borderId="0" xfId="0" applyNumberFormat="1" applyFont="1" applyFill="1" applyAlignment="1">
      <alignment horizontal="center"/>
    </xf>
    <xf numFmtId="0" fontId="6" fillId="0" borderId="0" xfId="0" applyFont="1" applyFill="1"/>
    <xf numFmtId="165" fontId="3" fillId="11" borderId="0" xfId="0" applyNumberFormat="1" applyFont="1" applyFill="1"/>
    <xf numFmtId="165" fontId="0" fillId="11" borderId="0" xfId="0" applyNumberFormat="1" applyFill="1"/>
    <xf numFmtId="0" fontId="9" fillId="0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10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13" fillId="0" borderId="0" xfId="0" applyFont="1"/>
    <xf numFmtId="0" fontId="1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FDDE"/>
      <color rgb="FFFFFDA9"/>
      <color rgb="FFFF85FF"/>
      <color rgb="FFF8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Filter vs GSI monthly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versus GSI'!$C$35</c:f>
              <c:strCache>
                <c:ptCount val="1"/>
                <c:pt idx="0">
                  <c:v> Scan + Filter 
cost per month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'Filter versus GSI'!$B$36:$B$65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'Filter versus GSI'!$C$36:$C$65</c:f>
              <c:numCache>
                <c:formatCode>"$"#,##0.00</c:formatCode>
                <c:ptCount val="30"/>
                <c:pt idx="0">
                  <c:v>6.25</c:v>
                </c:pt>
                <c:pt idx="1">
                  <c:v>12.5</c:v>
                </c:pt>
                <c:pt idx="2">
                  <c:v>18.75</c:v>
                </c:pt>
                <c:pt idx="3">
                  <c:v>25</c:v>
                </c:pt>
                <c:pt idx="4">
                  <c:v>31.249999999999996</c:v>
                </c:pt>
                <c:pt idx="5">
                  <c:v>37.5</c:v>
                </c:pt>
                <c:pt idx="6">
                  <c:v>43.75</c:v>
                </c:pt>
                <c:pt idx="7">
                  <c:v>50</c:v>
                </c:pt>
                <c:pt idx="8">
                  <c:v>56.25</c:v>
                </c:pt>
                <c:pt idx="9">
                  <c:v>62.499999999999993</c:v>
                </c:pt>
                <c:pt idx="10">
                  <c:v>68.75</c:v>
                </c:pt>
                <c:pt idx="11">
                  <c:v>75</c:v>
                </c:pt>
                <c:pt idx="12">
                  <c:v>81.25</c:v>
                </c:pt>
                <c:pt idx="13">
                  <c:v>87.5</c:v>
                </c:pt>
                <c:pt idx="14">
                  <c:v>93.749999999999986</c:v>
                </c:pt>
                <c:pt idx="15">
                  <c:v>100</c:v>
                </c:pt>
                <c:pt idx="16">
                  <c:v>106.25</c:v>
                </c:pt>
                <c:pt idx="17">
                  <c:v>112.5</c:v>
                </c:pt>
                <c:pt idx="18">
                  <c:v>118.74999999999999</c:v>
                </c:pt>
                <c:pt idx="19">
                  <c:v>124.99999999999999</c:v>
                </c:pt>
                <c:pt idx="20">
                  <c:v>131.25</c:v>
                </c:pt>
                <c:pt idx="21">
                  <c:v>137.5</c:v>
                </c:pt>
                <c:pt idx="22">
                  <c:v>143.75</c:v>
                </c:pt>
                <c:pt idx="23">
                  <c:v>150</c:v>
                </c:pt>
                <c:pt idx="24">
                  <c:v>156.25</c:v>
                </c:pt>
                <c:pt idx="25">
                  <c:v>162.5</c:v>
                </c:pt>
                <c:pt idx="26">
                  <c:v>168.75</c:v>
                </c:pt>
                <c:pt idx="27">
                  <c:v>175</c:v>
                </c:pt>
                <c:pt idx="28">
                  <c:v>181.25</c:v>
                </c:pt>
                <c:pt idx="29">
                  <c:v>187.49999999999997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D-7542-B773-856B17F39392}"/>
            </c:ext>
          </c:extLst>
        </c:ser>
        <c:ser>
          <c:idx val="1"/>
          <c:order val="1"/>
          <c:tx>
            <c:strRef>
              <c:f>'Filter versus GSI'!$G$35</c:f>
              <c:strCache>
                <c:ptCount val="1"/>
                <c:pt idx="0">
                  <c:v> GSI Total cost 
per month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'Filter versus GSI'!$B$36:$B$65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'Filter versus GSI'!$G$36:$G$65</c:f>
              <c:numCache>
                <c:formatCode>"$"#,##0.00</c:formatCode>
                <c:ptCount val="30"/>
                <c:pt idx="0">
                  <c:v>119.6837208203125</c:v>
                </c:pt>
                <c:pt idx="1">
                  <c:v>119.6837258203125</c:v>
                </c:pt>
                <c:pt idx="2">
                  <c:v>119.6837308203125</c:v>
                </c:pt>
                <c:pt idx="3">
                  <c:v>119.68373582031251</c:v>
                </c:pt>
                <c:pt idx="4">
                  <c:v>119.68374082031249</c:v>
                </c:pt>
                <c:pt idx="5">
                  <c:v>119.6837458203125</c:v>
                </c:pt>
                <c:pt idx="6">
                  <c:v>119.6837508203125</c:v>
                </c:pt>
                <c:pt idx="7">
                  <c:v>119.6837558203125</c:v>
                </c:pt>
                <c:pt idx="8">
                  <c:v>119.6837608203125</c:v>
                </c:pt>
                <c:pt idx="9">
                  <c:v>119.6837658203125</c:v>
                </c:pt>
                <c:pt idx="10">
                  <c:v>119.6837708203125</c:v>
                </c:pt>
                <c:pt idx="11">
                  <c:v>119.6837758203125</c:v>
                </c:pt>
                <c:pt idx="12">
                  <c:v>119.68378082031251</c:v>
                </c:pt>
                <c:pt idx="13">
                  <c:v>119.68378582031249</c:v>
                </c:pt>
                <c:pt idx="14">
                  <c:v>119.6837908203125</c:v>
                </c:pt>
                <c:pt idx="15">
                  <c:v>119.6837958203125</c:v>
                </c:pt>
                <c:pt idx="16">
                  <c:v>119.6838008203125</c:v>
                </c:pt>
                <c:pt idx="17">
                  <c:v>119.6838058203125</c:v>
                </c:pt>
                <c:pt idx="18">
                  <c:v>119.6838108203125</c:v>
                </c:pt>
                <c:pt idx="19">
                  <c:v>119.6838158203125</c:v>
                </c:pt>
                <c:pt idx="20">
                  <c:v>119.6838208203125</c:v>
                </c:pt>
                <c:pt idx="21">
                  <c:v>119.68382582031251</c:v>
                </c:pt>
                <c:pt idx="22">
                  <c:v>119.68383082031249</c:v>
                </c:pt>
                <c:pt idx="23">
                  <c:v>119.6838358203125</c:v>
                </c:pt>
                <c:pt idx="24">
                  <c:v>119.6838408203125</c:v>
                </c:pt>
                <c:pt idx="25">
                  <c:v>119.6838458203125</c:v>
                </c:pt>
                <c:pt idx="26">
                  <c:v>119.6838508203125</c:v>
                </c:pt>
                <c:pt idx="27">
                  <c:v>119.6838558203125</c:v>
                </c:pt>
                <c:pt idx="28">
                  <c:v>119.6838608203125</c:v>
                </c:pt>
                <c:pt idx="29">
                  <c:v>119.6838658203125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D-7542-B773-856B17F3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7535"/>
        <c:axId val="133759183"/>
      </c:scatterChart>
      <c:valAx>
        <c:axId val="1337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Searches</a:t>
                </a:r>
                <a:r>
                  <a:rPr lang="en-US" sz="1200" baseline="0"/>
                  <a:t> per Month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1270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9183"/>
        <c:crosses val="autoZero"/>
        <c:crossBetween val="midCat"/>
      </c:valAx>
      <c:valAx>
        <c:axId val="1337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 per month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7535"/>
        <c:crosses val="autoZero"/>
        <c:crossBetween val="midCat"/>
      </c:valAx>
      <c:spPr>
        <a:solidFill>
          <a:schemeClr val="bg1">
            <a:lumMod val="75000"/>
            <a:alpha val="34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383116</xdr:colOff>
      <xdr:row>5</xdr:row>
      <xdr:rowOff>4232</xdr:rowOff>
    </xdr:from>
    <xdr:to>
      <xdr:col>11</xdr:col>
      <xdr:colOff>0</xdr:colOff>
      <xdr:row>31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BC0DC-01D6-6447-9C18-A98D94CB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D97-4CF7-384C-ACD1-7B7C3B857256}">
  <dimension ref="A1:I101"/>
  <sheetViews>
    <sheetView tabSelected="1" zoomScaleNormal="100" workbookViewId="0">
      <selection activeCell="C7" sqref="C7"/>
    </sheetView>
  </sheetViews>
  <sheetFormatPr baseColWidth="10" defaultRowHeight="16" x14ac:dyDescent="0.2"/>
  <cols>
    <col min="1" max="1" width="4.1640625" customWidth="1"/>
    <col min="2" max="2" width="22" customWidth="1"/>
    <col min="3" max="3" width="17.6640625" customWidth="1"/>
    <col min="4" max="4" width="14" customWidth="1"/>
    <col min="5" max="5" width="17.83203125" customWidth="1"/>
    <col min="6" max="6" width="20.1640625" customWidth="1"/>
    <col min="7" max="7" width="13" customWidth="1"/>
    <col min="8" max="8" width="15.6640625" customWidth="1"/>
    <col min="9" max="9" width="6.33203125" customWidth="1"/>
    <col min="10" max="10" width="18.33203125" customWidth="1"/>
    <col min="11" max="11" width="17.33203125" customWidth="1"/>
    <col min="12" max="12" width="17.83203125" customWidth="1"/>
    <col min="13" max="13" width="7.1640625" customWidth="1"/>
    <col min="14" max="14" width="26.5" customWidth="1"/>
  </cols>
  <sheetData>
    <row r="1" spans="2:9" ht="31" customHeight="1" x14ac:dyDescent="0.35">
      <c r="B1" s="17" t="s">
        <v>11</v>
      </c>
    </row>
    <row r="2" spans="2:9" s="18" customFormat="1" ht="34" customHeight="1" x14ac:dyDescent="0.2">
      <c r="B2" s="20" t="s">
        <v>14</v>
      </c>
    </row>
    <row r="3" spans="2:9" s="18" customFormat="1" ht="22" customHeight="1" x14ac:dyDescent="0.2">
      <c r="B3" s="20" t="s">
        <v>12</v>
      </c>
    </row>
    <row r="4" spans="2:9" s="18" customFormat="1" ht="22" customHeight="1" x14ac:dyDescent="0.2">
      <c r="B4" s="20" t="s">
        <v>15</v>
      </c>
    </row>
    <row r="5" spans="2:9" s="18" customFormat="1" ht="17" customHeight="1" x14ac:dyDescent="0.2">
      <c r="B5" s="20"/>
    </row>
    <row r="6" spans="2:9" x14ac:dyDescent="0.2">
      <c r="C6" s="5"/>
    </row>
    <row r="7" spans="2:9" ht="22" customHeight="1" x14ac:dyDescent="0.25">
      <c r="B7" s="7" t="s">
        <v>17</v>
      </c>
      <c r="C7" s="10">
        <v>50000000</v>
      </c>
      <c r="D7" s="7" t="s">
        <v>0</v>
      </c>
    </row>
    <row r="8" spans="2:9" ht="23" customHeight="1" x14ac:dyDescent="0.25">
      <c r="B8" s="7" t="s">
        <v>18</v>
      </c>
      <c r="C8" s="11">
        <v>4</v>
      </c>
      <c r="D8" s="7" t="s">
        <v>1</v>
      </c>
    </row>
    <row r="9" spans="2:9" ht="21" x14ac:dyDescent="0.25">
      <c r="B9" s="7" t="s">
        <v>20</v>
      </c>
      <c r="C9" s="12">
        <v>1</v>
      </c>
      <c r="D9" s="7"/>
      <c r="G9" s="7" t="s">
        <v>6</v>
      </c>
      <c r="H9" s="12">
        <v>0.5</v>
      </c>
      <c r="I9" s="7"/>
    </row>
    <row r="10" spans="2:9" ht="21" x14ac:dyDescent="0.25">
      <c r="B10" s="7" t="s">
        <v>21</v>
      </c>
      <c r="C10" s="10">
        <v>20000</v>
      </c>
      <c r="D10" s="7" t="s">
        <v>2</v>
      </c>
    </row>
    <row r="11" spans="2:9" ht="21" x14ac:dyDescent="0.25">
      <c r="B11" s="7" t="s">
        <v>19</v>
      </c>
      <c r="C11" s="10">
        <v>10</v>
      </c>
      <c r="D11" s="7"/>
    </row>
    <row r="14" spans="2:9" x14ac:dyDescent="0.2">
      <c r="C14" s="3" t="s">
        <v>32</v>
      </c>
      <c r="D14" s="3" t="s">
        <v>33</v>
      </c>
    </row>
    <row r="15" spans="2:9" ht="21" x14ac:dyDescent="0.25">
      <c r="B15" s="4" t="s">
        <v>31</v>
      </c>
      <c r="C15" s="34">
        <f>TableSize*AvgItemSize/(1024*1024)</f>
        <v>190.73486328125</v>
      </c>
      <c r="D15" s="34">
        <f>C15+(GSIReplicationPct*C15)</f>
        <v>381.4697265625</v>
      </c>
    </row>
    <row r="16" spans="2:9" ht="21" x14ac:dyDescent="0.25">
      <c r="C16" s="36"/>
      <c r="D16" s="36"/>
    </row>
    <row r="17" spans="2:4" x14ac:dyDescent="0.2">
      <c r="C17" s="2" t="s">
        <v>28</v>
      </c>
      <c r="D17" s="2" t="s">
        <v>29</v>
      </c>
    </row>
    <row r="18" spans="2:4" x14ac:dyDescent="0.2">
      <c r="B18" s="3" t="s">
        <v>30</v>
      </c>
      <c r="C18" s="24" t="s">
        <v>4</v>
      </c>
      <c r="D18" s="24" t="s">
        <v>5</v>
      </c>
    </row>
    <row r="19" spans="2:4" x14ac:dyDescent="0.2">
      <c r="B19" s="3" t="s">
        <v>22</v>
      </c>
      <c r="C19" s="24">
        <v>4</v>
      </c>
      <c r="D19" s="24">
        <v>1</v>
      </c>
    </row>
    <row r="20" spans="2:4" x14ac:dyDescent="0.2">
      <c r="B20" s="3" t="s">
        <v>23</v>
      </c>
      <c r="C20" s="35">
        <f>0.25/1000000</f>
        <v>2.4999999999999999E-7</v>
      </c>
      <c r="D20" s="35">
        <f>1.25/1000000</f>
        <v>1.2500000000000001E-6</v>
      </c>
    </row>
    <row r="21" spans="2:4" x14ac:dyDescent="0.2">
      <c r="C21" s="1"/>
    </row>
    <row r="22" spans="2:4" ht="17" x14ac:dyDescent="0.2">
      <c r="B22" s="19" t="s">
        <v>24</v>
      </c>
      <c r="C22" s="25">
        <v>0.25</v>
      </c>
      <c r="D22" s="3" t="s">
        <v>13</v>
      </c>
    </row>
    <row r="25" spans="2:4" x14ac:dyDescent="0.2">
      <c r="B25" s="37" t="s">
        <v>34</v>
      </c>
    </row>
    <row r="26" spans="2:4" ht="19" x14ac:dyDescent="0.25">
      <c r="B26" s="26" t="s">
        <v>25</v>
      </c>
      <c r="C26" s="27">
        <f>C15*0.2</f>
        <v>38.14697265625</v>
      </c>
    </row>
    <row r="27" spans="2:4" ht="19" x14ac:dyDescent="0.25">
      <c r="B27" s="26" t="s">
        <v>26</v>
      </c>
      <c r="C27" s="27">
        <f>C15*0.1</f>
        <v>19.073486328125</v>
      </c>
    </row>
    <row r="31" spans="2:4" x14ac:dyDescent="0.2">
      <c r="C31" s="1"/>
    </row>
    <row r="35" spans="1:7" ht="38" customHeight="1" x14ac:dyDescent="0.2">
      <c r="A35" s="31" t="s">
        <v>10</v>
      </c>
      <c r="B35" s="13" t="s">
        <v>3</v>
      </c>
      <c r="C35" s="14" t="s">
        <v>27</v>
      </c>
      <c r="D35" s="15" t="s">
        <v>8</v>
      </c>
      <c r="E35" s="15" t="s">
        <v>7</v>
      </c>
      <c r="F35" s="15" t="s">
        <v>9</v>
      </c>
      <c r="G35" s="14" t="s">
        <v>16</v>
      </c>
    </row>
    <row r="36" spans="1:7" ht="21" x14ac:dyDescent="0.25">
      <c r="A36" s="32">
        <v>1</v>
      </c>
      <c r="B36" s="23">
        <f>A36</f>
        <v>1</v>
      </c>
      <c r="C36" s="21">
        <f t="shared" ref="C36:C65" si="0">B36*RCUprice*TableSize*AvgItemSize*DefaultReadDiscount/RCUsize</f>
        <v>6.25</v>
      </c>
      <c r="D36" s="29">
        <f t="shared" ref="D36:D65" si="1">(TableSize*AvgItemSize*GSIReplicationPct*StorageCost/(1024*1024))</f>
        <v>47.6837158203125</v>
      </c>
      <c r="E36" s="29">
        <f t="shared" ref="E36:E65" si="2">(TableWriteVelocityPerHour*24*30*AvgItemSize*GSIReplicationPct*WCUprice)</f>
        <v>72</v>
      </c>
      <c r="F36" s="29">
        <f t="shared" ref="F36:F65" si="3">B36*RCUprice*ItemsReturned*AvgItemSize*DefaultReadDiscount</f>
        <v>4.9999999999999996E-6</v>
      </c>
      <c r="G36" s="22">
        <f>SUM(D36:F36)</f>
        <v>119.6837208203125</v>
      </c>
    </row>
    <row r="37" spans="1:7" x14ac:dyDescent="0.2">
      <c r="A37" s="33">
        <v>2</v>
      </c>
      <c r="B37" s="16">
        <f>A37</f>
        <v>2</v>
      </c>
      <c r="C37" s="9">
        <f t="shared" si="0"/>
        <v>12.5</v>
      </c>
      <c r="D37" s="8">
        <f t="shared" si="1"/>
        <v>47.6837158203125</v>
      </c>
      <c r="E37" s="8">
        <f t="shared" si="2"/>
        <v>72</v>
      </c>
      <c r="F37" s="8">
        <f t="shared" si="3"/>
        <v>9.9999999999999991E-6</v>
      </c>
      <c r="G37" s="30">
        <f t="shared" ref="G37" si="4">SUM(D37:F37)</f>
        <v>119.6837258203125</v>
      </c>
    </row>
    <row r="38" spans="1:7" x14ac:dyDescent="0.2">
      <c r="A38" s="33">
        <v>3</v>
      </c>
      <c r="B38" s="16">
        <f t="shared" ref="B38:B65" si="5">A38</f>
        <v>3</v>
      </c>
      <c r="C38" s="9">
        <f t="shared" si="0"/>
        <v>18.75</v>
      </c>
      <c r="D38" s="8">
        <f t="shared" si="1"/>
        <v>47.6837158203125</v>
      </c>
      <c r="E38" s="8">
        <f t="shared" si="2"/>
        <v>72</v>
      </c>
      <c r="F38" s="8">
        <f t="shared" si="3"/>
        <v>1.5E-5</v>
      </c>
      <c r="G38" s="30">
        <f t="shared" ref="G38:G41" si="6">SUM(D38:F38)</f>
        <v>119.6837308203125</v>
      </c>
    </row>
    <row r="39" spans="1:7" x14ac:dyDescent="0.2">
      <c r="A39" s="33">
        <v>4</v>
      </c>
      <c r="B39" s="16">
        <f t="shared" si="5"/>
        <v>4</v>
      </c>
      <c r="C39" s="9">
        <f t="shared" si="0"/>
        <v>25</v>
      </c>
      <c r="D39" s="8">
        <f t="shared" si="1"/>
        <v>47.6837158203125</v>
      </c>
      <c r="E39" s="8">
        <f t="shared" si="2"/>
        <v>72</v>
      </c>
      <c r="F39" s="8">
        <f t="shared" si="3"/>
        <v>1.9999999999999998E-5</v>
      </c>
      <c r="G39" s="30">
        <f t="shared" si="6"/>
        <v>119.68373582031251</v>
      </c>
    </row>
    <row r="40" spans="1:7" x14ac:dyDescent="0.2">
      <c r="A40" s="33">
        <v>5</v>
      </c>
      <c r="B40" s="16">
        <f t="shared" si="5"/>
        <v>5</v>
      </c>
      <c r="C40" s="9">
        <f t="shared" si="0"/>
        <v>31.249999999999996</v>
      </c>
      <c r="D40" s="8">
        <f t="shared" si="1"/>
        <v>47.6837158203125</v>
      </c>
      <c r="E40" s="8">
        <f t="shared" si="2"/>
        <v>72</v>
      </c>
      <c r="F40" s="8">
        <f t="shared" si="3"/>
        <v>2.4999999999999998E-5</v>
      </c>
      <c r="G40" s="30">
        <f t="shared" si="6"/>
        <v>119.68374082031249</v>
      </c>
    </row>
    <row r="41" spans="1:7" x14ac:dyDescent="0.2">
      <c r="A41" s="33">
        <v>6</v>
      </c>
      <c r="B41" s="16">
        <f t="shared" si="5"/>
        <v>6</v>
      </c>
      <c r="C41" s="9">
        <f t="shared" si="0"/>
        <v>37.5</v>
      </c>
      <c r="D41" s="8">
        <f t="shared" si="1"/>
        <v>47.6837158203125</v>
      </c>
      <c r="E41" s="8">
        <f t="shared" si="2"/>
        <v>72</v>
      </c>
      <c r="F41" s="8">
        <f t="shared" si="3"/>
        <v>3.0000000000000001E-5</v>
      </c>
      <c r="G41" s="30">
        <f t="shared" si="6"/>
        <v>119.6837458203125</v>
      </c>
    </row>
    <row r="42" spans="1:7" x14ac:dyDescent="0.2">
      <c r="A42" s="33">
        <v>7</v>
      </c>
      <c r="B42" s="16">
        <f t="shared" si="5"/>
        <v>7</v>
      </c>
      <c r="C42" s="9">
        <f t="shared" si="0"/>
        <v>43.75</v>
      </c>
      <c r="D42" s="8">
        <f t="shared" si="1"/>
        <v>47.6837158203125</v>
      </c>
      <c r="E42" s="8">
        <f t="shared" si="2"/>
        <v>72</v>
      </c>
      <c r="F42" s="8">
        <f t="shared" si="3"/>
        <v>3.4999999999999997E-5</v>
      </c>
      <c r="G42" s="30">
        <f t="shared" ref="G42:G65" si="7">SUM(D42:F42)</f>
        <v>119.6837508203125</v>
      </c>
    </row>
    <row r="43" spans="1:7" x14ac:dyDescent="0.2">
      <c r="A43" s="33">
        <v>8</v>
      </c>
      <c r="B43" s="16">
        <f t="shared" si="5"/>
        <v>8</v>
      </c>
      <c r="C43" s="9">
        <f t="shared" si="0"/>
        <v>50</v>
      </c>
      <c r="D43" s="8">
        <f t="shared" si="1"/>
        <v>47.6837158203125</v>
      </c>
      <c r="E43" s="8">
        <f t="shared" si="2"/>
        <v>72</v>
      </c>
      <c r="F43" s="8">
        <f t="shared" si="3"/>
        <v>3.9999999999999996E-5</v>
      </c>
      <c r="G43" s="30">
        <f t="shared" si="7"/>
        <v>119.6837558203125</v>
      </c>
    </row>
    <row r="44" spans="1:7" x14ac:dyDescent="0.2">
      <c r="A44" s="33">
        <v>9</v>
      </c>
      <c r="B44" s="16">
        <f t="shared" si="5"/>
        <v>9</v>
      </c>
      <c r="C44" s="9">
        <f t="shared" si="0"/>
        <v>56.25</v>
      </c>
      <c r="D44" s="8">
        <f t="shared" si="1"/>
        <v>47.6837158203125</v>
      </c>
      <c r="E44" s="8">
        <f t="shared" si="2"/>
        <v>72</v>
      </c>
      <c r="F44" s="8">
        <f t="shared" si="3"/>
        <v>4.5000000000000003E-5</v>
      </c>
      <c r="G44" s="30">
        <f t="shared" si="7"/>
        <v>119.6837608203125</v>
      </c>
    </row>
    <row r="45" spans="1:7" x14ac:dyDescent="0.2">
      <c r="A45" s="33">
        <v>10</v>
      </c>
      <c r="B45" s="16">
        <f t="shared" si="5"/>
        <v>10</v>
      </c>
      <c r="C45" s="9">
        <f t="shared" si="0"/>
        <v>62.499999999999993</v>
      </c>
      <c r="D45" s="8">
        <f t="shared" si="1"/>
        <v>47.6837158203125</v>
      </c>
      <c r="E45" s="8">
        <f t="shared" si="2"/>
        <v>72</v>
      </c>
      <c r="F45" s="8">
        <f t="shared" si="3"/>
        <v>4.9999999999999996E-5</v>
      </c>
      <c r="G45" s="30">
        <f t="shared" si="7"/>
        <v>119.6837658203125</v>
      </c>
    </row>
    <row r="46" spans="1:7" x14ac:dyDescent="0.2">
      <c r="A46" s="33">
        <v>11</v>
      </c>
      <c r="B46" s="16">
        <f t="shared" si="5"/>
        <v>11</v>
      </c>
      <c r="C46" s="9">
        <f t="shared" si="0"/>
        <v>68.75</v>
      </c>
      <c r="D46" s="8">
        <f t="shared" si="1"/>
        <v>47.6837158203125</v>
      </c>
      <c r="E46" s="8">
        <f t="shared" si="2"/>
        <v>72</v>
      </c>
      <c r="F46" s="8">
        <f t="shared" si="3"/>
        <v>5.4999999999999995E-5</v>
      </c>
      <c r="G46" s="30">
        <f t="shared" si="7"/>
        <v>119.6837708203125</v>
      </c>
    </row>
    <row r="47" spans="1:7" x14ac:dyDescent="0.2">
      <c r="A47" s="33">
        <v>12</v>
      </c>
      <c r="B47" s="16">
        <f t="shared" si="5"/>
        <v>12</v>
      </c>
      <c r="C47" s="9">
        <f t="shared" si="0"/>
        <v>75</v>
      </c>
      <c r="D47" s="8">
        <f t="shared" si="1"/>
        <v>47.6837158203125</v>
      </c>
      <c r="E47" s="8">
        <f t="shared" si="2"/>
        <v>72</v>
      </c>
      <c r="F47" s="8">
        <f t="shared" si="3"/>
        <v>6.0000000000000002E-5</v>
      </c>
      <c r="G47" s="30">
        <f t="shared" si="7"/>
        <v>119.6837758203125</v>
      </c>
    </row>
    <row r="48" spans="1:7" x14ac:dyDescent="0.2">
      <c r="A48" s="33">
        <v>13</v>
      </c>
      <c r="B48" s="16">
        <f t="shared" si="5"/>
        <v>13</v>
      </c>
      <c r="C48" s="9">
        <f t="shared" si="0"/>
        <v>81.25</v>
      </c>
      <c r="D48" s="8">
        <f t="shared" si="1"/>
        <v>47.6837158203125</v>
      </c>
      <c r="E48" s="8">
        <f t="shared" si="2"/>
        <v>72</v>
      </c>
      <c r="F48" s="8">
        <f t="shared" si="3"/>
        <v>6.4999999999999994E-5</v>
      </c>
      <c r="G48" s="30">
        <f t="shared" si="7"/>
        <v>119.68378082031251</v>
      </c>
    </row>
    <row r="49" spans="1:7" x14ac:dyDescent="0.2">
      <c r="A49" s="33">
        <v>14</v>
      </c>
      <c r="B49" s="16">
        <f t="shared" si="5"/>
        <v>14</v>
      </c>
      <c r="C49" s="9">
        <f t="shared" si="0"/>
        <v>87.5</v>
      </c>
      <c r="D49" s="8">
        <f t="shared" si="1"/>
        <v>47.6837158203125</v>
      </c>
      <c r="E49" s="8">
        <f t="shared" si="2"/>
        <v>72</v>
      </c>
      <c r="F49" s="8">
        <f t="shared" si="3"/>
        <v>6.9999999999999994E-5</v>
      </c>
      <c r="G49" s="30">
        <f t="shared" si="7"/>
        <v>119.68378582031249</v>
      </c>
    </row>
    <row r="50" spans="1:7" x14ac:dyDescent="0.2">
      <c r="A50" s="33">
        <v>15</v>
      </c>
      <c r="B50" s="16">
        <f t="shared" si="5"/>
        <v>15</v>
      </c>
      <c r="C50" s="9">
        <f t="shared" si="0"/>
        <v>93.749999999999986</v>
      </c>
      <c r="D50" s="8">
        <f t="shared" si="1"/>
        <v>47.6837158203125</v>
      </c>
      <c r="E50" s="8">
        <f t="shared" si="2"/>
        <v>72</v>
      </c>
      <c r="F50" s="8">
        <f t="shared" si="3"/>
        <v>7.4999999999999993E-5</v>
      </c>
      <c r="G50" s="30">
        <f t="shared" si="7"/>
        <v>119.6837908203125</v>
      </c>
    </row>
    <row r="51" spans="1:7" x14ac:dyDescent="0.2">
      <c r="A51" s="33">
        <v>16</v>
      </c>
      <c r="B51" s="16">
        <f t="shared" si="5"/>
        <v>16</v>
      </c>
      <c r="C51" s="9">
        <f t="shared" si="0"/>
        <v>100</v>
      </c>
      <c r="D51" s="8">
        <f t="shared" si="1"/>
        <v>47.6837158203125</v>
      </c>
      <c r="E51" s="8">
        <f t="shared" si="2"/>
        <v>72</v>
      </c>
      <c r="F51" s="8">
        <f t="shared" si="3"/>
        <v>7.9999999999999993E-5</v>
      </c>
      <c r="G51" s="30">
        <f t="shared" si="7"/>
        <v>119.6837958203125</v>
      </c>
    </row>
    <row r="52" spans="1:7" x14ac:dyDescent="0.2">
      <c r="A52" s="33">
        <v>17</v>
      </c>
      <c r="B52" s="16">
        <f t="shared" si="5"/>
        <v>17</v>
      </c>
      <c r="C52" s="9">
        <f t="shared" si="0"/>
        <v>106.25</v>
      </c>
      <c r="D52" s="8">
        <f t="shared" si="1"/>
        <v>47.6837158203125</v>
      </c>
      <c r="E52" s="8">
        <f t="shared" si="2"/>
        <v>72</v>
      </c>
      <c r="F52" s="8">
        <f t="shared" si="3"/>
        <v>8.5000000000000006E-5</v>
      </c>
      <c r="G52" s="30">
        <f t="shared" si="7"/>
        <v>119.6838008203125</v>
      </c>
    </row>
    <row r="53" spans="1:7" x14ac:dyDescent="0.2">
      <c r="A53" s="33">
        <v>18</v>
      </c>
      <c r="B53" s="16">
        <f t="shared" si="5"/>
        <v>18</v>
      </c>
      <c r="C53" s="9">
        <f t="shared" si="0"/>
        <v>112.5</v>
      </c>
      <c r="D53" s="8">
        <f t="shared" si="1"/>
        <v>47.6837158203125</v>
      </c>
      <c r="E53" s="8">
        <f t="shared" si="2"/>
        <v>72</v>
      </c>
      <c r="F53" s="8">
        <f t="shared" si="3"/>
        <v>9.0000000000000006E-5</v>
      </c>
      <c r="G53" s="30">
        <f t="shared" si="7"/>
        <v>119.6838058203125</v>
      </c>
    </row>
    <row r="54" spans="1:7" x14ac:dyDescent="0.2">
      <c r="A54" s="33">
        <v>19</v>
      </c>
      <c r="B54" s="16">
        <f t="shared" si="5"/>
        <v>19</v>
      </c>
      <c r="C54" s="9">
        <f t="shared" si="0"/>
        <v>118.74999999999999</v>
      </c>
      <c r="D54" s="8">
        <f t="shared" si="1"/>
        <v>47.6837158203125</v>
      </c>
      <c r="E54" s="8">
        <f t="shared" si="2"/>
        <v>72</v>
      </c>
      <c r="F54" s="8">
        <f t="shared" si="3"/>
        <v>9.4999999999999992E-5</v>
      </c>
      <c r="G54" s="30">
        <f t="shared" si="7"/>
        <v>119.6838108203125</v>
      </c>
    </row>
    <row r="55" spans="1:7" x14ac:dyDescent="0.2">
      <c r="A55" s="33">
        <v>20</v>
      </c>
      <c r="B55" s="16">
        <f t="shared" si="5"/>
        <v>20</v>
      </c>
      <c r="C55" s="9">
        <f t="shared" si="0"/>
        <v>124.99999999999999</v>
      </c>
      <c r="D55" s="8">
        <f t="shared" si="1"/>
        <v>47.6837158203125</v>
      </c>
      <c r="E55" s="8">
        <f t="shared" si="2"/>
        <v>72</v>
      </c>
      <c r="F55" s="8">
        <f t="shared" si="3"/>
        <v>9.9999999999999991E-5</v>
      </c>
      <c r="G55" s="30">
        <f t="shared" si="7"/>
        <v>119.6838158203125</v>
      </c>
    </row>
    <row r="56" spans="1:7" x14ac:dyDescent="0.2">
      <c r="A56" s="33">
        <v>21</v>
      </c>
      <c r="B56" s="16">
        <f t="shared" si="5"/>
        <v>21</v>
      </c>
      <c r="C56" s="9">
        <f t="shared" si="0"/>
        <v>131.25</v>
      </c>
      <c r="D56" s="8">
        <f t="shared" si="1"/>
        <v>47.6837158203125</v>
      </c>
      <c r="E56" s="8">
        <f t="shared" si="2"/>
        <v>72</v>
      </c>
      <c r="F56" s="8">
        <f t="shared" si="3"/>
        <v>1.0499999999999999E-4</v>
      </c>
      <c r="G56" s="30">
        <f t="shared" si="7"/>
        <v>119.6838208203125</v>
      </c>
    </row>
    <row r="57" spans="1:7" x14ac:dyDescent="0.2">
      <c r="A57" s="33">
        <v>22</v>
      </c>
      <c r="B57" s="16">
        <f t="shared" si="5"/>
        <v>22</v>
      </c>
      <c r="C57" s="9">
        <f t="shared" si="0"/>
        <v>137.5</v>
      </c>
      <c r="D57" s="8">
        <f t="shared" si="1"/>
        <v>47.6837158203125</v>
      </c>
      <c r="E57" s="8">
        <f t="shared" si="2"/>
        <v>72</v>
      </c>
      <c r="F57" s="8">
        <f t="shared" si="3"/>
        <v>1.0999999999999999E-4</v>
      </c>
      <c r="G57" s="30">
        <f t="shared" si="7"/>
        <v>119.68382582031251</v>
      </c>
    </row>
    <row r="58" spans="1:7" x14ac:dyDescent="0.2">
      <c r="A58" s="33">
        <v>23</v>
      </c>
      <c r="B58" s="16">
        <f t="shared" si="5"/>
        <v>23</v>
      </c>
      <c r="C58" s="9">
        <f t="shared" si="0"/>
        <v>143.75</v>
      </c>
      <c r="D58" s="8">
        <f t="shared" si="1"/>
        <v>47.6837158203125</v>
      </c>
      <c r="E58" s="8">
        <f t="shared" si="2"/>
        <v>72</v>
      </c>
      <c r="F58" s="8">
        <f t="shared" si="3"/>
        <v>1.15E-4</v>
      </c>
      <c r="G58" s="30">
        <f t="shared" si="7"/>
        <v>119.68383082031249</v>
      </c>
    </row>
    <row r="59" spans="1:7" x14ac:dyDescent="0.2">
      <c r="A59" s="33">
        <v>24</v>
      </c>
      <c r="B59" s="16">
        <f t="shared" si="5"/>
        <v>24</v>
      </c>
      <c r="C59" s="9">
        <f t="shared" si="0"/>
        <v>150</v>
      </c>
      <c r="D59" s="8">
        <f t="shared" si="1"/>
        <v>47.6837158203125</v>
      </c>
      <c r="E59" s="8">
        <f t="shared" si="2"/>
        <v>72</v>
      </c>
      <c r="F59" s="8">
        <f t="shared" si="3"/>
        <v>1.2E-4</v>
      </c>
      <c r="G59" s="30">
        <f t="shared" si="7"/>
        <v>119.6838358203125</v>
      </c>
    </row>
    <row r="60" spans="1:7" x14ac:dyDescent="0.2">
      <c r="A60" s="33">
        <v>25</v>
      </c>
      <c r="B60" s="16">
        <f t="shared" si="5"/>
        <v>25</v>
      </c>
      <c r="C60" s="9">
        <f t="shared" si="0"/>
        <v>156.25</v>
      </c>
      <c r="D60" s="8">
        <f t="shared" si="1"/>
        <v>47.6837158203125</v>
      </c>
      <c r="E60" s="8">
        <f t="shared" si="2"/>
        <v>72</v>
      </c>
      <c r="F60" s="8">
        <f t="shared" si="3"/>
        <v>1.25E-4</v>
      </c>
      <c r="G60" s="30">
        <f t="shared" si="7"/>
        <v>119.6838408203125</v>
      </c>
    </row>
    <row r="61" spans="1:7" x14ac:dyDescent="0.2">
      <c r="A61" s="33">
        <v>26</v>
      </c>
      <c r="B61" s="16">
        <f t="shared" si="5"/>
        <v>26</v>
      </c>
      <c r="C61" s="9">
        <f t="shared" si="0"/>
        <v>162.5</v>
      </c>
      <c r="D61" s="8">
        <f t="shared" si="1"/>
        <v>47.6837158203125</v>
      </c>
      <c r="E61" s="8">
        <f t="shared" si="2"/>
        <v>72</v>
      </c>
      <c r="F61" s="8">
        <f t="shared" si="3"/>
        <v>1.2999999999999999E-4</v>
      </c>
      <c r="G61" s="30">
        <f t="shared" si="7"/>
        <v>119.6838458203125</v>
      </c>
    </row>
    <row r="62" spans="1:7" x14ac:dyDescent="0.2">
      <c r="A62" s="33">
        <v>27</v>
      </c>
      <c r="B62" s="16">
        <f t="shared" si="5"/>
        <v>27</v>
      </c>
      <c r="C62" s="9">
        <f t="shared" si="0"/>
        <v>168.75</v>
      </c>
      <c r="D62" s="8">
        <f t="shared" si="1"/>
        <v>47.6837158203125</v>
      </c>
      <c r="E62" s="8">
        <f t="shared" si="2"/>
        <v>72</v>
      </c>
      <c r="F62" s="8">
        <f t="shared" si="3"/>
        <v>1.35E-4</v>
      </c>
      <c r="G62" s="30">
        <f t="shared" si="7"/>
        <v>119.6838508203125</v>
      </c>
    </row>
    <row r="63" spans="1:7" x14ac:dyDescent="0.2">
      <c r="A63" s="33">
        <v>28</v>
      </c>
      <c r="B63" s="16">
        <f>A63</f>
        <v>28</v>
      </c>
      <c r="C63" s="9">
        <f t="shared" si="0"/>
        <v>175</v>
      </c>
      <c r="D63" s="8">
        <f t="shared" si="1"/>
        <v>47.6837158203125</v>
      </c>
      <c r="E63" s="8">
        <f t="shared" si="2"/>
        <v>72</v>
      </c>
      <c r="F63" s="8">
        <f t="shared" si="3"/>
        <v>1.3999999999999999E-4</v>
      </c>
      <c r="G63" s="30">
        <f t="shared" si="7"/>
        <v>119.6838558203125</v>
      </c>
    </row>
    <row r="64" spans="1:7" x14ac:dyDescent="0.2">
      <c r="A64" s="33">
        <v>29</v>
      </c>
      <c r="B64" s="16">
        <f t="shared" si="5"/>
        <v>29</v>
      </c>
      <c r="C64" s="9">
        <f t="shared" si="0"/>
        <v>181.25</v>
      </c>
      <c r="D64" s="8">
        <f t="shared" si="1"/>
        <v>47.6837158203125</v>
      </c>
      <c r="E64" s="8">
        <f t="shared" si="2"/>
        <v>72</v>
      </c>
      <c r="F64" s="8">
        <f t="shared" si="3"/>
        <v>1.45E-4</v>
      </c>
      <c r="G64" s="30">
        <f t="shared" si="7"/>
        <v>119.6838608203125</v>
      </c>
    </row>
    <row r="65" spans="1:7" x14ac:dyDescent="0.2">
      <c r="A65" s="33">
        <v>30</v>
      </c>
      <c r="B65" s="16">
        <f t="shared" si="5"/>
        <v>30</v>
      </c>
      <c r="C65" s="9">
        <f t="shared" si="0"/>
        <v>187.49999999999997</v>
      </c>
      <c r="D65" s="8">
        <f t="shared" si="1"/>
        <v>47.6837158203125</v>
      </c>
      <c r="E65" s="8">
        <f t="shared" si="2"/>
        <v>72</v>
      </c>
      <c r="F65" s="8">
        <f t="shared" si="3"/>
        <v>1.4999999999999999E-4</v>
      </c>
      <c r="G65" s="30">
        <f t="shared" si="7"/>
        <v>119.6838658203125</v>
      </c>
    </row>
    <row r="66" spans="1:7" x14ac:dyDescent="0.2">
      <c r="B66" s="6"/>
      <c r="C66" s="6"/>
      <c r="D66" s="6"/>
      <c r="E66" s="6"/>
      <c r="F66" s="6"/>
    </row>
    <row r="67" spans="1:7" x14ac:dyDescent="0.2">
      <c r="C67" s="6"/>
      <c r="D67" s="6"/>
      <c r="E67" s="6"/>
      <c r="F67" s="6"/>
      <c r="G67" s="6"/>
    </row>
    <row r="68" spans="1:7" x14ac:dyDescent="0.2">
      <c r="C68" s="6"/>
      <c r="D68" s="6"/>
      <c r="E68" s="6"/>
      <c r="F68" s="6"/>
      <c r="G68" s="6"/>
    </row>
    <row r="69" spans="1:7" x14ac:dyDescent="0.2">
      <c r="C69" s="6"/>
      <c r="D69" s="6"/>
      <c r="E69" s="6"/>
      <c r="F69" s="6"/>
      <c r="G69" s="6"/>
    </row>
    <row r="70" spans="1:7" x14ac:dyDescent="0.2">
      <c r="C70" s="6"/>
      <c r="D70" s="6"/>
      <c r="E70" s="6"/>
      <c r="F70" s="6"/>
      <c r="G70" s="6"/>
    </row>
    <row r="71" spans="1:7" x14ac:dyDescent="0.2">
      <c r="C71" s="6"/>
      <c r="D71" s="6"/>
      <c r="E71" s="6"/>
      <c r="F71" s="6"/>
      <c r="G71" s="6"/>
    </row>
    <row r="72" spans="1:7" x14ac:dyDescent="0.2">
      <c r="C72" s="6"/>
      <c r="D72" s="6"/>
      <c r="E72" s="6"/>
      <c r="F72" s="6"/>
      <c r="G72" s="6"/>
    </row>
    <row r="73" spans="1:7" x14ac:dyDescent="0.2">
      <c r="C73" s="6"/>
      <c r="D73" s="6"/>
      <c r="E73" s="6"/>
      <c r="F73" s="6"/>
      <c r="G73" s="6"/>
    </row>
    <row r="74" spans="1:7" x14ac:dyDescent="0.2">
      <c r="C74" s="6"/>
      <c r="D74" s="6"/>
      <c r="E74" s="6"/>
      <c r="F74" s="6"/>
      <c r="G74" s="6"/>
    </row>
    <row r="75" spans="1:7" x14ac:dyDescent="0.2">
      <c r="C75" s="6"/>
      <c r="D75" s="6"/>
      <c r="E75" s="6"/>
      <c r="F75" s="6"/>
      <c r="G75" s="6"/>
    </row>
    <row r="76" spans="1:7" x14ac:dyDescent="0.2">
      <c r="C76" s="6"/>
      <c r="D76" s="6"/>
      <c r="E76" s="6"/>
      <c r="F76" s="6"/>
      <c r="G76" s="6"/>
    </row>
    <row r="77" spans="1:7" x14ac:dyDescent="0.2">
      <c r="C77" s="6"/>
      <c r="D77" s="6"/>
      <c r="E77" s="6"/>
      <c r="F77" s="6"/>
      <c r="G77" s="6"/>
    </row>
    <row r="78" spans="1:7" x14ac:dyDescent="0.2">
      <c r="C78" s="6"/>
      <c r="D78" s="6"/>
      <c r="E78" s="6"/>
      <c r="F78" s="6"/>
      <c r="G78" s="6"/>
    </row>
    <row r="79" spans="1:7" x14ac:dyDescent="0.2">
      <c r="C79" s="6"/>
      <c r="D79" s="6"/>
      <c r="E79" s="6"/>
      <c r="F79" s="6"/>
      <c r="G79" s="6"/>
    </row>
    <row r="80" spans="1:7" x14ac:dyDescent="0.2">
      <c r="C80" s="6"/>
      <c r="D80" s="6"/>
      <c r="E80" s="6"/>
      <c r="F80" s="6"/>
      <c r="G80" s="6"/>
    </row>
    <row r="81" spans="3:7" x14ac:dyDescent="0.2">
      <c r="C81" s="6"/>
      <c r="D81" s="6"/>
      <c r="E81" s="6"/>
      <c r="F81" s="6"/>
      <c r="G81" s="6"/>
    </row>
    <row r="82" spans="3:7" x14ac:dyDescent="0.2">
      <c r="C82" s="6"/>
      <c r="D82" s="6"/>
      <c r="E82" s="6"/>
      <c r="F82" s="6"/>
      <c r="G82" s="6"/>
    </row>
    <row r="83" spans="3:7" x14ac:dyDescent="0.2">
      <c r="C83" s="6"/>
      <c r="D83" s="6"/>
      <c r="E83" s="6"/>
      <c r="F83" s="6"/>
      <c r="G83" s="6"/>
    </row>
    <row r="84" spans="3:7" x14ac:dyDescent="0.2">
      <c r="C84" s="6"/>
      <c r="D84" s="6"/>
      <c r="E84" s="6"/>
      <c r="F84" s="6"/>
      <c r="G84" s="6"/>
    </row>
    <row r="85" spans="3:7" x14ac:dyDescent="0.2">
      <c r="C85" s="6"/>
      <c r="D85" s="6"/>
      <c r="E85" s="6"/>
      <c r="F85" s="6"/>
      <c r="G85" s="6"/>
    </row>
    <row r="86" spans="3:7" x14ac:dyDescent="0.2">
      <c r="C86" s="6"/>
      <c r="D86" s="6"/>
      <c r="E86" s="6"/>
      <c r="F86" s="6"/>
      <c r="G86" s="6"/>
    </row>
    <row r="87" spans="3:7" x14ac:dyDescent="0.2">
      <c r="C87" s="6"/>
      <c r="D87" s="6"/>
      <c r="E87" s="6"/>
      <c r="F87" s="6"/>
      <c r="G87" s="6"/>
    </row>
    <row r="88" spans="3:7" x14ac:dyDescent="0.2">
      <c r="C88" s="6"/>
      <c r="D88" s="6"/>
      <c r="E88" s="6"/>
      <c r="F88" s="6"/>
      <c r="G88" s="6"/>
    </row>
    <row r="89" spans="3:7" x14ac:dyDescent="0.2">
      <c r="C89" s="6"/>
      <c r="D89" s="6"/>
      <c r="E89" s="6"/>
      <c r="F89" s="6"/>
      <c r="G89" s="6"/>
    </row>
    <row r="90" spans="3:7" x14ac:dyDescent="0.2">
      <c r="C90" s="6"/>
      <c r="D90" s="6"/>
      <c r="E90" s="6"/>
      <c r="F90" s="6"/>
      <c r="G90" s="6"/>
    </row>
    <row r="91" spans="3:7" x14ac:dyDescent="0.2">
      <c r="C91" s="6"/>
      <c r="D91" s="6"/>
      <c r="E91" s="6"/>
      <c r="F91" s="6"/>
      <c r="G91" s="6"/>
    </row>
    <row r="92" spans="3:7" x14ac:dyDescent="0.2">
      <c r="C92" s="6"/>
      <c r="D92" s="6"/>
      <c r="E92" s="6"/>
      <c r="F92" s="6"/>
      <c r="G92" s="6"/>
    </row>
    <row r="93" spans="3:7" x14ac:dyDescent="0.2">
      <c r="C93" s="6"/>
      <c r="D93" s="6"/>
      <c r="E93" s="6"/>
      <c r="F93" s="6"/>
      <c r="G93" s="6"/>
    </row>
    <row r="94" spans="3:7" x14ac:dyDescent="0.2">
      <c r="C94" s="6"/>
      <c r="D94" s="6"/>
      <c r="E94" s="6"/>
      <c r="F94" s="6"/>
      <c r="G94" s="6"/>
    </row>
    <row r="95" spans="3:7" x14ac:dyDescent="0.2">
      <c r="C95" s="6"/>
      <c r="D95" s="6"/>
      <c r="E95" s="6"/>
      <c r="F95" s="6"/>
      <c r="G95" s="6"/>
    </row>
    <row r="96" spans="3:7" x14ac:dyDescent="0.2">
      <c r="C96" s="6"/>
      <c r="D96" s="6"/>
      <c r="E96" s="6"/>
      <c r="F96" s="6"/>
      <c r="G96" s="6"/>
    </row>
    <row r="97" spans="2:7" x14ac:dyDescent="0.2">
      <c r="C97" s="6"/>
      <c r="D97" s="6"/>
      <c r="E97" s="6"/>
      <c r="F97" s="6"/>
      <c r="G97" s="6"/>
    </row>
    <row r="98" spans="2:7" x14ac:dyDescent="0.2">
      <c r="C98" s="6"/>
      <c r="D98" s="6"/>
      <c r="E98" s="6"/>
      <c r="F98" s="6"/>
      <c r="G98" s="6"/>
    </row>
    <row r="99" spans="2:7" x14ac:dyDescent="0.2">
      <c r="C99" s="6"/>
      <c r="D99" s="6"/>
      <c r="E99" s="6"/>
      <c r="F99" s="6"/>
      <c r="G99" s="6"/>
    </row>
    <row r="100" spans="2:7" ht="21" x14ac:dyDescent="0.25">
      <c r="B100" s="28"/>
      <c r="C100" s="38"/>
    </row>
    <row r="101" spans="2:7" x14ac:dyDescent="0.2">
      <c r="C101" s="6"/>
      <c r="D101" s="6"/>
      <c r="E101" s="6"/>
      <c r="F101" s="6"/>
      <c r="G10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Filter versus GSI</vt:lpstr>
      <vt:lpstr>AvgItemSize</vt:lpstr>
      <vt:lpstr>DefaultReadDiscount</vt:lpstr>
      <vt:lpstr>GSIReplicationPct</vt:lpstr>
      <vt:lpstr>ItemsReturned</vt:lpstr>
      <vt:lpstr>RCUprice</vt:lpstr>
      <vt:lpstr>RCUsize</vt:lpstr>
      <vt:lpstr>SearchCountStepSize</vt:lpstr>
      <vt:lpstr>StorageCost</vt:lpstr>
      <vt:lpstr>TableSize</vt:lpstr>
      <vt:lpstr>TableWriteVelocityPerHour</vt:lpstr>
      <vt:lpstr>WCUprice</vt:lpstr>
      <vt:lpstr>WCUsize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McCauley</dc:creator>
  <cp:lastModifiedBy>Rob McCauley</cp:lastModifiedBy>
  <dcterms:created xsi:type="dcterms:W3CDTF">2021-05-11T03:54:43Z</dcterms:created>
  <dcterms:modified xsi:type="dcterms:W3CDTF">2021-07-26T10:22:05Z</dcterms:modified>
</cp:coreProperties>
</file>