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Number</t>
        </is>
      </c>
      <c r="B1" s="1" t="inlineStr">
        <is>
          <t>Name</t>
        </is>
      </c>
      <c r="C1" s="1" t="inlineStr">
        <is>
          <t>Organization</t>
        </is>
      </c>
      <c r="D1" s="1" t="inlineStr">
        <is>
          <t>Wins</t>
        </is>
      </c>
      <c r="E1" s="1" t="inlineStr">
        <is>
          <t>Losses</t>
        </is>
      </c>
      <c r="F1" s="1" t="inlineStr">
        <is>
          <t>Ties</t>
        </is>
      </c>
      <c r="G1" s="1" t="inlineStr">
        <is>
          <t>W:L Ratio</t>
        </is>
      </c>
      <c r="H1" s="1" t="inlineStr">
        <is>
          <t>Average Rank</t>
        </is>
      </c>
      <c r="I1" s="1" t="inlineStr">
        <is>
          <t>Average WP</t>
        </is>
      </c>
      <c r="J1" s="1" t="inlineStr">
        <is>
          <t>Average AP</t>
        </is>
      </c>
      <c r="K1" s="1" t="inlineStr">
        <is>
          <t>Average SP</t>
        </is>
      </c>
      <c r="L1" s="1" t="inlineStr">
        <is>
          <t>High Score</t>
        </is>
      </c>
      <c r="M1" s="1" t="inlineStr">
        <is>
          <t>Average Points</t>
        </is>
      </c>
      <c r="N1" s="1" t="inlineStr">
        <is>
          <t>Link 1</t>
        </is>
      </c>
      <c r="O1" s="1" t="inlineStr">
        <is>
          <t>Link 2</t>
        </is>
      </c>
      <c r="P1" s="1" t="inlineStr">
        <is>
          <t>Link 3</t>
        </is>
      </c>
      <c r="Q1" s="1" t="inlineStr">
        <is>
          <t>Link 4</t>
        </is>
      </c>
      <c r="R1" s="1" t="inlineStr">
        <is>
          <t>Link 5</t>
        </is>
      </c>
    </row>
    <row r="2">
      <c r="A2" t="inlineStr">
        <is>
          <t>20X</t>
        </is>
      </c>
      <c r="B2" t="inlineStr">
        <is>
          <t>Reseda Regents Robotics</t>
        </is>
      </c>
      <c r="C2" t="inlineStr">
        <is>
          <t>Reseda Charter High School</t>
        </is>
      </c>
      <c r="D2" t="n">
        <v>10</v>
      </c>
      <c r="E2" t="n">
        <v>20</v>
      </c>
      <c r="F2" t="n">
        <v>0</v>
      </c>
      <c r="G2" t="n">
        <v>0.5</v>
      </c>
      <c r="H2" t="n">
        <v>17</v>
      </c>
      <c r="I2" t="n">
        <v>7</v>
      </c>
      <c r="J2" t="n">
        <v>63</v>
      </c>
      <c r="K2" t="n">
        <v>514</v>
      </c>
      <c r="L2" t="n">
        <v>179</v>
      </c>
      <c r="M2" t="n">
        <v>71</v>
      </c>
      <c r="N2">
        <f>HYPERLINK("No Video", "No Video")</f>
        <v/>
      </c>
      <c r="O2">
        <f>HYPERLINK("No Video", "No Video")</f>
        <v/>
      </c>
      <c r="P2">
        <f>HYPERLINK("No Video", "No Video")</f>
        <v/>
      </c>
      <c r="Q2">
        <f>HYPERLINK("No Video", "No Video")</f>
        <v/>
      </c>
      <c r="R2">
        <f>HYPERLINK("No Video", "No Video")</f>
        <v/>
      </c>
    </row>
    <row r="3">
      <c r="A3" t="inlineStr">
        <is>
          <t>20Y</t>
        </is>
      </c>
      <c r="B3" t="inlineStr">
        <is>
          <t>Reseda Regents Robotics</t>
        </is>
      </c>
      <c r="C3" t="inlineStr">
        <is>
          <t>Reseda Charter High School</t>
        </is>
      </c>
      <c r="D3" t="n">
        <v>12</v>
      </c>
      <c r="E3" t="n">
        <v>18</v>
      </c>
      <c r="F3" t="n">
        <v>0</v>
      </c>
      <c r="G3" t="n">
        <v>0.6666666666666666</v>
      </c>
      <c r="H3" t="n">
        <v>10</v>
      </c>
      <c r="I3" t="n">
        <v>10</v>
      </c>
      <c r="J3" t="n">
        <v>70</v>
      </c>
      <c r="K3" t="n">
        <v>674</v>
      </c>
      <c r="L3" t="n">
        <v>182</v>
      </c>
      <c r="M3" t="n">
        <v>90</v>
      </c>
      <c r="N3">
        <f>HYPERLINK("No Video", "No Video")</f>
        <v/>
      </c>
      <c r="O3">
        <f>HYPERLINK("No Video", "No Video")</f>
        <v/>
      </c>
      <c r="P3">
        <f>HYPERLINK("No Video", "No Video")</f>
        <v/>
      </c>
      <c r="Q3">
        <f>HYPERLINK("No Video", "No Video")</f>
        <v/>
      </c>
      <c r="R3">
        <f>HYPERLINK("No Video", "No Video")</f>
        <v/>
      </c>
    </row>
    <row r="4">
      <c r="A4" t="inlineStr">
        <is>
          <t>20Z</t>
        </is>
      </c>
      <c r="B4" t="inlineStr">
        <is>
          <t>Reseda Regents Robotics</t>
        </is>
      </c>
      <c r="C4" t="inlineStr">
        <is>
          <t>Reseda Charter High School</t>
        </is>
      </c>
      <c r="D4" t="n">
        <v>20</v>
      </c>
      <c r="E4" t="n">
        <v>10</v>
      </c>
      <c r="F4" t="n">
        <v>0</v>
      </c>
      <c r="G4" t="n">
        <v>2</v>
      </c>
      <c r="H4" t="n">
        <v>7</v>
      </c>
      <c r="I4" t="n">
        <v>13</v>
      </c>
      <c r="J4" t="n">
        <v>126</v>
      </c>
      <c r="K4" t="n">
        <v>702</v>
      </c>
      <c r="L4" t="n">
        <v>196</v>
      </c>
      <c r="M4" t="n">
        <v>123</v>
      </c>
      <c r="N4">
        <f>HYPERLINK("No Video", "No Video")</f>
        <v/>
      </c>
      <c r="O4">
        <f>HYPERLINK("No Video", "No Video")</f>
        <v/>
      </c>
      <c r="P4">
        <f>HYPERLINK("No Video", "No Video")</f>
        <v/>
      </c>
      <c r="Q4">
        <f>HYPERLINK("No Video", "No Video")</f>
        <v/>
      </c>
      <c r="R4">
        <f>HYPERLINK("No Video", "No Video")</f>
        <v/>
      </c>
    </row>
    <row r="5">
      <c r="A5" t="inlineStr">
        <is>
          <t>62A</t>
        </is>
      </c>
      <c r="B5" t="inlineStr">
        <is>
          <t>null</t>
        </is>
      </c>
      <c r="C5" t="inlineStr">
        <is>
          <t>HARVARD-WESTLAKE SCHOOL</t>
        </is>
      </c>
      <c r="D5" t="n">
        <v>53</v>
      </c>
      <c r="E5" t="n">
        <v>30</v>
      </c>
      <c r="F5" t="n">
        <v>0</v>
      </c>
      <c r="G5" t="n">
        <v>1.766666666666667</v>
      </c>
      <c r="H5" t="n">
        <v>11</v>
      </c>
      <c r="I5" t="n">
        <v>12</v>
      </c>
      <c r="J5" t="n">
        <v>57</v>
      </c>
      <c r="K5" t="n">
        <v>698</v>
      </c>
      <c r="L5" t="n">
        <v>250</v>
      </c>
      <c r="M5" t="n">
        <v>101</v>
      </c>
      <c r="N5">
        <f>HYPERLINK("https://www.youtube.com/watch?v=YCBqA6E9oo0", "https://www.youtube.com/watch?v=YCBqA6E9oo0")</f>
        <v/>
      </c>
      <c r="O5">
        <f>HYPERLINK("https://www.youtube.com/watch?v=mmhPOVIbJWI", "https://www.youtube.com/watch?v=mmhPOVIbJWI")</f>
        <v/>
      </c>
      <c r="P5">
        <f>HYPERLINK("No Video", "No Video")</f>
        <v/>
      </c>
      <c r="Q5">
        <f>HYPERLINK("https://www.youtube.com/watch?v=FTHT2bg8-1o", "https://www.youtube.com/watch?v=FTHT2bg8-1o")</f>
        <v/>
      </c>
      <c r="R5">
        <f>HYPERLINK("No Video", "No Video")</f>
        <v/>
      </c>
    </row>
    <row r="6">
      <c r="A6" t="inlineStr">
        <is>
          <t>62X</t>
        </is>
      </c>
      <c r="B6" t="inlineStr">
        <is>
          <t>null</t>
        </is>
      </c>
      <c r="C6" t="inlineStr">
        <is>
          <t>HARVARD-WESTLAKE SCHOOL</t>
        </is>
      </c>
      <c r="D6" t="n">
        <v>37</v>
      </c>
      <c r="E6" t="n">
        <v>34</v>
      </c>
      <c r="F6" t="n">
        <v>1</v>
      </c>
      <c r="G6" t="n">
        <v>1.088235294117647</v>
      </c>
      <c r="H6" t="n">
        <v>17</v>
      </c>
      <c r="I6" t="n">
        <v>9</v>
      </c>
      <c r="J6" t="n">
        <v>40</v>
      </c>
      <c r="K6" t="n">
        <v>611</v>
      </c>
      <c r="L6" t="n">
        <v>213</v>
      </c>
      <c r="M6" t="n">
        <v>61</v>
      </c>
      <c r="N6">
        <f>HYPERLINK("https://www.youtube.com/watch?v=mmhPOVIbJWI", "https://www.youtube.com/watch?v=mmhPOVIbJWI")</f>
        <v/>
      </c>
      <c r="O6">
        <f>HYPERLINK("No Video", "No Video")</f>
        <v/>
      </c>
      <c r="P6">
        <f>HYPERLINK("No Video", "No Video")</f>
        <v/>
      </c>
      <c r="Q6">
        <f>HYPERLINK("No Video", "No Video")</f>
        <v/>
      </c>
      <c r="R6">
        <f>HYPERLINK("No Video", "No Video")</f>
        <v/>
      </c>
    </row>
    <row r="7">
      <c r="A7" t="inlineStr">
        <is>
          <t>599U</t>
        </is>
      </c>
      <c r="B7" t="inlineStr">
        <is>
          <t>Robodox U</t>
        </is>
      </c>
      <c r="C7" t="inlineStr">
        <is>
          <t>GRANADA HILLS CHARTER HIGH</t>
        </is>
      </c>
      <c r="D7" t="n">
        <v>0</v>
      </c>
      <c r="E7" t="n">
        <v>0</v>
      </c>
      <c r="F7" t="n">
        <v>0</v>
      </c>
      <c r="G7" t="inlineStr"/>
      <c r="H7" t="inlineStr">
        <is>
          <t>N/A</t>
        </is>
      </c>
      <c r="I7" t="inlineStr">
        <is>
          <t>N/A</t>
        </is>
      </c>
      <c r="J7" t="inlineStr">
        <is>
          <t>N/A</t>
        </is>
      </c>
      <c r="K7" t="inlineStr">
        <is>
          <t>N/A</t>
        </is>
      </c>
      <c r="L7" t="n">
        <v>0</v>
      </c>
      <c r="M7" t="inlineStr">
        <is>
          <t>N/A</t>
        </is>
      </c>
      <c r="N7">
        <f>HYPERLINK("No Video", "No Video")</f>
        <v/>
      </c>
      <c r="O7">
        <f>HYPERLINK("No Video", "No Video")</f>
        <v/>
      </c>
      <c r="P7">
        <f>HYPERLINK("No Video", "No Video")</f>
        <v/>
      </c>
      <c r="Q7">
        <f>HYPERLINK("No Video", "No Video")</f>
        <v/>
      </c>
      <c r="R7">
        <f>HYPERLINK("No Video", "No Video")</f>
        <v/>
      </c>
    </row>
    <row r="8">
      <c r="A8" t="inlineStr">
        <is>
          <t>599V</t>
        </is>
      </c>
      <c r="B8" t="inlineStr">
        <is>
          <t>Robodox V</t>
        </is>
      </c>
      <c r="C8" t="inlineStr">
        <is>
          <t>GRANADA HILLS CHARTER HIGH</t>
        </is>
      </c>
      <c r="D8" t="n">
        <v>0</v>
      </c>
      <c r="E8" t="n">
        <v>0</v>
      </c>
      <c r="F8" t="n">
        <v>0</v>
      </c>
      <c r="G8" t="inlineStr"/>
      <c r="H8" t="inlineStr">
        <is>
          <t>N/A</t>
        </is>
      </c>
      <c r="I8" t="inlineStr">
        <is>
          <t>N/A</t>
        </is>
      </c>
      <c r="J8" t="inlineStr">
        <is>
          <t>N/A</t>
        </is>
      </c>
      <c r="K8" t="inlineStr">
        <is>
          <t>N/A</t>
        </is>
      </c>
      <c r="L8" t="n">
        <v>0</v>
      </c>
      <c r="M8" t="inlineStr">
        <is>
          <t>N/A</t>
        </is>
      </c>
      <c r="N8">
        <f>HYPERLINK("No Video", "No Video")</f>
        <v/>
      </c>
      <c r="O8">
        <f>HYPERLINK("No Video", "No Video")</f>
        <v/>
      </c>
      <c r="P8">
        <f>HYPERLINK("No Video", "No Video")</f>
        <v/>
      </c>
      <c r="Q8">
        <f>HYPERLINK("No Video", "No Video")</f>
        <v/>
      </c>
      <c r="R8">
        <f>HYPERLINK("No Video", "No Video")</f>
        <v/>
      </c>
    </row>
    <row r="9">
      <c r="A9" t="inlineStr">
        <is>
          <t>599W</t>
        </is>
      </c>
      <c r="B9" t="inlineStr">
        <is>
          <t>Robodox W</t>
        </is>
      </c>
      <c r="C9" t="inlineStr">
        <is>
          <t>GRANADA HILLS CHARTER HIGH</t>
        </is>
      </c>
      <c r="D9" t="n">
        <v>0</v>
      </c>
      <c r="E9" t="n">
        <v>0</v>
      </c>
      <c r="F9" t="n">
        <v>0</v>
      </c>
      <c r="G9" t="inlineStr"/>
      <c r="H9" t="inlineStr">
        <is>
          <t>N/A</t>
        </is>
      </c>
      <c r="I9" t="inlineStr">
        <is>
          <t>N/A</t>
        </is>
      </c>
      <c r="J9" t="inlineStr">
        <is>
          <t>N/A</t>
        </is>
      </c>
      <c r="K9" t="inlineStr">
        <is>
          <t>N/A</t>
        </is>
      </c>
      <c r="L9" t="n">
        <v>0</v>
      </c>
      <c r="M9" t="inlineStr">
        <is>
          <t>N/A</t>
        </is>
      </c>
      <c r="N9">
        <f>HYPERLINK("No Video", "No Video")</f>
        <v/>
      </c>
      <c r="O9">
        <f>HYPERLINK("No Video", "No Video")</f>
        <v/>
      </c>
      <c r="P9">
        <f>HYPERLINK("No Video", "No Video")</f>
        <v/>
      </c>
      <c r="Q9">
        <f>HYPERLINK("No Video", "No Video")</f>
        <v/>
      </c>
      <c r="R9">
        <f>HYPERLINK("No Video", "No Video")</f>
        <v/>
      </c>
    </row>
    <row r="10">
      <c r="A10" t="inlineStr">
        <is>
          <t>884B</t>
        </is>
      </c>
      <c r="B10" t="inlineStr">
        <is>
          <t>Manhattan Beach Robotics</t>
        </is>
      </c>
      <c r="C10" t="inlineStr">
        <is>
          <t>MBX Foundation</t>
        </is>
      </c>
      <c r="D10" t="n">
        <v>63</v>
      </c>
      <c r="E10" t="n">
        <v>35</v>
      </c>
      <c r="F10" t="n">
        <v>1</v>
      </c>
      <c r="G10" t="n">
        <v>1.8</v>
      </c>
      <c r="H10" t="n">
        <v>10</v>
      </c>
      <c r="I10" t="n">
        <v>11</v>
      </c>
      <c r="J10" t="n">
        <v>58</v>
      </c>
      <c r="K10" t="n">
        <v>639</v>
      </c>
      <c r="L10" t="n">
        <v>232</v>
      </c>
      <c r="M10" t="n">
        <v>90</v>
      </c>
      <c r="N10">
        <f>HYPERLINK("https://www.youtube.com/watch?v=UyPjRH5zbZE", "https://www.youtube.com/watch?v=UyPjRH5zbZE")</f>
        <v/>
      </c>
      <c r="O10">
        <f>HYPERLINK("https://www.youtube.com/watch?v=nyGgZros8Ck", "https://www.youtube.com/watch?v=nyGgZros8Ck")</f>
        <v/>
      </c>
      <c r="P10">
        <f>HYPERLINK("https://www.youtube.com/watch?v=R4Jv9L_fj7s", "https://www.youtube.com/watch?v=R4Jv9L_fj7s")</f>
        <v/>
      </c>
      <c r="Q10">
        <f>HYPERLINK("No Video", "No Video")</f>
        <v/>
      </c>
      <c r="R10">
        <f>HYPERLINK("No Video", "No Video")</f>
        <v/>
      </c>
    </row>
    <row r="11">
      <c r="A11" t="inlineStr">
        <is>
          <t>1138A</t>
        </is>
      </c>
      <c r="B11" t="inlineStr">
        <is>
          <t>Eagle Engineering Alpha</t>
        </is>
      </c>
      <c r="C11" t="inlineStr">
        <is>
          <t>CHAMINADE COLLEGE PREPARATORY HIGH SCHOOL</t>
        </is>
      </c>
      <c r="D11" t="n">
        <v>26</v>
      </c>
      <c r="E11" t="n">
        <v>23</v>
      </c>
      <c r="F11" t="n">
        <v>1</v>
      </c>
      <c r="G11" t="n">
        <v>1.130434782608696</v>
      </c>
      <c r="H11" t="n">
        <v>12</v>
      </c>
      <c r="I11" t="n">
        <v>10</v>
      </c>
      <c r="J11" t="n">
        <v>80</v>
      </c>
      <c r="K11" t="n">
        <v>605</v>
      </c>
      <c r="L11" t="n">
        <v>200</v>
      </c>
      <c r="M11" t="n">
        <v>99</v>
      </c>
      <c r="N11">
        <f>HYPERLINK("https://www.youtube.com/watch?v=6QKziAtUcXs", "https://www.youtube.com/watch?v=6QKziAtUcXs")</f>
        <v/>
      </c>
      <c r="O11">
        <f>HYPERLINK("https://www.youtube.com/watch?v=3ges-8j_Ge4", "https://www.youtube.com/watch?v=3ges-8j_Ge4")</f>
        <v/>
      </c>
      <c r="P11">
        <f>HYPERLINK("No Video", "No Video")</f>
        <v/>
      </c>
      <c r="Q11">
        <f>HYPERLINK("No Video", "No Video")</f>
        <v/>
      </c>
      <c r="R11">
        <f>HYPERLINK("No Video", "No Video")</f>
        <v/>
      </c>
    </row>
    <row r="12">
      <c r="A12" t="inlineStr">
        <is>
          <t>1138W</t>
        </is>
      </c>
      <c r="B12" t="inlineStr">
        <is>
          <t>Eagle Engineering W</t>
        </is>
      </c>
      <c r="C12" t="inlineStr">
        <is>
          <t>CHAMINADE COLLEGE PREPARATORY HIGH SCHOOL</t>
        </is>
      </c>
      <c r="D12" t="n">
        <v>24</v>
      </c>
      <c r="E12" t="n">
        <v>19</v>
      </c>
      <c r="F12" t="n">
        <v>0</v>
      </c>
      <c r="G12" t="n">
        <v>1.263157894736842</v>
      </c>
      <c r="H12" t="n">
        <v>10</v>
      </c>
      <c r="I12" t="n">
        <v>10</v>
      </c>
      <c r="J12" t="n">
        <v>76</v>
      </c>
      <c r="K12" t="n">
        <v>517</v>
      </c>
      <c r="L12" t="n">
        <v>201</v>
      </c>
      <c r="M12" t="n">
        <v>92</v>
      </c>
      <c r="N12">
        <f>HYPERLINK("https://www.youtube.com/watch?v=HUJVL636Pyk", "https://www.youtube.com/watch?v=HUJVL636Pyk")</f>
        <v/>
      </c>
      <c r="O12">
        <f>HYPERLINK("No Video", "No Video")</f>
        <v/>
      </c>
      <c r="P12">
        <f>HYPERLINK("No Video", "No Video")</f>
        <v/>
      </c>
      <c r="Q12">
        <f>HYPERLINK("No Video", "No Video")</f>
        <v/>
      </c>
      <c r="R12">
        <f>HYPERLINK("No Video", "No Video")</f>
        <v/>
      </c>
    </row>
    <row r="13">
      <c r="A13" t="inlineStr">
        <is>
          <t>1138X</t>
        </is>
      </c>
      <c r="B13" t="inlineStr">
        <is>
          <t>Eagle Engineering X</t>
        </is>
      </c>
      <c r="C13" t="inlineStr">
        <is>
          <t>CHAMINADE COLLEGE PREPARATORY HIGH SCHOOL</t>
        </is>
      </c>
      <c r="D13" t="n">
        <v>28</v>
      </c>
      <c r="E13" t="n">
        <v>22</v>
      </c>
      <c r="F13" t="n">
        <v>0</v>
      </c>
      <c r="G13" t="n">
        <v>1.272727272727273</v>
      </c>
      <c r="H13" t="n">
        <v>14</v>
      </c>
      <c r="I13" t="n">
        <v>9</v>
      </c>
      <c r="J13" t="n">
        <v>74</v>
      </c>
      <c r="K13" t="n">
        <v>609</v>
      </c>
      <c r="L13" t="n">
        <v>244</v>
      </c>
      <c r="M13" t="n">
        <v>114</v>
      </c>
      <c r="N13">
        <f>HYPERLINK("https://www.youtube.com/watch?v=8llE0Cv3DVI", "https://www.youtube.com/watch?v=8llE0Cv3DVI")</f>
        <v/>
      </c>
      <c r="O13">
        <f>HYPERLINK("https://www.youtube.com/watch?v=jKB6-E8cVok", "https://www.youtube.com/watch?v=jKB6-E8cVok")</f>
        <v/>
      </c>
      <c r="P13">
        <f>HYPERLINK("https://www.youtube.com/watch?v=HUJVL636Pyk", "https://www.youtube.com/watch?v=HUJVL636Pyk")</f>
        <v/>
      </c>
      <c r="Q13">
        <f>HYPERLINK("No Video", "No Video")</f>
        <v/>
      </c>
      <c r="R13">
        <f>HYPERLINK("No Video", "No Video")</f>
        <v/>
      </c>
    </row>
    <row r="14">
      <c r="A14" t="inlineStr">
        <is>
          <t>1437V</t>
        </is>
      </c>
      <c r="B14" t="inlineStr">
        <is>
          <t>Patriot Robotics</t>
        </is>
      </c>
      <c r="C14" t="inlineStr">
        <is>
          <t>VIEWPOINT SCHOOL</t>
        </is>
      </c>
      <c r="D14" t="n">
        <v>18</v>
      </c>
      <c r="E14" t="n">
        <v>12</v>
      </c>
      <c r="F14" t="n">
        <v>0</v>
      </c>
      <c r="G14" t="n">
        <v>1.5</v>
      </c>
      <c r="H14" t="n">
        <v>9</v>
      </c>
      <c r="I14" t="n">
        <v>13</v>
      </c>
      <c r="J14" t="n">
        <v>120</v>
      </c>
      <c r="K14" t="n">
        <v>619</v>
      </c>
      <c r="L14" t="n">
        <v>188</v>
      </c>
      <c r="M14" t="n">
        <v>99</v>
      </c>
      <c r="N14">
        <f>HYPERLINK("No Video", "No Video")</f>
        <v/>
      </c>
      <c r="O14">
        <f>HYPERLINK("No Video", "No Video")</f>
        <v/>
      </c>
      <c r="P14">
        <f>HYPERLINK("No Video", "No Video")</f>
        <v/>
      </c>
      <c r="Q14">
        <f>HYPERLINK("No Video", "No Video")</f>
        <v/>
      </c>
      <c r="R14">
        <f>HYPERLINK("No Video", "No Video")</f>
        <v/>
      </c>
    </row>
    <row r="15">
      <c r="A15" t="inlineStr">
        <is>
          <t>1437X</t>
        </is>
      </c>
      <c r="B15" t="inlineStr">
        <is>
          <t>Patriot Robotics</t>
        </is>
      </c>
      <c r="C15" t="inlineStr">
        <is>
          <t>VIEWPOINT SCHOOL</t>
        </is>
      </c>
      <c r="D15" t="n">
        <v>35</v>
      </c>
      <c r="E15" t="n">
        <v>19</v>
      </c>
      <c r="F15" t="n">
        <v>0</v>
      </c>
      <c r="G15" t="n">
        <v>1.842105263157895</v>
      </c>
      <c r="H15" t="n">
        <v>17</v>
      </c>
      <c r="I15" t="n">
        <v>13</v>
      </c>
      <c r="J15" t="n">
        <v>66</v>
      </c>
      <c r="K15" t="n">
        <v>760</v>
      </c>
      <c r="L15" t="n">
        <v>220</v>
      </c>
      <c r="M15" t="n">
        <v>131</v>
      </c>
      <c r="N15">
        <f>HYPERLINK("https://www.youtube.com/watch?v=FIwqKhcEYZA", "https://www.youtube.com/watch?v=FIwqKhcEYZA")</f>
        <v/>
      </c>
      <c r="O15">
        <f>HYPERLINK("https://www.youtube.com/watch?v=cq7vTNWN2lA", "https://www.youtube.com/watch?v=cq7vTNWN2lA")</f>
        <v/>
      </c>
      <c r="P15">
        <f>HYPERLINK("https://www.youtube.com/watch?v=jKB6-E8cVok", "https://www.youtube.com/watch?v=jKB6-E8cVok")</f>
        <v/>
      </c>
      <c r="Q15">
        <f>HYPERLINK("No Video", "No Video")</f>
        <v/>
      </c>
      <c r="R15">
        <f>HYPERLINK("No Video", "No Video")</f>
        <v/>
      </c>
    </row>
    <row r="16">
      <c r="A16" t="inlineStr">
        <is>
          <t>1437Z</t>
        </is>
      </c>
      <c r="B16" t="inlineStr">
        <is>
          <t>Patriot Robotics</t>
        </is>
      </c>
      <c r="C16" t="inlineStr">
        <is>
          <t>VIEWPOINT SCHOOL</t>
        </is>
      </c>
      <c r="D16" t="n">
        <v>21</v>
      </c>
      <c r="E16" t="n">
        <v>15</v>
      </c>
      <c r="F16" t="n">
        <v>1</v>
      </c>
      <c r="G16" t="n">
        <v>1.4</v>
      </c>
      <c r="H16" t="n">
        <v>12</v>
      </c>
      <c r="I16" t="n">
        <v>13</v>
      </c>
      <c r="J16" t="n">
        <v>73</v>
      </c>
      <c r="K16" t="n">
        <v>725</v>
      </c>
      <c r="L16" t="n">
        <v>244</v>
      </c>
      <c r="M16" t="n">
        <v>125</v>
      </c>
      <c r="N16">
        <f>HYPERLINK("No Video", "No Video")</f>
        <v/>
      </c>
      <c r="O16">
        <f>HYPERLINK("No Video", "No Video")</f>
        <v/>
      </c>
      <c r="P16">
        <f>HYPERLINK("No Video", "No Video")</f>
        <v/>
      </c>
      <c r="Q16">
        <f>HYPERLINK("No Video", "No Video")</f>
        <v/>
      </c>
      <c r="R16">
        <f>HYPERLINK("No Video", "No Video")</f>
        <v/>
      </c>
    </row>
    <row r="17">
      <c r="A17" t="inlineStr">
        <is>
          <t>1469A</t>
        </is>
      </c>
      <c r="B17" t="inlineStr">
        <is>
          <t>It Is What It Is</t>
        </is>
      </c>
      <c r="C17" t="inlineStr">
        <is>
          <t>Holmes Eaglebotz Robotics Club</t>
        </is>
      </c>
      <c r="D17" t="n">
        <v>11</v>
      </c>
      <c r="E17" t="n">
        <v>13</v>
      </c>
      <c r="F17" t="n">
        <v>0</v>
      </c>
      <c r="G17" t="n">
        <v>0.8461538461538461</v>
      </c>
      <c r="H17" t="n">
        <v>38</v>
      </c>
      <c r="I17" t="n">
        <v>8</v>
      </c>
      <c r="J17" t="n">
        <v>19</v>
      </c>
      <c r="K17" t="n">
        <v>917</v>
      </c>
      <c r="L17" t="n">
        <v>237</v>
      </c>
      <c r="M17" t="n">
        <v>152</v>
      </c>
      <c r="N17">
        <f>HYPERLINK("https://www.youtube.com/watch?v=l23XCZ8wHiw", "https://www.youtube.com/watch?v=l23XCZ8wHiw")</f>
        <v/>
      </c>
      <c r="O17">
        <f>HYPERLINK("https://www.youtube.com/watch?v=8fYHp7r9RX0", "https://www.youtube.com/watch?v=8fYHp7r9RX0")</f>
        <v/>
      </c>
      <c r="P17">
        <f>HYPERLINK("https://www.youtube.com/watch?v=FTHT2bg8-1o", "https://www.youtube.com/watch?v=FTHT2bg8-1o")</f>
        <v/>
      </c>
      <c r="Q17">
        <f>HYPERLINK("https://www.youtube.com/watch?v=pYQwsQHU29g", "https://www.youtube.com/watch?v=pYQwsQHU29g")</f>
        <v/>
      </c>
      <c r="R17">
        <f>HYPERLINK("No Video", "No Video")</f>
        <v/>
      </c>
    </row>
    <row r="18">
      <c r="A18" t="inlineStr">
        <is>
          <t>3324Z</t>
        </is>
      </c>
      <c r="B18" t="inlineStr">
        <is>
          <t>Supernovas Minimal Effort</t>
        </is>
      </c>
      <c r="C18" t="inlineStr">
        <is>
          <t>SCIENCE ACADEMY STEM MAGNET</t>
        </is>
      </c>
      <c r="D18" t="n">
        <v>8</v>
      </c>
      <c r="E18" t="n">
        <v>6</v>
      </c>
      <c r="F18" t="n">
        <v>0</v>
      </c>
      <c r="G18" t="n">
        <v>1.333333333333333</v>
      </c>
      <c r="H18" t="n">
        <v>30</v>
      </c>
      <c r="I18" t="n">
        <v>8</v>
      </c>
      <c r="J18" t="n">
        <v>31</v>
      </c>
      <c r="K18" t="n">
        <v>687</v>
      </c>
      <c r="L18" t="n">
        <v>200</v>
      </c>
      <c r="M18" t="n">
        <v>127</v>
      </c>
      <c r="N18">
        <f>HYPERLINK("https://www.youtube.com/watch?v=K11sLMKMf8M", "https://www.youtube.com/watch?v=K11sLMKMf8M")</f>
        <v/>
      </c>
      <c r="O18">
        <f>HYPERLINK("https://www.youtube.com/watch?v=8llE0Cv3DVI", "https://www.youtube.com/watch?v=8llE0Cv3DVI")</f>
        <v/>
      </c>
      <c r="P18">
        <f>HYPERLINK("No Video", "No Video")</f>
        <v/>
      </c>
      <c r="Q18">
        <f>HYPERLINK("No Video", "No Video")</f>
        <v/>
      </c>
      <c r="R18">
        <f>HYPERLINK("No Video", "No Video")</f>
        <v/>
      </c>
    </row>
    <row r="19">
      <c r="A19" t="inlineStr">
        <is>
          <t>3759X</t>
        </is>
      </c>
      <c r="B19" t="inlineStr">
        <is>
          <t>Virtuoso</t>
        </is>
      </c>
      <c r="C19" t="inlineStr">
        <is>
          <t>Interstellar Robotics</t>
        </is>
      </c>
      <c r="D19" t="n">
        <v>47</v>
      </c>
      <c r="E19" t="n">
        <v>40</v>
      </c>
      <c r="F19" t="n">
        <v>1</v>
      </c>
      <c r="G19" t="n">
        <v>1.175</v>
      </c>
      <c r="H19" t="n">
        <v>16</v>
      </c>
      <c r="I19" t="n">
        <v>8</v>
      </c>
      <c r="J19" t="n">
        <v>34</v>
      </c>
      <c r="K19" t="n">
        <v>499</v>
      </c>
      <c r="L19" t="n">
        <v>214</v>
      </c>
      <c r="M19" t="n">
        <v>74</v>
      </c>
      <c r="N19">
        <f>HYPERLINK("https://www.youtube.com/watch?v=KALGsgRRANo", "https://www.youtube.com/watch?v=KALGsgRRANo")</f>
        <v/>
      </c>
      <c r="O19">
        <f>HYPERLINK("https://www.youtube.com/watch?v=I8jxV1SYAc8", "https://www.youtube.com/watch?v=I8jxV1SYAc8")</f>
        <v/>
      </c>
      <c r="P19">
        <f>HYPERLINK("https://www.youtube.com/watch?v=nIBCYsJ4EdQ", "https://www.youtube.com/watch?v=nIBCYsJ4EdQ")</f>
        <v/>
      </c>
      <c r="Q19">
        <f>HYPERLINK("No Video", "No Video")</f>
        <v/>
      </c>
      <c r="R19">
        <f>HYPERLINK("No Video", "No Video")</f>
        <v/>
      </c>
    </row>
    <row r="20">
      <c r="A20" t="inlineStr">
        <is>
          <t>6149A</t>
        </is>
      </c>
      <c r="B20" t="inlineStr">
        <is>
          <t>CELTECH</t>
        </is>
      </c>
      <c r="C20" t="inlineStr">
        <is>
          <t>CRESPI CARMELITE HIGH SCHOOL</t>
        </is>
      </c>
      <c r="D20" t="n">
        <v>0</v>
      </c>
      <c r="E20" t="n">
        <v>0</v>
      </c>
      <c r="F20" t="n">
        <v>0</v>
      </c>
      <c r="G20" t="inlineStr"/>
      <c r="H20" t="inlineStr">
        <is>
          <t>N/A</t>
        </is>
      </c>
      <c r="I20" t="inlineStr">
        <is>
          <t>N/A</t>
        </is>
      </c>
      <c r="J20" t="inlineStr">
        <is>
          <t>N/A</t>
        </is>
      </c>
      <c r="K20" t="inlineStr">
        <is>
          <t>N/A</t>
        </is>
      </c>
      <c r="L20" t="n">
        <v>0</v>
      </c>
      <c r="M20" t="inlineStr">
        <is>
          <t>N/A</t>
        </is>
      </c>
      <c r="N20">
        <f>HYPERLINK("No Video", "No Video")</f>
        <v/>
      </c>
      <c r="O20">
        <f>HYPERLINK("No Video", "No Video")</f>
        <v/>
      </c>
      <c r="P20">
        <f>HYPERLINK("No Video", "No Video")</f>
        <v/>
      </c>
      <c r="Q20">
        <f>HYPERLINK("No Video", "No Video")</f>
        <v/>
      </c>
      <c r="R20">
        <f>HYPERLINK("No Video", "No Video")</f>
        <v/>
      </c>
    </row>
    <row r="21">
      <c r="A21" t="inlineStr">
        <is>
          <t>28709A</t>
        </is>
      </c>
      <c r="B21" t="inlineStr">
        <is>
          <t>Oak Park High School</t>
        </is>
      </c>
      <c r="C21" t="inlineStr">
        <is>
          <t>OAK PARK HIGH</t>
        </is>
      </c>
      <c r="D21" t="n">
        <v>8</v>
      </c>
      <c r="E21" t="n">
        <v>22</v>
      </c>
      <c r="F21" t="n">
        <v>0</v>
      </c>
      <c r="G21" t="n">
        <v>0.3636363636363636</v>
      </c>
      <c r="H21" t="n">
        <v>16</v>
      </c>
      <c r="I21" t="n">
        <v>5</v>
      </c>
      <c r="J21" t="n">
        <v>83</v>
      </c>
      <c r="K21" t="n">
        <v>651</v>
      </c>
      <c r="L21" t="n">
        <v>182</v>
      </c>
      <c r="M21" t="n">
        <v>77</v>
      </c>
      <c r="N21">
        <f>HYPERLINK("No Video", "No Video")</f>
        <v/>
      </c>
      <c r="O21">
        <f>HYPERLINK("No Video", "No Video")</f>
        <v/>
      </c>
      <c r="P21">
        <f>HYPERLINK("No Video", "No Video")</f>
        <v/>
      </c>
      <c r="Q21">
        <f>HYPERLINK("No Video", "No Video")</f>
        <v/>
      </c>
      <c r="R21">
        <f>HYPERLINK("No Video", "No Video")</f>
        <v/>
      </c>
    </row>
    <row r="22">
      <c r="A22" t="inlineStr">
        <is>
          <t>52846A</t>
        </is>
      </c>
      <c r="B22" t="inlineStr">
        <is>
          <t>Crusaders</t>
        </is>
      </c>
      <c r="C22" t="inlineStr">
        <is>
          <t>ST MONICA ACADEMY</t>
        </is>
      </c>
      <c r="D22" t="n">
        <v>3</v>
      </c>
      <c r="E22" t="n">
        <v>9</v>
      </c>
      <c r="F22" t="n">
        <v>0</v>
      </c>
      <c r="G22" t="n">
        <v>0.3333333333333333</v>
      </c>
      <c r="H22" t="n">
        <v>26</v>
      </c>
      <c r="I22" t="n">
        <v>3</v>
      </c>
      <c r="J22" t="n">
        <v>56</v>
      </c>
      <c r="K22" t="n">
        <v>346</v>
      </c>
      <c r="L22" t="n">
        <v>136</v>
      </c>
      <c r="M22" t="n">
        <v>76</v>
      </c>
      <c r="N22">
        <f>HYPERLINK("No Video", "No Video")</f>
        <v/>
      </c>
      <c r="O22">
        <f>HYPERLINK("No Video", "No Video")</f>
        <v/>
      </c>
      <c r="P22">
        <f>HYPERLINK("No Video", "No Video")</f>
        <v/>
      </c>
      <c r="Q22">
        <f>HYPERLINK("No Video", "No Video")</f>
        <v/>
      </c>
      <c r="R22">
        <f>HYPERLINK("No Video", "No Video")</f>
        <v/>
      </c>
    </row>
    <row r="23">
      <c r="A23" t="inlineStr">
        <is>
          <t>99999V</t>
        </is>
      </c>
      <c r="B23" t="inlineStr">
        <is>
          <t>Mechanical Advantage</t>
        </is>
      </c>
      <c r="C23" t="inlineStr">
        <is>
          <t>Ernest S. Mcbride Senior. High School</t>
        </is>
      </c>
      <c r="D23" t="n">
        <v>54</v>
      </c>
      <c r="E23" t="n">
        <v>26</v>
      </c>
      <c r="F23" t="n">
        <v>0</v>
      </c>
      <c r="G23" t="n">
        <v>2.076923076923077</v>
      </c>
      <c r="H23" t="n">
        <v>12</v>
      </c>
      <c r="I23" t="n">
        <v>13</v>
      </c>
      <c r="J23" t="n">
        <v>62</v>
      </c>
      <c r="K23" t="n">
        <v>764</v>
      </c>
      <c r="L23" t="n">
        <v>274</v>
      </c>
      <c r="M23" t="n">
        <v>155</v>
      </c>
      <c r="N23">
        <f>HYPERLINK("https://www.youtube.com/watch?v=ubzGMtU-A9s", "https://www.youtube.com/watch?v=ubzGMtU-A9s")</f>
        <v/>
      </c>
      <c r="O23">
        <f>HYPERLINK("https://www.youtube.com/watch?v=YI4SQqhodzY", "https://www.youtube.com/watch?v=YI4SQqhodzY")</f>
        <v/>
      </c>
      <c r="P23">
        <f>HYPERLINK("https://www.youtube.com/watch?v=7sPQ7cf-h-c", "https://www.youtube.com/watch?v=7sPQ7cf-h-c")</f>
        <v/>
      </c>
      <c r="Q23">
        <f>HYPERLINK("No Video", "No Video")</f>
        <v/>
      </c>
      <c r="R23">
        <f>HYPERLINK("No Video", "No Video")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2022-08-09T19:10:58Z</dcterms:created>
  <dcterms:modified xsi:type="dcterms:W3CDTF">2022-08-09T19:10:58Z</dcterms:modified>
</cp:coreProperties>
</file>