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35" yWindow="1905" windowWidth="16140" windowHeight="11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05" i="1"/>
  <c r="R105"/>
  <c r="S105"/>
  <c r="Q106"/>
  <c r="R106"/>
  <c r="S106"/>
  <c r="Q107"/>
  <c r="R107"/>
  <c r="S107"/>
  <c r="Q108"/>
  <c r="R108"/>
  <c r="S108"/>
  <c r="S104"/>
  <c r="R104"/>
  <c r="Q104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Q55"/>
  <c r="R55"/>
  <c r="S55"/>
  <c r="Q56"/>
  <c r="R56"/>
  <c r="S56"/>
  <c r="Q57"/>
  <c r="R57"/>
  <c r="S57"/>
  <c r="Q58"/>
  <c r="R58"/>
  <c r="S58"/>
  <c r="Q59"/>
  <c r="R59"/>
  <c r="S59"/>
  <c r="Q60"/>
  <c r="R60"/>
  <c r="S60"/>
  <c r="Q61"/>
  <c r="R61"/>
  <c r="S61"/>
  <c r="Q62"/>
  <c r="R62"/>
  <c r="S62"/>
  <c r="Q63"/>
  <c r="R63"/>
  <c r="S63"/>
  <c r="Q64"/>
  <c r="R64"/>
  <c r="S64"/>
  <c r="Q65"/>
  <c r="R65"/>
  <c r="S65"/>
  <c r="Q66"/>
  <c r="R66"/>
  <c r="S66"/>
  <c r="Q67"/>
  <c r="R67"/>
  <c r="S67"/>
  <c r="Q68"/>
  <c r="R68"/>
  <c r="S68"/>
  <c r="Q69"/>
  <c r="R69"/>
  <c r="S69"/>
  <c r="Q70"/>
  <c r="R70"/>
  <c r="S70"/>
  <c r="Q71"/>
  <c r="R71"/>
  <c r="S71"/>
  <c r="Q72"/>
  <c r="R72"/>
  <c r="S72"/>
  <c r="Q73"/>
  <c r="R73"/>
  <c r="S73"/>
  <c r="Q74"/>
  <c r="R74"/>
  <c r="S74"/>
  <c r="Q75"/>
  <c r="R75"/>
  <c r="S75"/>
  <c r="Q76"/>
  <c r="R76"/>
  <c r="S76"/>
  <c r="Q77"/>
  <c r="R77"/>
  <c r="S77"/>
  <c r="Q78"/>
  <c r="R78"/>
  <c r="S78"/>
  <c r="Q79"/>
  <c r="R79"/>
  <c r="S79"/>
  <c r="Q80"/>
  <c r="R80"/>
  <c r="S80"/>
  <c r="Q81"/>
  <c r="R81"/>
  <c r="S81"/>
  <c r="Q82"/>
  <c r="R82"/>
  <c r="S82"/>
  <c r="Q83"/>
  <c r="R83"/>
  <c r="S83"/>
  <c r="Q84"/>
  <c r="R84"/>
  <c r="S84"/>
  <c r="Q85"/>
  <c r="R85"/>
  <c r="S85"/>
  <c r="Q86"/>
  <c r="R86"/>
  <c r="S86"/>
  <c r="Q87"/>
  <c r="R87"/>
  <c r="S87"/>
  <c r="Q88"/>
  <c r="R88"/>
  <c r="S88"/>
  <c r="Q89"/>
  <c r="R89"/>
  <c r="S89"/>
  <c r="Q90"/>
  <c r="R90"/>
  <c r="S90"/>
  <c r="Q91"/>
  <c r="R91"/>
  <c r="S91"/>
  <c r="Q92"/>
  <c r="R92"/>
  <c r="S92"/>
  <c r="Q93"/>
  <c r="R93"/>
  <c r="S93"/>
  <c r="Q94"/>
  <c r="R94"/>
  <c r="S94"/>
  <c r="Q95"/>
  <c r="R95"/>
  <c r="S95"/>
  <c r="Q96"/>
  <c r="R96"/>
  <c r="S96"/>
  <c r="Q97"/>
  <c r="R97"/>
  <c r="S97"/>
  <c r="Q98"/>
  <c r="R98"/>
  <c r="S98"/>
  <c r="S41"/>
  <c r="R41"/>
  <c r="Q41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R13"/>
  <c r="S13"/>
  <c r="Q13"/>
  <c r="K104"/>
  <c r="L104"/>
  <c r="K105"/>
  <c r="L105"/>
  <c r="K106"/>
  <c r="L106"/>
  <c r="K107"/>
  <c r="L107"/>
  <c r="K108"/>
  <c r="L108"/>
  <c r="J105"/>
  <c r="J106"/>
  <c r="J107"/>
  <c r="J108"/>
  <c r="J104"/>
  <c r="J42"/>
  <c r="K42"/>
  <c r="L42"/>
  <c r="J43"/>
  <c r="K43"/>
  <c r="L43"/>
  <c r="J44"/>
  <c r="K44"/>
  <c r="L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K95"/>
  <c r="L95"/>
  <c r="J96"/>
  <c r="K96"/>
  <c r="L96"/>
  <c r="J97"/>
  <c r="K97"/>
  <c r="L97"/>
  <c r="J98"/>
  <c r="K98"/>
  <c r="L98"/>
  <c r="K41"/>
  <c r="L41"/>
  <c r="J41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K13"/>
  <c r="L13"/>
  <c r="J13"/>
  <c r="D45" l="1"/>
  <c r="C45"/>
  <c r="C46" l="1"/>
  <c r="K45"/>
  <c r="D46"/>
  <c r="L45"/>
  <c r="C47" l="1"/>
  <c r="K46"/>
  <c r="D47"/>
  <c r="L46"/>
  <c r="C48" l="1"/>
  <c r="K47"/>
  <c r="D48"/>
  <c r="L47"/>
  <c r="C49" l="1"/>
  <c r="K48"/>
  <c r="D49"/>
  <c r="L48"/>
  <c r="C50" l="1"/>
  <c r="K49"/>
  <c r="D50"/>
  <c r="L49"/>
  <c r="C51" l="1"/>
  <c r="K50"/>
  <c r="D51"/>
  <c r="L50"/>
  <c r="C52" l="1"/>
  <c r="K51"/>
  <c r="D52"/>
  <c r="L51"/>
  <c r="C53" l="1"/>
  <c r="K52"/>
  <c r="D53"/>
  <c r="L52"/>
  <c r="C54" l="1"/>
  <c r="K53"/>
  <c r="D54"/>
  <c r="L53"/>
  <c r="C55" l="1"/>
  <c r="K54"/>
  <c r="D55"/>
  <c r="L54"/>
  <c r="C56" l="1"/>
  <c r="K55"/>
  <c r="D56"/>
  <c r="L55"/>
  <c r="C57" l="1"/>
  <c r="K56"/>
  <c r="D57"/>
  <c r="L56"/>
  <c r="C58" l="1"/>
  <c r="K57"/>
  <c r="D58"/>
  <c r="L57"/>
  <c r="C59" l="1"/>
  <c r="K58"/>
  <c r="D59"/>
  <c r="L58"/>
  <c r="C60" l="1"/>
  <c r="K59"/>
  <c r="D60"/>
  <c r="L59"/>
  <c r="C61" l="1"/>
  <c r="K60"/>
  <c r="D61"/>
  <c r="L60"/>
  <c r="C62" l="1"/>
  <c r="K61"/>
  <c r="D62"/>
  <c r="L61"/>
  <c r="C63" l="1"/>
  <c r="K62"/>
  <c r="D63"/>
  <c r="L62"/>
  <c r="C64" l="1"/>
  <c r="K63"/>
  <c r="D64"/>
  <c r="L63"/>
  <c r="C65" l="1"/>
  <c r="K64"/>
  <c r="D65"/>
  <c r="L64"/>
  <c r="C66" l="1"/>
  <c r="K65"/>
  <c r="D66"/>
  <c r="L65"/>
  <c r="C67" l="1"/>
  <c r="K66"/>
  <c r="D67"/>
  <c r="L66"/>
  <c r="D68" l="1"/>
  <c r="L67"/>
  <c r="C68"/>
  <c r="K67"/>
  <c r="C69" l="1"/>
  <c r="K68"/>
  <c r="D69"/>
  <c r="L68"/>
  <c r="C70" l="1"/>
  <c r="K69"/>
  <c r="D70"/>
  <c r="L69"/>
  <c r="D71" l="1"/>
  <c r="L70"/>
  <c r="C71"/>
  <c r="K70"/>
  <c r="C72" l="1"/>
  <c r="K71"/>
  <c r="D72"/>
  <c r="L71"/>
  <c r="D73" l="1"/>
  <c r="L72"/>
  <c r="C73"/>
  <c r="K72"/>
  <c r="C74" l="1"/>
  <c r="K73"/>
  <c r="D74"/>
  <c r="L73"/>
  <c r="D75" l="1"/>
  <c r="L74"/>
  <c r="C75"/>
  <c r="K74"/>
  <c r="C76" l="1"/>
  <c r="K75"/>
  <c r="D76"/>
  <c r="L75"/>
  <c r="D77" l="1"/>
  <c r="L76"/>
  <c r="C77"/>
  <c r="K76"/>
  <c r="C78" l="1"/>
  <c r="K77"/>
  <c r="D78"/>
  <c r="L77"/>
  <c r="D79" l="1"/>
  <c r="L78"/>
  <c r="C79"/>
  <c r="K78"/>
  <c r="D80" l="1"/>
  <c r="L79"/>
  <c r="C80"/>
  <c r="K79"/>
  <c r="D81" l="1"/>
  <c r="L80"/>
  <c r="C81"/>
  <c r="K80"/>
  <c r="D82" l="1"/>
  <c r="L81"/>
  <c r="C82"/>
  <c r="K81"/>
  <c r="C83" l="1"/>
  <c r="K82"/>
  <c r="D83"/>
  <c r="L82"/>
  <c r="C84" l="1"/>
  <c r="K83"/>
  <c r="D84"/>
  <c r="L83"/>
  <c r="C85" l="1"/>
  <c r="K84"/>
  <c r="D85"/>
  <c r="L84"/>
  <c r="D86" l="1"/>
  <c r="L85"/>
  <c r="C86"/>
  <c r="K85"/>
  <c r="D87" l="1"/>
  <c r="L86"/>
  <c r="C87"/>
  <c r="K86"/>
  <c r="C88" l="1"/>
  <c r="K87"/>
  <c r="D88"/>
  <c r="L87"/>
  <c r="C89" l="1"/>
  <c r="K88"/>
  <c r="D89"/>
  <c r="L88"/>
  <c r="D90" l="1"/>
  <c r="L89"/>
  <c r="C90"/>
  <c r="K89"/>
  <c r="C91" l="1"/>
  <c r="K90"/>
  <c r="D91"/>
  <c r="L90"/>
  <c r="D92" l="1"/>
  <c r="L91"/>
  <c r="C92"/>
  <c r="K91"/>
  <c r="D93" l="1"/>
  <c r="L92"/>
  <c r="C93"/>
  <c r="K92"/>
  <c r="C94" l="1"/>
  <c r="K94" s="1"/>
  <c r="K93"/>
  <c r="D94"/>
  <c r="L94" s="1"/>
  <c r="L93"/>
</calcChain>
</file>

<file path=xl/sharedStrings.xml><?xml version="1.0" encoding="utf-8"?>
<sst xmlns="http://schemas.openxmlformats.org/spreadsheetml/2006/main" count="96" uniqueCount="29">
  <si>
    <t>X</t>
  </si>
  <si>
    <t>Y</t>
  </si>
  <si>
    <t>Z</t>
  </si>
  <si>
    <t>JEFFERSON LAB - HALL B</t>
  </si>
  <si>
    <t>By: Allen Ellis</t>
  </si>
  <si>
    <t>Date: 27 Jan 2010</t>
  </si>
  <si>
    <t>Y = elevation</t>
  </si>
  <si>
    <t>Z = distance from TARGET center (parallel to beam line)</t>
  </si>
  <si>
    <t>X = distance normal from vertical PLANE through beam line</t>
  </si>
  <si>
    <t>PMT Coordinates - center POINT of PMT face - Torus position 2 at vertical miter joint</t>
  </si>
  <si>
    <t>INCHES</t>
  </si>
  <si>
    <t>PANEL 1B</t>
  </si>
  <si>
    <t>Forward Time of Flight</t>
  </si>
  <si>
    <t>Revised: 22 Sep 2010</t>
  </si>
  <si>
    <t>PANEL 2</t>
  </si>
  <si>
    <t>COORDINATE</t>
  </si>
  <si>
    <t>VECTOR</t>
  </si>
  <si>
    <t>PANEL 1A</t>
  </si>
  <si>
    <t>Vectors project away from exterior face of PMTs</t>
  </si>
  <si>
    <t>coordinates (m)</t>
  </si>
  <si>
    <t>Magnetic field created by the solenoid</t>
  </si>
  <si>
    <t>Bx(T)</t>
  </si>
  <si>
    <t>By(T)</t>
  </si>
  <si>
    <t>Bz(T)</t>
  </si>
  <si>
    <t>Magnetic field created by the torus</t>
  </si>
  <si>
    <t>Calculations using IDR designs for both magnets</t>
  </si>
  <si>
    <t>Bx(G)</t>
  </si>
  <si>
    <t>By(G)</t>
  </si>
  <si>
    <t>Bz(G)</t>
  </si>
</sst>
</file>

<file path=xl/styles.xml><?xml version="1.0" encoding="utf-8"?>
<styleSheet xmlns="http://schemas.openxmlformats.org/spreadsheetml/2006/main">
  <numFmts count="3">
    <numFmt numFmtId="164" formatCode="0.00000"/>
    <numFmt numFmtId="166" formatCode="0.0"/>
    <numFmt numFmtId="167" formatCode="0.000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108"/>
  <sheetViews>
    <sheetView tabSelected="1" topLeftCell="T1" workbookViewId="0">
      <selection activeCell="AH20" sqref="AH20"/>
    </sheetView>
  </sheetViews>
  <sheetFormatPr defaultRowHeight="15"/>
  <cols>
    <col min="2" max="4" width="9.140625" style="3"/>
    <col min="5" max="5" width="5.85546875" customWidth="1"/>
    <col min="6" max="6" width="9.140625" style="5"/>
    <col min="22" max="24" width="9.5703125" bestFit="1" customWidth="1"/>
    <col min="25" max="25" width="2.28515625" customWidth="1"/>
  </cols>
  <sheetData>
    <row r="2" spans="1:28">
      <c r="A2" t="s">
        <v>3</v>
      </c>
    </row>
    <row r="3" spans="1:28">
      <c r="A3" s="4" t="s">
        <v>12</v>
      </c>
      <c r="O3" t="s">
        <v>25</v>
      </c>
    </row>
    <row r="4" spans="1:28">
      <c r="A4" s="4" t="s">
        <v>9</v>
      </c>
      <c r="I4" s="6" t="s">
        <v>8</v>
      </c>
    </row>
    <row r="5" spans="1:28">
      <c r="A5" s="4" t="s">
        <v>4</v>
      </c>
      <c r="I5" s="7" t="s">
        <v>6</v>
      </c>
    </row>
    <row r="6" spans="1:28">
      <c r="A6" s="4" t="s">
        <v>5</v>
      </c>
      <c r="I6" s="7" t="s">
        <v>7</v>
      </c>
    </row>
    <row r="7" spans="1:28">
      <c r="A7" s="4" t="s">
        <v>13</v>
      </c>
      <c r="I7" s="5" t="s">
        <v>10</v>
      </c>
    </row>
    <row r="8" spans="1:28">
      <c r="A8" s="4"/>
      <c r="I8" t="s">
        <v>18</v>
      </c>
    </row>
    <row r="9" spans="1:28">
      <c r="A9" s="4"/>
    </row>
    <row r="10" spans="1:28" ht="18.75">
      <c r="A10" s="8" t="s">
        <v>17</v>
      </c>
    </row>
    <row r="11" spans="1:28" ht="18.75">
      <c r="A11" s="8"/>
      <c r="B11" s="9"/>
      <c r="C11" s="10" t="s">
        <v>15</v>
      </c>
      <c r="D11" s="11"/>
      <c r="F11" s="9"/>
      <c r="G11" s="10" t="s">
        <v>16</v>
      </c>
      <c r="H11" s="11"/>
      <c r="J11" s="13" t="s">
        <v>19</v>
      </c>
      <c r="K11" s="13"/>
      <c r="L11" s="13"/>
      <c r="N11" t="s">
        <v>20</v>
      </c>
      <c r="V11" s="13" t="s">
        <v>19</v>
      </c>
      <c r="W11" s="13"/>
      <c r="X11" s="13"/>
      <c r="Z11" t="s">
        <v>24</v>
      </c>
    </row>
    <row r="12" spans="1:28" ht="15.75" thickBot="1">
      <c r="B12" s="1" t="s">
        <v>0</v>
      </c>
      <c r="C12" s="1" t="s">
        <v>1</v>
      </c>
      <c r="D12" s="1" t="s">
        <v>2</v>
      </c>
      <c r="F12" s="1" t="s">
        <v>0</v>
      </c>
      <c r="G12" s="1" t="s">
        <v>1</v>
      </c>
      <c r="H12" s="1" t="s">
        <v>2</v>
      </c>
      <c r="J12" s="14" t="s">
        <v>0</v>
      </c>
      <c r="K12" s="14" t="s">
        <v>1</v>
      </c>
      <c r="L12" s="14" t="s">
        <v>2</v>
      </c>
      <c r="N12" s="15" t="s">
        <v>21</v>
      </c>
      <c r="O12" s="15" t="s">
        <v>22</v>
      </c>
      <c r="P12" s="15" t="s">
        <v>23</v>
      </c>
      <c r="Q12" s="15" t="s">
        <v>26</v>
      </c>
      <c r="R12" s="15" t="s">
        <v>27</v>
      </c>
      <c r="S12" s="15" t="s">
        <v>28</v>
      </c>
      <c r="V12" s="14" t="s">
        <v>0</v>
      </c>
      <c r="W12" s="14" t="s">
        <v>1</v>
      </c>
      <c r="X12" s="14" t="s">
        <v>2</v>
      </c>
      <c r="Z12" s="15" t="s">
        <v>26</v>
      </c>
      <c r="AA12" s="15" t="s">
        <v>27</v>
      </c>
      <c r="AB12" s="15" t="s">
        <v>28</v>
      </c>
    </row>
    <row r="13" spans="1:28">
      <c r="A13" s="2">
        <v>1</v>
      </c>
      <c r="B13" s="3">
        <v>7.29</v>
      </c>
      <c r="C13" s="3">
        <v>168.4171</v>
      </c>
      <c r="D13" s="3">
        <v>226.428</v>
      </c>
      <c r="F13" s="3">
        <v>0.86599999999999999</v>
      </c>
      <c r="G13" s="12">
        <v>0.5</v>
      </c>
      <c r="H13" s="12">
        <v>0</v>
      </c>
      <c r="J13" s="20">
        <f>B13*0.0254</f>
        <v>0.185166</v>
      </c>
      <c r="K13" s="20">
        <f t="shared" ref="K13:L13" si="0">C13*0.0254</f>
        <v>4.2777943399999998</v>
      </c>
      <c r="L13" s="20">
        <f t="shared" si="0"/>
        <v>5.7512711999999997</v>
      </c>
      <c r="N13">
        <v>9.0000000000000002E-6</v>
      </c>
      <c r="O13">
        <v>2.1900000000000001E-4</v>
      </c>
      <c r="P13">
        <v>1.2400000000000001E-4</v>
      </c>
      <c r="Q13" s="19">
        <f>N13*10000</f>
        <v>0.09</v>
      </c>
      <c r="R13" s="19">
        <f t="shared" ref="R13:S13" si="1">O13*10000</f>
        <v>2.19</v>
      </c>
      <c r="S13" s="19">
        <f t="shared" si="1"/>
        <v>1.24</v>
      </c>
      <c r="V13" s="20">
        <v>0.185166</v>
      </c>
      <c r="W13" s="20">
        <v>4.2777943399999998</v>
      </c>
      <c r="X13" s="20">
        <v>5.7512711999999997</v>
      </c>
      <c r="Y13" s="16"/>
      <c r="Z13" s="19">
        <v>15.371550556800001</v>
      </c>
      <c r="AA13" s="19">
        <v>-2.3872878395399999</v>
      </c>
      <c r="AB13" s="19">
        <v>-4.3855829309600001</v>
      </c>
    </row>
    <row r="14" spans="1:28">
      <c r="A14" s="2">
        <v>2</v>
      </c>
      <c r="B14" s="3">
        <v>7.29</v>
      </c>
      <c r="C14" s="3">
        <v>162.1653</v>
      </c>
      <c r="D14" s="3">
        <v>228.953</v>
      </c>
      <c r="J14" s="20">
        <f t="shared" ref="J14:J35" si="2">B14*0.0254</f>
        <v>0.185166</v>
      </c>
      <c r="K14" s="20">
        <f t="shared" ref="K14:K35" si="3">C14*0.0254</f>
        <v>4.1189986200000002</v>
      </c>
      <c r="L14" s="20">
        <f t="shared" ref="L14:L35" si="4">D14*0.0254</f>
        <v>5.8154062</v>
      </c>
      <c r="N14">
        <v>1.0000000000000001E-5</v>
      </c>
      <c r="O14">
        <v>2.2100000000000001E-4</v>
      </c>
      <c r="P14">
        <v>1.37E-4</v>
      </c>
      <c r="Q14" s="19">
        <f t="shared" ref="Q14:Q35" si="5">N14*10000</f>
        <v>0.1</v>
      </c>
      <c r="R14" s="19">
        <f t="shared" ref="R14:R35" si="6">O14*10000</f>
        <v>2.21</v>
      </c>
      <c r="S14" s="19">
        <f t="shared" ref="S14:S35" si="7">P14*10000</f>
        <v>1.3699999999999999</v>
      </c>
      <c r="V14" s="20">
        <v>0.185166</v>
      </c>
      <c r="W14" s="20">
        <v>4.1189986200000002</v>
      </c>
      <c r="X14" s="20">
        <v>5.8154062</v>
      </c>
      <c r="Y14" s="16"/>
      <c r="Z14" s="19">
        <v>15.7467192288</v>
      </c>
      <c r="AA14" s="19">
        <v>-2.2447808358899999</v>
      </c>
      <c r="AB14" s="19">
        <v>-4.7432645168100001</v>
      </c>
    </row>
    <row r="15" spans="1:28">
      <c r="A15" s="2">
        <v>3</v>
      </c>
      <c r="B15" s="3">
        <v>7.29</v>
      </c>
      <c r="C15" s="3">
        <v>155.9135</v>
      </c>
      <c r="D15" s="3">
        <v>231.47790000000001</v>
      </c>
      <c r="J15" s="20">
        <f t="shared" si="2"/>
        <v>0.185166</v>
      </c>
      <c r="K15" s="20">
        <f t="shared" si="3"/>
        <v>3.9602028999999996</v>
      </c>
      <c r="L15" s="20">
        <f t="shared" si="4"/>
        <v>5.8795386599999997</v>
      </c>
      <c r="N15">
        <v>1.0000000000000001E-5</v>
      </c>
      <c r="O15">
        <v>2.23E-4</v>
      </c>
      <c r="P15">
        <v>1.5100000000000001E-4</v>
      </c>
      <c r="Q15" s="19">
        <f t="shared" si="5"/>
        <v>0.1</v>
      </c>
      <c r="R15" s="19">
        <f t="shared" si="6"/>
        <v>2.23</v>
      </c>
      <c r="S15" s="19">
        <f t="shared" si="7"/>
        <v>1.51</v>
      </c>
      <c r="V15" s="20">
        <v>0.185166</v>
      </c>
      <c r="W15" s="20">
        <v>3.9602028999999996</v>
      </c>
      <c r="X15" s="20">
        <v>5.8795386599999997</v>
      </c>
      <c r="Y15" s="16"/>
      <c r="Z15" s="19">
        <v>15.863582588</v>
      </c>
      <c r="AA15" s="19">
        <v>-2.0337528461700001</v>
      </c>
      <c r="AB15" s="19">
        <v>-5.03071724576</v>
      </c>
    </row>
    <row r="16" spans="1:28">
      <c r="A16" s="2">
        <v>4</v>
      </c>
      <c r="B16" s="3">
        <v>7.29</v>
      </c>
      <c r="C16" s="3">
        <v>149.6617</v>
      </c>
      <c r="D16" s="3">
        <v>234.00290000000001</v>
      </c>
      <c r="J16" s="20">
        <f t="shared" si="2"/>
        <v>0.185166</v>
      </c>
      <c r="K16" s="20">
        <f t="shared" si="3"/>
        <v>3.8014071799999996</v>
      </c>
      <c r="L16" s="20">
        <f t="shared" si="4"/>
        <v>5.94367366</v>
      </c>
      <c r="N16">
        <v>1.1E-5</v>
      </c>
      <c r="O16">
        <v>2.23E-4</v>
      </c>
      <c r="P16">
        <v>1.64E-4</v>
      </c>
      <c r="Q16" s="19">
        <f t="shared" si="5"/>
        <v>0.11</v>
      </c>
      <c r="R16" s="19">
        <f t="shared" si="6"/>
        <v>2.23</v>
      </c>
      <c r="S16" s="19">
        <f t="shared" si="7"/>
        <v>1.6400000000000001</v>
      </c>
      <c r="V16" s="20">
        <v>0.185166</v>
      </c>
      <c r="W16" s="20">
        <v>3.8014071799999996</v>
      </c>
      <c r="X16" s="20">
        <v>5.94367366</v>
      </c>
      <c r="Y16" s="16"/>
      <c r="Z16" s="19">
        <v>15.696255749200001</v>
      </c>
      <c r="AA16" s="19">
        <v>-1.76152092113</v>
      </c>
      <c r="AB16" s="19">
        <v>-5.2261007241500002</v>
      </c>
    </row>
    <row r="17" spans="1:28">
      <c r="A17" s="2">
        <v>5</v>
      </c>
      <c r="B17" s="3">
        <v>7.29</v>
      </c>
      <c r="C17" s="3">
        <v>143.40989999999999</v>
      </c>
      <c r="D17" s="3">
        <v>236.52780000000001</v>
      </c>
      <c r="J17" s="20">
        <f t="shared" si="2"/>
        <v>0.185166</v>
      </c>
      <c r="K17" s="20">
        <f t="shared" si="3"/>
        <v>3.6426114599999995</v>
      </c>
      <c r="L17" s="20">
        <f t="shared" si="4"/>
        <v>6.0078061199999997</v>
      </c>
      <c r="N17">
        <v>1.1E-5</v>
      </c>
      <c r="O17">
        <v>2.23E-4</v>
      </c>
      <c r="P17">
        <v>1.7799999999999999E-4</v>
      </c>
      <c r="Q17" s="19">
        <f t="shared" si="5"/>
        <v>0.11</v>
      </c>
      <c r="R17" s="19">
        <f t="shared" si="6"/>
        <v>2.23</v>
      </c>
      <c r="S17" s="19">
        <f t="shared" si="7"/>
        <v>1.7799999999999998</v>
      </c>
      <c r="V17" s="20">
        <v>0.185166</v>
      </c>
      <c r="W17" s="20">
        <v>3.6426114599999995</v>
      </c>
      <c r="X17" s="20">
        <v>6.0078061199999997</v>
      </c>
      <c r="Y17" s="16"/>
      <c r="Z17" s="19">
        <v>15.2336518844</v>
      </c>
      <c r="AA17" s="19">
        <v>-1.4410379397399999</v>
      </c>
      <c r="AB17" s="19">
        <v>-5.31176317166</v>
      </c>
    </row>
    <row r="18" spans="1:28">
      <c r="A18" s="2">
        <v>6</v>
      </c>
      <c r="B18" s="3">
        <v>7.29</v>
      </c>
      <c r="C18" s="3">
        <v>137.15809999999999</v>
      </c>
      <c r="D18" s="3">
        <v>239.05269999999999</v>
      </c>
      <c r="J18" s="20">
        <f t="shared" si="2"/>
        <v>0.185166</v>
      </c>
      <c r="K18" s="20">
        <f t="shared" si="3"/>
        <v>3.4838157399999998</v>
      </c>
      <c r="L18" s="20">
        <f t="shared" si="4"/>
        <v>6.0719385799999994</v>
      </c>
      <c r="N18">
        <v>1.2E-5</v>
      </c>
      <c r="O18">
        <v>2.2100000000000001E-4</v>
      </c>
      <c r="P18">
        <v>1.92E-4</v>
      </c>
      <c r="Q18" s="19">
        <f t="shared" si="5"/>
        <v>0.12000000000000001</v>
      </c>
      <c r="R18" s="19">
        <f t="shared" si="6"/>
        <v>2.21</v>
      </c>
      <c r="S18" s="19">
        <f t="shared" si="7"/>
        <v>1.9200000000000002</v>
      </c>
      <c r="V18" s="20">
        <v>0.185166</v>
      </c>
      <c r="W18" s="20">
        <v>3.4838157399999998</v>
      </c>
      <c r="X18" s="20">
        <v>6.0719385799999994</v>
      </c>
      <c r="Y18" s="16"/>
      <c r="Z18" s="19">
        <v>14.4829764888</v>
      </c>
      <c r="AA18" s="19">
        <v>-1.08986158027</v>
      </c>
      <c r="AB18" s="19">
        <v>-5.27664344083</v>
      </c>
    </row>
    <row r="19" spans="1:28">
      <c r="A19" s="2">
        <v>7</v>
      </c>
      <c r="B19" s="3">
        <v>7.29</v>
      </c>
      <c r="C19" s="3">
        <v>130.90629999999999</v>
      </c>
      <c r="D19" s="3">
        <v>241.57769999999999</v>
      </c>
      <c r="J19" s="20">
        <f t="shared" si="2"/>
        <v>0.185166</v>
      </c>
      <c r="K19" s="20">
        <f t="shared" si="3"/>
        <v>3.3250200199999997</v>
      </c>
      <c r="L19" s="20">
        <f t="shared" si="4"/>
        <v>6.1360735799999997</v>
      </c>
      <c r="N19">
        <v>1.2E-5</v>
      </c>
      <c r="O19">
        <v>2.1800000000000001E-4</v>
      </c>
      <c r="P19">
        <v>2.0599999999999999E-4</v>
      </c>
      <c r="Q19" s="19">
        <f t="shared" si="5"/>
        <v>0.12000000000000001</v>
      </c>
      <c r="R19" s="19">
        <f t="shared" si="6"/>
        <v>2.1800000000000002</v>
      </c>
      <c r="S19" s="19">
        <f t="shared" si="7"/>
        <v>2.06</v>
      </c>
      <c r="V19" s="20">
        <v>0.185166</v>
      </c>
      <c r="W19" s="20">
        <v>3.3250200199999997</v>
      </c>
      <c r="X19" s="20">
        <v>6.1360735799999997</v>
      </c>
      <c r="Y19" s="16"/>
      <c r="Z19" s="19">
        <v>13.4686385093</v>
      </c>
      <c r="AA19" s="19">
        <v>-0.72830133455000001</v>
      </c>
      <c r="AB19" s="19">
        <v>-5.1177147121099997</v>
      </c>
    </row>
    <row r="20" spans="1:28">
      <c r="A20" s="2">
        <v>8</v>
      </c>
      <c r="B20" s="3">
        <v>7.29</v>
      </c>
      <c r="C20" s="3">
        <v>124.6545</v>
      </c>
      <c r="D20" s="3">
        <v>244.1026</v>
      </c>
      <c r="J20" s="20">
        <f t="shared" si="2"/>
        <v>0.185166</v>
      </c>
      <c r="K20" s="20">
        <f t="shared" si="3"/>
        <v>3.1662242999999997</v>
      </c>
      <c r="L20" s="20">
        <f t="shared" si="4"/>
        <v>6.2002060399999994</v>
      </c>
      <c r="N20">
        <v>1.2999999999999999E-5</v>
      </c>
      <c r="O20">
        <v>2.14E-4</v>
      </c>
      <c r="P20">
        <v>2.1900000000000001E-4</v>
      </c>
      <c r="Q20" s="19">
        <f t="shared" si="5"/>
        <v>0.13</v>
      </c>
      <c r="R20" s="19">
        <f t="shared" si="6"/>
        <v>2.14</v>
      </c>
      <c r="S20" s="19">
        <f t="shared" si="7"/>
        <v>2.19</v>
      </c>
      <c r="V20" s="20">
        <v>0.185166</v>
      </c>
      <c r="W20" s="20">
        <v>3.1662242999999997</v>
      </c>
      <c r="X20" s="20">
        <v>6.2002060399999994</v>
      </c>
      <c r="Y20" s="16"/>
      <c r="Z20" s="19">
        <v>12.234532055700001</v>
      </c>
      <c r="AA20" s="19">
        <v>-0.37799733525200002</v>
      </c>
      <c r="AB20" s="19">
        <v>-4.8403903615299999</v>
      </c>
    </row>
    <row r="21" spans="1:28">
      <c r="A21" s="2">
        <v>9</v>
      </c>
      <c r="B21" s="3">
        <v>7.25</v>
      </c>
      <c r="C21" s="3">
        <v>118.42270000000001</v>
      </c>
      <c r="D21" s="3">
        <v>246.6275</v>
      </c>
      <c r="J21" s="20">
        <f t="shared" si="2"/>
        <v>0.18414999999999998</v>
      </c>
      <c r="K21" s="20">
        <f t="shared" si="3"/>
        <v>3.00793658</v>
      </c>
      <c r="L21" s="20">
        <f t="shared" si="4"/>
        <v>6.2643385</v>
      </c>
      <c r="N21">
        <v>1.2999999999999999E-5</v>
      </c>
      <c r="O21">
        <v>2.0900000000000001E-4</v>
      </c>
      <c r="P21">
        <v>2.32E-4</v>
      </c>
      <c r="Q21" s="19">
        <f t="shared" si="5"/>
        <v>0.13</v>
      </c>
      <c r="R21" s="19">
        <f t="shared" si="6"/>
        <v>2.0900000000000003</v>
      </c>
      <c r="S21" s="19">
        <f t="shared" si="7"/>
        <v>2.3199999999999998</v>
      </c>
      <c r="V21" s="20">
        <v>0.18414999999999998</v>
      </c>
      <c r="W21" s="20">
        <v>3.00793658</v>
      </c>
      <c r="X21" s="20">
        <v>6.2643385</v>
      </c>
      <c r="Z21" s="19">
        <v>10.8451993077</v>
      </c>
      <c r="AA21" s="19">
        <v>-5.97290276996E-2</v>
      </c>
      <c r="AB21" s="19">
        <v>-4.4344043485800002</v>
      </c>
    </row>
    <row r="22" spans="1:28">
      <c r="A22" s="2">
        <v>10</v>
      </c>
      <c r="B22" s="3">
        <v>7.25</v>
      </c>
      <c r="C22" s="3">
        <v>112.1709</v>
      </c>
      <c r="D22" s="3">
        <v>249.1525</v>
      </c>
      <c r="J22" s="20">
        <f t="shared" si="2"/>
        <v>0.18414999999999998</v>
      </c>
      <c r="K22" s="20">
        <f t="shared" si="3"/>
        <v>2.8491408599999999</v>
      </c>
      <c r="L22" s="20">
        <f t="shared" si="4"/>
        <v>6.3284734999999994</v>
      </c>
      <c r="N22">
        <v>1.2999999999999999E-5</v>
      </c>
      <c r="O22">
        <v>2.03E-4</v>
      </c>
      <c r="P22">
        <v>2.4499999999999999E-4</v>
      </c>
      <c r="Q22" s="19">
        <f t="shared" si="5"/>
        <v>0.13</v>
      </c>
      <c r="R22" s="19">
        <f t="shared" si="6"/>
        <v>2.0299999999999998</v>
      </c>
      <c r="S22" s="19">
        <f t="shared" si="7"/>
        <v>2.4499999999999997</v>
      </c>
      <c r="V22" s="20">
        <v>0.18414999999999998</v>
      </c>
      <c r="W22" s="20">
        <v>2.8491408599999999</v>
      </c>
      <c r="X22" s="20">
        <v>6.3284734999999994</v>
      </c>
      <c r="Z22" s="19">
        <v>9.3497589462100006</v>
      </c>
      <c r="AA22" s="19">
        <v>0.209309055302</v>
      </c>
      <c r="AB22" s="19">
        <v>-3.9714192480400001</v>
      </c>
    </row>
    <row r="23" spans="1:28">
      <c r="A23" s="2">
        <v>11</v>
      </c>
      <c r="B23" s="3">
        <v>7.25</v>
      </c>
      <c r="C23" s="3">
        <v>105.9191</v>
      </c>
      <c r="D23" s="3">
        <v>251.67740000000001</v>
      </c>
      <c r="J23" s="20">
        <f t="shared" si="2"/>
        <v>0.18414999999999998</v>
      </c>
      <c r="K23" s="20">
        <f t="shared" si="3"/>
        <v>2.6903451399999998</v>
      </c>
      <c r="L23" s="20">
        <f t="shared" si="4"/>
        <v>6.39260596</v>
      </c>
      <c r="N23">
        <v>1.2999999999999999E-5</v>
      </c>
      <c r="O23">
        <v>1.95E-4</v>
      </c>
      <c r="P23">
        <v>2.5599999999999999E-4</v>
      </c>
      <c r="Q23" s="19">
        <f t="shared" si="5"/>
        <v>0.13</v>
      </c>
      <c r="R23" s="19">
        <f t="shared" si="6"/>
        <v>1.95</v>
      </c>
      <c r="S23" s="19">
        <f t="shared" si="7"/>
        <v>2.56</v>
      </c>
      <c r="V23" s="20">
        <v>0.18414999999999998</v>
      </c>
      <c r="W23" s="20">
        <v>2.6903451399999998</v>
      </c>
      <c r="X23" s="20">
        <v>6.39260596</v>
      </c>
      <c r="Z23" s="19">
        <v>7.8268331036800003</v>
      </c>
      <c r="AA23" s="19">
        <v>0.41788351213399999</v>
      </c>
      <c r="AB23" s="19">
        <v>-3.45114959593</v>
      </c>
    </row>
    <row r="24" spans="1:28">
      <c r="A24" s="2">
        <v>12</v>
      </c>
      <c r="B24" s="3">
        <v>7.25</v>
      </c>
      <c r="C24" s="3">
        <v>99.667299999999997</v>
      </c>
      <c r="D24" s="3">
        <v>254.20230000000001</v>
      </c>
      <c r="J24" s="20">
        <f t="shared" si="2"/>
        <v>0.18414999999999998</v>
      </c>
      <c r="K24" s="20">
        <f t="shared" si="3"/>
        <v>2.5315494199999997</v>
      </c>
      <c r="L24" s="20">
        <f t="shared" si="4"/>
        <v>6.4567384199999998</v>
      </c>
      <c r="N24">
        <v>1.4E-5</v>
      </c>
      <c r="O24">
        <v>1.8699999999999999E-4</v>
      </c>
      <c r="P24">
        <v>2.6699999999999998E-4</v>
      </c>
      <c r="Q24" s="19">
        <f t="shared" si="5"/>
        <v>0.13999999999999999</v>
      </c>
      <c r="R24" s="19">
        <f t="shared" si="6"/>
        <v>1.8699999999999999</v>
      </c>
      <c r="S24" s="19">
        <f t="shared" si="7"/>
        <v>2.67</v>
      </c>
      <c r="V24" s="20">
        <v>0.18414999999999998</v>
      </c>
      <c r="W24" s="20">
        <v>2.5315494199999997</v>
      </c>
      <c r="X24" s="20">
        <v>6.4567384199999998</v>
      </c>
      <c r="Z24" s="19">
        <v>6.3450062687499997</v>
      </c>
      <c r="AA24" s="19">
        <v>0.559805243984</v>
      </c>
      <c r="AB24" s="19">
        <v>-2.9017643515199998</v>
      </c>
    </row>
    <row r="25" spans="1:28">
      <c r="A25" s="2">
        <v>13</v>
      </c>
      <c r="B25" s="3">
        <v>7.25</v>
      </c>
      <c r="C25" s="3">
        <v>93.415400000000005</v>
      </c>
      <c r="D25" s="3">
        <v>256.72730000000001</v>
      </c>
      <c r="J25" s="20">
        <f t="shared" si="2"/>
        <v>0.18414999999999998</v>
      </c>
      <c r="K25" s="20">
        <f t="shared" si="3"/>
        <v>2.37275116</v>
      </c>
      <c r="L25" s="20">
        <f t="shared" si="4"/>
        <v>6.52087342</v>
      </c>
      <c r="N25">
        <v>1.4E-5</v>
      </c>
      <c r="O25">
        <v>1.7699999999999999E-4</v>
      </c>
      <c r="P25">
        <v>2.7700000000000001E-4</v>
      </c>
      <c r="Q25" s="19">
        <f t="shared" si="5"/>
        <v>0.13999999999999999</v>
      </c>
      <c r="R25" s="19">
        <f t="shared" si="6"/>
        <v>1.77</v>
      </c>
      <c r="S25" s="19">
        <f t="shared" si="7"/>
        <v>2.77</v>
      </c>
      <c r="V25" s="20">
        <v>0.18414999999999998</v>
      </c>
      <c r="W25" s="20">
        <v>2.37275116</v>
      </c>
      <c r="X25" s="20">
        <v>6.52087342</v>
      </c>
      <c r="Z25" s="19">
        <v>4.9651536370000002</v>
      </c>
      <c r="AA25" s="19">
        <v>0.632742555777</v>
      </c>
      <c r="AB25" s="19">
        <v>-2.3559857067199999</v>
      </c>
    </row>
    <row r="26" spans="1:28">
      <c r="A26" s="2">
        <v>14</v>
      </c>
      <c r="B26" s="3">
        <v>7.25</v>
      </c>
      <c r="C26" s="3">
        <v>87.163600000000002</v>
      </c>
      <c r="D26" s="3">
        <v>259.25220000000002</v>
      </c>
      <c r="J26" s="20">
        <f t="shared" si="2"/>
        <v>0.18414999999999998</v>
      </c>
      <c r="K26" s="20">
        <f t="shared" si="3"/>
        <v>2.2139554399999999</v>
      </c>
      <c r="L26" s="20">
        <f t="shared" si="4"/>
        <v>6.5850058799999998</v>
      </c>
      <c r="N26">
        <v>1.4E-5</v>
      </c>
      <c r="O26">
        <v>1.6699999999999999E-4</v>
      </c>
      <c r="P26">
        <v>2.8600000000000001E-4</v>
      </c>
      <c r="Q26" s="19">
        <f t="shared" si="5"/>
        <v>0.13999999999999999</v>
      </c>
      <c r="R26" s="19">
        <f t="shared" si="6"/>
        <v>1.67</v>
      </c>
      <c r="S26" s="19">
        <f t="shared" si="7"/>
        <v>2.8600000000000003</v>
      </c>
      <c r="V26" s="20">
        <v>0.18414999999999998</v>
      </c>
      <c r="W26" s="20">
        <v>2.2139554399999999</v>
      </c>
      <c r="X26" s="20">
        <v>6.5850058799999998</v>
      </c>
      <c r="Z26" s="19">
        <v>3.7359358661400002</v>
      </c>
      <c r="AA26" s="19">
        <v>0.64407577741599997</v>
      </c>
      <c r="AB26" s="19">
        <v>-1.83836120781</v>
      </c>
    </row>
    <row r="27" spans="1:28">
      <c r="A27" s="2">
        <v>15</v>
      </c>
      <c r="B27" s="3">
        <v>7.25</v>
      </c>
      <c r="C27" s="3">
        <v>80.911799999999999</v>
      </c>
      <c r="D27" s="3">
        <v>261.77710000000002</v>
      </c>
      <c r="J27" s="20">
        <f t="shared" si="2"/>
        <v>0.18414999999999998</v>
      </c>
      <c r="K27" s="20">
        <f t="shared" si="3"/>
        <v>2.0551597199999998</v>
      </c>
      <c r="L27" s="20">
        <f t="shared" si="4"/>
        <v>6.6491383400000004</v>
      </c>
      <c r="N27">
        <v>1.4E-5</v>
      </c>
      <c r="O27">
        <v>1.56E-4</v>
      </c>
      <c r="P27">
        <v>2.9300000000000002E-4</v>
      </c>
      <c r="Q27" s="19">
        <f t="shared" si="5"/>
        <v>0.13999999999999999</v>
      </c>
      <c r="R27" s="19">
        <f t="shared" si="6"/>
        <v>1.56</v>
      </c>
      <c r="S27" s="19">
        <f t="shared" si="7"/>
        <v>2.93</v>
      </c>
      <c r="V27" s="20">
        <v>0.18414999999999998</v>
      </c>
      <c r="W27" s="20">
        <v>2.0551597199999998</v>
      </c>
      <c r="X27" s="20">
        <v>6.6491383400000004</v>
      </c>
      <c r="Z27" s="19">
        <v>2.6904462894600001</v>
      </c>
      <c r="AA27" s="19">
        <v>0.60390138934699999</v>
      </c>
      <c r="AB27" s="19">
        <v>-1.37284733324</v>
      </c>
    </row>
    <row r="28" spans="1:28">
      <c r="A28" s="2">
        <v>16</v>
      </c>
      <c r="B28" s="3">
        <v>7.2474999999999996</v>
      </c>
      <c r="C28" s="3">
        <v>74.66</v>
      </c>
      <c r="D28" s="3">
        <v>264.30200000000002</v>
      </c>
      <c r="J28" s="20">
        <f t="shared" si="2"/>
        <v>0.18408649999999999</v>
      </c>
      <c r="K28" s="20">
        <f t="shared" si="3"/>
        <v>1.8963639999999999</v>
      </c>
      <c r="L28" s="20">
        <f t="shared" si="4"/>
        <v>6.7132708000000001</v>
      </c>
      <c r="N28">
        <v>1.4E-5</v>
      </c>
      <c r="O28">
        <v>1.44E-4</v>
      </c>
      <c r="P28">
        <v>2.9999999999999997E-4</v>
      </c>
      <c r="Q28" s="19">
        <f t="shared" si="5"/>
        <v>0.13999999999999999</v>
      </c>
      <c r="R28" s="19">
        <f t="shared" si="6"/>
        <v>1.44</v>
      </c>
      <c r="S28" s="19">
        <f t="shared" si="7"/>
        <v>2.9999999999999996</v>
      </c>
      <c r="V28" s="20">
        <v>0.18408649999999999</v>
      </c>
      <c r="W28" s="20">
        <v>1.8963639999999999</v>
      </c>
      <c r="X28" s="20">
        <v>6.7132708000000001</v>
      </c>
      <c r="Z28" s="19">
        <v>1.84</v>
      </c>
      <c r="AA28" s="19">
        <v>0.52</v>
      </c>
      <c r="AB28" s="19">
        <v>-0.9</v>
      </c>
    </row>
    <row r="29" spans="1:28">
      <c r="A29" s="2">
        <v>17</v>
      </c>
      <c r="B29" s="3">
        <v>7.2464000000000004</v>
      </c>
      <c r="C29" s="3">
        <v>68.408299999999997</v>
      </c>
      <c r="D29" s="3">
        <v>266.827</v>
      </c>
      <c r="J29" s="20">
        <f t="shared" si="2"/>
        <v>0.18405856000000001</v>
      </c>
      <c r="K29" s="20">
        <f t="shared" si="3"/>
        <v>1.73757082</v>
      </c>
      <c r="L29" s="20">
        <f t="shared" si="4"/>
        <v>6.7774057999999995</v>
      </c>
      <c r="N29">
        <v>1.4E-5</v>
      </c>
      <c r="O29">
        <v>1.3200000000000001E-4</v>
      </c>
      <c r="P29">
        <v>3.0499999999999999E-4</v>
      </c>
      <c r="Q29" s="19">
        <f t="shared" si="5"/>
        <v>0.13999999999999999</v>
      </c>
      <c r="R29" s="19">
        <f t="shared" si="6"/>
        <v>1.32</v>
      </c>
      <c r="S29" s="19">
        <f t="shared" si="7"/>
        <v>3.05</v>
      </c>
      <c r="V29" s="20">
        <v>0.18405856000000001</v>
      </c>
      <c r="W29" s="20">
        <v>1.73757082</v>
      </c>
      <c r="X29" s="20">
        <v>6.7774057999999995</v>
      </c>
      <c r="Z29" s="19">
        <v>1.2</v>
      </c>
      <c r="AA29" s="19">
        <v>0.4</v>
      </c>
      <c r="AB29" s="19">
        <v>-0.6</v>
      </c>
    </row>
    <row r="30" spans="1:28">
      <c r="A30" s="2">
        <v>18</v>
      </c>
      <c r="B30" s="3">
        <v>7.2454000000000001</v>
      </c>
      <c r="C30" s="3">
        <v>62.156500000000001</v>
      </c>
      <c r="D30" s="3">
        <v>269.3519</v>
      </c>
      <c r="J30" s="20">
        <f t="shared" si="2"/>
        <v>0.18403316</v>
      </c>
      <c r="K30" s="20">
        <f t="shared" si="3"/>
        <v>1.5787750999999999</v>
      </c>
      <c r="L30" s="20">
        <f t="shared" si="4"/>
        <v>6.8415382600000001</v>
      </c>
      <c r="N30">
        <v>1.4E-5</v>
      </c>
      <c r="O30">
        <v>1.1900000000000001E-4</v>
      </c>
      <c r="P30">
        <v>3.0800000000000001E-4</v>
      </c>
      <c r="Q30" s="19">
        <f t="shared" si="5"/>
        <v>0.13999999999999999</v>
      </c>
      <c r="R30" s="19">
        <f t="shared" si="6"/>
        <v>1.1900000000000002</v>
      </c>
      <c r="S30" s="19">
        <f t="shared" si="7"/>
        <v>3.08</v>
      </c>
      <c r="V30" s="20">
        <v>0.18403316</v>
      </c>
      <c r="W30" s="20">
        <v>1.5787750999999999</v>
      </c>
      <c r="X30" s="20">
        <v>6.8415382600000001</v>
      </c>
      <c r="Z30" s="19">
        <v>0.7</v>
      </c>
      <c r="AA30" s="19">
        <v>0.32</v>
      </c>
      <c r="AB30" s="19">
        <v>-0.41</v>
      </c>
    </row>
    <row r="31" spans="1:28">
      <c r="A31" s="2">
        <v>19</v>
      </c>
      <c r="B31" s="3">
        <v>7.2356999999999996</v>
      </c>
      <c r="C31" s="3">
        <v>55.909700000000001</v>
      </c>
      <c r="D31" s="3">
        <v>271.8768</v>
      </c>
      <c r="J31" s="20">
        <f t="shared" si="2"/>
        <v>0.18378677999999998</v>
      </c>
      <c r="K31" s="20">
        <f t="shared" si="3"/>
        <v>1.42010638</v>
      </c>
      <c r="L31" s="20">
        <f t="shared" si="4"/>
        <v>6.9056707199999998</v>
      </c>
      <c r="N31">
        <v>1.4E-5</v>
      </c>
      <c r="O31">
        <v>1.06E-4</v>
      </c>
      <c r="P31">
        <v>3.1100000000000002E-4</v>
      </c>
      <c r="Q31" s="19">
        <f t="shared" si="5"/>
        <v>0.13999999999999999</v>
      </c>
      <c r="R31" s="19">
        <f t="shared" si="6"/>
        <v>1.06</v>
      </c>
      <c r="S31" s="19">
        <f t="shared" si="7"/>
        <v>3.1100000000000003</v>
      </c>
      <c r="V31" s="20">
        <v>0.18378677999999998</v>
      </c>
      <c r="W31" s="20">
        <v>1.42010638</v>
      </c>
      <c r="X31" s="20">
        <v>6.9056707199999998</v>
      </c>
      <c r="Z31" s="19">
        <v>0.40294195707300001</v>
      </c>
      <c r="AA31" s="19">
        <v>0.22700147942900001</v>
      </c>
      <c r="AB31" s="19">
        <v>-0.240620877028</v>
      </c>
    </row>
    <row r="32" spans="1:28">
      <c r="A32" s="2">
        <v>20</v>
      </c>
      <c r="B32" s="3">
        <v>7.2346000000000004</v>
      </c>
      <c r="C32" s="3">
        <v>49.657899999999998</v>
      </c>
      <c r="D32" s="3">
        <v>274.40179999999998</v>
      </c>
      <c r="J32" s="20">
        <f t="shared" si="2"/>
        <v>0.18375884000000001</v>
      </c>
      <c r="K32" s="20">
        <f t="shared" si="3"/>
        <v>1.2613106599999999</v>
      </c>
      <c r="L32" s="20">
        <f t="shared" si="4"/>
        <v>6.9698057199999992</v>
      </c>
      <c r="N32">
        <v>1.4E-5</v>
      </c>
      <c r="O32">
        <v>9.2999999999999997E-5</v>
      </c>
      <c r="P32">
        <v>3.1199999999999999E-4</v>
      </c>
      <c r="Q32" s="19">
        <f t="shared" si="5"/>
        <v>0.13999999999999999</v>
      </c>
      <c r="R32" s="19">
        <f t="shared" si="6"/>
        <v>0.92999999999999994</v>
      </c>
      <c r="S32" s="19">
        <f t="shared" si="7"/>
        <v>3.12</v>
      </c>
      <c r="V32" s="20">
        <v>0.18375884000000001</v>
      </c>
      <c r="W32" s="20">
        <v>1.2613106599999999</v>
      </c>
      <c r="X32" s="20">
        <v>6.9698057199999992</v>
      </c>
      <c r="Z32" s="19">
        <v>0.20353228933100001</v>
      </c>
      <c r="AA32" s="19">
        <v>0.14611503912000001</v>
      </c>
      <c r="AB32" s="19">
        <v>-0.128388450953</v>
      </c>
    </row>
    <row r="33" spans="1:31">
      <c r="A33" s="2">
        <v>21</v>
      </c>
      <c r="B33" s="3">
        <v>7.2336</v>
      </c>
      <c r="C33" s="3">
        <v>43.406100000000002</v>
      </c>
      <c r="D33" s="3">
        <v>276.92669999999998</v>
      </c>
      <c r="J33" s="20">
        <f t="shared" si="2"/>
        <v>0.18373344</v>
      </c>
      <c r="K33" s="20">
        <f t="shared" si="3"/>
        <v>1.1025149400000001</v>
      </c>
      <c r="L33" s="20">
        <f t="shared" si="4"/>
        <v>7.0339381799999989</v>
      </c>
      <c r="N33">
        <v>1.2999999999999999E-5</v>
      </c>
      <c r="O33">
        <v>8.0000000000000007E-5</v>
      </c>
      <c r="P33">
        <v>3.1100000000000002E-4</v>
      </c>
      <c r="Q33" s="19">
        <f t="shared" si="5"/>
        <v>0.13</v>
      </c>
      <c r="R33" s="19">
        <f t="shared" si="6"/>
        <v>0.8</v>
      </c>
      <c r="S33" s="19">
        <f t="shared" si="7"/>
        <v>3.1100000000000003</v>
      </c>
      <c r="V33" s="20">
        <v>0.18373344</v>
      </c>
      <c r="W33" s="20">
        <v>1.1025149400000001</v>
      </c>
      <c r="X33" s="20">
        <v>7.0339381799999989</v>
      </c>
      <c r="Z33" s="19">
        <v>9.0315350789700002E-2</v>
      </c>
      <c r="AA33" s="19">
        <v>8.5146620113300001E-2</v>
      </c>
      <c r="AB33" s="19">
        <v>-6.1363149138199999E-2</v>
      </c>
      <c r="AC33" s="17"/>
    </row>
    <row r="34" spans="1:31">
      <c r="A34" s="2">
        <v>22</v>
      </c>
      <c r="B34" s="3">
        <v>7.2325999999999997</v>
      </c>
      <c r="C34" s="3">
        <v>37.154299999999999</v>
      </c>
      <c r="D34" s="3">
        <v>279.45159999999998</v>
      </c>
      <c r="J34" s="20">
        <f t="shared" si="2"/>
        <v>0.18370803999999999</v>
      </c>
      <c r="K34" s="20">
        <f t="shared" si="3"/>
        <v>0.94371921999999997</v>
      </c>
      <c r="L34" s="20">
        <f t="shared" si="4"/>
        <v>7.0980706399999995</v>
      </c>
      <c r="N34">
        <v>1.2999999999999999E-5</v>
      </c>
      <c r="O34">
        <v>6.7000000000000002E-5</v>
      </c>
      <c r="P34">
        <v>3.1E-4</v>
      </c>
      <c r="Q34" s="19">
        <f t="shared" si="5"/>
        <v>0.13</v>
      </c>
      <c r="R34" s="19">
        <f t="shared" si="6"/>
        <v>0.67</v>
      </c>
      <c r="S34" s="19">
        <f t="shared" si="7"/>
        <v>3.1</v>
      </c>
      <c r="V34" s="20">
        <v>0.18370803999999999</v>
      </c>
      <c r="W34" s="20">
        <v>0.94371921999999997</v>
      </c>
      <c r="X34" s="20">
        <v>7.0980706399999995</v>
      </c>
      <c r="Z34" s="19">
        <v>3.3171250809199998E-2</v>
      </c>
      <c r="AA34" s="19">
        <v>4.39739537227E-2</v>
      </c>
      <c r="AB34" s="19">
        <v>-2.5478309014999999E-2</v>
      </c>
      <c r="AC34" s="17"/>
    </row>
    <row r="35" spans="1:31">
      <c r="A35" s="2">
        <v>23</v>
      </c>
      <c r="B35" s="3">
        <v>7.2317</v>
      </c>
      <c r="C35" s="3">
        <v>30.912800000000001</v>
      </c>
      <c r="D35" s="3">
        <v>281.97239999999999</v>
      </c>
      <c r="J35" s="20">
        <f t="shared" si="2"/>
        <v>0.18368518</v>
      </c>
      <c r="K35" s="20">
        <f t="shared" si="3"/>
        <v>0.78518511999999996</v>
      </c>
      <c r="L35" s="20">
        <f t="shared" si="4"/>
        <v>7.1620989599999998</v>
      </c>
      <c r="N35">
        <v>1.2999999999999999E-5</v>
      </c>
      <c r="O35">
        <v>5.5000000000000002E-5</v>
      </c>
      <c r="P35">
        <v>3.0699999999999998E-4</v>
      </c>
      <c r="Q35" s="19">
        <f t="shared" si="5"/>
        <v>0.13</v>
      </c>
      <c r="R35" s="19">
        <f t="shared" si="6"/>
        <v>0.55000000000000004</v>
      </c>
      <c r="S35" s="19">
        <f t="shared" si="7"/>
        <v>3.07</v>
      </c>
      <c r="V35" s="20">
        <v>0.18368518</v>
      </c>
      <c r="W35" s="20">
        <v>0.78518511999999996</v>
      </c>
      <c r="X35" s="20">
        <v>7.1620989599999998</v>
      </c>
      <c r="Z35" s="19">
        <v>8.8119794991399995E-3</v>
      </c>
      <c r="AA35" s="19">
        <v>1.9442632477699999E-2</v>
      </c>
      <c r="AB35" s="19">
        <v>-8.7522342516399999E-3</v>
      </c>
      <c r="AC35" s="17"/>
    </row>
    <row r="36" spans="1:31">
      <c r="A36" s="4"/>
      <c r="AA36" s="17"/>
      <c r="AB36" s="17"/>
      <c r="AC36" s="17"/>
    </row>
    <row r="37" spans="1:31">
      <c r="A37" s="4"/>
    </row>
    <row r="38" spans="1:31" ht="18.75">
      <c r="A38" s="8" t="s">
        <v>11</v>
      </c>
    </row>
    <row r="39" spans="1:31" ht="18.75">
      <c r="A39" s="8"/>
      <c r="B39" s="9"/>
      <c r="C39" s="10" t="s">
        <v>15</v>
      </c>
      <c r="D39" s="11"/>
      <c r="F39" s="9"/>
      <c r="G39" s="10" t="s">
        <v>16</v>
      </c>
      <c r="H39" s="11"/>
      <c r="J39" s="13" t="s">
        <v>19</v>
      </c>
      <c r="K39" s="13"/>
      <c r="L39" s="13"/>
      <c r="N39" t="s">
        <v>20</v>
      </c>
      <c r="V39" s="13" t="s">
        <v>19</v>
      </c>
      <c r="W39" s="13"/>
      <c r="X39" s="13"/>
      <c r="Z39" t="s">
        <v>24</v>
      </c>
    </row>
    <row r="40" spans="1:31" ht="15.75" thickBot="1">
      <c r="B40" s="1" t="s">
        <v>0</v>
      </c>
      <c r="C40" s="1" t="s">
        <v>1</v>
      </c>
      <c r="D40" s="1" t="s">
        <v>2</v>
      </c>
      <c r="F40" s="1" t="s">
        <v>0</v>
      </c>
      <c r="G40" s="1" t="s">
        <v>1</v>
      </c>
      <c r="H40" s="1" t="s">
        <v>2</v>
      </c>
      <c r="J40" s="14" t="s">
        <v>0</v>
      </c>
      <c r="K40" s="14" t="s">
        <v>1</v>
      </c>
      <c r="L40" s="14" t="s">
        <v>2</v>
      </c>
      <c r="N40" s="15" t="s">
        <v>21</v>
      </c>
      <c r="O40" s="15" t="s">
        <v>22</v>
      </c>
      <c r="P40" s="15" t="s">
        <v>23</v>
      </c>
      <c r="Q40" s="15" t="s">
        <v>26</v>
      </c>
      <c r="R40" s="15" t="s">
        <v>27</v>
      </c>
      <c r="S40" s="15" t="s">
        <v>28</v>
      </c>
      <c r="V40" s="14" t="s">
        <v>0</v>
      </c>
      <c r="W40" s="14" t="s">
        <v>1</v>
      </c>
      <c r="X40" s="14" t="s">
        <v>2</v>
      </c>
      <c r="Z40" s="15" t="s">
        <v>26</v>
      </c>
      <c r="AA40" s="15" t="s">
        <v>27</v>
      </c>
      <c r="AB40" s="15" t="s">
        <v>28</v>
      </c>
    </row>
    <row r="41" spans="1:31">
      <c r="A41" s="2">
        <v>1</v>
      </c>
      <c r="B41" s="3">
        <v>7.5805999999999996</v>
      </c>
      <c r="C41" s="3">
        <v>167.64359999999999</v>
      </c>
      <c r="D41" s="3">
        <v>220.26390000000001</v>
      </c>
      <c r="F41" s="3">
        <v>0.86599999999999999</v>
      </c>
      <c r="G41" s="12">
        <v>0.5</v>
      </c>
      <c r="H41" s="12">
        <v>0</v>
      </c>
      <c r="J41" s="20">
        <f>B41*0.0254</f>
        <v>0.19254723999999998</v>
      </c>
      <c r="K41" s="20">
        <f t="shared" ref="K41:L41" si="8">C41*0.0254</f>
        <v>4.2581474399999992</v>
      </c>
      <c r="L41" s="20">
        <f t="shared" si="8"/>
        <v>5.5947030599999996</v>
      </c>
      <c r="N41">
        <v>1.1E-5</v>
      </c>
      <c r="O41">
        <v>2.33E-4</v>
      </c>
      <c r="P41">
        <v>1.26E-4</v>
      </c>
      <c r="Q41" s="19">
        <f>N41*10000</f>
        <v>0.11</v>
      </c>
      <c r="R41" s="19">
        <f t="shared" ref="R41" si="9">O41*10000</f>
        <v>2.33</v>
      </c>
      <c r="S41" s="19">
        <f t="shared" ref="S41" si="10">P41*10000</f>
        <v>1.26</v>
      </c>
      <c r="V41" s="20">
        <v>0.19254723999999998</v>
      </c>
      <c r="W41" s="20">
        <v>4.2581474399999992</v>
      </c>
      <c r="X41" s="20">
        <v>5.5947030599999996</v>
      </c>
      <c r="Z41" s="19">
        <v>19.64</v>
      </c>
      <c r="AA41" s="19">
        <v>-3.47</v>
      </c>
      <c r="AB41" s="19">
        <v>-5.82</v>
      </c>
    </row>
    <row r="42" spans="1:31">
      <c r="A42" s="2">
        <v>2</v>
      </c>
      <c r="B42" s="3">
        <v>7.5875000000000004</v>
      </c>
      <c r="C42" s="3">
        <v>165.15559999999999</v>
      </c>
      <c r="D42" s="3">
        <v>221.267</v>
      </c>
      <c r="J42" s="20">
        <f t="shared" ref="J42:J98" si="11">B42*0.0254</f>
        <v>0.19272249999999999</v>
      </c>
      <c r="K42" s="20">
        <f t="shared" ref="K42:K98" si="12">C42*0.0254</f>
        <v>4.1949522399999992</v>
      </c>
      <c r="L42" s="20">
        <f t="shared" ref="L42:L98" si="13">D42*0.0254</f>
        <v>5.6201817999999992</v>
      </c>
      <c r="N42">
        <v>1.1E-5</v>
      </c>
      <c r="O42">
        <v>2.3499999999999999E-4</v>
      </c>
      <c r="P42">
        <v>1.3100000000000001E-4</v>
      </c>
      <c r="Q42" s="19">
        <f t="shared" ref="Q42:Q98" si="14">N42*10000</f>
        <v>0.11</v>
      </c>
      <c r="R42" s="19">
        <f t="shared" ref="R42:R98" si="15">O42*10000</f>
        <v>2.35</v>
      </c>
      <c r="S42" s="19">
        <f t="shared" ref="S42:S98" si="16">P42*10000</f>
        <v>1.31</v>
      </c>
      <c r="V42" s="20">
        <v>0.19272249999999999</v>
      </c>
      <c r="W42" s="20">
        <v>4.1949522399999992</v>
      </c>
      <c r="X42" s="20">
        <v>5.6201817999999992</v>
      </c>
      <c r="Z42" s="19">
        <v>19.9579526972</v>
      </c>
      <c r="AA42" s="19">
        <v>-3.42400800822</v>
      </c>
      <c r="AB42" s="19">
        <v>-6.0629088971399998</v>
      </c>
    </row>
    <row r="43" spans="1:31">
      <c r="A43" s="2">
        <v>3</v>
      </c>
      <c r="B43" s="3">
        <v>7.5807000000000002</v>
      </c>
      <c r="C43" s="3">
        <v>162.65790000000001</v>
      </c>
      <c r="D43" s="3">
        <v>222.2773</v>
      </c>
      <c r="J43" s="20">
        <f t="shared" si="11"/>
        <v>0.19254978</v>
      </c>
      <c r="K43" s="20">
        <f t="shared" si="12"/>
        <v>4.13151066</v>
      </c>
      <c r="L43" s="20">
        <f t="shared" si="13"/>
        <v>5.6458434199999994</v>
      </c>
      <c r="N43">
        <v>1.1E-5</v>
      </c>
      <c r="O43">
        <v>2.3599999999999999E-4</v>
      </c>
      <c r="P43">
        <v>1.37E-4</v>
      </c>
      <c r="Q43" s="19">
        <f t="shared" si="14"/>
        <v>0.11</v>
      </c>
      <c r="R43" s="19">
        <f t="shared" si="15"/>
        <v>2.36</v>
      </c>
      <c r="S43" s="19">
        <f t="shared" si="16"/>
        <v>1.3699999999999999</v>
      </c>
      <c r="V43" s="20">
        <v>0.19254978</v>
      </c>
      <c r="W43" s="20">
        <v>4.13151066</v>
      </c>
      <c r="X43" s="20">
        <v>5.6458434199999994</v>
      </c>
      <c r="Z43" s="19">
        <v>20.234114951500001</v>
      </c>
      <c r="AA43" s="19">
        <v>-3.3596740304299999</v>
      </c>
      <c r="AB43" s="19">
        <v>-6.2823217592400002</v>
      </c>
      <c r="AD43" s="18"/>
      <c r="AE43" s="18"/>
    </row>
    <row r="44" spans="1:31">
      <c r="A44" s="2">
        <v>4</v>
      </c>
      <c r="B44" s="3">
        <v>7.5875000000000004</v>
      </c>
      <c r="C44" s="3">
        <v>160.16990000000001</v>
      </c>
      <c r="D44" s="3">
        <v>223.28039999999999</v>
      </c>
      <c r="J44" s="20">
        <f t="shared" si="11"/>
        <v>0.19272249999999999</v>
      </c>
      <c r="K44" s="20">
        <f t="shared" si="12"/>
        <v>4.06831546</v>
      </c>
      <c r="L44" s="20">
        <f t="shared" si="13"/>
        <v>5.671322159999999</v>
      </c>
      <c r="N44">
        <v>1.1E-5</v>
      </c>
      <c r="O44">
        <v>2.3699999999999999E-4</v>
      </c>
      <c r="P44">
        <v>1.4300000000000001E-4</v>
      </c>
      <c r="Q44" s="19">
        <f t="shared" si="14"/>
        <v>0.11</v>
      </c>
      <c r="R44" s="19">
        <f t="shared" si="15"/>
        <v>2.3699999999999997</v>
      </c>
      <c r="S44" s="19">
        <f t="shared" si="16"/>
        <v>1.4300000000000002</v>
      </c>
      <c r="V44" s="20">
        <v>0.19272249999999999</v>
      </c>
      <c r="W44" s="20">
        <v>4.06831546</v>
      </c>
      <c r="X44" s="20">
        <v>5.671322159999999</v>
      </c>
      <c r="Z44" s="19">
        <v>20.453168337600001</v>
      </c>
      <c r="AA44" s="19">
        <v>-3.2861133461100001</v>
      </c>
      <c r="AB44" s="19">
        <v>-6.5023885545500004</v>
      </c>
      <c r="AD44" s="18"/>
      <c r="AE44" s="18"/>
    </row>
    <row r="45" spans="1:31">
      <c r="A45" s="2">
        <v>5</v>
      </c>
      <c r="B45" s="3">
        <v>7.5807000000000002</v>
      </c>
      <c r="C45" s="3">
        <f>C44-2.4977</f>
        <v>157.6722</v>
      </c>
      <c r="D45" s="3">
        <f>D44+1.0103</f>
        <v>224.29069999999999</v>
      </c>
      <c r="J45" s="20">
        <f t="shared" si="11"/>
        <v>0.19254978</v>
      </c>
      <c r="K45" s="20">
        <f t="shared" si="12"/>
        <v>4.0048738799999999</v>
      </c>
      <c r="L45" s="20">
        <f t="shared" si="13"/>
        <v>5.6969837799999992</v>
      </c>
      <c r="N45">
        <v>1.1E-5</v>
      </c>
      <c r="O45">
        <v>2.3800000000000001E-4</v>
      </c>
      <c r="P45">
        <v>1.4799999999999999E-4</v>
      </c>
      <c r="Q45" s="19">
        <f t="shared" si="14"/>
        <v>0.11</v>
      </c>
      <c r="R45" s="19">
        <f t="shared" si="15"/>
        <v>2.3800000000000003</v>
      </c>
      <c r="S45" s="19">
        <f t="shared" si="16"/>
        <v>1.48</v>
      </c>
      <c r="V45" s="20">
        <v>0.19254978</v>
      </c>
      <c r="W45" s="20">
        <v>4.0048738799999999</v>
      </c>
      <c r="X45" s="20">
        <v>5.6969837799999992</v>
      </c>
      <c r="Z45" s="19">
        <v>20.624297138300001</v>
      </c>
      <c r="AA45" s="19">
        <v>-3.1883779640199998</v>
      </c>
      <c r="AB45" s="19">
        <v>-6.6943424880900002</v>
      </c>
      <c r="AD45" s="18"/>
      <c r="AE45" s="18"/>
    </row>
    <row r="46" spans="1:31">
      <c r="A46" s="2">
        <v>6</v>
      </c>
      <c r="B46" s="3">
        <v>7.5875000000000004</v>
      </c>
      <c r="C46" s="3">
        <f>C45-2.488</f>
        <v>155.1842</v>
      </c>
      <c r="D46" s="3">
        <f>D45+1.0031</f>
        <v>225.29379999999998</v>
      </c>
      <c r="J46" s="20">
        <f t="shared" si="11"/>
        <v>0.19272249999999999</v>
      </c>
      <c r="K46" s="20">
        <f t="shared" si="12"/>
        <v>3.9416786799999999</v>
      </c>
      <c r="L46" s="20">
        <f t="shared" si="13"/>
        <v>5.7224625199999988</v>
      </c>
      <c r="N46">
        <v>1.2E-5</v>
      </c>
      <c r="O46">
        <v>2.3900000000000001E-4</v>
      </c>
      <c r="P46">
        <v>1.54E-4</v>
      </c>
      <c r="Q46" s="19">
        <f t="shared" si="14"/>
        <v>0.12000000000000001</v>
      </c>
      <c r="R46" s="19">
        <f t="shared" si="15"/>
        <v>2.39</v>
      </c>
      <c r="S46" s="19">
        <f t="shared" si="16"/>
        <v>1.54</v>
      </c>
      <c r="V46" s="20">
        <v>0.19272249999999999</v>
      </c>
      <c r="W46" s="20">
        <v>3.9416786799999999</v>
      </c>
      <c r="X46" s="20">
        <v>5.7224625199999988</v>
      </c>
      <c r="Z46" s="19">
        <v>20.7320414394</v>
      </c>
      <c r="AA46" s="19">
        <v>-3.0816702549700001</v>
      </c>
      <c r="AB46" s="19">
        <v>-6.88341312821</v>
      </c>
      <c r="AC46" s="18"/>
      <c r="AD46" s="18"/>
      <c r="AE46" s="18"/>
    </row>
    <row r="47" spans="1:31">
      <c r="A47" s="2">
        <v>7</v>
      </c>
      <c r="B47" s="3">
        <v>7.5807000000000002</v>
      </c>
      <c r="C47" s="3">
        <f t="shared" ref="C47" si="17">C46-2.4977</f>
        <v>152.6865</v>
      </c>
      <c r="D47" s="3">
        <f t="shared" ref="D47" si="18">D46+1.0103</f>
        <v>226.30409999999998</v>
      </c>
      <c r="J47" s="20">
        <f t="shared" si="11"/>
        <v>0.19254978</v>
      </c>
      <c r="K47" s="20">
        <f t="shared" si="12"/>
        <v>3.8782370999999998</v>
      </c>
      <c r="L47" s="20">
        <f t="shared" si="13"/>
        <v>5.7481241399999989</v>
      </c>
      <c r="N47">
        <v>1.2E-5</v>
      </c>
      <c r="O47">
        <v>2.3900000000000001E-4</v>
      </c>
      <c r="P47">
        <v>1.6000000000000001E-4</v>
      </c>
      <c r="Q47" s="19">
        <f t="shared" si="14"/>
        <v>0.12000000000000001</v>
      </c>
      <c r="R47" s="19">
        <f t="shared" si="15"/>
        <v>2.39</v>
      </c>
      <c r="S47" s="19">
        <f t="shared" si="16"/>
        <v>1.6</v>
      </c>
      <c r="V47" s="20">
        <v>0.19254978</v>
      </c>
      <c r="W47" s="20">
        <v>3.8782370999999998</v>
      </c>
      <c r="X47" s="20">
        <v>5.7481241399999989</v>
      </c>
      <c r="Z47" s="19">
        <v>20.785547974100002</v>
      </c>
      <c r="AA47" s="19">
        <v>-2.9520148597999998</v>
      </c>
      <c r="AB47" s="19">
        <v>-7.0388169466999999</v>
      </c>
      <c r="AC47" s="18"/>
      <c r="AD47" s="18"/>
      <c r="AE47" s="18"/>
    </row>
    <row r="48" spans="1:31">
      <c r="A48" s="2">
        <v>8</v>
      </c>
      <c r="B48" s="3">
        <v>7.5875000000000004</v>
      </c>
      <c r="C48" s="3">
        <f t="shared" ref="C48" si="19">C47-2.488</f>
        <v>150.1985</v>
      </c>
      <c r="D48" s="3">
        <f t="shared" ref="D48" si="20">D47+1.0031</f>
        <v>227.30719999999997</v>
      </c>
      <c r="J48" s="20">
        <f t="shared" si="11"/>
        <v>0.19272249999999999</v>
      </c>
      <c r="K48" s="20">
        <f t="shared" si="12"/>
        <v>3.8150418999999998</v>
      </c>
      <c r="L48" s="20">
        <f t="shared" si="13"/>
        <v>5.7736028799999985</v>
      </c>
      <c r="N48">
        <v>1.2E-5</v>
      </c>
      <c r="O48">
        <v>2.3900000000000001E-4</v>
      </c>
      <c r="P48">
        <v>1.66E-4</v>
      </c>
      <c r="Q48" s="19">
        <f t="shared" si="14"/>
        <v>0.12000000000000001</v>
      </c>
      <c r="R48" s="19">
        <f t="shared" si="15"/>
        <v>2.39</v>
      </c>
      <c r="S48" s="19">
        <f t="shared" si="16"/>
        <v>1.66</v>
      </c>
      <c r="V48" s="20">
        <v>0.19272249999999999</v>
      </c>
      <c r="W48" s="20">
        <v>3.8150418999999998</v>
      </c>
      <c r="X48" s="20">
        <v>5.7736028799999985</v>
      </c>
      <c r="Z48" s="19">
        <v>20.771283629399999</v>
      </c>
      <c r="AA48" s="19">
        <v>-2.8144279332400002</v>
      </c>
      <c r="AB48" s="19">
        <v>-7.1880470661200002</v>
      </c>
      <c r="AC48" s="18"/>
      <c r="AD48" s="18"/>
      <c r="AE48" s="18"/>
    </row>
    <row r="49" spans="1:31">
      <c r="A49" s="2">
        <v>9</v>
      </c>
      <c r="B49" s="3">
        <v>7.5807000000000002</v>
      </c>
      <c r="C49" s="3">
        <f t="shared" ref="C49" si="21">C48-2.4977</f>
        <v>147.70079999999999</v>
      </c>
      <c r="D49" s="3">
        <f t="shared" ref="D49" si="22">D48+1.0103</f>
        <v>228.31749999999997</v>
      </c>
      <c r="J49" s="20">
        <f t="shared" si="11"/>
        <v>0.19254978</v>
      </c>
      <c r="K49" s="20">
        <f t="shared" si="12"/>
        <v>3.7516003199999997</v>
      </c>
      <c r="L49" s="20">
        <f t="shared" si="13"/>
        <v>5.7992644999999987</v>
      </c>
      <c r="N49">
        <v>1.2E-5</v>
      </c>
      <c r="O49">
        <v>2.4000000000000001E-4</v>
      </c>
      <c r="P49">
        <v>1.7200000000000001E-4</v>
      </c>
      <c r="Q49" s="19">
        <f t="shared" si="14"/>
        <v>0.12000000000000001</v>
      </c>
      <c r="R49" s="19">
        <f t="shared" si="15"/>
        <v>2.4</v>
      </c>
      <c r="S49" s="19">
        <f t="shared" si="16"/>
        <v>1.72</v>
      </c>
      <c r="V49" s="20">
        <v>0.19254978</v>
      </c>
      <c r="W49" s="20">
        <v>3.7516003199999997</v>
      </c>
      <c r="X49" s="20">
        <v>5.7992644999999987</v>
      </c>
      <c r="Z49" s="19">
        <v>20.6983861555</v>
      </c>
      <c r="AA49" s="19">
        <v>-2.6561890683499998</v>
      </c>
      <c r="AB49" s="19">
        <v>-7.2986954376900002</v>
      </c>
      <c r="AC49" s="18"/>
      <c r="AD49" s="18"/>
      <c r="AE49" s="18"/>
    </row>
    <row r="50" spans="1:31">
      <c r="A50" s="2">
        <v>10</v>
      </c>
      <c r="B50" s="3">
        <v>7.5875000000000004</v>
      </c>
      <c r="C50" s="3">
        <f t="shared" ref="C50" si="23">C49-2.488</f>
        <v>145.21279999999999</v>
      </c>
      <c r="D50" s="3">
        <f t="shared" ref="D50" si="24">D49+1.0031</f>
        <v>229.32059999999996</v>
      </c>
      <c r="J50" s="20">
        <f t="shared" si="11"/>
        <v>0.19272249999999999</v>
      </c>
      <c r="K50" s="20">
        <f t="shared" si="12"/>
        <v>3.6884051199999996</v>
      </c>
      <c r="L50" s="20">
        <f t="shared" si="13"/>
        <v>5.8247432399999983</v>
      </c>
      <c r="N50">
        <v>1.2999999999999999E-5</v>
      </c>
      <c r="O50">
        <v>2.4000000000000001E-4</v>
      </c>
      <c r="P50">
        <v>1.7799999999999999E-4</v>
      </c>
      <c r="Q50" s="19">
        <f t="shared" si="14"/>
        <v>0.13</v>
      </c>
      <c r="R50" s="19">
        <f t="shared" si="15"/>
        <v>2.4</v>
      </c>
      <c r="S50" s="19">
        <f t="shared" si="16"/>
        <v>1.7799999999999998</v>
      </c>
      <c r="V50" s="20">
        <v>0.19272249999999999</v>
      </c>
      <c r="W50" s="20">
        <v>3.6884051199999996</v>
      </c>
      <c r="X50" s="20">
        <v>5.8247432399999983</v>
      </c>
      <c r="Z50" s="19">
        <v>20.555645615900001</v>
      </c>
      <c r="AA50" s="19">
        <v>-2.4917989288000002</v>
      </c>
      <c r="AB50" s="19">
        <v>-7.4004034903499996</v>
      </c>
      <c r="AC50" s="18"/>
      <c r="AD50" s="18"/>
      <c r="AE50" s="18"/>
    </row>
    <row r="51" spans="1:31">
      <c r="A51" s="2">
        <v>11</v>
      </c>
      <c r="B51" s="3">
        <v>7.5807000000000002</v>
      </c>
      <c r="C51" s="3">
        <f t="shared" ref="C51" si="25">C50-2.4977</f>
        <v>142.71509999999998</v>
      </c>
      <c r="D51" s="3">
        <f t="shared" ref="D51" si="26">D50+1.0103</f>
        <v>230.33089999999996</v>
      </c>
      <c r="J51" s="20">
        <f t="shared" si="11"/>
        <v>0.19254978</v>
      </c>
      <c r="K51" s="20">
        <f t="shared" si="12"/>
        <v>3.6249635399999991</v>
      </c>
      <c r="L51" s="20">
        <f t="shared" si="13"/>
        <v>5.8504048599999985</v>
      </c>
      <c r="N51">
        <v>1.2999999999999999E-5</v>
      </c>
      <c r="O51">
        <v>2.4000000000000001E-4</v>
      </c>
      <c r="P51">
        <v>1.84E-4</v>
      </c>
      <c r="Q51" s="19">
        <f t="shared" si="14"/>
        <v>0.13</v>
      </c>
      <c r="R51" s="19">
        <f t="shared" si="15"/>
        <v>2.4</v>
      </c>
      <c r="S51" s="19">
        <f t="shared" si="16"/>
        <v>1.84</v>
      </c>
      <c r="V51" s="20">
        <v>0.19254978</v>
      </c>
      <c r="W51" s="20">
        <v>3.6249635399999991</v>
      </c>
      <c r="X51" s="20">
        <v>5.8504048599999985</v>
      </c>
      <c r="Z51" s="19">
        <v>20.352814282000001</v>
      </c>
      <c r="AA51" s="19">
        <v>-2.3133450764300001</v>
      </c>
      <c r="AB51" s="19">
        <v>-7.4611266045000004</v>
      </c>
      <c r="AC51" s="18"/>
      <c r="AD51" s="18"/>
      <c r="AE51" s="18"/>
    </row>
    <row r="52" spans="1:31">
      <c r="A52" s="2">
        <v>12</v>
      </c>
      <c r="B52" s="3">
        <v>7.5875000000000004</v>
      </c>
      <c r="C52" s="3">
        <f t="shared" ref="C52" si="27">C51-2.488</f>
        <v>140.22709999999998</v>
      </c>
      <c r="D52" s="3">
        <f t="shared" ref="D52" si="28">D51+1.0031</f>
        <v>231.33399999999995</v>
      </c>
      <c r="J52" s="20">
        <f t="shared" si="11"/>
        <v>0.19272249999999999</v>
      </c>
      <c r="K52" s="20">
        <f t="shared" si="12"/>
        <v>3.5617683399999995</v>
      </c>
      <c r="L52" s="20">
        <f t="shared" si="13"/>
        <v>5.8758835999999981</v>
      </c>
      <c r="N52">
        <v>1.2999999999999999E-5</v>
      </c>
      <c r="O52">
        <v>2.3900000000000001E-4</v>
      </c>
      <c r="P52">
        <v>1.9000000000000001E-4</v>
      </c>
      <c r="Q52" s="19">
        <f t="shared" si="14"/>
        <v>0.13</v>
      </c>
      <c r="R52" s="19">
        <f t="shared" si="15"/>
        <v>2.39</v>
      </c>
      <c r="S52" s="19">
        <f t="shared" si="16"/>
        <v>1.9000000000000001</v>
      </c>
      <c r="V52" s="20">
        <v>0.19272249999999999</v>
      </c>
      <c r="W52" s="20">
        <v>3.5617683399999995</v>
      </c>
      <c r="X52" s="20">
        <v>5.8758835999999981</v>
      </c>
      <c r="Z52" s="19">
        <v>20.079355128100001</v>
      </c>
      <c r="AA52" s="19">
        <v>-2.1250169076500001</v>
      </c>
      <c r="AB52" s="19">
        <v>-7.5082660227</v>
      </c>
      <c r="AC52" s="18"/>
      <c r="AD52" s="18"/>
      <c r="AE52" s="18"/>
    </row>
    <row r="53" spans="1:31">
      <c r="A53" s="2">
        <v>13</v>
      </c>
      <c r="B53" s="3">
        <v>7.5807000000000002</v>
      </c>
      <c r="C53" s="3">
        <f t="shared" ref="C53" si="29">C52-2.4977</f>
        <v>137.72939999999997</v>
      </c>
      <c r="D53" s="3">
        <f t="shared" ref="D53" si="30">D52+1.0103</f>
        <v>232.34429999999995</v>
      </c>
      <c r="J53" s="20">
        <f t="shared" si="11"/>
        <v>0.19254978</v>
      </c>
      <c r="K53" s="20">
        <f t="shared" si="12"/>
        <v>3.498326759999999</v>
      </c>
      <c r="L53" s="20">
        <f t="shared" si="13"/>
        <v>5.9015452199999983</v>
      </c>
      <c r="N53">
        <v>1.2999999999999999E-5</v>
      </c>
      <c r="O53">
        <v>2.3900000000000001E-4</v>
      </c>
      <c r="P53">
        <v>1.9699999999999999E-4</v>
      </c>
      <c r="Q53" s="19">
        <f t="shared" si="14"/>
        <v>0.13</v>
      </c>
      <c r="R53" s="19">
        <f t="shared" si="15"/>
        <v>2.39</v>
      </c>
      <c r="S53" s="19">
        <f t="shared" si="16"/>
        <v>1.97</v>
      </c>
      <c r="V53" s="20">
        <v>0.19254978</v>
      </c>
      <c r="W53" s="20">
        <v>3.498326759999999</v>
      </c>
      <c r="X53" s="20">
        <v>5.9015452199999983</v>
      </c>
      <c r="Z53" s="19">
        <v>19.746692454200002</v>
      </c>
      <c r="AA53" s="19">
        <v>-1.9258248769299999</v>
      </c>
      <c r="AB53" s="19">
        <v>-7.5109835126400002</v>
      </c>
      <c r="AC53" s="18"/>
      <c r="AD53" s="18"/>
      <c r="AE53" s="18"/>
    </row>
    <row r="54" spans="1:31">
      <c r="A54" s="2">
        <v>14</v>
      </c>
      <c r="B54" s="3">
        <v>7.5875000000000004</v>
      </c>
      <c r="C54" s="3">
        <f t="shared" ref="C54" si="31">C53-2.488</f>
        <v>135.24139999999997</v>
      </c>
      <c r="D54" s="3">
        <f t="shared" ref="D54" si="32">D53+1.0031</f>
        <v>233.34739999999994</v>
      </c>
      <c r="J54" s="20">
        <f t="shared" si="11"/>
        <v>0.19272249999999999</v>
      </c>
      <c r="K54" s="20">
        <f t="shared" si="12"/>
        <v>3.435131559999999</v>
      </c>
      <c r="L54" s="20">
        <f t="shared" si="13"/>
        <v>5.9270239599999979</v>
      </c>
      <c r="N54">
        <v>1.2999999999999999E-5</v>
      </c>
      <c r="O54">
        <v>2.3800000000000001E-4</v>
      </c>
      <c r="P54">
        <v>2.03E-4</v>
      </c>
      <c r="Q54" s="19">
        <f t="shared" si="14"/>
        <v>0.13</v>
      </c>
      <c r="R54" s="19">
        <f t="shared" si="15"/>
        <v>2.3800000000000003</v>
      </c>
      <c r="S54" s="19">
        <f t="shared" si="16"/>
        <v>2.0299999999999998</v>
      </c>
      <c r="V54" s="20">
        <v>0.19272249999999999</v>
      </c>
      <c r="W54" s="20">
        <v>3.435131559999999</v>
      </c>
      <c r="X54" s="20">
        <v>5.9270239599999979</v>
      </c>
      <c r="Z54" s="19">
        <v>19.3477610662</v>
      </c>
      <c r="AA54" s="19">
        <v>-1.72626462271</v>
      </c>
      <c r="AB54" s="19">
        <v>-7.5020450808500003</v>
      </c>
      <c r="AC54" s="18"/>
      <c r="AD54" s="18"/>
      <c r="AE54" s="18"/>
    </row>
    <row r="55" spans="1:31">
      <c r="A55" s="2">
        <v>15</v>
      </c>
      <c r="B55" s="3">
        <v>7.5807000000000002</v>
      </c>
      <c r="C55" s="3">
        <f t="shared" ref="C55" si="33">C54-2.4977</f>
        <v>132.74369999999996</v>
      </c>
      <c r="D55" s="3">
        <f t="shared" ref="D55" si="34">D54+1.0103</f>
        <v>234.35769999999994</v>
      </c>
      <c r="J55" s="20">
        <f t="shared" si="11"/>
        <v>0.19254978</v>
      </c>
      <c r="K55" s="20">
        <f t="shared" si="12"/>
        <v>3.3716899799999989</v>
      </c>
      <c r="L55" s="20">
        <f t="shared" si="13"/>
        <v>5.952685579999998</v>
      </c>
      <c r="N55">
        <v>1.4E-5</v>
      </c>
      <c r="O55">
        <v>2.3699999999999999E-4</v>
      </c>
      <c r="P55">
        <v>2.0900000000000001E-4</v>
      </c>
      <c r="Q55" s="19">
        <f t="shared" si="14"/>
        <v>0.13999999999999999</v>
      </c>
      <c r="R55" s="19">
        <f t="shared" si="15"/>
        <v>2.3699999999999997</v>
      </c>
      <c r="S55" s="19">
        <f t="shared" si="16"/>
        <v>2.0900000000000003</v>
      </c>
      <c r="V55" s="20">
        <v>0.19254978</v>
      </c>
      <c r="W55" s="20">
        <v>3.3716899799999989</v>
      </c>
      <c r="X55" s="20">
        <v>5.952685579999998</v>
      </c>
      <c r="Z55" s="19">
        <v>18.891870169200001</v>
      </c>
      <c r="AA55" s="19">
        <v>-1.51818365911</v>
      </c>
      <c r="AB55" s="19">
        <v>-7.4466996512700003</v>
      </c>
      <c r="AC55" s="18"/>
      <c r="AD55" s="18"/>
      <c r="AE55" s="18"/>
    </row>
    <row r="56" spans="1:31">
      <c r="A56" s="2">
        <v>16</v>
      </c>
      <c r="B56" s="3">
        <v>7.5875000000000004</v>
      </c>
      <c r="C56" s="3">
        <f t="shared" ref="C56" si="35">C55-2.488</f>
        <v>130.25569999999996</v>
      </c>
      <c r="D56" s="3">
        <f t="shared" ref="D56" si="36">D55+1.0031</f>
        <v>235.36079999999993</v>
      </c>
      <c r="J56" s="20">
        <f t="shared" si="11"/>
        <v>0.19272249999999999</v>
      </c>
      <c r="K56" s="20">
        <f t="shared" si="12"/>
        <v>3.3084947799999989</v>
      </c>
      <c r="L56" s="20">
        <f t="shared" si="13"/>
        <v>5.9781643199999976</v>
      </c>
      <c r="N56">
        <v>1.4E-5</v>
      </c>
      <c r="O56">
        <v>2.3599999999999999E-4</v>
      </c>
      <c r="P56">
        <v>2.1499999999999999E-4</v>
      </c>
      <c r="Q56" s="19">
        <f t="shared" si="14"/>
        <v>0.13999999999999999</v>
      </c>
      <c r="R56" s="19">
        <f t="shared" si="15"/>
        <v>2.36</v>
      </c>
      <c r="S56" s="19">
        <f t="shared" si="16"/>
        <v>2.15</v>
      </c>
      <c r="V56" s="20">
        <v>0.19272249999999999</v>
      </c>
      <c r="W56" s="20">
        <v>3.3084947799999989</v>
      </c>
      <c r="X56" s="20">
        <v>5.9781643199999976</v>
      </c>
      <c r="Z56" s="19">
        <v>18.3757282732</v>
      </c>
      <c r="AA56" s="19">
        <v>-1.3123774806199999</v>
      </c>
      <c r="AB56" s="19">
        <v>-7.3793322048299999</v>
      </c>
      <c r="AC56" s="18"/>
      <c r="AD56" s="18"/>
      <c r="AE56" s="18"/>
    </row>
    <row r="57" spans="1:31">
      <c r="A57" s="2">
        <v>17</v>
      </c>
      <c r="B57" s="3">
        <v>7.5807000000000002</v>
      </c>
      <c r="C57" s="3">
        <f t="shared" ref="C57" si="37">C56-2.4977</f>
        <v>127.75799999999997</v>
      </c>
      <c r="D57" s="3">
        <f t="shared" ref="D57" si="38">D56+1.0103</f>
        <v>236.37109999999993</v>
      </c>
      <c r="J57" s="20">
        <f t="shared" si="11"/>
        <v>0.19254978</v>
      </c>
      <c r="K57" s="20">
        <f t="shared" si="12"/>
        <v>3.2450531999999992</v>
      </c>
      <c r="L57" s="20">
        <f t="shared" si="13"/>
        <v>6.0038259399999978</v>
      </c>
      <c r="N57">
        <v>1.4E-5</v>
      </c>
      <c r="O57">
        <v>2.34E-4</v>
      </c>
      <c r="P57">
        <v>2.2100000000000001E-4</v>
      </c>
      <c r="Q57" s="19">
        <f t="shared" si="14"/>
        <v>0.13999999999999999</v>
      </c>
      <c r="R57" s="19">
        <f t="shared" si="15"/>
        <v>2.34</v>
      </c>
      <c r="S57" s="19">
        <f t="shared" si="16"/>
        <v>2.21</v>
      </c>
      <c r="V57" s="20">
        <v>0.19254978</v>
      </c>
      <c r="W57" s="20">
        <v>3.2450531999999992</v>
      </c>
      <c r="X57" s="20">
        <v>6.0038259399999978</v>
      </c>
      <c r="Z57" s="19">
        <v>17.808237989199998</v>
      </c>
      <c r="AA57" s="19">
        <v>-1.1029625374800001</v>
      </c>
      <c r="AB57" s="19">
        <v>-7.2660209366400004</v>
      </c>
      <c r="AC57" s="18"/>
      <c r="AD57" s="18"/>
      <c r="AE57" s="18"/>
    </row>
    <row r="58" spans="1:31">
      <c r="A58" s="2">
        <v>18</v>
      </c>
      <c r="B58" s="3">
        <v>7.5875000000000004</v>
      </c>
      <c r="C58" s="3">
        <f t="shared" ref="C58" si="39">C57-2.488</f>
        <v>125.26999999999997</v>
      </c>
      <c r="D58" s="3">
        <f t="shared" ref="D58" si="40">D57+1.0031</f>
        <v>237.37419999999992</v>
      </c>
      <c r="J58" s="20">
        <f t="shared" si="11"/>
        <v>0.19272249999999999</v>
      </c>
      <c r="K58" s="20">
        <f t="shared" si="12"/>
        <v>3.1818579999999992</v>
      </c>
      <c r="L58" s="20">
        <f t="shared" si="13"/>
        <v>6.0293046799999974</v>
      </c>
      <c r="N58">
        <v>1.4E-5</v>
      </c>
      <c r="O58">
        <v>2.33E-4</v>
      </c>
      <c r="P58">
        <v>2.2699999999999999E-4</v>
      </c>
      <c r="Q58" s="19">
        <f t="shared" si="14"/>
        <v>0.13999999999999999</v>
      </c>
      <c r="R58" s="19">
        <f t="shared" si="15"/>
        <v>2.33</v>
      </c>
      <c r="S58" s="19">
        <f t="shared" si="16"/>
        <v>2.27</v>
      </c>
      <c r="V58" s="20">
        <v>0.19272249999999999</v>
      </c>
      <c r="W58" s="20">
        <v>3.1818579999999992</v>
      </c>
      <c r="X58" s="20">
        <v>6.0293046799999974</v>
      </c>
      <c r="Z58" s="19">
        <v>17.189471244</v>
      </c>
      <c r="AA58" s="19">
        <v>-0.89899723032199996</v>
      </c>
      <c r="AB58" s="19">
        <v>-7.14173423031</v>
      </c>
      <c r="AC58" s="18"/>
      <c r="AD58" s="18"/>
      <c r="AE58" s="18"/>
    </row>
    <row r="59" spans="1:31">
      <c r="A59" s="2">
        <v>19</v>
      </c>
      <c r="B59" s="3">
        <v>7.5807000000000002</v>
      </c>
      <c r="C59" s="3">
        <f t="shared" ref="C59" si="41">C58-2.4977</f>
        <v>122.77229999999997</v>
      </c>
      <c r="D59" s="3">
        <f t="shared" ref="D59" si="42">D58+1.0103</f>
        <v>238.38449999999992</v>
      </c>
      <c r="J59" s="20">
        <f t="shared" si="11"/>
        <v>0.19254978</v>
      </c>
      <c r="K59" s="20">
        <f t="shared" si="12"/>
        <v>3.1184164199999991</v>
      </c>
      <c r="L59" s="20">
        <f t="shared" si="13"/>
        <v>6.0549662999999976</v>
      </c>
      <c r="N59">
        <v>1.4E-5</v>
      </c>
      <c r="O59">
        <v>2.31E-4</v>
      </c>
      <c r="P59">
        <v>2.32E-4</v>
      </c>
      <c r="Q59" s="19">
        <f t="shared" si="14"/>
        <v>0.13999999999999999</v>
      </c>
      <c r="R59" s="19">
        <f t="shared" si="15"/>
        <v>2.31</v>
      </c>
      <c r="S59" s="19">
        <f t="shared" si="16"/>
        <v>2.3199999999999998</v>
      </c>
      <c r="V59" s="20">
        <v>0.19254978</v>
      </c>
      <c r="W59" s="20">
        <v>3.1184164199999991</v>
      </c>
      <c r="X59" s="20">
        <v>6.0549662999999976</v>
      </c>
      <c r="Z59" s="19">
        <v>16.527691924399999</v>
      </c>
      <c r="AA59" s="19">
        <v>-0.696441363684</v>
      </c>
      <c r="AB59" s="19">
        <v>-6.9734886774099998</v>
      </c>
      <c r="AC59" s="18"/>
      <c r="AD59" s="18"/>
      <c r="AE59" s="18"/>
    </row>
    <row r="60" spans="1:31">
      <c r="A60" s="2">
        <v>20</v>
      </c>
      <c r="B60" s="3">
        <v>7.5875000000000004</v>
      </c>
      <c r="C60" s="3">
        <f t="shared" ref="C60" si="43">C59-2.488</f>
        <v>120.28429999999997</v>
      </c>
      <c r="D60" s="3">
        <f t="shared" ref="D60" si="44">D59+1.0031</f>
        <v>239.38759999999991</v>
      </c>
      <c r="J60" s="20">
        <f t="shared" si="11"/>
        <v>0.19272249999999999</v>
      </c>
      <c r="K60" s="20">
        <f t="shared" si="12"/>
        <v>3.0552212199999991</v>
      </c>
      <c r="L60" s="20">
        <f t="shared" si="13"/>
        <v>6.0804450399999972</v>
      </c>
      <c r="N60">
        <v>1.4E-5</v>
      </c>
      <c r="O60">
        <v>2.2900000000000001E-4</v>
      </c>
      <c r="P60">
        <v>2.3800000000000001E-4</v>
      </c>
      <c r="Q60" s="19">
        <f t="shared" si="14"/>
        <v>0.13999999999999999</v>
      </c>
      <c r="R60" s="19">
        <f t="shared" si="15"/>
        <v>2.29</v>
      </c>
      <c r="S60" s="19">
        <f t="shared" si="16"/>
        <v>2.3800000000000003</v>
      </c>
      <c r="V60" s="20">
        <v>0.19272249999999999</v>
      </c>
      <c r="W60" s="20">
        <v>3.0552212199999991</v>
      </c>
      <c r="X60" s="20">
        <v>6.0804450399999972</v>
      </c>
      <c r="Z60" s="19">
        <v>15.824358828699999</v>
      </c>
      <c r="AA60" s="19">
        <v>-0.50361983027000001</v>
      </c>
      <c r="AB60" s="19">
        <v>-6.7978748625799996</v>
      </c>
      <c r="AC60" s="18"/>
      <c r="AD60" s="18"/>
      <c r="AE60" s="18"/>
    </row>
    <row r="61" spans="1:31">
      <c r="A61" s="2">
        <v>21</v>
      </c>
      <c r="B61" s="3">
        <v>7.5807000000000002</v>
      </c>
      <c r="C61" s="3">
        <f t="shared" ref="C61" si="45">C60-2.4977</f>
        <v>117.78659999999998</v>
      </c>
      <c r="D61" s="3">
        <f t="shared" ref="D61" si="46">D60+1.0103</f>
        <v>240.39789999999991</v>
      </c>
      <c r="J61" s="20">
        <f t="shared" si="11"/>
        <v>0.19254978</v>
      </c>
      <c r="K61" s="20">
        <f t="shared" si="12"/>
        <v>2.9917796399999994</v>
      </c>
      <c r="L61" s="20">
        <f t="shared" si="13"/>
        <v>6.1061066599999974</v>
      </c>
      <c r="N61">
        <v>1.5E-5</v>
      </c>
      <c r="O61">
        <v>2.2699999999999999E-4</v>
      </c>
      <c r="P61">
        <v>2.4399999999999999E-4</v>
      </c>
      <c r="Q61" s="19">
        <f t="shared" si="14"/>
        <v>0.15</v>
      </c>
      <c r="R61" s="19">
        <f t="shared" si="15"/>
        <v>2.27</v>
      </c>
      <c r="S61" s="19">
        <f t="shared" si="16"/>
        <v>2.44</v>
      </c>
      <c r="V61" s="20">
        <v>0.19254978</v>
      </c>
      <c r="W61" s="20">
        <v>2.9917796399999994</v>
      </c>
      <c r="X61" s="20">
        <v>6.1061066599999974</v>
      </c>
      <c r="Z61" s="19">
        <v>15.0885754646</v>
      </c>
      <c r="AA61" s="19">
        <v>-0.31411488629599998</v>
      </c>
      <c r="AB61" s="19">
        <v>-6.5785240805000003</v>
      </c>
      <c r="AC61" s="18"/>
      <c r="AD61" s="18"/>
      <c r="AE61" s="18"/>
    </row>
    <row r="62" spans="1:31">
      <c r="A62" s="2">
        <v>22</v>
      </c>
      <c r="B62" s="3">
        <v>7.5875000000000004</v>
      </c>
      <c r="C62" s="3">
        <f t="shared" ref="C62" si="47">C61-2.488</f>
        <v>115.29859999999998</v>
      </c>
      <c r="D62" s="3">
        <f t="shared" ref="D62" si="48">D61+1.0031</f>
        <v>241.4009999999999</v>
      </c>
      <c r="J62" s="20">
        <f t="shared" si="11"/>
        <v>0.19272249999999999</v>
      </c>
      <c r="K62" s="20">
        <f t="shared" si="12"/>
        <v>2.9285844399999994</v>
      </c>
      <c r="L62" s="20">
        <f t="shared" si="13"/>
        <v>6.131585399999997</v>
      </c>
      <c r="N62">
        <v>1.5E-5</v>
      </c>
      <c r="O62">
        <v>2.24E-4</v>
      </c>
      <c r="P62">
        <v>2.5000000000000001E-4</v>
      </c>
      <c r="Q62" s="19">
        <f t="shared" si="14"/>
        <v>0.15</v>
      </c>
      <c r="R62" s="19">
        <f t="shared" si="15"/>
        <v>2.2399999999999998</v>
      </c>
      <c r="S62" s="19">
        <f t="shared" si="16"/>
        <v>2.5</v>
      </c>
      <c r="V62" s="20">
        <v>0.19272249999999999</v>
      </c>
      <c r="W62" s="20">
        <v>2.9285844399999994</v>
      </c>
      <c r="X62" s="20">
        <v>6.131585399999997</v>
      </c>
      <c r="Z62" s="19">
        <v>14.3231968014</v>
      </c>
      <c r="AA62" s="19">
        <v>-0.13684145393800001</v>
      </c>
      <c r="AB62" s="19">
        <v>-6.3546913637999998</v>
      </c>
      <c r="AC62" s="18"/>
      <c r="AD62" s="18"/>
      <c r="AE62" s="18"/>
    </row>
    <row r="63" spans="1:31">
      <c r="A63" s="2">
        <v>23</v>
      </c>
      <c r="B63" s="3">
        <v>7.5807000000000002</v>
      </c>
      <c r="C63" s="3">
        <f t="shared" ref="C63" si="49">C62-2.4977</f>
        <v>112.80089999999998</v>
      </c>
      <c r="D63" s="3">
        <f t="shared" ref="D63" si="50">D62+1.0103</f>
        <v>242.4112999999999</v>
      </c>
      <c r="J63" s="20">
        <f t="shared" si="11"/>
        <v>0.19254978</v>
      </c>
      <c r="K63" s="20">
        <f t="shared" si="12"/>
        <v>2.8651428599999993</v>
      </c>
      <c r="L63" s="20">
        <f t="shared" si="13"/>
        <v>6.1572470199999971</v>
      </c>
      <c r="N63">
        <v>1.5E-5</v>
      </c>
      <c r="O63">
        <v>2.22E-4</v>
      </c>
      <c r="P63">
        <v>2.5500000000000002E-4</v>
      </c>
      <c r="Q63" s="19">
        <f t="shared" si="14"/>
        <v>0.15</v>
      </c>
      <c r="R63" s="19">
        <f t="shared" si="15"/>
        <v>2.2200000000000002</v>
      </c>
      <c r="S63" s="19">
        <f t="shared" si="16"/>
        <v>2.5500000000000003</v>
      </c>
      <c r="V63" s="20">
        <v>0.19254978</v>
      </c>
      <c r="W63" s="20">
        <v>2.8651428599999993</v>
      </c>
      <c r="X63" s="20">
        <v>6.1572470199999971</v>
      </c>
      <c r="Z63" s="19">
        <v>13.5361142027</v>
      </c>
      <c r="AA63" s="19">
        <v>3.0209200638800001E-2</v>
      </c>
      <c r="AB63" s="19">
        <v>-6.0951490394599999</v>
      </c>
      <c r="AC63" s="18"/>
      <c r="AD63" s="18"/>
      <c r="AE63" s="18"/>
    </row>
    <row r="64" spans="1:31">
      <c r="A64" s="2">
        <v>24</v>
      </c>
      <c r="B64" s="3">
        <v>7.5875000000000004</v>
      </c>
      <c r="C64" s="3">
        <f t="shared" ref="C64" si="51">C63-2.488</f>
        <v>110.31289999999998</v>
      </c>
      <c r="D64" s="3">
        <f t="shared" ref="D64" si="52">D63+1.0031</f>
        <v>243.41439999999989</v>
      </c>
      <c r="J64" s="20">
        <f t="shared" si="11"/>
        <v>0.19272249999999999</v>
      </c>
      <c r="K64" s="20">
        <f t="shared" si="12"/>
        <v>2.8019476599999993</v>
      </c>
      <c r="L64" s="20">
        <f t="shared" si="13"/>
        <v>6.1827257599999967</v>
      </c>
      <c r="N64">
        <v>1.5E-5</v>
      </c>
      <c r="O64">
        <v>2.1900000000000001E-4</v>
      </c>
      <c r="P64">
        <v>2.61E-4</v>
      </c>
      <c r="Q64" s="19">
        <f t="shared" si="14"/>
        <v>0.15</v>
      </c>
      <c r="R64" s="19">
        <f t="shared" si="15"/>
        <v>2.19</v>
      </c>
      <c r="S64" s="19">
        <f t="shared" si="16"/>
        <v>2.61</v>
      </c>
      <c r="V64" s="20">
        <v>0.19272249999999999</v>
      </c>
      <c r="W64" s="20">
        <v>2.8019476599999993</v>
      </c>
      <c r="X64" s="20">
        <v>6.1827257599999967</v>
      </c>
      <c r="Z64" s="19">
        <v>12.7325113999</v>
      </c>
      <c r="AA64" s="19">
        <v>0.18449203760499999</v>
      </c>
      <c r="AB64" s="19">
        <v>-5.83307776999</v>
      </c>
      <c r="AC64" s="18"/>
      <c r="AD64" s="18"/>
      <c r="AE64" s="18"/>
    </row>
    <row r="65" spans="1:31">
      <c r="A65" s="2">
        <v>25</v>
      </c>
      <c r="B65" s="3">
        <v>7.5807000000000002</v>
      </c>
      <c r="C65" s="3">
        <f t="shared" ref="C65" si="53">C64-2.4977</f>
        <v>107.81519999999999</v>
      </c>
      <c r="D65" s="3">
        <f t="shared" ref="D65" si="54">D64+1.0103</f>
        <v>244.42469999999989</v>
      </c>
      <c r="J65" s="20">
        <f t="shared" si="11"/>
        <v>0.19254978</v>
      </c>
      <c r="K65" s="20">
        <f t="shared" si="12"/>
        <v>2.7385060799999996</v>
      </c>
      <c r="L65" s="20">
        <f t="shared" si="13"/>
        <v>6.2083873799999969</v>
      </c>
      <c r="N65">
        <v>1.5E-5</v>
      </c>
      <c r="O65">
        <v>2.1599999999999999E-4</v>
      </c>
      <c r="P65">
        <v>2.6600000000000001E-4</v>
      </c>
      <c r="Q65" s="19">
        <f t="shared" si="14"/>
        <v>0.15</v>
      </c>
      <c r="R65" s="19">
        <f t="shared" si="15"/>
        <v>2.1599999999999997</v>
      </c>
      <c r="S65" s="19">
        <f t="shared" si="16"/>
        <v>2.66</v>
      </c>
      <c r="V65" s="20">
        <v>0.19254978</v>
      </c>
      <c r="W65" s="20">
        <v>2.7385060799999996</v>
      </c>
      <c r="X65" s="20">
        <v>6.2083873799999969</v>
      </c>
      <c r="Z65" s="19">
        <v>11.9193310436</v>
      </c>
      <c r="AA65" s="19">
        <v>0.32525352765600002</v>
      </c>
      <c r="AB65" s="19">
        <v>-5.5411422946100002</v>
      </c>
      <c r="AC65" s="18"/>
      <c r="AD65" s="18"/>
      <c r="AE65" s="18"/>
    </row>
    <row r="66" spans="1:31">
      <c r="A66" s="2">
        <v>26</v>
      </c>
      <c r="B66" s="3">
        <v>7.5875000000000004</v>
      </c>
      <c r="C66" s="3">
        <f t="shared" ref="C66" si="55">C65-2.488</f>
        <v>105.32719999999999</v>
      </c>
      <c r="D66" s="3">
        <f t="shared" ref="D66" si="56">D65+1.0031</f>
        <v>245.42779999999988</v>
      </c>
      <c r="J66" s="20">
        <f t="shared" si="11"/>
        <v>0.19272249999999999</v>
      </c>
      <c r="K66" s="20">
        <f t="shared" si="12"/>
        <v>2.6753108799999996</v>
      </c>
      <c r="L66" s="20">
        <f t="shared" si="13"/>
        <v>6.2338661199999965</v>
      </c>
      <c r="N66">
        <v>1.5E-5</v>
      </c>
      <c r="O66">
        <v>2.12E-4</v>
      </c>
      <c r="P66">
        <v>2.7099999999999997E-4</v>
      </c>
      <c r="Q66" s="19">
        <f t="shared" si="14"/>
        <v>0.15</v>
      </c>
      <c r="R66" s="19">
        <f t="shared" si="15"/>
        <v>2.12</v>
      </c>
      <c r="S66" s="19">
        <f t="shared" si="16"/>
        <v>2.7099999999999995</v>
      </c>
      <c r="V66" s="20">
        <v>0.19272249999999999</v>
      </c>
      <c r="W66" s="20">
        <v>2.6753108799999996</v>
      </c>
      <c r="X66" s="20">
        <v>6.2338661199999965</v>
      </c>
      <c r="Z66" s="19">
        <v>11.1025779895</v>
      </c>
      <c r="AA66" s="19">
        <v>0.45243125273599999</v>
      </c>
      <c r="AB66" s="19">
        <v>-5.2499964094999996</v>
      </c>
      <c r="AC66" s="18"/>
      <c r="AD66" s="18"/>
      <c r="AE66" s="18"/>
    </row>
    <row r="67" spans="1:31">
      <c r="A67" s="2">
        <v>27</v>
      </c>
      <c r="B67" s="3">
        <v>7.5807000000000002</v>
      </c>
      <c r="C67" s="3">
        <f t="shared" ref="C67" si="57">C66-2.4977</f>
        <v>102.8295</v>
      </c>
      <c r="D67" s="3">
        <f t="shared" ref="D67" si="58">D66+1.0103</f>
        <v>246.43809999999988</v>
      </c>
      <c r="J67" s="20">
        <f t="shared" si="11"/>
        <v>0.19254978</v>
      </c>
      <c r="K67" s="20">
        <f t="shared" si="12"/>
        <v>2.6118692999999999</v>
      </c>
      <c r="L67" s="20">
        <f t="shared" si="13"/>
        <v>6.2595277399999967</v>
      </c>
      <c r="N67">
        <v>1.5E-5</v>
      </c>
      <c r="O67">
        <v>2.0900000000000001E-4</v>
      </c>
      <c r="P67">
        <v>2.7599999999999999E-4</v>
      </c>
      <c r="Q67" s="19">
        <f t="shared" si="14"/>
        <v>0.15</v>
      </c>
      <c r="R67" s="19">
        <f t="shared" si="15"/>
        <v>2.0900000000000003</v>
      </c>
      <c r="S67" s="19">
        <f t="shared" si="16"/>
        <v>2.76</v>
      </c>
      <c r="V67" s="20">
        <v>0.19254978</v>
      </c>
      <c r="W67" s="20">
        <v>2.6118692999999999</v>
      </c>
      <c r="X67" s="20">
        <v>6.2595277399999967</v>
      </c>
      <c r="Z67" s="19">
        <v>10.288869607600001</v>
      </c>
      <c r="AA67" s="19">
        <v>0.56399618417800002</v>
      </c>
      <c r="AB67" s="19">
        <v>-4.9356042478399997</v>
      </c>
      <c r="AC67" s="18"/>
      <c r="AD67" s="18"/>
      <c r="AE67" s="18"/>
    </row>
    <row r="68" spans="1:31">
      <c r="A68" s="2">
        <v>28</v>
      </c>
      <c r="B68" s="3">
        <v>7.5875000000000004</v>
      </c>
      <c r="C68" s="3">
        <f t="shared" ref="C68" si="59">C67-2.488</f>
        <v>100.3415</v>
      </c>
      <c r="D68" s="3">
        <f t="shared" ref="D68" si="60">D67+1.0031</f>
        <v>247.44119999999987</v>
      </c>
      <c r="J68" s="20">
        <f t="shared" si="11"/>
        <v>0.19272249999999999</v>
      </c>
      <c r="K68" s="20">
        <f t="shared" si="12"/>
        <v>2.5486740999999999</v>
      </c>
      <c r="L68" s="20">
        <f t="shared" si="13"/>
        <v>6.2850064799999963</v>
      </c>
      <c r="N68">
        <v>1.5999999999999999E-5</v>
      </c>
      <c r="O68">
        <v>2.05E-4</v>
      </c>
      <c r="P68">
        <v>2.81E-4</v>
      </c>
      <c r="Q68" s="19">
        <f t="shared" si="14"/>
        <v>0.16</v>
      </c>
      <c r="R68" s="19">
        <f t="shared" si="15"/>
        <v>2.0499999999999998</v>
      </c>
      <c r="S68" s="19">
        <f t="shared" si="16"/>
        <v>2.81</v>
      </c>
      <c r="V68" s="20">
        <v>0.19272249999999999</v>
      </c>
      <c r="W68" s="20">
        <v>2.5486740999999999</v>
      </c>
      <c r="X68" s="20">
        <v>6.2850064799999963</v>
      </c>
      <c r="Z68" s="19">
        <v>9.4832616945700003</v>
      </c>
      <c r="AA68" s="19">
        <v>0.65869909194200005</v>
      </c>
      <c r="AB68" s="19">
        <v>-4.6291758636200004</v>
      </c>
      <c r="AC68" s="18"/>
      <c r="AD68" s="18"/>
      <c r="AE68" s="18"/>
    </row>
    <row r="69" spans="1:31">
      <c r="A69" s="2">
        <v>29</v>
      </c>
      <c r="B69" s="3">
        <v>7.5807000000000002</v>
      </c>
      <c r="C69" s="3">
        <f t="shared" ref="C69" si="61">C68-2.4977</f>
        <v>97.843800000000002</v>
      </c>
      <c r="D69" s="3">
        <f t="shared" ref="D69" si="62">D68+1.0103</f>
        <v>248.45149999999987</v>
      </c>
      <c r="J69" s="20">
        <f t="shared" si="11"/>
        <v>0.19254978</v>
      </c>
      <c r="K69" s="20">
        <f t="shared" si="12"/>
        <v>2.4852325199999998</v>
      </c>
      <c r="L69" s="20">
        <f t="shared" si="13"/>
        <v>6.3106680999999964</v>
      </c>
      <c r="N69">
        <v>1.5999999999999999E-5</v>
      </c>
      <c r="O69">
        <v>2.02E-4</v>
      </c>
      <c r="P69">
        <v>2.8600000000000001E-4</v>
      </c>
      <c r="Q69" s="19">
        <f t="shared" si="14"/>
        <v>0.16</v>
      </c>
      <c r="R69" s="19">
        <f t="shared" si="15"/>
        <v>2.02</v>
      </c>
      <c r="S69" s="19">
        <f t="shared" si="16"/>
        <v>2.8600000000000003</v>
      </c>
      <c r="V69" s="20">
        <v>0.19254978</v>
      </c>
      <c r="W69" s="20">
        <v>2.4852325199999998</v>
      </c>
      <c r="X69" s="20">
        <v>6.3106680999999964</v>
      </c>
      <c r="Z69" s="19">
        <v>8.6919915593399999</v>
      </c>
      <c r="AA69" s="19">
        <v>0.73747581231299997</v>
      </c>
      <c r="AB69" s="19">
        <v>-4.3050449211500004</v>
      </c>
      <c r="AD69" s="18"/>
      <c r="AE69" s="18"/>
    </row>
    <row r="70" spans="1:31">
      <c r="A70" s="2">
        <v>30</v>
      </c>
      <c r="B70" s="3">
        <v>7.5875000000000004</v>
      </c>
      <c r="C70" s="3">
        <f t="shared" ref="C70" si="63">C69-2.488</f>
        <v>95.355800000000002</v>
      </c>
      <c r="D70" s="3">
        <f t="shared" ref="D70" si="64">D69+1.0031</f>
        <v>249.45459999999986</v>
      </c>
      <c r="J70" s="20">
        <f t="shared" si="11"/>
        <v>0.19272249999999999</v>
      </c>
      <c r="K70" s="20">
        <f t="shared" si="12"/>
        <v>2.4220373199999998</v>
      </c>
      <c r="L70" s="20">
        <f t="shared" si="13"/>
        <v>6.3361468399999961</v>
      </c>
      <c r="N70">
        <v>1.5999999999999999E-5</v>
      </c>
      <c r="O70">
        <v>1.9799999999999999E-4</v>
      </c>
      <c r="P70">
        <v>2.9E-4</v>
      </c>
      <c r="Q70" s="19">
        <f t="shared" si="14"/>
        <v>0.16</v>
      </c>
      <c r="R70" s="19">
        <f t="shared" si="15"/>
        <v>1.98</v>
      </c>
      <c r="S70" s="19">
        <f t="shared" si="16"/>
        <v>2.9</v>
      </c>
      <c r="V70" s="20">
        <v>0.19272249999999999</v>
      </c>
      <c r="W70" s="20">
        <v>2.4220373199999998</v>
      </c>
      <c r="X70" s="20">
        <v>6.3361468399999961</v>
      </c>
      <c r="Z70" s="19">
        <v>7.9211783213300002</v>
      </c>
      <c r="AA70" s="19">
        <v>0.80184037983000001</v>
      </c>
      <c r="AB70" s="19">
        <v>-3.9910035407</v>
      </c>
      <c r="AD70" s="18"/>
      <c r="AE70" s="18"/>
    </row>
    <row r="71" spans="1:31">
      <c r="A71" s="2">
        <v>31</v>
      </c>
      <c r="B71" s="3">
        <v>7.5807000000000002</v>
      </c>
      <c r="C71" s="3">
        <f t="shared" ref="C71" si="65">C70-2.4977</f>
        <v>92.858100000000007</v>
      </c>
      <c r="D71" s="3">
        <f t="shared" ref="D71" si="66">D70+1.0103</f>
        <v>250.46489999999986</v>
      </c>
      <c r="J71" s="20">
        <f t="shared" si="11"/>
        <v>0.19254978</v>
      </c>
      <c r="K71" s="20">
        <f t="shared" si="12"/>
        <v>2.3585957400000002</v>
      </c>
      <c r="L71" s="20">
        <f t="shared" si="13"/>
        <v>6.3618084599999962</v>
      </c>
      <c r="N71">
        <v>1.5999999999999999E-5</v>
      </c>
      <c r="O71">
        <v>1.93E-4</v>
      </c>
      <c r="P71">
        <v>2.9399999999999999E-4</v>
      </c>
      <c r="Q71" s="19">
        <f t="shared" si="14"/>
        <v>0.16</v>
      </c>
      <c r="R71" s="19">
        <f t="shared" si="15"/>
        <v>1.93</v>
      </c>
      <c r="S71" s="19">
        <f t="shared" si="16"/>
        <v>2.94</v>
      </c>
      <c r="V71" s="20">
        <v>0.19254978</v>
      </c>
      <c r="W71" s="20">
        <v>2.3585957400000002</v>
      </c>
      <c r="X71" s="20">
        <v>6.3618084599999962</v>
      </c>
      <c r="Z71" s="19">
        <v>7.1744445019</v>
      </c>
      <c r="AA71" s="19">
        <v>0.84867731017500003</v>
      </c>
      <c r="AB71" s="19">
        <v>-3.6677651499800001</v>
      </c>
    </row>
    <row r="72" spans="1:31">
      <c r="A72" s="2">
        <v>32</v>
      </c>
      <c r="B72" s="3">
        <v>7.5875000000000004</v>
      </c>
      <c r="C72" s="3">
        <f t="shared" ref="C72" si="67">C71-2.488</f>
        <v>90.370100000000008</v>
      </c>
      <c r="D72" s="3">
        <f t="shared" ref="D72" si="68">D71+1.0031</f>
        <v>251.46799999999985</v>
      </c>
      <c r="J72" s="20">
        <f t="shared" si="11"/>
        <v>0.19272249999999999</v>
      </c>
      <c r="K72" s="20">
        <f t="shared" si="12"/>
        <v>2.2954005400000002</v>
      </c>
      <c r="L72" s="20">
        <f t="shared" si="13"/>
        <v>6.3872871999999958</v>
      </c>
      <c r="N72">
        <v>1.5999999999999999E-5</v>
      </c>
      <c r="O72">
        <v>1.8900000000000001E-4</v>
      </c>
      <c r="P72">
        <v>2.99E-4</v>
      </c>
      <c r="Q72" s="19">
        <f t="shared" si="14"/>
        <v>0.16</v>
      </c>
      <c r="R72" s="19">
        <f t="shared" si="15"/>
        <v>1.8900000000000001</v>
      </c>
      <c r="S72" s="19">
        <f t="shared" si="16"/>
        <v>2.99</v>
      </c>
      <c r="V72" s="20">
        <v>0.19272249999999999</v>
      </c>
      <c r="W72" s="20">
        <v>2.2954005400000002</v>
      </c>
      <c r="X72" s="20">
        <v>6.3872871999999958</v>
      </c>
      <c r="Z72" s="19">
        <v>6.4574993058799999</v>
      </c>
      <c r="AA72" s="19">
        <v>0.88213461448999997</v>
      </c>
      <c r="AB72" s="19">
        <v>-3.3585827341800001</v>
      </c>
    </row>
    <row r="73" spans="1:31">
      <c r="A73" s="2">
        <v>33</v>
      </c>
      <c r="B73" s="3">
        <v>7.5807000000000002</v>
      </c>
      <c r="C73" s="3">
        <f t="shared" ref="C73" si="69">C72-2.4977</f>
        <v>87.872400000000013</v>
      </c>
      <c r="D73" s="3">
        <f t="shared" ref="D73" si="70">D72+1.0103</f>
        <v>252.47829999999985</v>
      </c>
      <c r="J73" s="20">
        <f t="shared" si="11"/>
        <v>0.19254978</v>
      </c>
      <c r="K73" s="20">
        <f t="shared" si="12"/>
        <v>2.23195896</v>
      </c>
      <c r="L73" s="20">
        <f t="shared" si="13"/>
        <v>6.412948819999996</v>
      </c>
      <c r="N73">
        <v>1.5999999999999999E-5</v>
      </c>
      <c r="O73">
        <v>1.85E-4</v>
      </c>
      <c r="P73">
        <v>3.0299999999999999E-4</v>
      </c>
      <c r="Q73" s="19">
        <f t="shared" si="14"/>
        <v>0.16</v>
      </c>
      <c r="R73" s="19">
        <f t="shared" si="15"/>
        <v>1.8499999999999999</v>
      </c>
      <c r="S73" s="19">
        <f t="shared" si="16"/>
        <v>3.03</v>
      </c>
      <c r="V73" s="20">
        <v>0.19254978</v>
      </c>
      <c r="W73" s="20">
        <v>2.23195896</v>
      </c>
      <c r="X73" s="20">
        <v>6.412948819999996</v>
      </c>
      <c r="Z73" s="19">
        <v>5.7731970183500003</v>
      </c>
      <c r="AA73" s="19">
        <v>0.89884256951899999</v>
      </c>
      <c r="AB73" s="19">
        <v>-3.0469525450399999</v>
      </c>
    </row>
    <row r="74" spans="1:31">
      <c r="A74" s="2">
        <v>34</v>
      </c>
      <c r="B74" s="3">
        <v>7.5875000000000004</v>
      </c>
      <c r="C74" s="3">
        <f t="shared" ref="C74" si="71">C73-2.488</f>
        <v>85.384400000000014</v>
      </c>
      <c r="D74" s="3">
        <f t="shared" ref="D74" si="72">D73+1.0031</f>
        <v>253.48139999999984</v>
      </c>
      <c r="J74" s="20">
        <f t="shared" si="11"/>
        <v>0.19272249999999999</v>
      </c>
      <c r="K74" s="20">
        <f t="shared" si="12"/>
        <v>2.16876376</v>
      </c>
      <c r="L74" s="20">
        <f t="shared" si="13"/>
        <v>6.4384275599999956</v>
      </c>
      <c r="N74">
        <v>1.5999999999999999E-5</v>
      </c>
      <c r="O74">
        <v>1.8000000000000001E-4</v>
      </c>
      <c r="P74">
        <v>3.0600000000000001E-4</v>
      </c>
      <c r="Q74" s="19">
        <f t="shared" si="14"/>
        <v>0.16</v>
      </c>
      <c r="R74" s="19">
        <f t="shared" si="15"/>
        <v>1.8</v>
      </c>
      <c r="S74" s="19">
        <f t="shared" si="16"/>
        <v>3.06</v>
      </c>
      <c r="V74" s="20">
        <v>0.19272249999999999</v>
      </c>
      <c r="W74" s="20">
        <v>2.16876376</v>
      </c>
      <c r="X74" s="20">
        <v>6.4384275599999956</v>
      </c>
      <c r="Z74" s="19">
        <v>5.1264481563100004</v>
      </c>
      <c r="AA74" s="19">
        <v>0.903941499812</v>
      </c>
      <c r="AB74" s="19">
        <v>-2.7528594253800001</v>
      </c>
    </row>
    <row r="75" spans="1:31">
      <c r="A75" s="2">
        <v>35</v>
      </c>
      <c r="B75" s="3">
        <v>7.5807000000000002</v>
      </c>
      <c r="C75" s="3">
        <f t="shared" ref="C75" si="73">C74-2.4977</f>
        <v>82.886700000000019</v>
      </c>
      <c r="D75" s="3">
        <f t="shared" ref="D75" si="74">D74+1.0103</f>
        <v>254.49169999999984</v>
      </c>
      <c r="J75" s="20">
        <f t="shared" si="11"/>
        <v>0.19254978</v>
      </c>
      <c r="K75" s="20">
        <f t="shared" si="12"/>
        <v>2.1053221800000004</v>
      </c>
      <c r="L75" s="20">
        <f t="shared" si="13"/>
        <v>6.4640891799999958</v>
      </c>
      <c r="N75">
        <v>1.5999999999999999E-5</v>
      </c>
      <c r="O75">
        <v>1.75E-4</v>
      </c>
      <c r="P75">
        <v>3.1E-4</v>
      </c>
      <c r="Q75" s="19">
        <f t="shared" si="14"/>
        <v>0.16</v>
      </c>
      <c r="R75" s="19">
        <f t="shared" si="15"/>
        <v>1.75</v>
      </c>
      <c r="S75" s="19">
        <f t="shared" si="16"/>
        <v>3.1</v>
      </c>
      <c r="V75" s="20">
        <v>0.19254978</v>
      </c>
      <c r="W75" s="20">
        <v>2.1053221800000004</v>
      </c>
      <c r="X75" s="20">
        <v>6.4640891799999958</v>
      </c>
      <c r="Z75" s="19">
        <v>4.51820926183</v>
      </c>
      <c r="AA75" s="19">
        <v>0.89400461612799997</v>
      </c>
      <c r="AB75" s="19">
        <v>-2.4623277521000002</v>
      </c>
    </row>
    <row r="76" spans="1:31">
      <c r="A76" s="2">
        <v>36</v>
      </c>
      <c r="B76" s="3">
        <v>7.5875000000000004</v>
      </c>
      <c r="C76" s="3">
        <f t="shared" ref="C76" si="75">C75-2.488</f>
        <v>80.398700000000019</v>
      </c>
      <c r="D76" s="3">
        <f t="shared" ref="D76" si="76">D75+1.0031</f>
        <v>255.49479999999983</v>
      </c>
      <c r="J76" s="20">
        <f t="shared" si="11"/>
        <v>0.19272249999999999</v>
      </c>
      <c r="K76" s="20">
        <f t="shared" si="12"/>
        <v>2.0421269800000004</v>
      </c>
      <c r="L76" s="20">
        <f t="shared" si="13"/>
        <v>6.4895679199999954</v>
      </c>
      <c r="N76">
        <v>1.5999999999999999E-5</v>
      </c>
      <c r="O76">
        <v>1.7000000000000001E-4</v>
      </c>
      <c r="P76">
        <v>3.1300000000000002E-4</v>
      </c>
      <c r="Q76" s="19">
        <f t="shared" si="14"/>
        <v>0.16</v>
      </c>
      <c r="R76" s="19">
        <f t="shared" si="15"/>
        <v>1.7000000000000002</v>
      </c>
      <c r="S76" s="19">
        <f t="shared" si="16"/>
        <v>3.1300000000000003</v>
      </c>
      <c r="V76" s="20">
        <v>0.19272249999999999</v>
      </c>
      <c r="W76" s="20">
        <v>2.0421269800000004</v>
      </c>
      <c r="X76" s="20">
        <v>6.4895679199999954</v>
      </c>
      <c r="Z76" s="19">
        <v>3.95200494436</v>
      </c>
      <c r="AA76" s="19">
        <v>0.87477642353200002</v>
      </c>
      <c r="AB76" s="19">
        <v>-2.19194804872</v>
      </c>
    </row>
    <row r="77" spans="1:31">
      <c r="A77" s="2">
        <v>37</v>
      </c>
      <c r="B77" s="3">
        <v>7.5807000000000002</v>
      </c>
      <c r="C77" s="3">
        <f t="shared" ref="C77" si="77">C76-2.4977</f>
        <v>77.901000000000025</v>
      </c>
      <c r="D77" s="3">
        <f t="shared" ref="D77" si="78">D76+1.0103</f>
        <v>256.5050999999998</v>
      </c>
      <c r="J77" s="20">
        <f t="shared" si="11"/>
        <v>0.19254978</v>
      </c>
      <c r="K77" s="20">
        <f t="shared" si="12"/>
        <v>1.9786854000000005</v>
      </c>
      <c r="L77" s="20">
        <f t="shared" si="13"/>
        <v>6.5152295399999947</v>
      </c>
      <c r="N77">
        <v>1.5999999999999999E-5</v>
      </c>
      <c r="O77">
        <v>1.65E-4</v>
      </c>
      <c r="P77">
        <v>3.1599999999999998E-4</v>
      </c>
      <c r="Q77" s="19">
        <f t="shared" si="14"/>
        <v>0.16</v>
      </c>
      <c r="R77" s="19">
        <f t="shared" si="15"/>
        <v>1.65</v>
      </c>
      <c r="S77" s="19">
        <f t="shared" si="16"/>
        <v>3.1599999999999997</v>
      </c>
      <c r="V77" s="20">
        <v>0.19254978</v>
      </c>
      <c r="W77" s="20">
        <v>1.9786854000000005</v>
      </c>
      <c r="X77" s="20">
        <v>6.5152295399999947</v>
      </c>
      <c r="Z77" s="19">
        <v>3.42833753222</v>
      </c>
      <c r="AA77" s="19">
        <v>0.84307966025400005</v>
      </c>
      <c r="AB77" s="19">
        <v>-1.93022330278</v>
      </c>
    </row>
    <row r="78" spans="1:31">
      <c r="A78" s="2">
        <v>38</v>
      </c>
      <c r="B78" s="3">
        <v>7.5875000000000004</v>
      </c>
      <c r="C78" s="3">
        <f t="shared" ref="C78" si="79">C77-2.488</f>
        <v>75.413000000000025</v>
      </c>
      <c r="D78" s="3">
        <f t="shared" ref="D78" si="80">D77+1.0031</f>
        <v>257.50819999999982</v>
      </c>
      <c r="J78" s="20">
        <f t="shared" si="11"/>
        <v>0.19272249999999999</v>
      </c>
      <c r="K78" s="20">
        <f t="shared" si="12"/>
        <v>1.9154902000000005</v>
      </c>
      <c r="L78" s="20">
        <f t="shared" si="13"/>
        <v>6.5407082799999952</v>
      </c>
      <c r="N78">
        <v>1.5999999999999999E-5</v>
      </c>
      <c r="O78">
        <v>1.6000000000000001E-4</v>
      </c>
      <c r="P78">
        <v>3.19E-4</v>
      </c>
      <c r="Q78" s="19">
        <f t="shared" si="14"/>
        <v>0.16</v>
      </c>
      <c r="R78" s="19">
        <f t="shared" si="15"/>
        <v>1.6</v>
      </c>
      <c r="S78" s="19">
        <f t="shared" si="16"/>
        <v>3.19</v>
      </c>
      <c r="V78" s="20">
        <v>0.19272249999999999</v>
      </c>
      <c r="W78" s="20">
        <v>1.9154902000000005</v>
      </c>
      <c r="X78" s="20">
        <v>6.5407082799999952</v>
      </c>
      <c r="Z78" s="19">
        <v>2.9492016251900002</v>
      </c>
      <c r="AA78" s="19">
        <v>0.803684923479</v>
      </c>
      <c r="AB78" s="19">
        <v>-1.6923139208</v>
      </c>
    </row>
    <row r="79" spans="1:31">
      <c r="A79" s="2">
        <v>39</v>
      </c>
      <c r="B79" s="3">
        <v>7.5807000000000002</v>
      </c>
      <c r="C79" s="3">
        <f t="shared" ref="C79" si="81">C78-2.4977</f>
        <v>72.91530000000003</v>
      </c>
      <c r="D79" s="3">
        <f t="shared" ref="D79" si="82">D78+1.0103</f>
        <v>258.51849999999979</v>
      </c>
      <c r="J79" s="20">
        <f t="shared" si="11"/>
        <v>0.19254978</v>
      </c>
      <c r="K79" s="20">
        <f t="shared" si="12"/>
        <v>1.8520486200000006</v>
      </c>
      <c r="L79" s="20">
        <f t="shared" si="13"/>
        <v>6.5663698999999944</v>
      </c>
      <c r="N79">
        <v>1.5999999999999999E-5</v>
      </c>
      <c r="O79">
        <v>1.55E-4</v>
      </c>
      <c r="P79">
        <v>3.2200000000000002E-4</v>
      </c>
      <c r="Q79" s="19">
        <f t="shared" si="14"/>
        <v>0.16</v>
      </c>
      <c r="R79" s="19">
        <f t="shared" si="15"/>
        <v>1.55</v>
      </c>
      <c r="S79" s="19">
        <f t="shared" si="16"/>
        <v>3.22</v>
      </c>
      <c r="V79" s="20">
        <v>0.19254978</v>
      </c>
      <c r="W79" s="20">
        <v>1.8520486200000006</v>
      </c>
      <c r="X79" s="20">
        <v>6.5663698999999944</v>
      </c>
      <c r="Z79" s="19">
        <v>2.5133121751599998</v>
      </c>
      <c r="AA79" s="19">
        <v>0.75721012096999996</v>
      </c>
      <c r="AB79" s="19">
        <v>-1.46288590454</v>
      </c>
    </row>
    <row r="80" spans="1:31">
      <c r="A80" s="2">
        <v>40</v>
      </c>
      <c r="B80" s="3">
        <v>7.5875000000000004</v>
      </c>
      <c r="C80" s="3">
        <f t="shared" ref="C80" si="83">C79-2.488</f>
        <v>70.427300000000031</v>
      </c>
      <c r="D80" s="3">
        <f t="shared" ref="D80" si="84">D79+1.0031</f>
        <v>259.52159999999981</v>
      </c>
      <c r="J80" s="20">
        <f t="shared" si="11"/>
        <v>0.19272249999999999</v>
      </c>
      <c r="K80" s="20">
        <f t="shared" si="12"/>
        <v>1.7888534200000008</v>
      </c>
      <c r="L80" s="20">
        <f t="shared" si="13"/>
        <v>6.5918486399999949</v>
      </c>
      <c r="N80">
        <v>1.5999999999999999E-5</v>
      </c>
      <c r="O80">
        <v>1.4999999999999999E-4</v>
      </c>
      <c r="P80">
        <v>3.2400000000000001E-4</v>
      </c>
      <c r="Q80" s="19">
        <f t="shared" si="14"/>
        <v>0.16</v>
      </c>
      <c r="R80" s="19">
        <f t="shared" si="15"/>
        <v>1.4999999999999998</v>
      </c>
      <c r="S80" s="19">
        <f t="shared" si="16"/>
        <v>3.24</v>
      </c>
      <c r="V80" s="20">
        <v>0.19272249999999999</v>
      </c>
      <c r="W80" s="20">
        <v>1.7888534200000008</v>
      </c>
      <c r="X80" s="20">
        <v>6.5918486399999949</v>
      </c>
      <c r="Z80" s="19">
        <v>2.1216108525599999</v>
      </c>
      <c r="AA80" s="19">
        <v>0.705982103034</v>
      </c>
      <c r="AB80" s="19">
        <v>-1.25788307128</v>
      </c>
    </row>
    <row r="81" spans="1:28">
      <c r="A81" s="2">
        <v>41</v>
      </c>
      <c r="B81" s="3">
        <v>7.5807000000000002</v>
      </c>
      <c r="C81" s="3">
        <f t="shared" ref="C81" si="85">C80-2.4977</f>
        <v>67.929600000000036</v>
      </c>
      <c r="D81" s="3">
        <f t="shared" ref="D81" si="86">D80+1.0103</f>
        <v>260.53189999999978</v>
      </c>
      <c r="J81" s="20">
        <f t="shared" si="11"/>
        <v>0.19254978</v>
      </c>
      <c r="K81" s="20">
        <f t="shared" si="12"/>
        <v>1.7254118400000009</v>
      </c>
      <c r="L81" s="20">
        <f t="shared" si="13"/>
        <v>6.6175102599999942</v>
      </c>
      <c r="N81">
        <v>1.5999999999999999E-5</v>
      </c>
      <c r="O81">
        <v>1.44E-4</v>
      </c>
      <c r="P81">
        <v>3.2600000000000001E-4</v>
      </c>
      <c r="Q81" s="19">
        <f t="shared" si="14"/>
        <v>0.16</v>
      </c>
      <c r="R81" s="19">
        <f t="shared" si="15"/>
        <v>1.44</v>
      </c>
      <c r="S81" s="19">
        <f t="shared" si="16"/>
        <v>3.2600000000000002</v>
      </c>
      <c r="V81" s="20">
        <v>0.19254978</v>
      </c>
      <c r="W81" s="20">
        <v>1.7254118400000009</v>
      </c>
      <c r="X81" s="20">
        <v>6.6175102599999942</v>
      </c>
      <c r="Z81" s="19">
        <v>1.7723442866300001</v>
      </c>
      <c r="AA81" s="19">
        <v>0.648656986933</v>
      </c>
      <c r="AB81" s="19">
        <v>-1.0677061664900001</v>
      </c>
    </row>
    <row r="82" spans="1:28">
      <c r="A82" s="2">
        <v>42</v>
      </c>
      <c r="B82" s="3">
        <v>7.5875000000000004</v>
      </c>
      <c r="C82" s="3">
        <f t="shared" ref="C82" si="87">C81-2.488</f>
        <v>65.441600000000037</v>
      </c>
      <c r="D82" s="3">
        <f t="shared" ref="D82" si="88">D81+1.0031</f>
        <v>261.5349999999998</v>
      </c>
      <c r="J82" s="20">
        <f t="shared" si="11"/>
        <v>0.19272249999999999</v>
      </c>
      <c r="K82" s="20">
        <f t="shared" si="12"/>
        <v>1.6622166400000009</v>
      </c>
      <c r="L82" s="20">
        <f t="shared" si="13"/>
        <v>6.6429889999999947</v>
      </c>
      <c r="N82">
        <v>1.5999999999999999E-5</v>
      </c>
      <c r="O82">
        <v>1.3899999999999999E-4</v>
      </c>
      <c r="P82">
        <v>3.28E-4</v>
      </c>
      <c r="Q82" s="19">
        <f t="shared" si="14"/>
        <v>0.16</v>
      </c>
      <c r="R82" s="19">
        <f t="shared" si="15"/>
        <v>1.39</v>
      </c>
      <c r="S82" s="19">
        <f t="shared" si="16"/>
        <v>3.2800000000000002</v>
      </c>
      <c r="V82" s="20">
        <v>0.19272249999999999</v>
      </c>
      <c r="W82" s="20">
        <v>1.6622166400000009</v>
      </c>
      <c r="X82" s="20">
        <v>6.6429889999999947</v>
      </c>
      <c r="Z82" s="19">
        <v>1.46447488743</v>
      </c>
      <c r="AA82" s="19">
        <v>0.59054866912399995</v>
      </c>
      <c r="AB82" s="19">
        <v>-0.89942700246399998</v>
      </c>
    </row>
    <row r="83" spans="1:28">
      <c r="A83" s="2">
        <v>43</v>
      </c>
      <c r="B83" s="3">
        <v>7.5807000000000002</v>
      </c>
      <c r="C83" s="3">
        <f t="shared" ref="C83" si="89">C82-2.4977</f>
        <v>62.943900000000035</v>
      </c>
      <c r="D83" s="3">
        <f t="shared" ref="D83" si="90">D82+1.0103</f>
        <v>262.54529999999977</v>
      </c>
      <c r="J83" s="20">
        <f t="shared" si="11"/>
        <v>0.19254978</v>
      </c>
      <c r="K83" s="20">
        <f t="shared" si="12"/>
        <v>1.5987750600000008</v>
      </c>
      <c r="L83" s="20">
        <f t="shared" si="13"/>
        <v>6.668650619999994</v>
      </c>
      <c r="N83">
        <v>1.5999999999999999E-5</v>
      </c>
      <c r="O83">
        <v>1.3300000000000001E-4</v>
      </c>
      <c r="P83">
        <v>3.3E-4</v>
      </c>
      <c r="Q83" s="19">
        <f t="shared" si="14"/>
        <v>0.16</v>
      </c>
      <c r="R83" s="19">
        <f t="shared" si="15"/>
        <v>1.33</v>
      </c>
      <c r="S83" s="19">
        <f t="shared" si="16"/>
        <v>3.3</v>
      </c>
      <c r="V83" s="20">
        <v>0.19254978</v>
      </c>
      <c r="W83" s="20">
        <v>1.5987750600000008</v>
      </c>
      <c r="X83" s="20">
        <v>6.668650619999994</v>
      </c>
      <c r="Z83" s="19">
        <v>1.1956909769299999</v>
      </c>
      <c r="AA83" s="19">
        <v>0.52957653337499999</v>
      </c>
      <c r="AB83" s="19">
        <v>-0.74692260742100003</v>
      </c>
    </row>
    <row r="84" spans="1:28">
      <c r="A84" s="2">
        <v>44</v>
      </c>
      <c r="B84" s="3">
        <v>7.5875000000000004</v>
      </c>
      <c r="C84" s="3">
        <f t="shared" ref="C84" si="91">C83-2.488</f>
        <v>60.455900000000035</v>
      </c>
      <c r="D84" s="3">
        <f t="shared" ref="D84" si="92">D83+1.0031</f>
        <v>263.54839999999979</v>
      </c>
      <c r="J84" s="20">
        <f t="shared" si="11"/>
        <v>0.19272249999999999</v>
      </c>
      <c r="K84" s="20">
        <f t="shared" si="12"/>
        <v>1.5355798600000008</v>
      </c>
      <c r="L84" s="20">
        <f t="shared" si="13"/>
        <v>6.6941293599999945</v>
      </c>
      <c r="N84">
        <v>1.5999999999999999E-5</v>
      </c>
      <c r="O84">
        <v>1.27E-4</v>
      </c>
      <c r="P84">
        <v>3.3100000000000002E-4</v>
      </c>
      <c r="Q84" s="19">
        <f t="shared" si="14"/>
        <v>0.16</v>
      </c>
      <c r="R84" s="19">
        <f t="shared" si="15"/>
        <v>1.27</v>
      </c>
      <c r="S84" s="19">
        <f t="shared" si="16"/>
        <v>3.31</v>
      </c>
      <c r="V84" s="20">
        <v>0.19272249999999999</v>
      </c>
      <c r="W84" s="20">
        <v>1.5355798600000008</v>
      </c>
      <c r="X84" s="20">
        <v>6.6941293599999945</v>
      </c>
      <c r="Z84" s="19">
        <v>0.96388997701199997</v>
      </c>
      <c r="AA84" s="19">
        <v>0.47032549755199998</v>
      </c>
      <c r="AB84" s="19">
        <v>-0.61474538996200001</v>
      </c>
    </row>
    <row r="85" spans="1:28">
      <c r="A85" s="2">
        <v>45</v>
      </c>
      <c r="B85" s="3">
        <v>7.5807000000000002</v>
      </c>
      <c r="C85" s="3">
        <f t="shared" ref="C85" si="93">C84-2.4977</f>
        <v>57.958200000000033</v>
      </c>
      <c r="D85" s="3">
        <f t="shared" ref="D85" si="94">D84+1.0103</f>
        <v>264.55869999999976</v>
      </c>
      <c r="J85" s="20">
        <f t="shared" si="11"/>
        <v>0.19254978</v>
      </c>
      <c r="K85" s="20">
        <f t="shared" si="12"/>
        <v>1.4721382800000007</v>
      </c>
      <c r="L85" s="20">
        <f t="shared" si="13"/>
        <v>6.7197909799999938</v>
      </c>
      <c r="N85">
        <v>1.5999999999999999E-5</v>
      </c>
      <c r="O85">
        <v>1.22E-4</v>
      </c>
      <c r="P85">
        <v>3.3199999999999999E-4</v>
      </c>
      <c r="Q85" s="19">
        <f t="shared" si="14"/>
        <v>0.16</v>
      </c>
      <c r="R85" s="19">
        <f t="shared" si="15"/>
        <v>1.22</v>
      </c>
      <c r="S85" s="19">
        <f t="shared" si="16"/>
        <v>3.32</v>
      </c>
      <c r="V85" s="20">
        <v>0.19254978</v>
      </c>
      <c r="W85" s="20">
        <v>1.4721382800000007</v>
      </c>
      <c r="X85" s="20">
        <v>6.7197909799999938</v>
      </c>
      <c r="Z85" s="19">
        <v>0.76623329371000004</v>
      </c>
      <c r="AA85" s="19">
        <v>0.411077376316</v>
      </c>
      <c r="AB85" s="19">
        <v>-0.49794598618300001</v>
      </c>
    </row>
    <row r="86" spans="1:28">
      <c r="A86" s="2">
        <v>46</v>
      </c>
      <c r="B86" s="3">
        <v>7.5875000000000004</v>
      </c>
      <c r="C86" s="3">
        <f t="shared" ref="C86" si="95">C85-2.488</f>
        <v>55.470200000000034</v>
      </c>
      <c r="D86" s="3">
        <f t="shared" ref="D86" si="96">D85+1.0031</f>
        <v>265.56179999999978</v>
      </c>
      <c r="J86" s="20">
        <f t="shared" si="11"/>
        <v>0.19272249999999999</v>
      </c>
      <c r="K86" s="20">
        <f t="shared" si="12"/>
        <v>1.4089430800000009</v>
      </c>
      <c r="L86" s="20">
        <f t="shared" si="13"/>
        <v>6.7452697199999943</v>
      </c>
      <c r="N86">
        <v>1.5999999999999999E-5</v>
      </c>
      <c r="O86">
        <v>1.16E-4</v>
      </c>
      <c r="P86">
        <v>3.3300000000000002E-4</v>
      </c>
      <c r="Q86" s="19">
        <f t="shared" si="14"/>
        <v>0.16</v>
      </c>
      <c r="R86" s="19">
        <f t="shared" si="15"/>
        <v>1.1599999999999999</v>
      </c>
      <c r="S86" s="19">
        <f t="shared" si="16"/>
        <v>3.33</v>
      </c>
      <c r="V86" s="20">
        <v>0.19272249999999999</v>
      </c>
      <c r="W86" s="20">
        <v>1.4089430800000009</v>
      </c>
      <c r="X86" s="20">
        <v>6.7452697199999943</v>
      </c>
      <c r="Z86" s="19">
        <v>0.59994265044899997</v>
      </c>
      <c r="AA86" s="19">
        <v>0.35550212625299998</v>
      </c>
      <c r="AB86" s="19">
        <v>-0.39906564280200002</v>
      </c>
    </row>
    <row r="87" spans="1:28">
      <c r="A87" s="2">
        <v>47</v>
      </c>
      <c r="B87" s="3">
        <v>7.5807000000000002</v>
      </c>
      <c r="C87" s="3">
        <f t="shared" ref="C87" si="97">C86-2.4977</f>
        <v>52.972500000000032</v>
      </c>
      <c r="D87" s="3">
        <f t="shared" ref="D87" si="98">D86+1.0103</f>
        <v>266.57209999999975</v>
      </c>
      <c r="J87" s="20">
        <f t="shared" si="11"/>
        <v>0.19254978</v>
      </c>
      <c r="K87" s="20">
        <f t="shared" si="12"/>
        <v>1.3455015000000008</v>
      </c>
      <c r="L87" s="20">
        <f t="shared" si="13"/>
        <v>6.7709313399999935</v>
      </c>
      <c r="N87">
        <v>1.5999999999999999E-5</v>
      </c>
      <c r="O87">
        <v>1.1E-4</v>
      </c>
      <c r="P87">
        <v>3.3399999999999999E-4</v>
      </c>
      <c r="Q87" s="19">
        <f t="shared" si="14"/>
        <v>0.16</v>
      </c>
      <c r="R87" s="19">
        <f t="shared" si="15"/>
        <v>1.1000000000000001</v>
      </c>
      <c r="S87" s="19">
        <f t="shared" si="16"/>
        <v>3.34</v>
      </c>
      <c r="V87" s="20">
        <v>0.19254978</v>
      </c>
      <c r="W87" s="20">
        <v>1.3455015000000008</v>
      </c>
      <c r="X87" s="20">
        <v>6.7709313399999935</v>
      </c>
      <c r="Z87" s="19">
        <v>0.46197647185700003</v>
      </c>
      <c r="AA87" s="19">
        <v>0.30216893207399997</v>
      </c>
      <c r="AB87" s="19">
        <v>-0.31411581058999999</v>
      </c>
    </row>
    <row r="88" spans="1:28">
      <c r="A88" s="2">
        <v>48</v>
      </c>
      <c r="B88" s="3">
        <v>7.5875000000000004</v>
      </c>
      <c r="C88" s="3">
        <f t="shared" ref="C88" si="99">C87-2.488</f>
        <v>50.484500000000033</v>
      </c>
      <c r="D88" s="3">
        <f t="shared" ref="D88" si="100">D87+1.0031</f>
        <v>267.57519999999977</v>
      </c>
      <c r="J88" s="20">
        <f t="shared" si="11"/>
        <v>0.19272249999999999</v>
      </c>
      <c r="K88" s="20">
        <f t="shared" si="12"/>
        <v>1.2823063000000008</v>
      </c>
      <c r="L88" s="20">
        <f t="shared" si="13"/>
        <v>6.796410079999994</v>
      </c>
      <c r="N88">
        <v>1.5999999999999999E-5</v>
      </c>
      <c r="O88">
        <v>1.05E-4</v>
      </c>
      <c r="P88">
        <v>3.3399999999999999E-4</v>
      </c>
      <c r="Q88" s="19">
        <f t="shared" si="14"/>
        <v>0.16</v>
      </c>
      <c r="R88" s="19">
        <f t="shared" si="15"/>
        <v>1.05</v>
      </c>
      <c r="S88" s="19">
        <f t="shared" si="16"/>
        <v>3.34</v>
      </c>
      <c r="V88" s="20">
        <v>0.19272249999999999</v>
      </c>
      <c r="W88" s="20">
        <v>1.2823063000000008</v>
      </c>
      <c r="X88" s="20">
        <v>6.796410079999994</v>
      </c>
      <c r="Z88" s="19">
        <v>0.34922333661299998</v>
      </c>
      <c r="AA88" s="19">
        <v>0.25377639699499999</v>
      </c>
      <c r="AB88" s="19">
        <v>-0.24408426284599999</v>
      </c>
    </row>
    <row r="89" spans="1:28">
      <c r="A89" s="2">
        <v>49</v>
      </c>
      <c r="B89" s="3">
        <v>7.5807000000000002</v>
      </c>
      <c r="C89" s="3">
        <f t="shared" ref="C89" si="101">C88-2.4977</f>
        <v>47.986800000000031</v>
      </c>
      <c r="D89" s="3">
        <f t="shared" ref="D89" si="102">D88+1.0103</f>
        <v>268.58549999999974</v>
      </c>
      <c r="J89" s="20">
        <f t="shared" si="11"/>
        <v>0.19254978</v>
      </c>
      <c r="K89" s="20">
        <f t="shared" si="12"/>
        <v>1.2188647200000007</v>
      </c>
      <c r="L89" s="20">
        <f t="shared" si="13"/>
        <v>6.8220716999999933</v>
      </c>
      <c r="N89">
        <v>1.5999999999999999E-5</v>
      </c>
      <c r="O89">
        <v>9.8999999999999994E-5</v>
      </c>
      <c r="P89">
        <v>3.3500000000000001E-4</v>
      </c>
      <c r="Q89" s="19">
        <f t="shared" si="14"/>
        <v>0.16</v>
      </c>
      <c r="R89" s="19">
        <f t="shared" si="15"/>
        <v>0.99</v>
      </c>
      <c r="S89" s="19">
        <f t="shared" si="16"/>
        <v>3.35</v>
      </c>
      <c r="V89" s="20">
        <v>0.19254978</v>
      </c>
      <c r="W89" s="20">
        <v>1.2188647200000007</v>
      </c>
      <c r="X89" s="20">
        <v>6.8220716999999933</v>
      </c>
      <c r="Z89" s="19">
        <v>0.25863134013799999</v>
      </c>
      <c r="AA89" s="19">
        <v>0.209098102265</v>
      </c>
      <c r="AB89" s="19">
        <v>-0.18578898607</v>
      </c>
    </row>
    <row r="90" spans="1:28">
      <c r="A90" s="2">
        <v>50</v>
      </c>
      <c r="B90" s="3">
        <v>7.5875000000000004</v>
      </c>
      <c r="C90" s="3">
        <f t="shared" ref="C90" si="103">C89-2.488</f>
        <v>45.498800000000031</v>
      </c>
      <c r="D90" s="3">
        <f t="shared" ref="D90" si="104">D89+1.0031</f>
        <v>269.58859999999976</v>
      </c>
      <c r="J90" s="20">
        <f t="shared" si="11"/>
        <v>0.19272249999999999</v>
      </c>
      <c r="K90" s="20">
        <f t="shared" si="12"/>
        <v>1.1556695200000007</v>
      </c>
      <c r="L90" s="20">
        <f t="shared" si="13"/>
        <v>6.8475504399999938</v>
      </c>
      <c r="N90">
        <v>1.5999999999999999E-5</v>
      </c>
      <c r="O90">
        <v>9.2999999999999997E-5</v>
      </c>
      <c r="P90">
        <v>3.3500000000000001E-4</v>
      </c>
      <c r="Q90" s="19">
        <f t="shared" si="14"/>
        <v>0.16</v>
      </c>
      <c r="R90" s="19">
        <f t="shared" si="15"/>
        <v>0.92999999999999994</v>
      </c>
      <c r="S90" s="19">
        <f t="shared" si="16"/>
        <v>3.35</v>
      </c>
      <c r="V90" s="20">
        <v>0.19272249999999999</v>
      </c>
      <c r="W90" s="20">
        <v>1.1556695200000007</v>
      </c>
      <c r="X90" s="20">
        <v>6.8475504399999938</v>
      </c>
      <c r="Z90" s="19">
        <v>0.187200231291</v>
      </c>
      <c r="AA90" s="19">
        <v>0.16988996195600001</v>
      </c>
      <c r="AB90" s="19">
        <v>-0.13920361229200001</v>
      </c>
    </row>
    <row r="91" spans="1:28">
      <c r="A91" s="2">
        <v>51</v>
      </c>
      <c r="B91" s="3">
        <v>7.5807000000000002</v>
      </c>
      <c r="C91" s="3">
        <f t="shared" ref="C91" si="105">C90-2.4977</f>
        <v>43.001100000000029</v>
      </c>
      <c r="D91" s="3">
        <f t="shared" ref="D91" si="106">D90+1.0103</f>
        <v>270.59889999999973</v>
      </c>
      <c r="J91" s="20">
        <f t="shared" si="11"/>
        <v>0.19254978</v>
      </c>
      <c r="K91" s="20">
        <f t="shared" si="12"/>
        <v>1.0922279400000008</v>
      </c>
      <c r="L91" s="20">
        <f t="shared" si="13"/>
        <v>6.8732120599999931</v>
      </c>
      <c r="N91">
        <v>1.5E-5</v>
      </c>
      <c r="O91">
        <v>8.7000000000000001E-5</v>
      </c>
      <c r="P91">
        <v>3.3399999999999999E-4</v>
      </c>
      <c r="Q91" s="19">
        <f t="shared" si="14"/>
        <v>0.15</v>
      </c>
      <c r="R91" s="19">
        <f t="shared" si="15"/>
        <v>0.87</v>
      </c>
      <c r="S91" s="19">
        <f t="shared" si="16"/>
        <v>3.34</v>
      </c>
      <c r="V91" s="20">
        <v>0.19254978</v>
      </c>
      <c r="W91" s="20">
        <v>1.0922279400000008</v>
      </c>
      <c r="X91" s="20">
        <v>6.8732120599999931</v>
      </c>
      <c r="Z91" s="19">
        <v>0.13189065899300001</v>
      </c>
      <c r="AA91" s="19">
        <v>0.135077513678</v>
      </c>
      <c r="AB91" s="19">
        <v>-0.101800258524</v>
      </c>
    </row>
    <row r="92" spans="1:28">
      <c r="A92" s="2">
        <v>52</v>
      </c>
      <c r="B92" s="3">
        <v>7.5875000000000004</v>
      </c>
      <c r="C92" s="3">
        <f t="shared" ref="C92" si="107">C91-2.488</f>
        <v>40.51310000000003</v>
      </c>
      <c r="D92" s="3">
        <f t="shared" ref="D92" si="108">D91+1.0031</f>
        <v>271.60199999999975</v>
      </c>
      <c r="J92" s="20">
        <f t="shared" si="11"/>
        <v>0.19272249999999999</v>
      </c>
      <c r="K92" s="20">
        <f t="shared" si="12"/>
        <v>1.0290327400000008</v>
      </c>
      <c r="L92" s="20">
        <f t="shared" si="13"/>
        <v>6.8986907999999936</v>
      </c>
      <c r="N92">
        <v>1.5E-5</v>
      </c>
      <c r="O92">
        <v>8.2000000000000001E-5</v>
      </c>
      <c r="P92">
        <v>3.3399999999999999E-4</v>
      </c>
      <c r="Q92" s="19">
        <f t="shared" si="14"/>
        <v>0.15</v>
      </c>
      <c r="R92" s="19">
        <f t="shared" si="15"/>
        <v>0.82000000000000006</v>
      </c>
      <c r="S92" s="19">
        <f t="shared" si="16"/>
        <v>3.34</v>
      </c>
      <c r="V92" s="20">
        <v>0.19272249999999999</v>
      </c>
      <c r="W92" s="20">
        <v>1.0290327400000008</v>
      </c>
      <c r="X92" s="20">
        <v>6.8986907999999936</v>
      </c>
      <c r="Z92" s="19">
        <v>8.9930070300399997E-2</v>
      </c>
      <c r="AA92" s="19">
        <v>0.10559761673199999</v>
      </c>
      <c r="AB92" s="19">
        <v>-7.2973379906699998E-2</v>
      </c>
    </row>
    <row r="93" spans="1:28">
      <c r="A93" s="2">
        <v>53</v>
      </c>
      <c r="B93" s="3">
        <v>7.5807000000000002</v>
      </c>
      <c r="C93" s="3">
        <f t="shared" ref="C93" si="109">C92-2.4977</f>
        <v>38.015400000000028</v>
      </c>
      <c r="D93" s="3">
        <f t="shared" ref="D93" si="110">D92+1.0103</f>
        <v>272.61229999999972</v>
      </c>
      <c r="J93" s="20">
        <f t="shared" si="11"/>
        <v>0.19254978</v>
      </c>
      <c r="K93" s="20">
        <f t="shared" si="12"/>
        <v>0.96559116000000067</v>
      </c>
      <c r="L93" s="20">
        <f t="shared" si="13"/>
        <v>6.9243524199999928</v>
      </c>
      <c r="N93">
        <v>1.5E-5</v>
      </c>
      <c r="O93">
        <v>7.6000000000000004E-5</v>
      </c>
      <c r="P93">
        <v>3.3300000000000002E-4</v>
      </c>
      <c r="Q93" s="19">
        <f t="shared" si="14"/>
        <v>0.15</v>
      </c>
      <c r="R93" s="19">
        <f t="shared" si="15"/>
        <v>0.76</v>
      </c>
      <c r="S93" s="19">
        <f t="shared" si="16"/>
        <v>3.33</v>
      </c>
      <c r="V93" s="20">
        <v>0.19254978</v>
      </c>
      <c r="W93" s="20">
        <v>0.96559116000000067</v>
      </c>
      <c r="X93" s="20">
        <v>6.9243524199999928</v>
      </c>
      <c r="Z93" s="19">
        <v>5.9053850015999998E-2</v>
      </c>
      <c r="AA93" s="19">
        <v>8.0486701689999995E-2</v>
      </c>
      <c r="AB93" s="19">
        <v>-5.0800104326899999E-2</v>
      </c>
    </row>
    <row r="94" spans="1:28">
      <c r="A94" s="2">
        <v>54</v>
      </c>
      <c r="B94" s="3">
        <v>7.5875000000000004</v>
      </c>
      <c r="C94" s="3">
        <f t="shared" ref="C94" si="111">C93-2.488</f>
        <v>35.527400000000029</v>
      </c>
      <c r="D94" s="3">
        <f t="shared" ref="D94" si="112">D93+1.0031</f>
        <v>273.61539999999974</v>
      </c>
      <c r="J94" s="20">
        <f t="shared" si="11"/>
        <v>0.19272249999999999</v>
      </c>
      <c r="K94" s="20">
        <f t="shared" si="12"/>
        <v>0.90239596000000066</v>
      </c>
      <c r="L94" s="20">
        <f t="shared" si="13"/>
        <v>6.9498311599999933</v>
      </c>
      <c r="N94">
        <v>1.5E-5</v>
      </c>
      <c r="O94">
        <v>7.1000000000000005E-5</v>
      </c>
      <c r="P94">
        <v>3.3199999999999999E-4</v>
      </c>
      <c r="Q94" s="19">
        <f t="shared" si="14"/>
        <v>0.15</v>
      </c>
      <c r="R94" s="19">
        <f t="shared" si="15"/>
        <v>0.71000000000000008</v>
      </c>
      <c r="S94" s="19">
        <f t="shared" si="16"/>
        <v>3.32</v>
      </c>
      <c r="V94" s="20">
        <v>0.19272249999999999</v>
      </c>
      <c r="W94" s="20">
        <v>0.90239596000000066</v>
      </c>
      <c r="X94" s="20">
        <v>6.9498311599999933</v>
      </c>
      <c r="Z94" s="19">
        <v>3.6882313009699998E-2</v>
      </c>
      <c r="AA94" s="19">
        <v>6.0057819633599997E-2</v>
      </c>
      <c r="AB94" s="19">
        <v>-3.4444163209500001E-2</v>
      </c>
    </row>
    <row r="95" spans="1:28">
      <c r="A95" s="2">
        <v>55</v>
      </c>
      <c r="B95" s="3">
        <v>7.5807000000000002</v>
      </c>
      <c r="C95" s="3">
        <v>33.027700000000003</v>
      </c>
      <c r="D95" s="3">
        <v>274.62639999999999</v>
      </c>
      <c r="J95" s="20">
        <f t="shared" si="11"/>
        <v>0.19254978</v>
      </c>
      <c r="K95" s="20">
        <f t="shared" si="12"/>
        <v>0.83890358000000009</v>
      </c>
      <c r="L95" s="20">
        <f t="shared" si="13"/>
        <v>6.9755105599999991</v>
      </c>
      <c r="N95">
        <v>1.5E-5</v>
      </c>
      <c r="O95">
        <v>6.4999999999999994E-5</v>
      </c>
      <c r="P95">
        <v>3.3100000000000002E-4</v>
      </c>
      <c r="Q95" s="19">
        <f t="shared" si="14"/>
        <v>0.15</v>
      </c>
      <c r="R95" s="19">
        <f t="shared" si="15"/>
        <v>0.64999999999999991</v>
      </c>
      <c r="S95" s="19">
        <f t="shared" si="16"/>
        <v>3.31</v>
      </c>
      <c r="V95" s="20">
        <v>0.19254978</v>
      </c>
      <c r="W95" s="20">
        <v>0.83890358000000009</v>
      </c>
      <c r="X95" s="20">
        <v>6.9755105599999991</v>
      </c>
      <c r="Z95" s="19">
        <v>2.1635560804999999E-2</v>
      </c>
      <c r="AA95" s="19">
        <v>4.3451414553099997E-2</v>
      </c>
      <c r="AB95" s="19">
        <v>-2.2505275864500001E-2</v>
      </c>
    </row>
    <row r="96" spans="1:28">
      <c r="A96" s="2">
        <v>56</v>
      </c>
      <c r="B96" s="3">
        <v>7.5875000000000004</v>
      </c>
      <c r="C96" s="3">
        <v>30.5396</v>
      </c>
      <c r="D96" s="3">
        <v>275.62950000000001</v>
      </c>
      <c r="J96" s="20">
        <f t="shared" si="11"/>
        <v>0.19272249999999999</v>
      </c>
      <c r="K96" s="20">
        <f t="shared" si="12"/>
        <v>0.77570583999999998</v>
      </c>
      <c r="L96" s="20">
        <f t="shared" si="13"/>
        <v>7.0009892999999996</v>
      </c>
      <c r="N96">
        <v>1.5E-5</v>
      </c>
      <c r="O96">
        <v>6.0000000000000002E-5</v>
      </c>
      <c r="P96">
        <v>3.3E-4</v>
      </c>
      <c r="Q96" s="19">
        <f t="shared" si="14"/>
        <v>0.15</v>
      </c>
      <c r="R96" s="19">
        <f t="shared" si="15"/>
        <v>0.6</v>
      </c>
      <c r="S96" s="19">
        <f t="shared" si="16"/>
        <v>3.3</v>
      </c>
      <c r="V96" s="20">
        <v>0.19272249999999999</v>
      </c>
      <c r="W96" s="20">
        <v>0.77570583999999998</v>
      </c>
      <c r="X96" s="20">
        <v>7.0009892999999996</v>
      </c>
      <c r="Z96" s="19">
        <v>1.1514478243599999E-2</v>
      </c>
      <c r="AA96" s="19">
        <v>3.05639935591E-2</v>
      </c>
      <c r="AB96" s="19">
        <v>-1.41819455449E-2</v>
      </c>
    </row>
    <row r="97" spans="1:28">
      <c r="A97" s="2">
        <v>57</v>
      </c>
      <c r="B97" s="3">
        <v>7.5807000000000002</v>
      </c>
      <c r="C97" s="3">
        <v>28.041899999999998</v>
      </c>
      <c r="D97" s="3">
        <v>276.63979999999998</v>
      </c>
      <c r="J97" s="20">
        <f t="shared" si="11"/>
        <v>0.19254978</v>
      </c>
      <c r="K97" s="20">
        <f t="shared" si="12"/>
        <v>0.71226425999999998</v>
      </c>
      <c r="L97" s="20">
        <f t="shared" si="13"/>
        <v>7.0266509199999989</v>
      </c>
      <c r="N97">
        <v>1.5E-5</v>
      </c>
      <c r="O97">
        <v>5.3999999999999998E-5</v>
      </c>
      <c r="P97">
        <v>3.28E-4</v>
      </c>
      <c r="Q97" s="19">
        <f t="shared" si="14"/>
        <v>0.15</v>
      </c>
      <c r="R97" s="19">
        <f t="shared" si="15"/>
        <v>0.53999999999999992</v>
      </c>
      <c r="S97" s="19">
        <f t="shared" si="16"/>
        <v>3.2800000000000002</v>
      </c>
      <c r="V97" s="20">
        <v>0.19254978</v>
      </c>
      <c r="W97" s="20">
        <v>0.71226425999999998</v>
      </c>
      <c r="X97" s="20">
        <v>7.0266509199999989</v>
      </c>
      <c r="Z97" s="19">
        <v>5.2575960725100004E-3</v>
      </c>
      <c r="AA97" s="19">
        <v>2.0661153618799999E-2</v>
      </c>
      <c r="AB97" s="19">
        <v>-8.5013506521099992E-3</v>
      </c>
    </row>
    <row r="98" spans="1:28">
      <c r="A98" s="2">
        <v>58</v>
      </c>
      <c r="B98" s="3">
        <v>7.5875000000000004</v>
      </c>
      <c r="C98" s="3">
        <v>25.553899999999999</v>
      </c>
      <c r="D98" s="3">
        <v>277.64299999999997</v>
      </c>
      <c r="J98" s="20">
        <f t="shared" si="11"/>
        <v>0.19272249999999999</v>
      </c>
      <c r="K98" s="20">
        <f t="shared" si="12"/>
        <v>0.64906905999999998</v>
      </c>
      <c r="L98" s="20">
        <f t="shared" si="13"/>
        <v>7.0521321999999991</v>
      </c>
      <c r="N98">
        <v>1.4E-5</v>
      </c>
      <c r="O98">
        <v>4.8999999999999998E-5</v>
      </c>
      <c r="P98">
        <v>3.2600000000000001E-4</v>
      </c>
      <c r="Q98" s="19">
        <f t="shared" si="14"/>
        <v>0.13999999999999999</v>
      </c>
      <c r="R98" s="19">
        <f t="shared" si="15"/>
        <v>0.49</v>
      </c>
      <c r="S98" s="19">
        <f t="shared" si="16"/>
        <v>3.2600000000000002</v>
      </c>
      <c r="V98" s="20">
        <v>0.19272249999999999</v>
      </c>
      <c r="W98" s="20">
        <v>0.64906905999999998</v>
      </c>
      <c r="X98" s="20">
        <v>7.0521321999999991</v>
      </c>
      <c r="Z98" s="19">
        <v>1.6403297060999999E-3</v>
      </c>
      <c r="AA98" s="19">
        <v>1.3421035461600001E-2</v>
      </c>
      <c r="AB98" s="19">
        <v>-4.8327666590400001E-3</v>
      </c>
    </row>
    <row r="101" spans="1:28" ht="18.75">
      <c r="A101" s="8" t="s">
        <v>14</v>
      </c>
    </row>
    <row r="102" spans="1:28" ht="18.75">
      <c r="A102" s="8"/>
      <c r="B102" s="9"/>
      <c r="C102" s="10" t="s">
        <v>15</v>
      </c>
      <c r="D102" s="11"/>
      <c r="F102" s="9"/>
      <c r="G102" s="10" t="s">
        <v>16</v>
      </c>
      <c r="H102" s="11"/>
      <c r="J102" s="13" t="s">
        <v>19</v>
      </c>
      <c r="K102" s="13"/>
      <c r="L102" s="13"/>
      <c r="N102" t="s">
        <v>20</v>
      </c>
      <c r="V102" s="13" t="s">
        <v>19</v>
      </c>
      <c r="W102" s="13"/>
      <c r="X102" s="13"/>
      <c r="Z102" t="s">
        <v>24</v>
      </c>
    </row>
    <row r="103" spans="1:28" ht="15.75" thickBot="1">
      <c r="B103" s="1" t="s">
        <v>0</v>
      </c>
      <c r="C103" s="1" t="s">
        <v>1</v>
      </c>
      <c r="D103" s="1" t="s">
        <v>2</v>
      </c>
      <c r="F103" s="1" t="s">
        <v>0</v>
      </c>
      <c r="G103" s="1" t="s">
        <v>1</v>
      </c>
      <c r="H103" s="1" t="s">
        <v>2</v>
      </c>
      <c r="J103" s="14" t="s">
        <v>0</v>
      </c>
      <c r="K103" s="14" t="s">
        <v>1</v>
      </c>
      <c r="L103" s="14" t="s">
        <v>2</v>
      </c>
      <c r="N103" s="15" t="s">
        <v>21</v>
      </c>
      <c r="O103" s="15" t="s">
        <v>22</v>
      </c>
      <c r="P103" s="15" t="s">
        <v>23</v>
      </c>
      <c r="Q103" s="15" t="s">
        <v>26</v>
      </c>
      <c r="R103" s="15" t="s">
        <v>27</v>
      </c>
      <c r="S103" s="15" t="s">
        <v>28</v>
      </c>
      <c r="V103" s="14" t="s">
        <v>0</v>
      </c>
      <c r="W103" s="14" t="s">
        <v>1</v>
      </c>
      <c r="X103" s="14" t="s">
        <v>2</v>
      </c>
      <c r="Z103" s="15" t="s">
        <v>26</v>
      </c>
      <c r="AA103" s="15" t="s">
        <v>27</v>
      </c>
      <c r="AB103" s="15" t="s">
        <v>28</v>
      </c>
    </row>
    <row r="104" spans="1:28">
      <c r="A104" s="2">
        <v>1</v>
      </c>
      <c r="B104" s="3">
        <v>4.0054999999999996</v>
      </c>
      <c r="C104" s="3">
        <v>201.09700000000001</v>
      </c>
      <c r="D104" s="3">
        <v>182.6525</v>
      </c>
      <c r="F104" s="3">
        <v>5.2319999999999998E-2</v>
      </c>
      <c r="G104" s="12">
        <v>-0.88348000000000004</v>
      </c>
      <c r="H104" s="12">
        <v>-0.46529999999999999</v>
      </c>
      <c r="J104">
        <f>B104*0.0254</f>
        <v>0.10173969999999999</v>
      </c>
      <c r="K104">
        <f t="shared" ref="K104:L108" si="113">C104*0.0254</f>
        <v>5.1078637999999996</v>
      </c>
      <c r="L104">
        <f t="shared" si="113"/>
        <v>4.6393734999999996</v>
      </c>
      <c r="N104">
        <v>5.0000000000000004E-6</v>
      </c>
      <c r="O104">
        <v>2.3900000000000001E-4</v>
      </c>
      <c r="P104">
        <v>3.8999999999999999E-5</v>
      </c>
      <c r="Q104" s="19">
        <f>N104*10000</f>
        <v>0.05</v>
      </c>
      <c r="R104" s="19">
        <f t="shared" ref="R104" si="114">O104*10000</f>
        <v>2.39</v>
      </c>
      <c r="S104" s="19">
        <f t="shared" ref="S104" si="115">P104*10000</f>
        <v>0.39</v>
      </c>
      <c r="V104" s="20">
        <v>0.10173969999999999</v>
      </c>
      <c r="W104" s="20">
        <v>5.1078637999999996</v>
      </c>
      <c r="X104" s="20">
        <v>4.6393734999999996</v>
      </c>
      <c r="Z104" s="19">
        <v>23.77</v>
      </c>
      <c r="AA104" s="19">
        <v>-3.27</v>
      </c>
      <c r="AB104" s="19">
        <v>-2.08</v>
      </c>
    </row>
    <row r="105" spans="1:28">
      <c r="A105" s="2">
        <v>2</v>
      </c>
      <c r="B105" s="3">
        <v>4.0129999999999999</v>
      </c>
      <c r="C105" s="3">
        <v>195.68989999999999</v>
      </c>
      <c r="D105" s="3">
        <v>190.08250000000001</v>
      </c>
      <c r="J105">
        <f t="shared" ref="J105:J108" si="116">B105*0.0254</f>
        <v>0.1019302</v>
      </c>
      <c r="K105">
        <f t="shared" si="113"/>
        <v>4.9705234599999999</v>
      </c>
      <c r="L105">
        <f t="shared" si="113"/>
        <v>4.8280954999999999</v>
      </c>
      <c r="N105">
        <v>5.0000000000000004E-6</v>
      </c>
      <c r="O105">
        <v>2.4000000000000001E-4</v>
      </c>
      <c r="P105">
        <v>5.5000000000000002E-5</v>
      </c>
      <c r="Q105" s="19">
        <f t="shared" ref="Q105:Q108" si="117">N105*10000</f>
        <v>0.05</v>
      </c>
      <c r="R105" s="19">
        <f t="shared" ref="R105:R108" si="118">O105*10000</f>
        <v>2.4</v>
      </c>
      <c r="S105" s="19">
        <f t="shared" ref="S105:S108" si="119">P105*10000</f>
        <v>0.55000000000000004</v>
      </c>
      <c r="V105" s="20">
        <v>0.1019302</v>
      </c>
      <c r="W105" s="20">
        <v>4.9705234599999999</v>
      </c>
      <c r="X105" s="20">
        <v>4.8280954999999999</v>
      </c>
      <c r="Z105" s="19">
        <v>23.97</v>
      </c>
      <c r="AA105" s="19">
        <v>-3.17</v>
      </c>
      <c r="AB105" s="19">
        <v>-2.4</v>
      </c>
    </row>
    <row r="106" spans="1:28">
      <c r="A106" s="2">
        <v>3</v>
      </c>
      <c r="B106" s="3">
        <v>3.9967999999999999</v>
      </c>
      <c r="C106" s="3">
        <v>190.36099999999999</v>
      </c>
      <c r="D106" s="3">
        <v>197.54589999999999</v>
      </c>
      <c r="J106">
        <f t="shared" si="116"/>
        <v>0.10151871999999999</v>
      </c>
      <c r="K106">
        <f t="shared" si="113"/>
        <v>4.8351693999999998</v>
      </c>
      <c r="L106">
        <f t="shared" si="113"/>
        <v>5.0176658599999993</v>
      </c>
      <c r="N106">
        <v>5.0000000000000004E-6</v>
      </c>
      <c r="O106">
        <v>2.3900000000000001E-4</v>
      </c>
      <c r="P106">
        <v>6.9999999999999994E-5</v>
      </c>
      <c r="Q106" s="19">
        <f t="shared" si="117"/>
        <v>0.05</v>
      </c>
      <c r="R106" s="19">
        <f t="shared" si="118"/>
        <v>2.39</v>
      </c>
      <c r="S106" s="19">
        <f t="shared" si="119"/>
        <v>0.7</v>
      </c>
      <c r="V106" s="20">
        <v>0.10151871999999999</v>
      </c>
      <c r="W106" s="20">
        <v>4.8351693999999998</v>
      </c>
      <c r="X106" s="20">
        <v>5.0176658599999993</v>
      </c>
      <c r="Z106" s="19">
        <v>23.33</v>
      </c>
      <c r="AA106" s="19">
        <v>-2.9</v>
      </c>
      <c r="AB106" s="19">
        <v>-2.62</v>
      </c>
    </row>
    <row r="107" spans="1:28">
      <c r="A107" s="2">
        <v>4</v>
      </c>
      <c r="B107" s="3">
        <v>4.0156000000000001</v>
      </c>
      <c r="C107" s="3">
        <v>184.8844</v>
      </c>
      <c r="D107" s="3">
        <v>204.93979999999999</v>
      </c>
      <c r="J107">
        <f t="shared" si="116"/>
        <v>0.10199624</v>
      </c>
      <c r="K107">
        <f t="shared" si="113"/>
        <v>4.6960637599999995</v>
      </c>
      <c r="L107">
        <f t="shared" si="113"/>
        <v>5.2054709199999998</v>
      </c>
      <c r="N107">
        <v>5.0000000000000004E-6</v>
      </c>
      <c r="O107">
        <v>2.3599999999999999E-4</v>
      </c>
      <c r="P107">
        <v>8.5000000000000006E-5</v>
      </c>
      <c r="Q107" s="19">
        <f t="shared" si="117"/>
        <v>0.05</v>
      </c>
      <c r="R107" s="19">
        <f t="shared" si="118"/>
        <v>2.36</v>
      </c>
      <c r="S107" s="19">
        <f t="shared" si="119"/>
        <v>0.85000000000000009</v>
      </c>
      <c r="V107" s="20">
        <v>0.10199624</v>
      </c>
      <c r="W107" s="20">
        <v>4.6960637599999995</v>
      </c>
      <c r="X107" s="20">
        <v>5.2054709199999998</v>
      </c>
      <c r="Z107" s="19">
        <v>22.11</v>
      </c>
      <c r="AA107" s="19">
        <v>-2.57</v>
      </c>
      <c r="AB107" s="19">
        <v>-2.75</v>
      </c>
    </row>
    <row r="108" spans="1:28">
      <c r="A108" s="2">
        <v>5</v>
      </c>
      <c r="B108" s="3">
        <v>4.0061</v>
      </c>
      <c r="C108" s="3">
        <v>179.488</v>
      </c>
      <c r="D108" s="3">
        <v>212.36850000000001</v>
      </c>
      <c r="J108">
        <f t="shared" si="116"/>
        <v>0.10175494</v>
      </c>
      <c r="K108">
        <f t="shared" si="113"/>
        <v>4.5589952</v>
      </c>
      <c r="L108">
        <f t="shared" si="113"/>
        <v>5.3941599</v>
      </c>
      <c r="N108">
        <v>5.0000000000000004E-6</v>
      </c>
      <c r="O108">
        <v>2.32E-4</v>
      </c>
      <c r="P108">
        <v>9.8999999999999994E-5</v>
      </c>
      <c r="Q108" s="19">
        <f t="shared" si="117"/>
        <v>0.05</v>
      </c>
      <c r="R108" s="19">
        <f t="shared" si="118"/>
        <v>2.3199999999999998</v>
      </c>
      <c r="S108" s="19">
        <f t="shared" si="119"/>
        <v>0.99</v>
      </c>
      <c r="V108" s="20">
        <v>0.10175494</v>
      </c>
      <c r="W108" s="20">
        <v>4.5589952</v>
      </c>
      <c r="X108" s="20">
        <v>5.3941599</v>
      </c>
      <c r="Z108" s="19">
        <v>20.21</v>
      </c>
      <c r="AA108" s="19">
        <v>-2.14</v>
      </c>
      <c r="AB108" s="19">
        <v>-2.73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Jefferson Science Associates,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aellis</dc:creator>
  <cp:lastModifiedBy>quettier</cp:lastModifiedBy>
  <dcterms:created xsi:type="dcterms:W3CDTF">2010-01-27T18:49:53Z</dcterms:created>
  <dcterms:modified xsi:type="dcterms:W3CDTF">2010-10-01T19:39:25Z</dcterms:modified>
</cp:coreProperties>
</file>