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ocal_Vikas.Gupta\Temp\11\OneNote\16.0\Exported\{9639662B-0AB9-4060-8D30-2883AB9FE8C9}\NT\2\"/>
    </mc:Choice>
  </mc:AlternateContent>
  <xr:revisionPtr revIDLastSave="0" documentId="13_ncr:1_{B4BE8157-B2E5-4507-9AA1-24666FC2127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GST Rec - Accruals" sheetId="1" r:id="rId1"/>
    <sheet name="Xero vs BAS " sheetId="2" r:id="rId2"/>
  </sheets>
  <definedNames>
    <definedName name="_xlnm.Print_Area" localSheetId="0">'GST Rec - Accruals'!$A$1:$E$60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3" i="1" l="1"/>
  <c r="D42" i="1"/>
  <c r="D43" i="1" s="1"/>
  <c r="C43" i="1"/>
  <c r="C20" i="1"/>
  <c r="D28" i="1"/>
  <c r="D27" i="1"/>
  <c r="D26" i="1"/>
  <c r="H11" i="2"/>
  <c r="G11" i="2"/>
  <c r="F11" i="2"/>
  <c r="D11" i="2"/>
  <c r="C11" i="2"/>
  <c r="H9" i="2"/>
  <c r="H8" i="2"/>
  <c r="H7" i="2"/>
  <c r="E9" i="2"/>
  <c r="E8" i="2"/>
  <c r="E7" i="2"/>
  <c r="H6" i="2"/>
  <c r="E6" i="2"/>
  <c r="E11" i="2" s="1"/>
  <c r="D20" i="1"/>
  <c r="D41" i="1"/>
  <c r="D40" i="1"/>
  <c r="D39" i="1"/>
  <c r="D34" i="1"/>
  <c r="C33" i="1"/>
  <c r="C36" i="1" s="1"/>
  <c r="B33" i="1"/>
  <c r="B36" i="1" s="1"/>
  <c r="C31" i="1"/>
  <c r="B31" i="1"/>
  <c r="D30" i="1"/>
  <c r="D29" i="1"/>
  <c r="D25" i="1"/>
  <c r="C18" i="1"/>
  <c r="C22" i="1" s="1"/>
  <c r="B18" i="1"/>
  <c r="B22" i="1" s="1"/>
  <c r="D16" i="1"/>
  <c r="D15" i="1"/>
  <c r="D14" i="1"/>
  <c r="D11" i="1"/>
  <c r="D10" i="1"/>
  <c r="I9" i="2" l="1"/>
  <c r="I8" i="2"/>
  <c r="I7" i="2"/>
  <c r="I6" i="2"/>
  <c r="I11" i="2" s="1"/>
  <c r="D18" i="1"/>
  <c r="D22" i="1" s="1"/>
  <c r="D31" i="1"/>
  <c r="D33" i="1"/>
  <c r="D36" i="1" s="1"/>
  <c r="E3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lana</author>
  </authors>
  <commentList>
    <comment ref="B31" authorId="0" shapeId="0" xr:uid="{00000000-0006-0000-0000-000004000000}">
      <text>
        <r>
          <rPr>
            <sz val="8"/>
            <color indexed="81"/>
            <rFont val="Arial"/>
            <family val="2"/>
          </rPr>
          <t>This should equal the difference figure above.</t>
        </r>
      </text>
    </comment>
    <comment ref="C31" authorId="0" shapeId="0" xr:uid="{00000000-0006-0000-0000-000005000000}">
      <text>
        <r>
          <rPr>
            <sz val="8"/>
            <color indexed="81"/>
            <rFont val="Arial"/>
            <family val="2"/>
          </rPr>
          <t>This should equal the difference figure above.</t>
        </r>
      </text>
    </comment>
    <comment ref="A38" authorId="0" shapeId="0" xr:uid="{00000000-0006-0000-0000-000007000000}">
      <text>
        <r>
          <rPr>
            <sz val="8"/>
            <color indexed="81"/>
            <rFont val="Arial"/>
            <family val="2"/>
          </rPr>
          <t>Where the difference is material, we may need to explain the differences. Discuss with job manager before doing this.</t>
        </r>
      </text>
    </comment>
  </commentList>
</comments>
</file>

<file path=xl/sharedStrings.xml><?xml version="1.0" encoding="utf-8"?>
<sst xmlns="http://schemas.openxmlformats.org/spreadsheetml/2006/main" count="49" uniqueCount="43">
  <si>
    <t>GST RECONCILIATION - ACCRUALS BASIS</t>
  </si>
  <si>
    <t>GST</t>
  </si>
  <si>
    <t>NET</t>
  </si>
  <si>
    <t>COLLECTED</t>
  </si>
  <si>
    <t>PAID</t>
  </si>
  <si>
    <t>GST coded directly to GST accounts (not on GST report)</t>
  </si>
  <si>
    <t>Balances per Balance Sheet</t>
  </si>
  <si>
    <t>Difference</t>
  </si>
  <si>
    <t>Difference is made up of:</t>
  </si>
  <si>
    <t>Prior year GST differences adjusted in XXX XXX BAS</t>
  </si>
  <si>
    <t>Highlight the conclusion. Add as management point and include adjustment in covering letter.</t>
  </si>
  <si>
    <r>
      <t>less:</t>
    </r>
    <r>
      <rPr>
        <sz val="11"/>
        <rFont val="Calibri"/>
        <family val="2"/>
        <scheme val="minor"/>
      </rPr>
      <t xml:space="preserve"> Current year BAS's</t>
    </r>
  </si>
  <si>
    <r>
      <t xml:space="preserve">- the net </t>
    </r>
    <r>
      <rPr>
        <b/>
        <sz val="11"/>
        <rFont val="Calibri"/>
        <family val="2"/>
        <scheme val="minor"/>
      </rPr>
      <t>PAYABLE</t>
    </r>
    <r>
      <rPr>
        <sz val="11"/>
        <rFont val="Calibri"/>
        <family val="2"/>
        <scheme val="minor"/>
      </rPr>
      <t xml:space="preserve"> difference can be adjusted in the next BAS if:</t>
    </r>
  </si>
  <si>
    <t xml:space="preserve">          * the net payable difference is less than $10,000; AND</t>
  </si>
  <si>
    <t xml:space="preserve">          * the adjustment relates to transactions that are up to 18 months old</t>
  </si>
  <si>
    <r>
      <t xml:space="preserve">- the net </t>
    </r>
    <r>
      <rPr>
        <b/>
        <sz val="11"/>
        <rFont val="Calibri"/>
        <family val="2"/>
        <scheme val="minor"/>
      </rPr>
      <t>REFUNDABLE</t>
    </r>
    <r>
      <rPr>
        <sz val="11"/>
        <rFont val="Calibri"/>
        <family val="2"/>
        <scheme val="minor"/>
      </rPr>
      <t xml:space="preserve"> difference can be adjusted in the next BAS if:</t>
    </r>
  </si>
  <si>
    <t xml:space="preserve">          * the adjustment relates to transactions that are up to 4 years old</t>
  </si>
  <si>
    <t>- Otherwise the BAS's for the relevant period must be amended</t>
  </si>
  <si>
    <t>Note: The threshold and time limit for entities with annual turnover of between $20M and $100M is $20K and 12 months</t>
  </si>
  <si>
    <t>Per GST report (accruals)</t>
  </si>
  <si>
    <t>30 Jun 2023</t>
  </si>
  <si>
    <t>September 2022</t>
  </si>
  <si>
    <t>December 2022</t>
  </si>
  <si>
    <t>March 2023</t>
  </si>
  <si>
    <t>Expected June 2023 BAS</t>
  </si>
  <si>
    <t>June 2023 BAS should be</t>
  </si>
  <si>
    <t>June 2023 BAS lodged</t>
  </si>
  <si>
    <t>Where there is a difference between what the June 2023 BAS should be and the BAS lodged:</t>
  </si>
  <si>
    <t>Prior year adjustments  - not processed</t>
  </si>
  <si>
    <t xml:space="preserve">Xero vs BAS </t>
  </si>
  <si>
    <t xml:space="preserve">Xero </t>
  </si>
  <si>
    <t>BAS</t>
  </si>
  <si>
    <t>Qtr</t>
  </si>
  <si>
    <t>Collected</t>
  </si>
  <si>
    <t xml:space="preserve">Paid </t>
  </si>
  <si>
    <t xml:space="preserve">Net </t>
  </si>
  <si>
    <t xml:space="preserve">Variance </t>
  </si>
  <si>
    <t>2020 year end adjustment - not processed</t>
  </si>
  <si>
    <t>2021 year end adjustment - not processed</t>
  </si>
  <si>
    <t>2021 GST re Hire Fees</t>
  </si>
  <si>
    <t>2022 year end adjustment - not processed</t>
  </si>
  <si>
    <t xml:space="preserve">GST on Borrowing Costs </t>
  </si>
  <si>
    <t xml:space="preserve">GST on Sale of Excavator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</si>
</sst>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$&quot;* #,##0.00_-;\-&quot;$&quot;* #,##0.00_-;_-&quot;$&quot;* &quot;-&quot;??_-;_-@_-"/>
    <numFmt numFmtId="43" formatCode="_-* #,##0.00_-;\-* #,##0.00_-;_-* &quot;-&quot;??_-;_-@_-"/>
    <numFmt numFmtId="164" formatCode="dd/mm/yy;@"/>
    <numFmt numFmtId="165" formatCode="_-* #,##0.0000_-;[Red]* \(#,##0.0000\)_-;_-* &quot;-&quot;??_-;_-@_-"/>
    <numFmt numFmtId="166" formatCode="_-* #,##0.00_-;[Red]* \(#,##0.00\);_-* &quot;-&quot;??_-;_-@_-"/>
  </numFmts>
  <fonts count="7" x14ac:knownFonts="1">
    <font>
      <sz val="10"/>
      <name val="Arial"/>
    </font>
    <font>
      <sz val="10"/>
      <name val="Arial"/>
      <family val="2"/>
    </font>
    <font>
      <sz val="8"/>
      <color indexed="81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2">
    <xf numFmtId="0" fontId="0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3" fillId="0" borderId="0" xfId="0" applyFont="1"/>
    <xf numFmtId="0" fontId="4" fillId="0" borderId="0" xfId="0" applyFont="1"/>
    <xf numFmtId="0" fontId="3" fillId="2" borderId="0" xfId="0" applyFont="1" applyFill="1"/>
    <xf numFmtId="15" fontId="3" fillId="2" borderId="0" xfId="0" quotePrefix="1" applyNumberFormat="1" applyFont="1" applyFill="1"/>
    <xf numFmtId="0" fontId="4" fillId="0" borderId="1" xfId="0" applyFont="1" applyBorder="1"/>
    <xf numFmtId="0" fontId="5" fillId="0" borderId="0" xfId="0" applyFont="1"/>
    <xf numFmtId="17" fontId="4" fillId="0" borderId="0" xfId="0" quotePrefix="1" applyNumberFormat="1" applyFont="1"/>
    <xf numFmtId="166" fontId="4" fillId="0" borderId="0" xfId="0" applyNumberFormat="1" applyFont="1"/>
    <xf numFmtId="166" fontId="3" fillId="0" borderId="0" xfId="0" applyNumberFormat="1" applyFont="1" applyAlignment="1">
      <alignment horizontal="center"/>
    </xf>
    <xf numFmtId="166" fontId="3" fillId="0" borderId="1" xfId="0" applyNumberFormat="1" applyFont="1" applyBorder="1" applyAlignment="1">
      <alignment horizontal="center"/>
    </xf>
    <xf numFmtId="166" fontId="4" fillId="0" borderId="1" xfId="0" applyNumberFormat="1" applyFont="1" applyBorder="1"/>
    <xf numFmtId="166" fontId="3" fillId="0" borderId="2" xfId="0" applyNumberFormat="1" applyFont="1" applyBorder="1"/>
    <xf numFmtId="166" fontId="3" fillId="0" borderId="0" xfId="0" applyNumberFormat="1" applyFont="1"/>
    <xf numFmtId="166" fontId="4" fillId="0" borderId="3" xfId="0" applyNumberFormat="1" applyFont="1" applyBorder="1"/>
    <xf numFmtId="0" fontId="4" fillId="0" borderId="0" xfId="8" applyFont="1"/>
    <xf numFmtId="0" fontId="4" fillId="0" borderId="0" xfId="8" quotePrefix="1" applyFont="1"/>
    <xf numFmtId="17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0" fillId="0" borderId="2" xfId="0" applyBorder="1"/>
    <xf numFmtId="2" fontId="0" fillId="0" borderId="2" xfId="0" applyNumberFormat="1" applyBorder="1"/>
    <xf numFmtId="0" fontId="6" fillId="0" borderId="4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6" xfId="0" applyFont="1" applyBorder="1" applyAlignment="1">
      <alignment horizontal="center"/>
    </xf>
  </cellXfs>
  <cellStyles count="12">
    <cellStyle name="Comma 2" xfId="1" xr:uid="{00000000-0005-0000-0000-000000000000}"/>
    <cellStyle name="Comma 3" xfId="2" xr:uid="{00000000-0005-0000-0000-000001000000}"/>
    <cellStyle name="Comma 3 2" xfId="3" xr:uid="{00000000-0005-0000-0000-000002000000}"/>
    <cellStyle name="Currency 2" xfId="4" xr:uid="{00000000-0005-0000-0000-000003000000}"/>
    <cellStyle name="Currency 2 2" xfId="5" xr:uid="{00000000-0005-0000-0000-000004000000}"/>
    <cellStyle name="Currency 3" xfId="6" xr:uid="{00000000-0005-0000-0000-000005000000}"/>
    <cellStyle name="Currency 3 2" xfId="7" xr:uid="{00000000-0005-0000-0000-000006000000}"/>
    <cellStyle name="Normal" xfId="0" builtinId="0"/>
    <cellStyle name="Normal 2" xfId="8" xr:uid="{00000000-0005-0000-0000-000008000000}"/>
    <cellStyle name="Percent 2" xfId="9" xr:uid="{00000000-0005-0000-0000-000009000000}"/>
    <cellStyle name="Percent 3" xfId="10" xr:uid="{00000000-0005-0000-0000-00000A000000}"/>
    <cellStyle name="Percent 3 2" xfId="11" xr:uid="{00000000-0005-0000-0000-00000B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790575</xdr:colOff>
      <xdr:row>0</xdr:row>
      <xdr:rowOff>0</xdr:rowOff>
    </xdr:from>
    <xdr:to>
      <xdr:col>3</xdr:col>
      <xdr:colOff>704850</xdr:colOff>
      <xdr:row>2</xdr:row>
      <xdr:rowOff>66675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500" y="0"/>
          <a:ext cx="1762125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7">
    <pageSetUpPr fitToPage="1"/>
  </sheetPr>
  <dimension ref="A1:E59"/>
  <sheetViews>
    <sheetView tabSelected="1" zoomScaleNormal="100" workbookViewId="0">
      <selection activeCell="F11" sqref="F11"/>
    </sheetView>
  </sheetViews>
  <sheetFormatPr defaultColWidth="9.140625" defaultRowHeight="15" x14ac:dyDescent="0.25"/>
  <cols>
    <col min="1" max="1" width="48.85546875" style="2" customWidth="1"/>
    <col min="2" max="4" width="13.85546875" style="8" customWidth="1"/>
    <col min="5" max="5" width="12.7109375" style="2" bestFit="1" customWidth="1"/>
    <col min="6" max="16384" width="9.140625" style="2"/>
  </cols>
  <sheetData>
    <row r="1" spans="1:4" x14ac:dyDescent="0.25">
      <c r="A1" s="1"/>
    </row>
    <row r="2" spans="1:4" x14ac:dyDescent="0.25">
      <c r="A2" s="3" t="s">
        <v>0</v>
      </c>
      <c r="D2" s="9"/>
    </row>
    <row r="3" spans="1:4" x14ac:dyDescent="0.25">
      <c r="A3" s="1"/>
    </row>
    <row r="4" spans="1:4" x14ac:dyDescent="0.25">
      <c r="A4" s="4" t="s">
        <v>20</v>
      </c>
    </row>
    <row r="7" spans="1:4" x14ac:dyDescent="0.25">
      <c r="B7" s="9" t="s">
        <v>1</v>
      </c>
      <c r="C7" s="9" t="s">
        <v>1</v>
      </c>
      <c r="D7" s="9" t="s">
        <v>2</v>
      </c>
    </row>
    <row r="8" spans="1:4" x14ac:dyDescent="0.25">
      <c r="A8" s="5"/>
      <c r="B8" s="10" t="s">
        <v>3</v>
      </c>
      <c r="C8" s="10" t="s">
        <v>4</v>
      </c>
      <c r="D8" s="10"/>
    </row>
    <row r="10" spans="1:4" x14ac:dyDescent="0.25">
      <c r="A10" s="2" t="s">
        <v>19</v>
      </c>
      <c r="B10" s="8">
        <v>43510.34</v>
      </c>
      <c r="C10" s="8">
        <v>138116.06</v>
      </c>
      <c r="D10" s="8">
        <f>B10-C10</f>
        <v>-94605.72</v>
      </c>
    </row>
    <row r="11" spans="1:4" x14ac:dyDescent="0.25">
      <c r="A11" s="2" t="s">
        <v>5</v>
      </c>
      <c r="B11" s="8">
        <v>3500</v>
      </c>
      <c r="C11" s="8">
        <v>657.82</v>
      </c>
      <c r="D11" s="8">
        <f>B11-C11</f>
        <v>2842.18</v>
      </c>
    </row>
    <row r="13" spans="1:4" x14ac:dyDescent="0.25">
      <c r="A13" s="6" t="s">
        <v>11</v>
      </c>
    </row>
    <row r="14" spans="1:4" x14ac:dyDescent="0.25">
      <c r="A14" s="7" t="s">
        <v>21</v>
      </c>
      <c r="B14" s="8">
        <v>-13660</v>
      </c>
      <c r="C14" s="8">
        <v>-14002</v>
      </c>
      <c r="D14" s="8">
        <f>B14-C14</f>
        <v>342</v>
      </c>
    </row>
    <row r="15" spans="1:4" x14ac:dyDescent="0.25">
      <c r="A15" s="7" t="s">
        <v>22</v>
      </c>
      <c r="B15" s="8">
        <v>-50401</v>
      </c>
      <c r="C15" s="8">
        <v>-59185</v>
      </c>
      <c r="D15" s="8">
        <f>B15-C15</f>
        <v>8784</v>
      </c>
    </row>
    <row r="16" spans="1:4" x14ac:dyDescent="0.25">
      <c r="A16" s="7" t="s">
        <v>23</v>
      </c>
      <c r="B16" s="8">
        <v>0</v>
      </c>
      <c r="C16" s="8">
        <v>-1600</v>
      </c>
      <c r="D16" s="8">
        <f>B16-C16</f>
        <v>1600</v>
      </c>
    </row>
    <row r="17" spans="1:4" x14ac:dyDescent="0.25">
      <c r="B17" s="11"/>
      <c r="C17" s="11"/>
      <c r="D17" s="11"/>
    </row>
    <row r="18" spans="1:4" x14ac:dyDescent="0.25">
      <c r="A18" s="1" t="s">
        <v>24</v>
      </c>
      <c r="B18" s="12">
        <f>SUM(B9:B17)</f>
        <v>-17050.660000000003</v>
      </c>
      <c r="C18" s="12">
        <f>SUM(C9:C17)</f>
        <v>63986.880000000005</v>
      </c>
      <c r="D18" s="12">
        <f>SUM(D9:D17)</f>
        <v>-81037.540000000008</v>
      </c>
    </row>
    <row r="20" spans="1:4" x14ac:dyDescent="0.25">
      <c r="A20" s="1" t="s">
        <v>6</v>
      </c>
      <c r="B20" s="13">
        <v>43510.34</v>
      </c>
      <c r="C20" s="13">
        <f>B20-158145.98</f>
        <v>-114635.64000000001</v>
      </c>
      <c r="D20" s="13">
        <f>B20-C20</f>
        <v>158145.98000000001</v>
      </c>
    </row>
    <row r="21" spans="1:4" x14ac:dyDescent="0.25">
      <c r="B21" s="11"/>
      <c r="C21" s="11"/>
      <c r="D21" s="11"/>
    </row>
    <row r="22" spans="1:4" ht="15.75" thickBot="1" x14ac:dyDescent="0.3">
      <c r="A22" s="2" t="s">
        <v>7</v>
      </c>
      <c r="B22" s="14">
        <f>B18-B20</f>
        <v>-60561</v>
      </c>
      <c r="C22" s="14">
        <f>C18-C20</f>
        <v>178622.52000000002</v>
      </c>
      <c r="D22" s="14">
        <f>D18-D20</f>
        <v>-239183.52000000002</v>
      </c>
    </row>
    <row r="23" spans="1:4" ht="15.75" thickTop="1" x14ac:dyDescent="0.25"/>
    <row r="24" spans="1:4" x14ac:dyDescent="0.25">
      <c r="A24" s="2" t="s">
        <v>8</v>
      </c>
    </row>
    <row r="25" spans="1:4" x14ac:dyDescent="0.25">
      <c r="A25" s="2" t="s">
        <v>37</v>
      </c>
      <c r="C25" s="8">
        <v>-69815</v>
      </c>
      <c r="D25" s="8">
        <f t="shared" ref="D25:D30" si="0">B25-C25</f>
        <v>69815</v>
      </c>
    </row>
    <row r="26" spans="1:4" x14ac:dyDescent="0.25">
      <c r="A26" s="2" t="s">
        <v>38</v>
      </c>
      <c r="B26" s="8">
        <v>1208.6400000000001</v>
      </c>
      <c r="C26" s="8">
        <v>2060.25</v>
      </c>
      <c r="D26" s="8">
        <f t="shared" si="0"/>
        <v>-851.6099999999999</v>
      </c>
    </row>
    <row r="27" spans="1:4" x14ac:dyDescent="0.25">
      <c r="A27" s="2" t="s">
        <v>39</v>
      </c>
      <c r="B27" s="8">
        <v>30670</v>
      </c>
      <c r="D27" s="8">
        <f t="shared" si="0"/>
        <v>30670</v>
      </c>
    </row>
    <row r="28" spans="1:4" x14ac:dyDescent="0.25">
      <c r="A28" s="2" t="s">
        <v>40</v>
      </c>
      <c r="C28" s="8">
        <v>-139550.13</v>
      </c>
      <c r="D28" s="8">
        <f t="shared" si="0"/>
        <v>139550.13</v>
      </c>
    </row>
    <row r="29" spans="1:4" x14ac:dyDescent="0.25">
      <c r="A29" s="2" t="s">
        <v>9</v>
      </c>
      <c r="D29" s="8">
        <f t="shared" si="0"/>
        <v>0</v>
      </c>
    </row>
    <row r="30" spans="1:4" x14ac:dyDescent="0.25">
      <c r="D30" s="8">
        <f t="shared" si="0"/>
        <v>0</v>
      </c>
    </row>
    <row r="31" spans="1:4" ht="15.75" thickBot="1" x14ac:dyDescent="0.3">
      <c r="B31" s="14">
        <f>SUM(B24:B30)</f>
        <v>31878.639999999999</v>
      </c>
      <c r="C31" s="14">
        <f>SUM(C24:C30)</f>
        <v>-207304.88</v>
      </c>
      <c r="D31" s="14">
        <f>SUM(D24:D30)</f>
        <v>239183.52000000002</v>
      </c>
    </row>
    <row r="32" spans="1:4" ht="15.75" thickTop="1" x14ac:dyDescent="0.25"/>
    <row r="33" spans="1:5" x14ac:dyDescent="0.25">
      <c r="A33" s="2" t="s">
        <v>25</v>
      </c>
      <c r="B33" s="8">
        <f>B20</f>
        <v>43510.34</v>
      </c>
      <c r="C33" s="8">
        <f>C20</f>
        <v>-114635.64000000001</v>
      </c>
      <c r="D33" s="8">
        <f>B33-C33</f>
        <v>158145.98000000001</v>
      </c>
    </row>
    <row r="34" spans="1:5" x14ac:dyDescent="0.25">
      <c r="A34" s="2" t="s">
        <v>26</v>
      </c>
      <c r="B34" s="8">
        <v>0</v>
      </c>
      <c r="C34" s="8">
        <v>35240</v>
      </c>
      <c r="D34" s="8">
        <f>B34-C34</f>
        <v>-35240</v>
      </c>
    </row>
    <row r="35" spans="1:5" x14ac:dyDescent="0.25">
      <c r="B35" s="11"/>
      <c r="C35" s="11"/>
      <c r="D35" s="11"/>
    </row>
    <row r="36" spans="1:5" ht="15.75" thickBot="1" x14ac:dyDescent="0.3">
      <c r="A36" s="2" t="s">
        <v>7</v>
      </c>
      <c r="B36" s="14">
        <f>B33-B34</f>
        <v>43510.34</v>
      </c>
      <c r="C36" s="14">
        <f>C33-C34</f>
        <v>-149875.64000000001</v>
      </c>
      <c r="D36" s="14">
        <f>D33-D34</f>
        <v>193385.98</v>
      </c>
      <c r="E36" s="2" t="str">
        <f>IF(D36&gt;0,"(Payable)","(Refundable)")</f>
        <v>(Payable)</v>
      </c>
    </row>
    <row r="37" spans="1:5" ht="15.75" thickTop="1" x14ac:dyDescent="0.25">
      <c r="A37" s="7"/>
    </row>
    <row r="38" spans="1:5" x14ac:dyDescent="0.25">
      <c r="A38" s="2" t="s">
        <v>8</v>
      </c>
    </row>
    <row r="39" spans="1:5" x14ac:dyDescent="0.25">
      <c r="A39" s="2" t="s">
        <v>28</v>
      </c>
      <c r="C39" s="8">
        <v>-239183.52</v>
      </c>
      <c r="D39" s="8">
        <f>B39-C39</f>
        <v>239183.52</v>
      </c>
    </row>
    <row r="40" spans="1:5" x14ac:dyDescent="0.25">
      <c r="A40" s="2" t="s">
        <v>29</v>
      </c>
      <c r="C40" s="8">
        <v>48639.72</v>
      </c>
      <c r="D40" s="8">
        <f>B40-C40</f>
        <v>-48639.72</v>
      </c>
    </row>
    <row r="41" spans="1:5" x14ac:dyDescent="0.25">
      <c r="A41" s="2" t="s">
        <v>41</v>
      </c>
      <c r="C41" s="8">
        <v>657.82</v>
      </c>
      <c r="D41" s="8">
        <f>B41-C41</f>
        <v>-657.82</v>
      </c>
    </row>
    <row r="42" spans="1:5" x14ac:dyDescent="0.25">
      <c r="A42" s="2" t="s">
        <v>42</v>
      </c>
      <c r="B42" s="8">
        <v>3500</v>
      </c>
      <c r="D42" s="8">
        <f>B42-C42</f>
        <v>3500</v>
      </c>
    </row>
    <row r="43" spans="1:5" ht="15.75" thickBot="1" x14ac:dyDescent="0.3">
      <c r="B43" s="14">
        <f>SUM(B38:B42)</f>
        <v>3500</v>
      </c>
      <c r="C43" s="14">
        <f>SUM(C38:C42)</f>
        <v>-189885.97999999998</v>
      </c>
      <c r="D43" s="14">
        <f>SUM(D38:D42)</f>
        <v>193385.97999999998</v>
      </c>
    </row>
    <row r="44" spans="1:5" ht="15.75" thickTop="1" x14ac:dyDescent="0.25"/>
    <row r="46" spans="1:5" x14ac:dyDescent="0.25">
      <c r="A46" s="15" t="s">
        <v>27</v>
      </c>
    </row>
    <row r="48" spans="1:5" x14ac:dyDescent="0.25">
      <c r="A48" s="16" t="s">
        <v>12</v>
      </c>
    </row>
    <row r="49" spans="1:1" x14ac:dyDescent="0.25">
      <c r="A49" s="15" t="s">
        <v>13</v>
      </c>
    </row>
    <row r="50" spans="1:1" x14ac:dyDescent="0.25">
      <c r="A50" s="15" t="s">
        <v>14</v>
      </c>
    </row>
    <row r="52" spans="1:1" x14ac:dyDescent="0.25">
      <c r="A52" s="16" t="s">
        <v>15</v>
      </c>
    </row>
    <row r="53" spans="1:1" x14ac:dyDescent="0.25">
      <c r="A53" s="15" t="s">
        <v>16</v>
      </c>
    </row>
    <row r="55" spans="1:1" x14ac:dyDescent="0.25">
      <c r="A55" s="16" t="s">
        <v>17</v>
      </c>
    </row>
    <row r="57" spans="1:1" x14ac:dyDescent="0.25">
      <c r="A57" s="15" t="s">
        <v>10</v>
      </c>
    </row>
    <row r="59" spans="1:1" x14ac:dyDescent="0.25">
      <c r="A59" s="15" t="s">
        <v>18</v>
      </c>
    </row>
  </sheetData>
  <printOptions horizontalCentered="1"/>
  <pageMargins left="0.39370078740157483" right="0.39370078740157483" top="0.39370078740157483" bottom="0.39370078740157483" header="0.19685039370078741" footer="0.19685039370078741"/>
  <pageSetup paperSize="9" scale="89" orientation="portrait" r:id="rId1"/>
  <headerFooter alignWithMargins="0">
    <oddFooter>&amp;R&amp;D&amp;T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C3494-B6F3-4035-B189-EED908B30015}">
  <dimension ref="B2:I11"/>
  <sheetViews>
    <sheetView workbookViewId="0">
      <selection activeCell="J10" sqref="J10"/>
    </sheetView>
  </sheetViews>
  <sheetFormatPr defaultRowHeight="12.75" x14ac:dyDescent="0.2"/>
  <sheetData>
    <row r="2" spans="2:9" ht="13.5" thickBot="1" x14ac:dyDescent="0.25"/>
    <row r="3" spans="2:9" ht="13.5" thickBot="1" x14ac:dyDescent="0.25">
      <c r="C3" s="21" t="s">
        <v>30</v>
      </c>
      <c r="D3" s="22"/>
      <c r="E3" s="23"/>
      <c r="F3" s="22" t="s">
        <v>31</v>
      </c>
      <c r="G3" s="22"/>
      <c r="H3" s="23"/>
    </row>
    <row r="5" spans="2:9" x14ac:dyDescent="0.2">
      <c r="B5" s="18" t="s">
        <v>32</v>
      </c>
      <c r="C5" s="18" t="s">
        <v>33</v>
      </c>
      <c r="D5" s="18" t="s">
        <v>34</v>
      </c>
      <c r="E5" s="18" t="s">
        <v>35</v>
      </c>
      <c r="F5" s="18" t="s">
        <v>33</v>
      </c>
      <c r="G5" s="18" t="s">
        <v>34</v>
      </c>
      <c r="H5" s="18" t="s">
        <v>35</v>
      </c>
      <c r="I5" s="18" t="s">
        <v>36</v>
      </c>
    </row>
    <row r="6" spans="2:9" x14ac:dyDescent="0.2">
      <c r="B6" s="17">
        <v>44805</v>
      </c>
      <c r="C6">
        <v>13659.71</v>
      </c>
      <c r="D6">
        <v>14001.69</v>
      </c>
      <c r="E6">
        <f>C6-D6</f>
        <v>-341.98000000000138</v>
      </c>
      <c r="F6">
        <v>13660</v>
      </c>
      <c r="G6">
        <v>14002</v>
      </c>
      <c r="H6">
        <f>F6-G6</f>
        <v>-342</v>
      </c>
      <c r="I6">
        <f>E6-H6</f>
        <v>1.9999999998617568E-2</v>
      </c>
    </row>
    <row r="7" spans="2:9" x14ac:dyDescent="0.2">
      <c r="B7" s="17">
        <v>44896</v>
      </c>
      <c r="C7">
        <v>29044.9</v>
      </c>
      <c r="D7">
        <v>68879.5</v>
      </c>
      <c r="E7">
        <f t="shared" ref="E7:E9" si="0">C7-D7</f>
        <v>-39834.6</v>
      </c>
      <c r="F7">
        <v>50401</v>
      </c>
      <c r="G7">
        <v>59185</v>
      </c>
      <c r="H7">
        <f t="shared" ref="H7:H9" si="1">F7-G7</f>
        <v>-8784</v>
      </c>
      <c r="I7">
        <f t="shared" ref="I7:I9" si="2">E7-H7</f>
        <v>-31050.6</v>
      </c>
    </row>
    <row r="8" spans="2:9" x14ac:dyDescent="0.2">
      <c r="B8" s="17">
        <v>44986</v>
      </c>
      <c r="C8">
        <v>0</v>
      </c>
      <c r="D8">
        <v>4873.82</v>
      </c>
      <c r="E8">
        <f t="shared" si="0"/>
        <v>-4873.82</v>
      </c>
      <c r="F8">
        <v>0</v>
      </c>
      <c r="G8">
        <v>1600</v>
      </c>
      <c r="H8">
        <f t="shared" si="1"/>
        <v>-1600</v>
      </c>
      <c r="I8">
        <f t="shared" si="2"/>
        <v>-3273.8199999999997</v>
      </c>
    </row>
    <row r="9" spans="2:9" x14ac:dyDescent="0.2">
      <c r="B9" s="17">
        <v>45078</v>
      </c>
      <c r="C9">
        <v>805.73</v>
      </c>
      <c r="D9">
        <v>50361.05</v>
      </c>
      <c r="E9">
        <f t="shared" si="0"/>
        <v>-49555.32</v>
      </c>
      <c r="F9">
        <v>0</v>
      </c>
      <c r="G9">
        <v>35240</v>
      </c>
      <c r="H9">
        <f t="shared" si="1"/>
        <v>-35240</v>
      </c>
      <c r="I9">
        <f t="shared" si="2"/>
        <v>-14315.32</v>
      </c>
    </row>
    <row r="11" spans="2:9" x14ac:dyDescent="0.2">
      <c r="C11" s="19">
        <f>SUM(C6:C9)</f>
        <v>43510.340000000004</v>
      </c>
      <c r="D11" s="19">
        <f t="shared" ref="D11:I11" si="3">SUM(D6:D9)</f>
        <v>138116.06</v>
      </c>
      <c r="E11" s="20">
        <f t="shared" si="3"/>
        <v>-94605.72</v>
      </c>
      <c r="F11" s="19">
        <f t="shared" si="3"/>
        <v>64061</v>
      </c>
      <c r="G11" s="19">
        <f t="shared" si="3"/>
        <v>110027</v>
      </c>
      <c r="H11" s="19">
        <f t="shared" si="3"/>
        <v>-45966</v>
      </c>
      <c r="I11" s="20">
        <f t="shared" si="3"/>
        <v>-48639.72</v>
      </c>
    </row>
  </sheetData>
  <mergeCells count="2">
    <mergeCell ref="C3:E3"/>
    <mergeCell ref="F3:H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GST Rec - Accruals</vt:lpstr>
      <vt:lpstr>Xero vs BAS </vt:lpstr>
      <vt:lpstr>'GST Rec - Accruals'!Print_Area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Lana Huang</dc:creator>
  <cp:lastModifiedBy>Vikas Gupta</cp:lastModifiedBy>
  <cp:lastPrinted>2024-01-02T07:54:46Z</cp:lastPrinted>
  <dcterms:created xsi:type="dcterms:W3CDTF">2012-07-05T08:23:38Z</dcterms:created>
  <dcterms:modified xsi:type="dcterms:W3CDTF">2024-01-02T07:54:48Z</dcterms:modified>
</cp:coreProperties>
</file>