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study\assignments\excel\GDP DASHBOARD\"/>
    </mc:Choice>
  </mc:AlternateContent>
  <bookViews>
    <workbookView xWindow="0" yWindow="0" windowWidth="20490" windowHeight="9540"/>
  </bookViews>
  <sheets>
    <sheet name="Metadata - Countries" sheetId="1" r:id="rId1"/>
  </sheets>
  <definedNames>
    <definedName name="_xlnm._FilterDatabase" localSheetId="0" hidden="1">'Metadata - Countries'!$A$1:$BC$1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19" i="1" l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BC218" i="1"/>
  <c r="BB218" i="1"/>
  <c r="BC217" i="1"/>
  <c r="BB217" i="1"/>
  <c r="BC216" i="1"/>
  <c r="BB216" i="1"/>
  <c r="BC215" i="1"/>
  <c r="BB215" i="1"/>
  <c r="BC214" i="1"/>
  <c r="BB214" i="1"/>
  <c r="BC213" i="1"/>
  <c r="BB213" i="1"/>
  <c r="BC212" i="1"/>
  <c r="BB212" i="1"/>
  <c r="BC211" i="1"/>
  <c r="BB211" i="1"/>
  <c r="BC210" i="1"/>
  <c r="BB210" i="1"/>
  <c r="BC209" i="1"/>
  <c r="BB209" i="1"/>
  <c r="BC208" i="1"/>
  <c r="BB208" i="1"/>
  <c r="BC207" i="1"/>
  <c r="BB207" i="1"/>
  <c r="BC206" i="1"/>
  <c r="BB206" i="1"/>
  <c r="BC205" i="1"/>
  <c r="BB205" i="1"/>
  <c r="BC204" i="1"/>
  <c r="BB204" i="1"/>
  <c r="BC203" i="1"/>
  <c r="BB203" i="1"/>
  <c r="BC202" i="1"/>
  <c r="BB202" i="1"/>
  <c r="BC201" i="1"/>
  <c r="BB201" i="1"/>
  <c r="BC200" i="1"/>
  <c r="BB200" i="1"/>
  <c r="BC199" i="1"/>
  <c r="BB199" i="1"/>
  <c r="BC198" i="1"/>
  <c r="BB198" i="1"/>
  <c r="BC197" i="1"/>
  <c r="BB197" i="1"/>
  <c r="BC196" i="1"/>
  <c r="BB196" i="1"/>
  <c r="BC195" i="1"/>
  <c r="BB195" i="1"/>
  <c r="BC194" i="1"/>
  <c r="BB194" i="1"/>
  <c r="BC193" i="1"/>
  <c r="BB193" i="1"/>
  <c r="BC192" i="1"/>
  <c r="BB192" i="1"/>
  <c r="BC191" i="1"/>
  <c r="BB191" i="1"/>
  <c r="BC190" i="1"/>
  <c r="BB190" i="1"/>
  <c r="BC189" i="1"/>
  <c r="BB189" i="1"/>
  <c r="BC188" i="1"/>
  <c r="BB188" i="1"/>
  <c r="BC187" i="1"/>
  <c r="BB187" i="1"/>
  <c r="BC186" i="1"/>
  <c r="BB186" i="1"/>
  <c r="BC185" i="1"/>
  <c r="BB185" i="1"/>
  <c r="BC184" i="1"/>
  <c r="BB184" i="1"/>
  <c r="BC183" i="1"/>
  <c r="BB183" i="1"/>
  <c r="BC182" i="1"/>
  <c r="BB182" i="1"/>
  <c r="BC181" i="1"/>
  <c r="BB181" i="1"/>
  <c r="BC180" i="1"/>
  <c r="BB180" i="1"/>
  <c r="BC179" i="1"/>
  <c r="BB179" i="1"/>
  <c r="BC178" i="1"/>
  <c r="BB178" i="1"/>
  <c r="BC177" i="1"/>
  <c r="BB177" i="1"/>
  <c r="BC176" i="1"/>
  <c r="BB176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C169" i="1"/>
  <c r="BB169" i="1"/>
  <c r="BC168" i="1"/>
  <c r="BB168" i="1"/>
  <c r="BC167" i="1"/>
  <c r="BB167" i="1"/>
  <c r="BC166" i="1"/>
  <c r="BB166" i="1"/>
  <c r="BC165" i="1"/>
  <c r="BB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C158" i="1"/>
  <c r="BB158" i="1"/>
  <c r="BC157" i="1"/>
  <c r="BB157" i="1"/>
  <c r="BC156" i="1"/>
  <c r="BB156" i="1"/>
  <c r="BC155" i="1"/>
  <c r="BB155" i="1"/>
  <c r="BC154" i="1"/>
  <c r="BB154" i="1"/>
  <c r="BC153" i="1"/>
  <c r="BB153" i="1"/>
  <c r="BC152" i="1"/>
  <c r="BB152" i="1"/>
  <c r="BC151" i="1"/>
  <c r="BB151" i="1"/>
  <c r="BC150" i="1"/>
  <c r="BB150" i="1"/>
  <c r="BC149" i="1"/>
  <c r="BB149" i="1"/>
  <c r="BC148" i="1"/>
  <c r="BB148" i="1"/>
  <c r="BC147" i="1"/>
  <c r="BB147" i="1"/>
  <c r="BC146" i="1"/>
  <c r="BB146" i="1"/>
  <c r="BC145" i="1"/>
  <c r="BB145" i="1"/>
  <c r="BC144" i="1"/>
  <c r="BB144" i="1"/>
  <c r="BC143" i="1"/>
  <c r="BB143" i="1"/>
  <c r="BC142" i="1"/>
  <c r="BB142" i="1"/>
  <c r="BC141" i="1"/>
  <c r="BB141" i="1"/>
  <c r="BC140" i="1"/>
  <c r="BB140" i="1"/>
  <c r="BC139" i="1"/>
  <c r="BB139" i="1"/>
  <c r="BC138" i="1"/>
  <c r="BB138" i="1"/>
  <c r="BC137" i="1"/>
  <c r="BB137" i="1"/>
  <c r="BC136" i="1"/>
  <c r="BB136" i="1"/>
  <c r="BC135" i="1"/>
  <c r="BB135" i="1"/>
  <c r="BC134" i="1"/>
  <c r="BB134" i="1"/>
  <c r="BC133" i="1"/>
  <c r="BB133" i="1"/>
  <c r="BC132" i="1"/>
  <c r="BB132" i="1"/>
  <c r="BC131" i="1"/>
  <c r="BB131" i="1"/>
  <c r="BC130" i="1"/>
  <c r="BB130" i="1"/>
  <c r="BC129" i="1"/>
  <c r="BB129" i="1"/>
  <c r="BC128" i="1"/>
  <c r="BB128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C121" i="1"/>
  <c r="BB121" i="1"/>
  <c r="BC120" i="1"/>
  <c r="BB120" i="1"/>
  <c r="BC119" i="1"/>
  <c r="BB119" i="1"/>
  <c r="BC118" i="1"/>
  <c r="BB118" i="1"/>
  <c r="BC117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9" i="1"/>
  <c r="BB109" i="1"/>
  <c r="BC108" i="1"/>
  <c r="BB108" i="1"/>
  <c r="BC107" i="1"/>
  <c r="BB107" i="1"/>
  <c r="BC106" i="1"/>
  <c r="BB106" i="1"/>
  <c r="BC105" i="1"/>
  <c r="BB105" i="1"/>
  <c r="BC104" i="1"/>
  <c r="BB104" i="1"/>
  <c r="BC103" i="1"/>
  <c r="BB103" i="1"/>
  <c r="BC102" i="1"/>
  <c r="BB102" i="1"/>
  <c r="BC101" i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BC3" i="1"/>
  <c r="BB3" i="1"/>
  <c r="BC2" i="1"/>
  <c r="BB2" i="1"/>
</calcChain>
</file>

<file path=xl/sharedStrings.xml><?xml version="1.0" encoding="utf-8"?>
<sst xmlns="http://schemas.openxmlformats.org/spreadsheetml/2006/main" count="707" uniqueCount="494">
  <si>
    <t>Country Code</t>
  </si>
  <si>
    <t>IncomeGroup</t>
  </si>
  <si>
    <t>Country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</si>
  <si>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</si>
  <si>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</si>
  <si>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</si>
  <si>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</si>
  <si>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</si>
  <si>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</si>
  <si>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</si>
  <si>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</si>
  <si>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</si>
  <si>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</si>
  <si>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</si>
  <si>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</si>
  <si>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</si>
  <si>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</si>
  <si>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</si>
  <si>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</si>
  <si>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</si>
  <si>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</si>
  <si>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</si>
  <si>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</si>
  <si>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</si>
  <si>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</si>
  <si>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</si>
  <si>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</si>
  <si>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</si>
  <si>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</si>
  <si>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</si>
  <si>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</si>
  <si>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</si>
  <si>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</si>
  <si>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</si>
  <si>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</si>
  <si>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</si>
  <si>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</si>
  <si>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</si>
  <si>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</si>
  <si>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</si>
  <si>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</si>
  <si>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</si>
  <si>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</si>
  <si>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</si>
  <si>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</si>
  <si>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</si>
  <si>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</si>
  <si>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</si>
  <si>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</si>
  <si>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</si>
  <si>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</si>
  <si>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</si>
  <si>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</si>
  <si>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average</t>
  </si>
  <si>
    <t>sum</t>
  </si>
  <si>
    <t>ABW</t>
  </si>
  <si>
    <t>High income</t>
  </si>
  <si>
    <t>Aruba</t>
  </si>
  <si>
    <t>AFG</t>
  </si>
  <si>
    <t>Low income</t>
  </si>
  <si>
    <t>Afghanistan</t>
  </si>
  <si>
    <t>AGO</t>
  </si>
  <si>
    <t>Lower middle income</t>
  </si>
  <si>
    <t>Angola</t>
  </si>
  <si>
    <t>ALB</t>
  </si>
  <si>
    <t>Upper middle income</t>
  </si>
  <si>
    <t>Albania</t>
  </si>
  <si>
    <t>AND</t>
  </si>
  <si>
    <t>Andorra</t>
  </si>
  <si>
    <t>ARB</t>
  </si>
  <si>
    <t>Arab World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</si>
  <si>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</si>
  <si>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</si>
  <si>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</si>
  <si>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</si>
  <si>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</si>
  <si>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</si>
  <si>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</si>
  <si>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</si>
  <si>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</si>
  <si>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</si>
  <si>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</si>
  <si>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</si>
  <si>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</si>
  <si>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</si>
  <si>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</si>
  <si>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</si>
  <si>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</si>
  <si>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</si>
  <si>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</si>
  <si>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</si>
  <si>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</si>
  <si>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</si>
  <si>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</si>
  <si>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</si>
  <si>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</si>
  <si>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</si>
  <si>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</si>
  <si>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</si>
  <si>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</si>
  <si>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</si>
  <si>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</si>
  <si>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</si>
  <si>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</si>
  <si>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</si>
  <si>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</si>
  <si>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</si>
  <si>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</si>
  <si>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</si>
  <si>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</si>
  <si>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</si>
  <si>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</si>
  <si>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</si>
  <si>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</si>
  <si>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</si>
  <si>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</si>
  <si>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</si>
  <si>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</si>
  <si>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</si>
  <si>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</si>
  <si>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</si>
  <si>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</si>
  <si>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</si>
  <si>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</si>
  <si>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</si>
  <si>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</si>
  <si>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</si>
  <si>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</si>
  <si>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</si>
  <si>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</si>
  <si>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</si>
  <si>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</si>
  <si>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</si>
  <si>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</si>
  <si>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</si>
  <si>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</si>
  <si>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</si>
  <si>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</si>
  <si>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</si>
  <si>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</si>
  <si>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</si>
  <si>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</si>
  <si>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</si>
  <si>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</si>
  <si>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</si>
  <si>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</si>
  <si>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</si>
  <si>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</si>
  <si>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</si>
  <si>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</si>
  <si>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</si>
  <si>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</si>
  <si>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</si>
  <si>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</si>
  <si>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</si>
  <si>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</si>
  <si>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</si>
  <si>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</si>
  <si>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</si>
  <si>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</si>
  <si>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</si>
  <si>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</si>
  <si>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</si>
  <si>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</si>
  <si>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</si>
  <si>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</si>
  <si>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</si>
  <si>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</si>
  <si>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</si>
  <si>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</si>
  <si>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</si>
  <si>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</si>
  <si>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</si>
  <si>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</si>
  <si>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</si>
  <si>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</si>
  <si>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</si>
  <si>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</si>
  <si>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</si>
  <si>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</si>
  <si>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</si>
  <si>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</si>
  <si>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</si>
  <si>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</si>
  <si>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</si>
  <si>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</si>
  <si>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</si>
  <si>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</si>
  <si>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</si>
  <si>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</si>
  <si>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</si>
  <si>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</si>
  <si>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</si>
  <si>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</si>
  <si>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</si>
  <si>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</si>
  <si>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</si>
  <si>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</si>
  <si>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</si>
  <si>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</si>
  <si>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</si>
  <si>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</si>
  <si>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</si>
  <si>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</si>
  <si>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</si>
  <si>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</si>
  <si>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</si>
  <si>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</si>
  <si>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</si>
  <si>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</si>
  <si>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</si>
  <si>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</si>
  <si>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</si>
  <si>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</si>
  <si>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</si>
  <si>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</si>
  <si>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</si>
  <si>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</si>
  <si>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</si>
  <si>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</si>
  <si>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</si>
  <si>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</si>
  <si>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</si>
  <si>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</si>
  <si>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</si>
  <si>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</si>
  <si>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</si>
  <si>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</si>
  <si>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</si>
  <si>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</si>
  <si>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</si>
  <si>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</si>
  <si>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</si>
  <si>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</si>
  <si>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</si>
  <si>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</si>
  <si>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</si>
  <si>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</si>
  <si>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</si>
  <si>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</si>
  <si>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</si>
  <si>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</si>
  <si>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</si>
  <si>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</si>
  <si>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</si>
  <si>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</si>
  <si>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</si>
  <si>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</si>
  <si>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</si>
  <si>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</si>
  <si>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</si>
  <si>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</si>
  <si>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</si>
  <si>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</si>
  <si>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</si>
  <si>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</si>
  <si>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</si>
  <si>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</si>
  <si>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</si>
  <si>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</si>
  <si>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</si>
  <si>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</si>
  <si>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</si>
  <si>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</si>
  <si>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</si>
  <si>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</si>
  <si>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</si>
  <si>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</si>
  <si>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</si>
  <si>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</si>
  <si>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</si>
  <si>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</si>
  <si>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</si>
  <si>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</si>
  <si>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</si>
  <si>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</si>
  <si>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</si>
  <si>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</si>
  <si>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</si>
  <si>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</si>
  <si>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</si>
  <si>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</si>
  <si>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</si>
  <si>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</si>
  <si>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</si>
  <si>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</si>
  <si>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</si>
  <si>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</si>
  <si>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</si>
  <si>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</si>
  <si>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</si>
  <si>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</si>
  <si>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</si>
  <si>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</si>
  <si>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</si>
  <si>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</si>
  <si>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</si>
  <si>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</si>
  <si>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</si>
  <si>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</si>
  <si>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</si>
  <si>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</si>
  <si>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</si>
  <si>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</si>
  <si>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</si>
  <si>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</si>
  <si>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</si>
  <si>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</si>
  <si>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</si>
  <si>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</si>
  <si>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</si>
  <si>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</si>
  <si>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</si>
  <si>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</si>
  <si>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</si>
  <si>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</si>
  <si>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</si>
  <si>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</si>
  <si>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</si>
  <si>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</si>
  <si>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</si>
  <si>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</si>
  <si>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</si>
  <si>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</si>
  <si>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</si>
  <si>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</si>
  <si>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</si>
  <si>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</si>
  <si>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</si>
  <si>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</si>
  <si>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</si>
  <si>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</si>
  <si>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</si>
  <si>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</si>
  <si>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</si>
  <si>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</si>
  <si>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</si>
  <si>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</si>
  <si>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</si>
  <si>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</si>
  <si>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</si>
  <si>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</si>
  <si>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</si>
  <si>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</si>
  <si>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</si>
  <si>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</si>
  <si>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</si>
  <si>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</si>
  <si>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</si>
  <si>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</si>
  <si>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</si>
  <si>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</si>
  <si>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</si>
  <si>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</si>
  <si>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</si>
  <si>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</si>
  <si>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</si>
  <si>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</si>
  <si>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</si>
  <si>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</si>
  <si>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</si>
  <si>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</si>
  <si>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</si>
  <si>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</si>
  <si>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</si>
  <si>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</si>
  <si>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</si>
  <si>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</si>
  <si>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</si>
  <si>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</si>
  <si>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</si>
  <si>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</si>
  <si>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</si>
  <si>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</si>
  <si>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</si>
  <si>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</si>
  <si>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</si>
  <si>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</si>
  <si>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</si>
  <si>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</si>
  <si>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</si>
  <si>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</si>
  <si>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</si>
  <si>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</si>
  <si>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</si>
  <si>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</si>
  <si>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</si>
  <si>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</si>
  <si>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</si>
  <si>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</si>
  <si>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</si>
  <si>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</si>
  <si>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</si>
  <si>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</si>
  <si>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</si>
  <si>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</si>
  <si>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</si>
  <si>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</si>
  <si>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</si>
  <si>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</si>
  <si>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</si>
  <si>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</si>
  <si>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</si>
  <si>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</si>
  <si>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</si>
  <si>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</si>
  <si>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</si>
  <si>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</si>
  <si>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</si>
  <si>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</si>
  <si>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</si>
  <si>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</si>
  <si>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</si>
  <si>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</si>
  <si>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</si>
  <si>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</si>
  <si>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</si>
  <si>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</si>
  <si>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</si>
  <si>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</si>
  <si>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</si>
  <si>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</si>
  <si>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</si>
  <si>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</si>
  <si>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</si>
  <si>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</si>
  <si>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</si>
  <si>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</si>
  <si>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</si>
  <si>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</si>
  <si>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</si>
  <si>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</si>
  <si>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</si>
  <si>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</si>
  <si>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</si>
  <si>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</si>
  <si>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</si>
  <si>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</si>
  <si>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</si>
  <si>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</si>
  <si>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</si>
  <si>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</si>
  <si>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</si>
  <si>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</si>
  <si>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</si>
  <si>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</si>
  <si>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</si>
  <si>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</si>
  <si>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</si>
  <si>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</si>
  <si>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</si>
  <si>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</si>
  <si>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</si>
  <si>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</si>
  <si>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</si>
  <si>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</si>
  <si>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</si>
  <si>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</si>
  <si>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</si>
  <si>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</si>
  <si>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</si>
  <si>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</si>
  <si>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</si>
  <si>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</si>
  <si>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</si>
  <si>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</si>
  <si>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</si>
  <si>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</si>
  <si>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</si>
  <si>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</si>
  <si>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</si>
  <si>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</si>
  <si>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</si>
  <si>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</si>
  <si>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</si>
  <si>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</si>
  <si>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</si>
  <si>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VNM</t>
  </si>
  <si>
    <t>Vietnam</t>
  </si>
  <si>
    <t>VUT</t>
  </si>
  <si>
    <t>Vanuatu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</si>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</sst>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04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219" totalsRowCount="1">
  <autoFilter ref="A1:BC2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</autoFilter>
  <tableColumns count="55">
    <tableColumn id="1" name="Country Code" totalsRowLabel="AVERAGE"/>
    <tableColumn id="3" name="IncomeGroup"/>
    <tableColumn id="2" name="Country"/>
    <tableColumn id="4" name="1970" totalsRowFunction="average" dataDxfId="103" totalsRowDxfId="102"/>
    <tableColumn id="5" name="1971" totalsRowFunction="average" dataDxfId="101" totalsRowDxfId="100"/>
    <tableColumn id="6" name="1972" totalsRowFunction="average" dataDxfId="99" totalsRowDxfId="98"/>
    <tableColumn id="7" name="1973" totalsRowFunction="average" dataDxfId="97" totalsRowDxfId="96"/>
    <tableColumn id="8" name="1974" totalsRowFunction="average" dataDxfId="95" totalsRowDxfId="94"/>
    <tableColumn id="9" name="1975" totalsRowFunction="average" dataDxfId="93" totalsRowDxfId="92"/>
    <tableColumn id="10" name="1976" totalsRowFunction="average" dataDxfId="91" totalsRowDxfId="90"/>
    <tableColumn id="11" name="1977" totalsRowFunction="average" dataDxfId="89" totalsRowDxfId="88"/>
    <tableColumn id="12" name="1978" totalsRowFunction="average" dataDxfId="87" totalsRowDxfId="86"/>
    <tableColumn id="13" name="1979" totalsRowFunction="average" dataDxfId="85" totalsRowDxfId="84"/>
    <tableColumn id="14" name="1980" totalsRowFunction="average" dataDxfId="83" totalsRowDxfId="82"/>
    <tableColumn id="15" name="1981" totalsRowFunction="average" dataDxfId="81" totalsRowDxfId="80"/>
    <tableColumn id="16" name="1982" totalsRowFunction="average" dataDxfId="79" totalsRowDxfId="78"/>
    <tableColumn id="17" name="1983" totalsRowFunction="average" dataDxfId="77" totalsRowDxfId="76"/>
    <tableColumn id="18" name="1984" totalsRowFunction="average" dataDxfId="75" totalsRowDxfId="74"/>
    <tableColumn id="19" name="1985" totalsRowFunction="average" dataDxfId="73" totalsRowDxfId="72"/>
    <tableColumn id="20" name="1986" totalsRowFunction="average" dataDxfId="71" totalsRowDxfId="70"/>
    <tableColumn id="21" name="1987" totalsRowFunction="average" dataDxfId="69" totalsRowDxfId="68"/>
    <tableColumn id="22" name="1988" totalsRowFunction="average" dataDxfId="67" totalsRowDxfId="66"/>
    <tableColumn id="23" name="1989" totalsRowFunction="average" dataDxfId="65" totalsRowDxfId="64"/>
    <tableColumn id="24" name="1990" totalsRowFunction="average" dataDxfId="63" totalsRowDxfId="62"/>
    <tableColumn id="25" name="1991" totalsRowFunction="average" dataDxfId="61" totalsRowDxfId="60"/>
    <tableColumn id="26" name="1992" totalsRowFunction="average" dataDxfId="59" totalsRowDxfId="58"/>
    <tableColumn id="27" name="1993" totalsRowFunction="average" dataDxfId="57" totalsRowDxfId="56"/>
    <tableColumn id="28" name="1994" totalsRowFunction="average" dataDxfId="55" totalsRowDxfId="54"/>
    <tableColumn id="29" name="1995" totalsRowFunction="average" dataDxfId="53" totalsRowDxfId="52"/>
    <tableColumn id="30" name="1996" totalsRowFunction="average" dataDxfId="51" totalsRowDxfId="50"/>
    <tableColumn id="31" name="1997" totalsRowFunction="average" dataDxfId="49" totalsRowDxfId="48"/>
    <tableColumn id="32" name="1998" totalsRowFunction="average" dataDxfId="47" totalsRowDxfId="46"/>
    <tableColumn id="33" name="1999" totalsRowFunction="average" dataDxfId="45" totalsRowDxfId="44"/>
    <tableColumn id="34" name="2000" totalsRowFunction="average" dataDxfId="43" totalsRowDxfId="42"/>
    <tableColumn id="35" name="2001" totalsRowFunction="average" dataDxfId="41" totalsRowDxfId="40"/>
    <tableColumn id="36" name="2002" totalsRowFunction="average" dataDxfId="39" totalsRowDxfId="38"/>
    <tableColumn id="37" name="2003" totalsRowFunction="average" dataDxfId="37" totalsRowDxfId="36"/>
    <tableColumn id="38" name="2004" totalsRowFunction="average" dataDxfId="35" totalsRowDxfId="34"/>
    <tableColumn id="39" name="2005" totalsRowFunction="average" dataDxfId="33" totalsRowDxfId="32"/>
    <tableColumn id="40" name="2006" totalsRowFunction="average" dataDxfId="31" totalsRowDxfId="30"/>
    <tableColumn id="41" name="2007" totalsRowFunction="average" dataDxfId="29" totalsRowDxfId="28"/>
    <tableColumn id="42" name="2008" totalsRowFunction="average" dataDxfId="27" totalsRowDxfId="26"/>
    <tableColumn id="43" name="2009" totalsRowFunction="average" dataDxfId="25" totalsRowDxfId="24"/>
    <tableColumn id="44" name="2010" totalsRowFunction="average" dataDxfId="23" totalsRowDxfId="22"/>
    <tableColumn id="45" name="2011" totalsRowFunction="average" dataDxfId="21" totalsRowDxfId="20"/>
    <tableColumn id="46" name="2012" totalsRowFunction="average" dataDxfId="19" totalsRowDxfId="18"/>
    <tableColumn id="47" name="2013" totalsRowFunction="average" dataDxfId="17" totalsRowDxfId="16"/>
    <tableColumn id="48" name="2014" totalsRowFunction="average" dataDxfId="15" totalsRowDxfId="14"/>
    <tableColumn id="49" name="2015" totalsRowFunction="average" dataDxfId="13" totalsRowDxfId="12"/>
    <tableColumn id="50" name="2016" totalsRowFunction="average" dataDxfId="11" totalsRowDxfId="10"/>
    <tableColumn id="51" name="2017" totalsRowFunction="average" dataDxfId="9" totalsRowDxfId="8"/>
    <tableColumn id="52" name="2018" totalsRowFunction="average" dataDxfId="7" totalsRowDxfId="6"/>
    <tableColumn id="53" name="2019" totalsRowFunction="average" dataDxfId="5" totalsRowDxfId="4"/>
    <tableColumn id="54" name="average" dataDxfId="3" totalsRowDxfId="2">
      <calculatedColumnFormula>AVERAGE(D2:BA2)</calculatedColumnFormula>
    </tableColumn>
    <tableColumn id="55" name="sum" dataDxfId="1" totalsRowDxfId="0">
      <calculatedColumnFormula>SUM(D2:BA2)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C219"/>
  <sheetViews>
    <sheetView tabSelected="1" topLeftCell="A109" workbookViewId="0">
      <selection activeCell="C122" sqref="C122"/>
    </sheetView>
  </sheetViews>
  <sheetFormatPr defaultRowHeight="15" x14ac:dyDescent="0.25"/>
  <cols>
    <col min="1" max="1" width="25.140625" customWidth="1"/>
    <col min="2" max="2" width="54" customWidth="1"/>
    <col min="3" max="3" width="23.28515625" customWidth="1"/>
    <col min="4" max="19" width="26.85546875" customWidth="1"/>
    <col min="20" max="54" width="28" customWidth="1"/>
    <col min="55" max="55" width="30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t="s">
        <v>55</v>
      </c>
      <c r="B2" t="s">
        <v>56</v>
      </c>
      <c r="C2" t="s">
        <v>57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405463417.11745971</v>
      </c>
      <c r="U2" s="1">
        <v>487602457.74641621</v>
      </c>
      <c r="V2" s="1">
        <v>596423607.1147151</v>
      </c>
      <c r="W2" s="1">
        <v>695304363.03110051</v>
      </c>
      <c r="X2" s="1">
        <v>764887117.19448602</v>
      </c>
      <c r="Y2" s="1">
        <v>872138715.08379889</v>
      </c>
      <c r="Z2" s="1">
        <v>958463184.35754192</v>
      </c>
      <c r="AA2" s="1">
        <v>1082979720.6703911</v>
      </c>
      <c r="AB2" s="1">
        <v>1245688268.1564245</v>
      </c>
      <c r="AC2" s="1">
        <v>1320474860.3351955</v>
      </c>
      <c r="AD2" s="1">
        <v>1379960893.8547485</v>
      </c>
      <c r="AE2" s="1">
        <v>1531944134.0782123</v>
      </c>
      <c r="AF2" s="1">
        <v>1665100558.6592178</v>
      </c>
      <c r="AG2" s="1">
        <v>1722798882.6815641</v>
      </c>
      <c r="AH2" s="1">
        <v>1873452513.9664805</v>
      </c>
      <c r="AI2" s="1">
        <v>1920111731.8435755</v>
      </c>
      <c r="AJ2" s="1">
        <v>1941340782.122905</v>
      </c>
      <c r="AK2" s="1">
        <v>2021229050.2793295</v>
      </c>
      <c r="AL2" s="1">
        <v>2228491620.111732</v>
      </c>
      <c r="AM2" s="1">
        <v>2330726256.9832401</v>
      </c>
      <c r="AN2" s="1">
        <v>2424581005.5865922</v>
      </c>
      <c r="AO2" s="1">
        <v>2615083798.8826814</v>
      </c>
      <c r="AP2" s="1">
        <v>2745251396.6480446</v>
      </c>
      <c r="AQ2" s="1">
        <v>2498882681.5642457</v>
      </c>
      <c r="AR2" s="1">
        <v>2390502793.2960892</v>
      </c>
      <c r="AS2" s="1">
        <v>2549720670.3910613</v>
      </c>
      <c r="AT2" s="1">
        <v>2534636871.5083799</v>
      </c>
      <c r="AU2" s="1">
        <v>2701675977.6536312</v>
      </c>
      <c r="AV2" s="1">
        <v>2765363128.4916201</v>
      </c>
      <c r="AW2" s="1">
        <v>2919553072.6256981</v>
      </c>
      <c r="AX2" s="1">
        <v>2965921787.709497</v>
      </c>
      <c r="AY2" s="1">
        <v>3056424581.0055866</v>
      </c>
      <c r="AZ2" s="1">
        <v>0</v>
      </c>
      <c r="BA2" s="1">
        <v>0</v>
      </c>
      <c r="BB2" s="1">
        <f>AVERAGE(D2:BA2)</f>
        <v>1184243598.0150335</v>
      </c>
      <c r="BC2" s="1">
        <f>SUM(D2:BA2)</f>
        <v>59212179900.751671</v>
      </c>
    </row>
    <row r="3" spans="1:55" x14ac:dyDescent="0.25">
      <c r="A3" t="s">
        <v>58</v>
      </c>
      <c r="B3" t="s">
        <v>59</v>
      </c>
      <c r="C3" t="s">
        <v>60</v>
      </c>
      <c r="D3" s="1">
        <v>1748886595.5555556</v>
      </c>
      <c r="E3" s="1">
        <v>1831108971.1111112</v>
      </c>
      <c r="F3" s="1">
        <v>1595555475.5555556</v>
      </c>
      <c r="G3" s="1">
        <v>1733333264.4444444</v>
      </c>
      <c r="H3" s="1">
        <v>2155555497.7777777</v>
      </c>
      <c r="I3" s="1">
        <v>2366666615.5555558</v>
      </c>
      <c r="J3" s="1">
        <v>2555555566.6666665</v>
      </c>
      <c r="K3" s="1">
        <v>2953333417.7777777</v>
      </c>
      <c r="L3" s="1">
        <v>3300000108.8888888</v>
      </c>
      <c r="M3" s="1">
        <v>3697940409.6109838</v>
      </c>
      <c r="N3" s="1">
        <v>3641723321.9954638</v>
      </c>
      <c r="O3" s="1">
        <v>3478787909.0909095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4055179566.3498139</v>
      </c>
      <c r="AK3" s="1">
        <v>4515558808.1099434</v>
      </c>
      <c r="AL3" s="1">
        <v>5226778808.8920879</v>
      </c>
      <c r="AM3" s="1">
        <v>6209137624.7718143</v>
      </c>
      <c r="AN3" s="1">
        <v>6971285594.6801262</v>
      </c>
      <c r="AO3" s="1">
        <v>9747879531.8631077</v>
      </c>
      <c r="AP3" s="1">
        <v>10109225813.669569</v>
      </c>
      <c r="AQ3" s="1">
        <v>12439087076.766651</v>
      </c>
      <c r="AR3" s="1">
        <v>15856574731.44105</v>
      </c>
      <c r="AS3" s="1">
        <v>17804292964.104454</v>
      </c>
      <c r="AT3" s="1">
        <v>20001598505.704224</v>
      </c>
      <c r="AU3" s="1">
        <v>20561069558.21524</v>
      </c>
      <c r="AV3" s="1">
        <v>20484885119.734779</v>
      </c>
      <c r="AW3" s="1">
        <v>19907111418.993832</v>
      </c>
      <c r="AX3" s="1">
        <v>19362642266.648396</v>
      </c>
      <c r="AY3" s="1">
        <v>20191760000.058712</v>
      </c>
      <c r="AZ3" s="1">
        <v>19484384936.631172</v>
      </c>
      <c r="BA3" s="1">
        <v>19101353832.737125</v>
      </c>
      <c r="BB3" s="1">
        <f>AVERAGE(D3:BA3)</f>
        <v>5661765066.268055</v>
      </c>
      <c r="BC3" s="1">
        <f t="shared" ref="BC3:BC66" si="0">SUM(D3:BA3)</f>
        <v>283088253313.40277</v>
      </c>
    </row>
    <row r="4" spans="1:55" x14ac:dyDescent="0.25">
      <c r="A4" t="s">
        <v>61</v>
      </c>
      <c r="B4" t="s">
        <v>62</v>
      </c>
      <c r="C4" t="s">
        <v>63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5930503400.8322754</v>
      </c>
      <c r="O4" s="1">
        <v>5550483035.9081497</v>
      </c>
      <c r="P4" s="1">
        <v>5550483035.9081497</v>
      </c>
      <c r="Q4" s="1">
        <v>5784341596.3633938</v>
      </c>
      <c r="R4" s="1">
        <v>6131475065.2383194</v>
      </c>
      <c r="S4" s="1">
        <v>7553560459.1042776</v>
      </c>
      <c r="T4" s="1">
        <v>7072063345.4478607</v>
      </c>
      <c r="U4" s="1">
        <v>8083872012.4732618</v>
      </c>
      <c r="V4" s="1">
        <v>8769250549.7359638</v>
      </c>
      <c r="W4" s="1">
        <v>10201099039.565508</v>
      </c>
      <c r="X4" s="1">
        <v>11228764963.161764</v>
      </c>
      <c r="Y4" s="1">
        <v>10603784541.19696</v>
      </c>
      <c r="Z4" s="1">
        <v>8307810973.588479</v>
      </c>
      <c r="AA4" s="1">
        <v>5768720421.6136742</v>
      </c>
      <c r="AB4" s="1">
        <v>4438321017.3906784</v>
      </c>
      <c r="AC4" s="1">
        <v>5538749259.9471397</v>
      </c>
      <c r="AD4" s="1">
        <v>7526446605.5171165</v>
      </c>
      <c r="AE4" s="1">
        <v>7648377412.8327732</v>
      </c>
      <c r="AF4" s="1">
        <v>6506229607.2943239</v>
      </c>
      <c r="AG4" s="1">
        <v>6152922942.9803152</v>
      </c>
      <c r="AH4" s="1">
        <v>9129594818.6074924</v>
      </c>
      <c r="AI4" s="1">
        <v>8936063723.2012119</v>
      </c>
      <c r="AJ4" s="1">
        <v>15285594828.417973</v>
      </c>
      <c r="AK4" s="1">
        <v>17812705294.325005</v>
      </c>
      <c r="AL4" s="1">
        <v>23552052407.548832</v>
      </c>
      <c r="AM4" s="1">
        <v>36970918699.252289</v>
      </c>
      <c r="AN4" s="1">
        <v>52381006892.03801</v>
      </c>
      <c r="AO4" s="1">
        <v>65266452081.385963</v>
      </c>
      <c r="AP4" s="1">
        <v>88538611205.143311</v>
      </c>
      <c r="AQ4" s="1">
        <v>70307163678.238007</v>
      </c>
      <c r="AR4" s="1">
        <v>83799496611.200394</v>
      </c>
      <c r="AS4" s="1">
        <v>111789686464.4413</v>
      </c>
      <c r="AT4" s="1">
        <v>128052853643.10555</v>
      </c>
      <c r="AU4" s="1">
        <v>136709862831.19368</v>
      </c>
      <c r="AV4" s="1">
        <v>145712200312.50507</v>
      </c>
      <c r="AW4" s="1">
        <v>116193649124.15137</v>
      </c>
      <c r="AX4" s="1">
        <v>101123851090.45537</v>
      </c>
      <c r="AY4" s="1">
        <v>122123822333.5905</v>
      </c>
      <c r="AZ4" s="1">
        <v>101353230784.59375</v>
      </c>
      <c r="BA4" s="1">
        <v>94635415869.985077</v>
      </c>
      <c r="BB4" s="1">
        <f t="shared" ref="BB4:BB67" si="1">AVERAGE(D4:BA4)</f>
        <v>33480429839.589615</v>
      </c>
      <c r="BC4" s="1">
        <f t="shared" si="0"/>
        <v>1674021491979.4807</v>
      </c>
    </row>
    <row r="5" spans="1:55" x14ac:dyDescent="0.25">
      <c r="A5" t="s">
        <v>64</v>
      </c>
      <c r="B5" t="s">
        <v>65</v>
      </c>
      <c r="C5" t="s">
        <v>66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1857338011.854882</v>
      </c>
      <c r="S5" s="1">
        <v>1897050133.4201543</v>
      </c>
      <c r="T5" s="1">
        <v>2097326250</v>
      </c>
      <c r="U5" s="1">
        <v>2080796249.9999998</v>
      </c>
      <c r="V5" s="1">
        <v>2051236249.9999998</v>
      </c>
      <c r="W5" s="1">
        <v>2253090000</v>
      </c>
      <c r="X5" s="1">
        <v>2028553750</v>
      </c>
      <c r="Y5" s="1">
        <v>1099559027.7777777</v>
      </c>
      <c r="Z5" s="1">
        <v>652174990.83730388</v>
      </c>
      <c r="AA5" s="1">
        <v>1185315468.4629517</v>
      </c>
      <c r="AB5" s="1">
        <v>1880951520.3971961</v>
      </c>
      <c r="AC5" s="1">
        <v>2392764853.4210739</v>
      </c>
      <c r="AD5" s="1">
        <v>3199642579.9697413</v>
      </c>
      <c r="AE5" s="1">
        <v>2258515610.0886164</v>
      </c>
      <c r="AF5" s="1">
        <v>2545967253.2415981</v>
      </c>
      <c r="AG5" s="1">
        <v>3212119044.1708908</v>
      </c>
      <c r="AH5" s="1">
        <v>3480355188.6006331</v>
      </c>
      <c r="AI5" s="1">
        <v>3922099470.9731321</v>
      </c>
      <c r="AJ5" s="1">
        <v>4348070165.192606</v>
      </c>
      <c r="AK5" s="1">
        <v>5611492282.8658171</v>
      </c>
      <c r="AL5" s="1">
        <v>7184681398.5697956</v>
      </c>
      <c r="AM5" s="1">
        <v>8052075642.1078129</v>
      </c>
      <c r="AN5" s="1">
        <v>8896073938.3140659</v>
      </c>
      <c r="AO5" s="1">
        <v>10677321490.380735</v>
      </c>
      <c r="AP5" s="1">
        <v>12881354103.839819</v>
      </c>
      <c r="AQ5" s="1">
        <v>12044223352.541271</v>
      </c>
      <c r="AR5" s="1">
        <v>11926928505.523075</v>
      </c>
      <c r="AS5" s="1">
        <v>12890765324.225588</v>
      </c>
      <c r="AT5" s="1">
        <v>12319830252.476793</v>
      </c>
      <c r="AU5" s="1">
        <v>12776217194.792807</v>
      </c>
      <c r="AV5" s="1">
        <v>13228144008.342812</v>
      </c>
      <c r="AW5" s="1">
        <v>11386846319.15892</v>
      </c>
      <c r="AX5" s="1">
        <v>11861200797.470652</v>
      </c>
      <c r="AY5" s="1">
        <v>13019693450.881613</v>
      </c>
      <c r="AZ5" s="1">
        <v>15147020535.386873</v>
      </c>
      <c r="BA5" s="1">
        <v>15278077446.864292</v>
      </c>
      <c r="BB5" s="1">
        <f t="shared" si="1"/>
        <v>4792497437.2430258</v>
      </c>
      <c r="BC5" s="1">
        <f t="shared" si="0"/>
        <v>239624871862.15128</v>
      </c>
    </row>
    <row r="6" spans="1:55" x14ac:dyDescent="0.25">
      <c r="A6" t="s">
        <v>67</v>
      </c>
      <c r="B6" t="s">
        <v>56</v>
      </c>
      <c r="C6" t="s">
        <v>68</v>
      </c>
      <c r="D6" s="1">
        <v>78619206.08509627</v>
      </c>
      <c r="E6" s="1">
        <v>89409820.359281436</v>
      </c>
      <c r="F6" s="1">
        <v>113408231.94408491</v>
      </c>
      <c r="G6" s="1">
        <v>150820102.79840091</v>
      </c>
      <c r="H6" s="1">
        <v>186558696.27920392</v>
      </c>
      <c r="I6" s="1">
        <v>220127246.37681162</v>
      </c>
      <c r="J6" s="1">
        <v>227281024.6207411</v>
      </c>
      <c r="K6" s="1">
        <v>254020153.34063527</v>
      </c>
      <c r="L6" s="1">
        <v>308008897.56944448</v>
      </c>
      <c r="M6" s="1">
        <v>411578334.15964305</v>
      </c>
      <c r="N6" s="1">
        <v>446416105.82501739</v>
      </c>
      <c r="O6" s="1">
        <v>388958731.30293751</v>
      </c>
      <c r="P6" s="1">
        <v>375895956.38346207</v>
      </c>
      <c r="Q6" s="1">
        <v>327861832.94663572</v>
      </c>
      <c r="R6" s="1">
        <v>330070689.29828197</v>
      </c>
      <c r="S6" s="1">
        <v>346737964.77495104</v>
      </c>
      <c r="T6" s="1">
        <v>482000594.03587979</v>
      </c>
      <c r="U6" s="1">
        <v>611316399.40708804</v>
      </c>
      <c r="V6" s="1">
        <v>721425939.15154982</v>
      </c>
      <c r="W6" s="1">
        <v>795449332.39634573</v>
      </c>
      <c r="X6" s="1">
        <v>1029048481.8805093</v>
      </c>
      <c r="Y6" s="1">
        <v>1106928582.866293</v>
      </c>
      <c r="Z6" s="1">
        <v>1210013651.8771331</v>
      </c>
      <c r="AA6" s="1">
        <v>1007025755.0006536</v>
      </c>
      <c r="AB6" s="1">
        <v>1017549124.332381</v>
      </c>
      <c r="AC6" s="1">
        <v>1178738991.1929545</v>
      </c>
      <c r="AD6" s="1">
        <v>1223945356.6268225</v>
      </c>
      <c r="AE6" s="1">
        <v>1180597272.7272727</v>
      </c>
      <c r="AF6" s="1">
        <v>1211932397.8171289</v>
      </c>
      <c r="AG6" s="1">
        <v>1239876305.135308</v>
      </c>
      <c r="AH6" s="1">
        <v>1429049198.4521837</v>
      </c>
      <c r="AI6" s="1">
        <v>1546926174.4966445</v>
      </c>
      <c r="AJ6" s="1">
        <v>1755910031.9969885</v>
      </c>
      <c r="AK6" s="1">
        <v>2361726862.3024826</v>
      </c>
      <c r="AL6" s="1">
        <v>2894921777.9985099</v>
      </c>
      <c r="AM6" s="1">
        <v>3159905484.3924885</v>
      </c>
      <c r="AN6" s="1">
        <v>3456442102.6220045</v>
      </c>
      <c r="AO6" s="1">
        <v>3952600602.24473</v>
      </c>
      <c r="AP6" s="1">
        <v>4085630584.444119</v>
      </c>
      <c r="AQ6" s="1">
        <v>3674409558.2106142</v>
      </c>
      <c r="AR6" s="1">
        <v>3449966856.6883206</v>
      </c>
      <c r="AS6" s="1">
        <v>3629203786.1915364</v>
      </c>
      <c r="AT6" s="1">
        <v>3188808942.5671334</v>
      </c>
      <c r="AU6" s="1">
        <v>3193704343.2062693</v>
      </c>
      <c r="AV6" s="1">
        <v>3271808157.300385</v>
      </c>
      <c r="AW6" s="1">
        <v>2789870187.5069346</v>
      </c>
      <c r="AX6" s="1">
        <v>2896679211.8662829</v>
      </c>
      <c r="AY6" s="1">
        <v>3000180750.1129689</v>
      </c>
      <c r="AZ6" s="1">
        <v>3218316013.2262635</v>
      </c>
      <c r="BA6" s="1">
        <v>3154057987.2383299</v>
      </c>
      <c r="BB6" s="1">
        <f t="shared" si="1"/>
        <v>1567634795.8315427</v>
      </c>
      <c r="BC6" s="1">
        <f t="shared" si="0"/>
        <v>78381739791.577133</v>
      </c>
    </row>
    <row r="7" spans="1:55" x14ac:dyDescent="0.25">
      <c r="A7" t="s">
        <v>69</v>
      </c>
      <c r="B7" t="s">
        <v>56</v>
      </c>
      <c r="C7" t="s">
        <v>70</v>
      </c>
      <c r="D7" s="1">
        <v>32013479420.5075</v>
      </c>
      <c r="E7" s="1">
        <v>37045225927.355232</v>
      </c>
      <c r="F7" s="1">
        <v>44182320594.2939</v>
      </c>
      <c r="G7" s="1">
        <v>55922135892.195892</v>
      </c>
      <c r="H7" s="1">
        <v>105711382036.58398</v>
      </c>
      <c r="I7" s="1">
        <v>117103504505.75043</v>
      </c>
      <c r="J7" s="1">
        <v>145485149110.35547</v>
      </c>
      <c r="K7" s="1">
        <v>167530518926.02292</v>
      </c>
      <c r="L7" s="1">
        <v>183969927475.10345</v>
      </c>
      <c r="M7" s="1">
        <v>248971217027.46924</v>
      </c>
      <c r="N7" s="1">
        <v>337549547244.97559</v>
      </c>
      <c r="O7" s="1">
        <v>348014409739.89655</v>
      </c>
      <c r="P7" s="1">
        <v>326468482079.21851</v>
      </c>
      <c r="Q7" s="1">
        <v>306719348516.32367</v>
      </c>
      <c r="R7" s="1">
        <v>311103662288.94751</v>
      </c>
      <c r="S7" s="1">
        <v>307936049163.90656</v>
      </c>
      <c r="T7" s="1">
        <v>294002996370.77429</v>
      </c>
      <c r="U7" s="1">
        <v>313465089539.68256</v>
      </c>
      <c r="V7" s="1">
        <v>308330509427.81116</v>
      </c>
      <c r="W7" s="1">
        <v>323314077349.90503</v>
      </c>
      <c r="X7" s="1">
        <v>447404218571.61865</v>
      </c>
      <c r="Y7" s="1">
        <v>441364876455.32562</v>
      </c>
      <c r="Z7" s="1">
        <v>472480149505.78015</v>
      </c>
      <c r="AA7" s="1">
        <v>477835381695.08575</v>
      </c>
      <c r="AB7" s="1">
        <v>488405203979.39136</v>
      </c>
      <c r="AC7" s="1">
        <v>524727370529.98547</v>
      </c>
      <c r="AD7" s="1">
        <v>579211260569.31799</v>
      </c>
      <c r="AE7" s="1">
        <v>614231323446.9408</v>
      </c>
      <c r="AF7" s="1">
        <v>592474728278.12524</v>
      </c>
      <c r="AG7" s="1">
        <v>644771018945.1864</v>
      </c>
      <c r="AH7" s="1">
        <v>735810487829.10413</v>
      </c>
      <c r="AI7" s="1">
        <v>724040283088.5741</v>
      </c>
      <c r="AJ7" s="1">
        <v>729796093462.43994</v>
      </c>
      <c r="AK7" s="1">
        <v>823992663640.04517</v>
      </c>
      <c r="AL7" s="1">
        <v>965049505953.74561</v>
      </c>
      <c r="AM7" s="1">
        <v>1186104638692.9194</v>
      </c>
      <c r="AN7" s="1">
        <v>1405832084460.8503</v>
      </c>
      <c r="AO7" s="1">
        <v>1639411682786.4231</v>
      </c>
      <c r="AP7" s="1">
        <v>2019914135289</v>
      </c>
      <c r="AQ7" s="1">
        <v>1794335975358.4814</v>
      </c>
      <c r="AR7" s="1">
        <v>2106020669993.1931</v>
      </c>
      <c r="AS7" s="1">
        <v>2494062136233.6143</v>
      </c>
      <c r="AT7" s="1">
        <v>2772882408120.1338</v>
      </c>
      <c r="AU7" s="1">
        <v>2855314187005.3096</v>
      </c>
      <c r="AV7" s="1">
        <v>2892806937260.0288</v>
      </c>
      <c r="AW7" s="1">
        <v>2529694233782.4155</v>
      </c>
      <c r="AX7" s="1">
        <v>2463433552289.4028</v>
      </c>
      <c r="AY7" s="1">
        <v>2513494434830.3018</v>
      </c>
      <c r="AZ7" s="1">
        <v>2772024698688.1992</v>
      </c>
      <c r="BA7" s="1">
        <v>2815410447182.2515</v>
      </c>
      <c r="BB7" s="1">
        <f t="shared" si="1"/>
        <v>956743516411.20532</v>
      </c>
      <c r="BC7" s="1">
        <f t="shared" si="0"/>
        <v>47837175820560.266</v>
      </c>
    </row>
    <row r="8" spans="1:55" x14ac:dyDescent="0.25">
      <c r="A8" t="s">
        <v>71</v>
      </c>
      <c r="B8" t="s">
        <v>56</v>
      </c>
      <c r="C8" t="s">
        <v>72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14720672506.500391</v>
      </c>
      <c r="J8" s="1">
        <v>19213022691.052593</v>
      </c>
      <c r="K8" s="1">
        <v>24871775164.604309</v>
      </c>
      <c r="L8" s="1">
        <v>23775831783.426327</v>
      </c>
      <c r="M8" s="1">
        <v>31225463217.758209</v>
      </c>
      <c r="N8" s="1">
        <v>43598748449.047852</v>
      </c>
      <c r="O8" s="1">
        <v>49333424135.113052</v>
      </c>
      <c r="P8" s="1">
        <v>46622718605.284668</v>
      </c>
      <c r="Q8" s="1">
        <v>42803323345.137566</v>
      </c>
      <c r="R8" s="1">
        <v>41807954235.903023</v>
      </c>
      <c r="S8" s="1">
        <v>40603650231.54454</v>
      </c>
      <c r="T8" s="1">
        <v>33943612094.797058</v>
      </c>
      <c r="U8" s="1">
        <v>36384908744.211388</v>
      </c>
      <c r="V8" s="1">
        <v>36275674203.214386</v>
      </c>
      <c r="W8" s="1">
        <v>41464995913.919914</v>
      </c>
      <c r="X8" s="1">
        <v>50701443748.29747</v>
      </c>
      <c r="Y8" s="1">
        <v>51552165622.446205</v>
      </c>
      <c r="Z8" s="1">
        <v>54239171887.769005</v>
      </c>
      <c r="AA8" s="1">
        <v>55625170253.336967</v>
      </c>
      <c r="AB8" s="1">
        <v>59305093979.84201</v>
      </c>
      <c r="AC8" s="1">
        <v>65743666575.864891</v>
      </c>
      <c r="AD8" s="1">
        <v>73571233996.186325</v>
      </c>
      <c r="AE8" s="1">
        <v>78839008444.565521</v>
      </c>
      <c r="AF8" s="1">
        <v>75674336283.185837</v>
      </c>
      <c r="AG8" s="1">
        <v>84445473110.959839</v>
      </c>
      <c r="AH8" s="1">
        <v>104337372362.15112</v>
      </c>
      <c r="AI8" s="1">
        <v>103311640571.81757</v>
      </c>
      <c r="AJ8" s="1">
        <v>109816201497.61743</v>
      </c>
      <c r="AK8" s="1">
        <v>124346358066.71205</v>
      </c>
      <c r="AL8" s="1">
        <v>147824370319.94556</v>
      </c>
      <c r="AM8" s="1">
        <v>180617467964.60178</v>
      </c>
      <c r="AN8" s="1">
        <v>222116541865.21445</v>
      </c>
      <c r="AO8" s="1">
        <v>257916133424.09802</v>
      </c>
      <c r="AP8" s="1">
        <v>315474615738.59772</v>
      </c>
      <c r="AQ8" s="1">
        <v>253547358747.44727</v>
      </c>
      <c r="AR8" s="1">
        <v>289787338325.39142</v>
      </c>
      <c r="AS8" s="1">
        <v>350666031313.81891</v>
      </c>
      <c r="AT8" s="1">
        <v>374590605854.32269</v>
      </c>
      <c r="AU8" s="1">
        <v>390107556160.6535</v>
      </c>
      <c r="AV8" s="1">
        <v>403137100068.07355</v>
      </c>
      <c r="AW8" s="1">
        <v>358135057862.49152</v>
      </c>
      <c r="AX8" s="1">
        <v>357045064669.84344</v>
      </c>
      <c r="AY8" s="1">
        <v>385605506854.88092</v>
      </c>
      <c r="AZ8" s="1">
        <v>422215043584.96942</v>
      </c>
      <c r="BA8" s="1">
        <v>421142267937.65015</v>
      </c>
      <c r="BB8" s="1">
        <f t="shared" si="1"/>
        <v>134961643448.28537</v>
      </c>
      <c r="BC8" s="1">
        <f t="shared" si="0"/>
        <v>6748082172414.2686</v>
      </c>
    </row>
    <row r="9" spans="1:55" x14ac:dyDescent="0.25">
      <c r="A9" t="s">
        <v>73</v>
      </c>
      <c r="B9" t="s">
        <v>65</v>
      </c>
      <c r="C9" t="s">
        <v>74</v>
      </c>
      <c r="D9" s="1">
        <v>31584210365.544651</v>
      </c>
      <c r="E9" s="1">
        <v>33293199095.488117</v>
      </c>
      <c r="F9" s="1">
        <v>34733000536.286209</v>
      </c>
      <c r="G9" s="1">
        <v>52544000116.903732</v>
      </c>
      <c r="H9" s="1">
        <v>72436777342.455414</v>
      </c>
      <c r="I9" s="1">
        <v>52438647921.9226</v>
      </c>
      <c r="J9" s="1">
        <v>51169499890.772217</v>
      </c>
      <c r="K9" s="1">
        <v>56781000100.944824</v>
      </c>
      <c r="L9" s="1">
        <v>58082870156.263428</v>
      </c>
      <c r="M9" s="1">
        <v>69252328953.37886</v>
      </c>
      <c r="N9" s="1">
        <v>76961923741.947845</v>
      </c>
      <c r="O9" s="1">
        <v>78676842366.421326</v>
      </c>
      <c r="P9" s="1">
        <v>84307486836.72403</v>
      </c>
      <c r="Q9" s="1">
        <v>103979106777.91103</v>
      </c>
      <c r="R9" s="1">
        <v>79092001998.032043</v>
      </c>
      <c r="S9" s="1">
        <v>88416668900.259583</v>
      </c>
      <c r="T9" s="1">
        <v>110934442762.69356</v>
      </c>
      <c r="U9" s="1">
        <v>111106191358.19745</v>
      </c>
      <c r="V9" s="1">
        <v>126206817196.09116</v>
      </c>
      <c r="W9" s="1">
        <v>76636898036.471191</v>
      </c>
      <c r="X9" s="1">
        <v>141352368714.69131</v>
      </c>
      <c r="Y9" s="1">
        <v>189719984268.48453</v>
      </c>
      <c r="Z9" s="1">
        <v>228788617201.69592</v>
      </c>
      <c r="AA9" s="1">
        <v>236741715015.01501</v>
      </c>
      <c r="AB9" s="1">
        <v>257440000000</v>
      </c>
      <c r="AC9" s="1">
        <v>258031750000</v>
      </c>
      <c r="AD9" s="1">
        <v>272149750000</v>
      </c>
      <c r="AE9" s="1">
        <v>292859000000</v>
      </c>
      <c r="AF9" s="1">
        <v>298948250000</v>
      </c>
      <c r="AG9" s="1">
        <v>283523000000</v>
      </c>
      <c r="AH9" s="1">
        <v>284203750000</v>
      </c>
      <c r="AI9" s="1">
        <v>268696750000</v>
      </c>
      <c r="AJ9" s="1">
        <v>97724004251.860199</v>
      </c>
      <c r="AK9" s="1">
        <v>127586973492.17664</v>
      </c>
      <c r="AL9" s="1">
        <v>164657930452.78662</v>
      </c>
      <c r="AM9" s="1">
        <v>198737095012.28165</v>
      </c>
      <c r="AN9" s="1">
        <v>232557260817.30771</v>
      </c>
      <c r="AO9" s="1">
        <v>287530508430.56799</v>
      </c>
      <c r="AP9" s="1">
        <v>361558037110.41925</v>
      </c>
      <c r="AQ9" s="1">
        <v>332976484577.6189</v>
      </c>
      <c r="AR9" s="1">
        <v>423627422092.48962</v>
      </c>
      <c r="AS9" s="1">
        <v>530163281574.65753</v>
      </c>
      <c r="AT9" s="1">
        <v>545982375701.12799</v>
      </c>
      <c r="AU9" s="1">
        <v>552025140252.24634</v>
      </c>
      <c r="AV9" s="1">
        <v>526319673731.63831</v>
      </c>
      <c r="AW9" s="1">
        <v>594749285413.2124</v>
      </c>
      <c r="AX9" s="1">
        <v>557531376217.96692</v>
      </c>
      <c r="AY9" s="1">
        <v>642695864756.3501</v>
      </c>
      <c r="AZ9" s="1">
        <v>519871519807.79498</v>
      </c>
      <c r="BA9" s="1">
        <v>449663446954.07275</v>
      </c>
      <c r="BB9" s="1">
        <f t="shared" si="1"/>
        <v>232140930606.02341</v>
      </c>
      <c r="BC9" s="1">
        <f t="shared" si="0"/>
        <v>11607046530301.17</v>
      </c>
    </row>
    <row r="10" spans="1:55" x14ac:dyDescent="0.25">
      <c r="A10" t="s">
        <v>75</v>
      </c>
      <c r="B10" t="s">
        <v>65</v>
      </c>
      <c r="C10" t="s">
        <v>76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2256838858.4271402</v>
      </c>
      <c r="Y10" s="1">
        <v>2068526521.9029896</v>
      </c>
      <c r="Z10" s="1">
        <v>1272577456.127115</v>
      </c>
      <c r="AA10" s="1">
        <v>1201313201.0127153</v>
      </c>
      <c r="AB10" s="1">
        <v>1315158670.2828529</v>
      </c>
      <c r="AC10" s="1">
        <v>1468317350.0684099</v>
      </c>
      <c r="AD10" s="1">
        <v>1596968913.2789712</v>
      </c>
      <c r="AE10" s="1">
        <v>1639492424.3647203</v>
      </c>
      <c r="AF10" s="1">
        <v>1893726437.2646184</v>
      </c>
      <c r="AG10" s="1">
        <v>1845482181.4480083</v>
      </c>
      <c r="AH10" s="1">
        <v>1911563665.3900604</v>
      </c>
      <c r="AI10" s="1">
        <v>2118467913.3787341</v>
      </c>
      <c r="AJ10" s="1">
        <v>2376335048.3997555</v>
      </c>
      <c r="AK10" s="1">
        <v>2807061008.6908445</v>
      </c>
      <c r="AL10" s="1">
        <v>3576615240.4161587</v>
      </c>
      <c r="AM10" s="1">
        <v>4900469950.0903349</v>
      </c>
      <c r="AN10" s="1">
        <v>6384451606.1420965</v>
      </c>
      <c r="AO10" s="1">
        <v>9206301700.3961945</v>
      </c>
      <c r="AP10" s="1">
        <v>11662040713.875309</v>
      </c>
      <c r="AQ10" s="1">
        <v>8647936747.9870396</v>
      </c>
      <c r="AR10" s="1">
        <v>9260284937.7978153</v>
      </c>
      <c r="AS10" s="1">
        <v>10142111334.496105</v>
      </c>
      <c r="AT10" s="1">
        <v>10619320048.585737</v>
      </c>
      <c r="AU10" s="1">
        <v>11121465767.406683</v>
      </c>
      <c r="AV10" s="1">
        <v>11609512939.75425</v>
      </c>
      <c r="AW10" s="1">
        <v>10553337672.987202</v>
      </c>
      <c r="AX10" s="1">
        <v>10546135160.030987</v>
      </c>
      <c r="AY10" s="1">
        <v>11527458565.733419</v>
      </c>
      <c r="AZ10" s="1">
        <v>12457941907.033281</v>
      </c>
      <c r="BA10" s="1">
        <v>13672802157.832392</v>
      </c>
      <c r="BB10" s="1">
        <f t="shared" si="1"/>
        <v>3633200322.0120397</v>
      </c>
      <c r="BC10" s="1">
        <f t="shared" si="0"/>
        <v>181660016100.60199</v>
      </c>
    </row>
    <row r="11" spans="1:55" x14ac:dyDescent="0.25">
      <c r="A11" t="s">
        <v>77</v>
      </c>
      <c r="B11" t="s">
        <v>65</v>
      </c>
      <c r="C11" t="s">
        <v>78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514000000</v>
      </c>
      <c r="AK11" s="1">
        <v>527000000</v>
      </c>
      <c r="AL11" s="1">
        <v>512000000</v>
      </c>
      <c r="AM11" s="1">
        <v>503000000</v>
      </c>
      <c r="AN11" s="1">
        <v>496000000</v>
      </c>
      <c r="AO11" s="1">
        <v>520000000</v>
      </c>
      <c r="AP11" s="1">
        <v>563000000</v>
      </c>
      <c r="AQ11" s="1">
        <v>678000000</v>
      </c>
      <c r="AR11" s="1">
        <v>576000000</v>
      </c>
      <c r="AS11" s="1">
        <v>574000000</v>
      </c>
      <c r="AT11" s="1">
        <v>644000000</v>
      </c>
      <c r="AU11" s="1">
        <v>641000000</v>
      </c>
      <c r="AV11" s="1">
        <v>642000000</v>
      </c>
      <c r="AW11" s="1">
        <v>661000000</v>
      </c>
      <c r="AX11" s="1">
        <v>652000000</v>
      </c>
      <c r="AY11" s="1">
        <v>602000000</v>
      </c>
      <c r="AZ11" s="1">
        <v>636000000</v>
      </c>
      <c r="BA11" s="1">
        <v>0</v>
      </c>
      <c r="BB11" s="1">
        <f t="shared" si="1"/>
        <v>198820000</v>
      </c>
      <c r="BC11" s="1">
        <f t="shared" si="0"/>
        <v>9941000000</v>
      </c>
    </row>
    <row r="12" spans="1:55" x14ac:dyDescent="0.25">
      <c r="A12" t="s">
        <v>79</v>
      </c>
      <c r="B12" t="s">
        <v>56</v>
      </c>
      <c r="C12" t="s">
        <v>80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77496753.703703701</v>
      </c>
      <c r="L12" s="1">
        <v>87879341.481481478</v>
      </c>
      <c r="M12" s="1">
        <v>109079978.88888888</v>
      </c>
      <c r="N12" s="1">
        <v>131431026.66666666</v>
      </c>
      <c r="O12" s="1">
        <v>147841734.44444445</v>
      </c>
      <c r="P12" s="1">
        <v>164369278.88888887</v>
      </c>
      <c r="Q12" s="1">
        <v>182144092.96296296</v>
      </c>
      <c r="R12" s="1">
        <v>208372846.29629627</v>
      </c>
      <c r="S12" s="1">
        <v>240923924.81481481</v>
      </c>
      <c r="T12" s="1">
        <v>290440140.74074072</v>
      </c>
      <c r="U12" s="1">
        <v>337174861.85185182</v>
      </c>
      <c r="V12" s="1">
        <v>398637727.77777773</v>
      </c>
      <c r="W12" s="1">
        <v>438794788.51851851</v>
      </c>
      <c r="X12" s="1">
        <v>459469058.88888884</v>
      </c>
      <c r="Y12" s="1">
        <v>481706333.33333331</v>
      </c>
      <c r="Z12" s="1">
        <v>499281148.14814812</v>
      </c>
      <c r="AA12" s="1">
        <v>535172777.77777773</v>
      </c>
      <c r="AB12" s="1">
        <v>589429592.5925926</v>
      </c>
      <c r="AC12" s="1">
        <v>577280740.74074066</v>
      </c>
      <c r="AD12" s="1">
        <v>633730629.62962961</v>
      </c>
      <c r="AE12" s="1">
        <v>680617111.11111104</v>
      </c>
      <c r="AF12" s="1">
        <v>727860592.5925926</v>
      </c>
      <c r="AG12" s="1">
        <v>766198925.92592573</v>
      </c>
      <c r="AH12" s="1">
        <v>830158777.77777767</v>
      </c>
      <c r="AI12" s="1">
        <v>800740259.25925922</v>
      </c>
      <c r="AJ12" s="1">
        <v>814615333.33333325</v>
      </c>
      <c r="AK12" s="1">
        <v>855643111.11111104</v>
      </c>
      <c r="AL12" s="1">
        <v>919577148.14814806</v>
      </c>
      <c r="AM12" s="1">
        <v>1022191296.296296</v>
      </c>
      <c r="AN12" s="1">
        <v>1157005444.4444444</v>
      </c>
      <c r="AO12" s="1">
        <v>1311401333.3333335</v>
      </c>
      <c r="AP12" s="1">
        <v>1368431037.0370371</v>
      </c>
      <c r="AQ12" s="1">
        <v>1224252999.9999998</v>
      </c>
      <c r="AR12" s="1">
        <v>1148700000</v>
      </c>
      <c r="AS12" s="1">
        <v>1137637037.0370369</v>
      </c>
      <c r="AT12" s="1">
        <v>1199948148.1481483</v>
      </c>
      <c r="AU12" s="1">
        <v>1181448148.1481481</v>
      </c>
      <c r="AV12" s="1">
        <v>1249733333.3333333</v>
      </c>
      <c r="AW12" s="1">
        <v>1336692592.5925927</v>
      </c>
      <c r="AX12" s="1">
        <v>1436585185.1851852</v>
      </c>
      <c r="AY12" s="1">
        <v>1467977777.7777777</v>
      </c>
      <c r="AZ12" s="1">
        <v>1610574074.074074</v>
      </c>
      <c r="BA12" s="1">
        <v>1727759259.2592592</v>
      </c>
      <c r="BB12" s="1">
        <f t="shared" si="1"/>
        <v>651328114.08148146</v>
      </c>
      <c r="BC12" s="1">
        <f t="shared" si="0"/>
        <v>32566405704.07407</v>
      </c>
    </row>
    <row r="13" spans="1:55" x14ac:dyDescent="0.25">
      <c r="A13" t="s">
        <v>81</v>
      </c>
      <c r="B13" t="s">
        <v>56</v>
      </c>
      <c r="C13" t="s">
        <v>82</v>
      </c>
      <c r="D13" s="1">
        <v>41271138985.328705</v>
      </c>
      <c r="E13" s="1">
        <v>45149512823.384476</v>
      </c>
      <c r="F13" s="1">
        <v>51967289719.62616</v>
      </c>
      <c r="G13" s="1">
        <v>63737347853.939781</v>
      </c>
      <c r="H13" s="1">
        <v>88831245394.252029</v>
      </c>
      <c r="I13" s="1">
        <v>97170558514.270111</v>
      </c>
      <c r="J13" s="1">
        <v>104921215177.10828</v>
      </c>
      <c r="K13" s="1">
        <v>110201881165.40491</v>
      </c>
      <c r="L13" s="1">
        <v>118338596886.98398</v>
      </c>
      <c r="M13" s="1">
        <v>134712029989.77621</v>
      </c>
      <c r="N13" s="1">
        <v>149774930362.117</v>
      </c>
      <c r="O13" s="1">
        <v>176642284918.147</v>
      </c>
      <c r="P13" s="1">
        <v>193770274743.46243</v>
      </c>
      <c r="Q13" s="1">
        <v>177030416471.68927</v>
      </c>
      <c r="R13" s="1">
        <v>193242166274.22568</v>
      </c>
      <c r="S13" s="1">
        <v>180234716575.89932</v>
      </c>
      <c r="T13" s="1">
        <v>182036933407.94629</v>
      </c>
      <c r="U13" s="1">
        <v>189060349391.21228</v>
      </c>
      <c r="V13" s="1">
        <v>235659196740.39581</v>
      </c>
      <c r="W13" s="1">
        <v>299267974920.60907</v>
      </c>
      <c r="X13" s="1">
        <v>310777222008.46478</v>
      </c>
      <c r="Y13" s="1">
        <v>325310415195.03961</v>
      </c>
      <c r="Z13" s="1">
        <v>324878874105.97546</v>
      </c>
      <c r="AA13" s="1">
        <v>311544406970.20801</v>
      </c>
      <c r="AB13" s="1">
        <v>322211691456.24353</v>
      </c>
      <c r="AC13" s="1">
        <v>367216364716.36475</v>
      </c>
      <c r="AD13" s="1">
        <v>400302731411.22913</v>
      </c>
      <c r="AE13" s="1">
        <v>434568007512.91278</v>
      </c>
      <c r="AF13" s="1">
        <v>398899138574.23865</v>
      </c>
      <c r="AG13" s="1">
        <v>388608221581.65179</v>
      </c>
      <c r="AH13" s="1">
        <v>415222633925.76776</v>
      </c>
      <c r="AI13" s="1">
        <v>378376086723.19415</v>
      </c>
      <c r="AJ13" s="1">
        <v>394648911678.52649</v>
      </c>
      <c r="AK13" s="1">
        <v>466488060570.76288</v>
      </c>
      <c r="AL13" s="1">
        <v>612490396927.01672</v>
      </c>
      <c r="AM13" s="1">
        <v>693407758231.84485</v>
      </c>
      <c r="AN13" s="1">
        <v>746054207846.66077</v>
      </c>
      <c r="AO13" s="1">
        <v>853099630996.30994</v>
      </c>
      <c r="AP13" s="1">
        <v>953995523724.26001</v>
      </c>
      <c r="AQ13" s="1">
        <v>927805183330.87903</v>
      </c>
      <c r="AR13" s="1">
        <v>1146138465603.8052</v>
      </c>
      <c r="AS13" s="1">
        <v>1396649906339.3474</v>
      </c>
      <c r="AT13" s="1">
        <v>1546151783872.9639</v>
      </c>
      <c r="AU13" s="1">
        <v>1576184467015.4919</v>
      </c>
      <c r="AV13" s="1">
        <v>1467483705131.7361</v>
      </c>
      <c r="AW13" s="1">
        <v>1351693984524.5029</v>
      </c>
      <c r="AX13" s="1">
        <v>1208846993739.9915</v>
      </c>
      <c r="AY13" s="1">
        <v>1330135756844.4075</v>
      </c>
      <c r="AZ13" s="1">
        <v>1433904348500.1162</v>
      </c>
      <c r="BA13" s="1">
        <v>1392680589329.1375</v>
      </c>
      <c r="BB13" s="1">
        <f t="shared" si="1"/>
        <v>534175910574.09656</v>
      </c>
      <c r="BC13" s="1">
        <f t="shared" si="0"/>
        <v>26708795528704.828</v>
      </c>
    </row>
    <row r="14" spans="1:55" x14ac:dyDescent="0.25">
      <c r="A14" t="s">
        <v>83</v>
      </c>
      <c r="B14" t="s">
        <v>56</v>
      </c>
      <c r="C14" t="s">
        <v>84</v>
      </c>
      <c r="D14" s="1">
        <v>15373005768.721884</v>
      </c>
      <c r="E14" s="1">
        <v>17858485956.603149</v>
      </c>
      <c r="F14" s="1">
        <v>22059612417.4058</v>
      </c>
      <c r="G14" s="1">
        <v>29515467987.91201</v>
      </c>
      <c r="H14" s="1">
        <v>35189299985.276794</v>
      </c>
      <c r="I14" s="1">
        <v>40059206763.056015</v>
      </c>
      <c r="J14" s="1">
        <v>42959976068.113831</v>
      </c>
      <c r="K14" s="1">
        <v>51545759220.71434</v>
      </c>
      <c r="L14" s="1">
        <v>62052258694.210182</v>
      </c>
      <c r="M14" s="1">
        <v>73937296654.657745</v>
      </c>
      <c r="N14" s="1">
        <v>82058912465.432877</v>
      </c>
      <c r="O14" s="1">
        <v>71034228097.459824</v>
      </c>
      <c r="P14" s="1">
        <v>71275287327.579254</v>
      </c>
      <c r="Q14" s="1">
        <v>72121016623.257248</v>
      </c>
      <c r="R14" s="1">
        <v>67985345161.955849</v>
      </c>
      <c r="S14" s="1">
        <v>69386774474.594299</v>
      </c>
      <c r="T14" s="1">
        <v>99036165209.553864</v>
      </c>
      <c r="U14" s="1">
        <v>124168442860.2525</v>
      </c>
      <c r="V14" s="1">
        <v>133339397080.12927</v>
      </c>
      <c r="W14" s="1">
        <v>133105805928.23712</v>
      </c>
      <c r="X14" s="1">
        <v>166463386663.43942</v>
      </c>
      <c r="Y14" s="1">
        <v>173794177725.39777</v>
      </c>
      <c r="Z14" s="1">
        <v>195078126346.10568</v>
      </c>
      <c r="AA14" s="1">
        <v>190379720927.48135</v>
      </c>
      <c r="AB14" s="1">
        <v>203535242741.83835</v>
      </c>
      <c r="AC14" s="1">
        <v>241038283062.64502</v>
      </c>
      <c r="AD14" s="1">
        <v>237250948791.26593</v>
      </c>
      <c r="AE14" s="1">
        <v>212790348404.55518</v>
      </c>
      <c r="AF14" s="1">
        <v>218259904401.95642</v>
      </c>
      <c r="AG14" s="1">
        <v>217185787342.85104</v>
      </c>
      <c r="AH14" s="1">
        <v>196799778883.36099</v>
      </c>
      <c r="AI14" s="1">
        <v>197337879194.63089</v>
      </c>
      <c r="AJ14" s="1">
        <v>213377771503.85846</v>
      </c>
      <c r="AK14" s="1">
        <v>261695778781.03836</v>
      </c>
      <c r="AL14" s="1">
        <v>300904221504.84229</v>
      </c>
      <c r="AM14" s="1">
        <v>315974418604.65112</v>
      </c>
      <c r="AN14" s="1">
        <v>335998557270.10413</v>
      </c>
      <c r="AO14" s="1">
        <v>388691445387.35284</v>
      </c>
      <c r="AP14" s="1">
        <v>430294287388.31116</v>
      </c>
      <c r="AQ14" s="1">
        <v>400172297860.51678</v>
      </c>
      <c r="AR14" s="1">
        <v>391892746544.68994</v>
      </c>
      <c r="AS14" s="1">
        <v>431120310088.8197</v>
      </c>
      <c r="AT14" s="1">
        <v>409425234155.26318</v>
      </c>
      <c r="AU14" s="1">
        <v>430068712971.86731</v>
      </c>
      <c r="AV14" s="1">
        <v>441996131736.50793</v>
      </c>
      <c r="AW14" s="1">
        <v>381817565893.57379</v>
      </c>
      <c r="AX14" s="1">
        <v>395227684138.86182</v>
      </c>
      <c r="AY14" s="1">
        <v>418316161095.68304</v>
      </c>
      <c r="AZ14" s="1">
        <v>455508255028.2193</v>
      </c>
      <c r="BA14" s="1">
        <v>446314739528.46985</v>
      </c>
      <c r="BB14" s="1">
        <f t="shared" si="1"/>
        <v>212255432974.26566</v>
      </c>
      <c r="BC14" s="1">
        <f t="shared" si="0"/>
        <v>10612771648713.283</v>
      </c>
    </row>
    <row r="15" spans="1:55" x14ac:dyDescent="0.25">
      <c r="A15" t="s">
        <v>85</v>
      </c>
      <c r="B15" t="s">
        <v>65</v>
      </c>
      <c r="C15" t="s">
        <v>86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8858006035.915659</v>
      </c>
      <c r="Y15" s="1">
        <v>8792365810.5094032</v>
      </c>
      <c r="Z15" s="1">
        <v>4991350457.5425024</v>
      </c>
      <c r="AA15" s="1">
        <v>3970953395.5154357</v>
      </c>
      <c r="AB15" s="1">
        <v>3313939553.5417986</v>
      </c>
      <c r="AC15" s="1">
        <v>3052467522.3610435</v>
      </c>
      <c r="AD15" s="1">
        <v>3176703092.3041153</v>
      </c>
      <c r="AE15" s="1">
        <v>3962735257.2145548</v>
      </c>
      <c r="AF15" s="1">
        <v>4446370371.1502304</v>
      </c>
      <c r="AG15" s="1">
        <v>4581246713.3206606</v>
      </c>
      <c r="AH15" s="1">
        <v>5272617196.0451736</v>
      </c>
      <c r="AI15" s="1">
        <v>5707720390.8514986</v>
      </c>
      <c r="AJ15" s="1">
        <v>6235856819.5844469</v>
      </c>
      <c r="AK15" s="1">
        <v>7276013031.9690495</v>
      </c>
      <c r="AL15" s="1">
        <v>8680370408.0594292</v>
      </c>
      <c r="AM15" s="1">
        <v>13245716099.005713</v>
      </c>
      <c r="AN15" s="1">
        <v>20982986344.302666</v>
      </c>
      <c r="AO15" s="1">
        <v>33050343782.775902</v>
      </c>
      <c r="AP15" s="1">
        <v>48852482960.077896</v>
      </c>
      <c r="AQ15" s="1">
        <v>44291490420.502617</v>
      </c>
      <c r="AR15" s="1">
        <v>52902703376.105644</v>
      </c>
      <c r="AS15" s="1">
        <v>65951627200.202614</v>
      </c>
      <c r="AT15" s="1">
        <v>69683935845.213837</v>
      </c>
      <c r="AU15" s="1">
        <v>74164435946.462723</v>
      </c>
      <c r="AV15" s="1">
        <v>75244294275.149811</v>
      </c>
      <c r="AW15" s="1">
        <v>53074370486.043335</v>
      </c>
      <c r="AX15" s="1">
        <v>37867518957.197472</v>
      </c>
      <c r="AY15" s="1">
        <v>40865558912.386703</v>
      </c>
      <c r="AZ15" s="1">
        <v>47112941176.470596</v>
      </c>
      <c r="BA15" s="1">
        <v>48047647058.823524</v>
      </c>
      <c r="BB15" s="1">
        <f t="shared" si="1"/>
        <v>16153135377.932121</v>
      </c>
      <c r="BC15" s="1">
        <f t="shared" si="0"/>
        <v>807656768896.60608</v>
      </c>
    </row>
    <row r="16" spans="1:55" x14ac:dyDescent="0.25">
      <c r="A16" t="s">
        <v>87</v>
      </c>
      <c r="B16" t="s">
        <v>59</v>
      </c>
      <c r="C16" t="s">
        <v>88</v>
      </c>
      <c r="D16" s="1">
        <v>242732571.42857143</v>
      </c>
      <c r="E16" s="1">
        <v>252842285.7142857</v>
      </c>
      <c r="F16" s="1">
        <v>246804571.42857143</v>
      </c>
      <c r="G16" s="1">
        <v>304339839.55214554</v>
      </c>
      <c r="H16" s="1">
        <v>345263492.06349206</v>
      </c>
      <c r="I16" s="1">
        <v>420986666.66666663</v>
      </c>
      <c r="J16" s="1">
        <v>448412753.62318838</v>
      </c>
      <c r="K16" s="1">
        <v>547535555.55555558</v>
      </c>
      <c r="L16" s="1">
        <v>610225555.55555558</v>
      </c>
      <c r="M16" s="1">
        <v>782496666.66666663</v>
      </c>
      <c r="N16" s="1">
        <v>919726666.66666651</v>
      </c>
      <c r="O16" s="1">
        <v>969046666.66666663</v>
      </c>
      <c r="P16" s="1">
        <v>1013222222.2222222</v>
      </c>
      <c r="Q16" s="1">
        <v>1082926304.464766</v>
      </c>
      <c r="R16" s="1">
        <v>987143931.16698694</v>
      </c>
      <c r="S16" s="1">
        <v>1149979285.7734692</v>
      </c>
      <c r="T16" s="1">
        <v>1201725497.065779</v>
      </c>
      <c r="U16" s="1">
        <v>1131466494.0110068</v>
      </c>
      <c r="V16" s="1">
        <v>1082403219.4878733</v>
      </c>
      <c r="W16" s="1">
        <v>1113924130.4114904</v>
      </c>
      <c r="X16" s="1">
        <v>1132101252.5181746</v>
      </c>
      <c r="Y16" s="1">
        <v>1167398478.3459036</v>
      </c>
      <c r="Z16" s="1">
        <v>1083037670.6048403</v>
      </c>
      <c r="AA16" s="1">
        <v>938632612.02635908</v>
      </c>
      <c r="AB16" s="1">
        <v>925030590.15368283</v>
      </c>
      <c r="AC16" s="1">
        <v>1000428393.885281</v>
      </c>
      <c r="AD16" s="1">
        <v>869033856.31709325</v>
      </c>
      <c r="AE16" s="1">
        <v>972896267.91542494</v>
      </c>
      <c r="AF16" s="1">
        <v>893770806.07764149</v>
      </c>
      <c r="AG16" s="1">
        <v>808077223.36574626</v>
      </c>
      <c r="AH16" s="1">
        <v>870486065.88313675</v>
      </c>
      <c r="AI16" s="1">
        <v>876794723.06858552</v>
      </c>
      <c r="AJ16" s="1">
        <v>825394490.15911055</v>
      </c>
      <c r="AK16" s="1">
        <v>784654423.62047625</v>
      </c>
      <c r="AL16" s="1">
        <v>915257323.39609957</v>
      </c>
      <c r="AM16" s="1">
        <v>1117113045.6522195</v>
      </c>
      <c r="AN16" s="1">
        <v>1273375020.2686231</v>
      </c>
      <c r="AO16" s="1">
        <v>1356199364.8588181</v>
      </c>
      <c r="AP16" s="1">
        <v>1611835901.9062982</v>
      </c>
      <c r="AQ16" s="1">
        <v>1781455092.0711389</v>
      </c>
      <c r="AR16" s="1">
        <v>2032135246.5000358</v>
      </c>
      <c r="AS16" s="1">
        <v>2235820867.8274293</v>
      </c>
      <c r="AT16" s="1">
        <v>2333308099.462491</v>
      </c>
      <c r="AU16" s="1">
        <v>2451625332.7458434</v>
      </c>
      <c r="AV16" s="1">
        <v>2705783272.0744286</v>
      </c>
      <c r="AW16" s="1">
        <v>3104394858.1151848</v>
      </c>
      <c r="AX16" s="1">
        <v>2959640987.2994313</v>
      </c>
      <c r="AY16" s="1">
        <v>3172292379.3632946</v>
      </c>
      <c r="AZ16" s="1">
        <v>3036931818.181818</v>
      </c>
      <c r="BA16" s="1">
        <v>3012334881.6405659</v>
      </c>
      <c r="BB16" s="1">
        <f t="shared" si="1"/>
        <v>1262008894.4299362</v>
      </c>
      <c r="BC16" s="1">
        <f t="shared" si="0"/>
        <v>63100444721.496811</v>
      </c>
    </row>
    <row r="17" spans="1:55" x14ac:dyDescent="0.25">
      <c r="A17" t="s">
        <v>89</v>
      </c>
      <c r="B17" t="s">
        <v>56</v>
      </c>
      <c r="C17" t="s">
        <v>90</v>
      </c>
      <c r="D17" s="1">
        <v>26706196127.470753</v>
      </c>
      <c r="E17" s="1">
        <v>29821661540.991695</v>
      </c>
      <c r="F17" s="1">
        <v>37209417835.212173</v>
      </c>
      <c r="G17" s="1">
        <v>47743801490.374664</v>
      </c>
      <c r="H17" s="1">
        <v>56033078189.726593</v>
      </c>
      <c r="I17" s="1">
        <v>65678188658.549965</v>
      </c>
      <c r="J17" s="1">
        <v>71113883176.593521</v>
      </c>
      <c r="K17" s="1">
        <v>82839905346.088913</v>
      </c>
      <c r="L17" s="1">
        <v>101246525553.99002</v>
      </c>
      <c r="M17" s="1">
        <v>116315456796.918</v>
      </c>
      <c r="N17" s="1">
        <v>126829314112.29135</v>
      </c>
      <c r="O17" s="1">
        <v>104730018252.9335</v>
      </c>
      <c r="P17" s="1">
        <v>92095926628.995224</v>
      </c>
      <c r="Q17" s="1">
        <v>87184238658.777115</v>
      </c>
      <c r="R17" s="1">
        <v>83349529879.921814</v>
      </c>
      <c r="S17" s="1">
        <v>86268264488.07663</v>
      </c>
      <c r="T17" s="1">
        <v>120018787159.11143</v>
      </c>
      <c r="U17" s="1">
        <v>149394403673.68991</v>
      </c>
      <c r="V17" s="1">
        <v>162299103565.5513</v>
      </c>
      <c r="W17" s="1">
        <v>164221056920.55692</v>
      </c>
      <c r="X17" s="1">
        <v>205331747706.422</v>
      </c>
      <c r="Y17" s="1">
        <v>210510999291.19904</v>
      </c>
      <c r="Z17" s="1">
        <v>234781652070.26349</v>
      </c>
      <c r="AA17" s="1">
        <v>224721795592.35074</v>
      </c>
      <c r="AB17" s="1">
        <v>244884129973.47479</v>
      </c>
      <c r="AC17" s="1">
        <v>288025588396.27808</v>
      </c>
      <c r="AD17" s="1">
        <v>279201433224.75574</v>
      </c>
      <c r="AE17" s="1">
        <v>252708051420.83896</v>
      </c>
      <c r="AF17" s="1">
        <v>258528339631.02911</v>
      </c>
      <c r="AG17" s="1">
        <v>258158533986.78885</v>
      </c>
      <c r="AH17" s="1">
        <v>236204532891.10007</v>
      </c>
      <c r="AI17" s="1">
        <v>236541297539.1499</v>
      </c>
      <c r="AJ17" s="1">
        <v>257157820440.42914</v>
      </c>
      <c r="AK17" s="1">
        <v>317381715575.62079</v>
      </c>
      <c r="AL17" s="1">
        <v>368537000248.32379</v>
      </c>
      <c r="AM17" s="1">
        <v>385570948886.95435</v>
      </c>
      <c r="AN17" s="1">
        <v>407918078032.86914</v>
      </c>
      <c r="AO17" s="1">
        <v>470324254037.77716</v>
      </c>
      <c r="AP17" s="1">
        <v>515223524241.98041</v>
      </c>
      <c r="AQ17" s="1">
        <v>481345929424.84021</v>
      </c>
      <c r="AR17" s="1">
        <v>480951629493.03296</v>
      </c>
      <c r="AS17" s="1">
        <v>522645519183.59094</v>
      </c>
      <c r="AT17" s="1">
        <v>496181260258.30011</v>
      </c>
      <c r="AU17" s="1">
        <v>521642714407.84277</v>
      </c>
      <c r="AV17" s="1">
        <v>534678075827.36139</v>
      </c>
      <c r="AW17" s="1">
        <v>462149679343.82184</v>
      </c>
      <c r="AX17" s="1">
        <v>475900865683.64429</v>
      </c>
      <c r="AY17" s="1">
        <v>503788776542.8244</v>
      </c>
      <c r="AZ17" s="1">
        <v>542685915417.41138</v>
      </c>
      <c r="BA17" s="1">
        <v>529606710418.03839</v>
      </c>
      <c r="BB17" s="1">
        <f t="shared" si="1"/>
        <v>260287745544.88278</v>
      </c>
      <c r="BC17" s="1">
        <f t="shared" si="0"/>
        <v>13014387277244.139</v>
      </c>
    </row>
    <row r="18" spans="1:55" x14ac:dyDescent="0.25">
      <c r="A18" t="s">
        <v>91</v>
      </c>
      <c r="B18" t="s">
        <v>62</v>
      </c>
      <c r="C18" t="s">
        <v>92</v>
      </c>
      <c r="D18" s="1">
        <v>333627758.15466613</v>
      </c>
      <c r="E18" s="1">
        <v>335072975.21576577</v>
      </c>
      <c r="F18" s="1">
        <v>410331900.95053083</v>
      </c>
      <c r="G18" s="1">
        <v>504376035.7164008</v>
      </c>
      <c r="H18" s="1">
        <v>554654786.96510708</v>
      </c>
      <c r="I18" s="1">
        <v>676870140.34152865</v>
      </c>
      <c r="J18" s="1">
        <v>698408244.38534343</v>
      </c>
      <c r="K18" s="1">
        <v>750049739.15223765</v>
      </c>
      <c r="L18" s="1">
        <v>928843304.78396547</v>
      </c>
      <c r="M18" s="1">
        <v>1186231265.1841657</v>
      </c>
      <c r="N18" s="1">
        <v>1405251547.2388246</v>
      </c>
      <c r="O18" s="1">
        <v>1291119965.1126204</v>
      </c>
      <c r="P18" s="1">
        <v>1267778489.0307946</v>
      </c>
      <c r="Q18" s="1">
        <v>1095348302.9186547</v>
      </c>
      <c r="R18" s="1">
        <v>1051133927.0000894</v>
      </c>
      <c r="S18" s="1">
        <v>1045712703.0269576</v>
      </c>
      <c r="T18" s="1">
        <v>1336102040.7102506</v>
      </c>
      <c r="U18" s="1">
        <v>1562412030.3483832</v>
      </c>
      <c r="V18" s="1">
        <v>1620246187.1517098</v>
      </c>
      <c r="W18" s="1">
        <v>1502294411.4620216</v>
      </c>
      <c r="X18" s="1">
        <v>1959965243.7626901</v>
      </c>
      <c r="Y18" s="1">
        <v>1986437859.9034622</v>
      </c>
      <c r="Z18" s="1">
        <v>1695315305.7030787</v>
      </c>
      <c r="AA18" s="1">
        <v>2274557914.074811</v>
      </c>
      <c r="AB18" s="1">
        <v>1598075932.3543189</v>
      </c>
      <c r="AC18" s="1">
        <v>2169627250.9337907</v>
      </c>
      <c r="AD18" s="1">
        <v>2361116587.8607941</v>
      </c>
      <c r="AE18" s="1">
        <v>2268301537.6512799</v>
      </c>
      <c r="AF18" s="1">
        <v>2455092582.3092666</v>
      </c>
      <c r="AG18" s="1">
        <v>3676045652.8196969</v>
      </c>
      <c r="AH18" s="1">
        <v>3511248899.7175889</v>
      </c>
      <c r="AI18" s="1">
        <v>3663017699.6160502</v>
      </c>
      <c r="AJ18" s="1">
        <v>4174634520.3548641</v>
      </c>
      <c r="AK18" s="1">
        <v>5337266687.5774155</v>
      </c>
      <c r="AL18" s="1">
        <v>6179176459.3643427</v>
      </c>
      <c r="AM18" s="1">
        <v>6565043459.500206</v>
      </c>
      <c r="AN18" s="1">
        <v>7027863025.1366405</v>
      </c>
      <c r="AO18" s="1">
        <v>8158257571.7742186</v>
      </c>
      <c r="AP18" s="1">
        <v>9748276762.2446632</v>
      </c>
      <c r="AQ18" s="1">
        <v>9699586794.449564</v>
      </c>
      <c r="AR18" s="1">
        <v>9535344283.47295</v>
      </c>
      <c r="AS18" s="1">
        <v>10693321953.635511</v>
      </c>
      <c r="AT18" s="1">
        <v>11141358945.134943</v>
      </c>
      <c r="AU18" s="1">
        <v>12517845732.209543</v>
      </c>
      <c r="AV18" s="1">
        <v>13284528654.057371</v>
      </c>
      <c r="AW18" s="1">
        <v>11388160958.248964</v>
      </c>
      <c r="AX18" s="1">
        <v>11821066152.59795</v>
      </c>
      <c r="AY18" s="1">
        <v>12701656930.688908</v>
      </c>
      <c r="AZ18" s="1">
        <v>14250985958.672707</v>
      </c>
      <c r="BA18" s="1">
        <v>14390709094.938551</v>
      </c>
      <c r="BB18" s="1">
        <f t="shared" si="1"/>
        <v>4555795043.3123226</v>
      </c>
      <c r="BC18" s="1">
        <f t="shared" si="0"/>
        <v>227789752165.61615</v>
      </c>
    </row>
    <row r="19" spans="1:55" x14ac:dyDescent="0.25">
      <c r="A19" t="s">
        <v>93</v>
      </c>
      <c r="B19" t="s">
        <v>59</v>
      </c>
      <c r="C19" t="s">
        <v>94</v>
      </c>
      <c r="D19" s="1">
        <v>458404330.12509626</v>
      </c>
      <c r="E19" s="1">
        <v>482411278.98243874</v>
      </c>
      <c r="F19" s="1">
        <v>578595583.97572327</v>
      </c>
      <c r="G19" s="1">
        <v>674773821.15141559</v>
      </c>
      <c r="H19" s="1">
        <v>751133642.64746082</v>
      </c>
      <c r="I19" s="1">
        <v>939972703.46302056</v>
      </c>
      <c r="J19" s="1">
        <v>976547572.21582389</v>
      </c>
      <c r="K19" s="1">
        <v>1131225278.7777252</v>
      </c>
      <c r="L19" s="1">
        <v>1475584037.281559</v>
      </c>
      <c r="M19" s="1">
        <v>1748480982.1851661</v>
      </c>
      <c r="N19" s="1">
        <v>1928720390.2886932</v>
      </c>
      <c r="O19" s="1">
        <v>1775842679.9405589</v>
      </c>
      <c r="P19" s="1">
        <v>1754450379.207696</v>
      </c>
      <c r="Q19" s="1">
        <v>1600278756.4358931</v>
      </c>
      <c r="R19" s="1">
        <v>1459880352.6482952</v>
      </c>
      <c r="S19" s="1">
        <v>1552493413.9898932</v>
      </c>
      <c r="T19" s="1">
        <v>2036303381.2014174</v>
      </c>
      <c r="U19" s="1">
        <v>2369835438.6239276</v>
      </c>
      <c r="V19" s="1">
        <v>2616040645.8726287</v>
      </c>
      <c r="W19" s="1">
        <v>2615588545.6862864</v>
      </c>
      <c r="X19" s="1">
        <v>3101301780.9506702</v>
      </c>
      <c r="Y19" s="1">
        <v>3135045684.1006017</v>
      </c>
      <c r="Z19" s="1">
        <v>2240264711.5481591</v>
      </c>
      <c r="AA19" s="1">
        <v>2332018010.5534105</v>
      </c>
      <c r="AB19" s="1">
        <v>1895290964.8082888</v>
      </c>
      <c r="AC19" s="1">
        <v>2379518099.226603</v>
      </c>
      <c r="AD19" s="1">
        <v>2586550747.0984402</v>
      </c>
      <c r="AE19" s="1">
        <v>2447669403.890182</v>
      </c>
      <c r="AF19" s="1">
        <v>2804902723.7314515</v>
      </c>
      <c r="AG19" s="1">
        <v>3364819316.6129031</v>
      </c>
      <c r="AH19" s="1">
        <v>2956746304.2075734</v>
      </c>
      <c r="AI19" s="1">
        <v>3187582124.9497809</v>
      </c>
      <c r="AJ19" s="1">
        <v>3605329547.1860213</v>
      </c>
      <c r="AK19" s="1">
        <v>4730140784.8550663</v>
      </c>
      <c r="AL19" s="1">
        <v>5441918269.2744522</v>
      </c>
      <c r="AM19" s="1">
        <v>6143909200.5753517</v>
      </c>
      <c r="AN19" s="1">
        <v>6541603850.9813061</v>
      </c>
      <c r="AO19" s="1">
        <v>7615651314.3934259</v>
      </c>
      <c r="AP19" s="1">
        <v>9413335566.6705074</v>
      </c>
      <c r="AQ19" s="1">
        <v>9412813382.3055401</v>
      </c>
      <c r="AR19" s="1">
        <v>10109618964.284754</v>
      </c>
      <c r="AS19" s="1">
        <v>12080296644.064301</v>
      </c>
      <c r="AT19" s="1">
        <v>12561016091.467287</v>
      </c>
      <c r="AU19" s="1">
        <v>13444301139.138399</v>
      </c>
      <c r="AV19" s="1">
        <v>13943016923.901682</v>
      </c>
      <c r="AW19" s="1">
        <v>11832159275.60297</v>
      </c>
      <c r="AX19" s="1">
        <v>12822558021.89517</v>
      </c>
      <c r="AY19" s="1">
        <v>14169905602.398113</v>
      </c>
      <c r="AZ19" s="1">
        <v>16199434624.576803</v>
      </c>
      <c r="BA19" s="1">
        <v>15745810234.660213</v>
      </c>
      <c r="BB19" s="1">
        <f t="shared" si="1"/>
        <v>4943421850.4922037</v>
      </c>
      <c r="BC19" s="1">
        <f t="shared" si="0"/>
        <v>247171092524.61017</v>
      </c>
    </row>
    <row r="20" spans="1:55" x14ac:dyDescent="0.25">
      <c r="A20" t="s">
        <v>95</v>
      </c>
      <c r="B20" t="s">
        <v>62</v>
      </c>
      <c r="C20" t="s">
        <v>96</v>
      </c>
      <c r="D20" s="1">
        <v>8992721809.3933239</v>
      </c>
      <c r="E20" s="1">
        <v>8751842839.7965775</v>
      </c>
      <c r="F20" s="1">
        <v>6288245866.666667</v>
      </c>
      <c r="G20" s="1">
        <v>8086725729.3407011</v>
      </c>
      <c r="H20" s="1">
        <v>12512460519.708763</v>
      </c>
      <c r="I20" s="1">
        <v>19448348073.456512</v>
      </c>
      <c r="J20" s="1">
        <v>10117113333.333334</v>
      </c>
      <c r="K20" s="1">
        <v>9651149301.8745956</v>
      </c>
      <c r="L20" s="1">
        <v>13281767142.857143</v>
      </c>
      <c r="M20" s="1">
        <v>15565480321.944809</v>
      </c>
      <c r="N20" s="1">
        <v>18138049095.607235</v>
      </c>
      <c r="O20" s="1">
        <v>20249694002.447979</v>
      </c>
      <c r="P20" s="1">
        <v>18525399201.596806</v>
      </c>
      <c r="Q20" s="1">
        <v>17609048821.548824</v>
      </c>
      <c r="R20" s="1">
        <v>18920840000</v>
      </c>
      <c r="S20" s="1">
        <v>22278423076.923077</v>
      </c>
      <c r="T20" s="1">
        <v>21774033333.333332</v>
      </c>
      <c r="U20" s="1">
        <v>24298032258.064518</v>
      </c>
      <c r="V20" s="1">
        <v>26579005760.348606</v>
      </c>
      <c r="W20" s="1">
        <v>28781714763.801205</v>
      </c>
      <c r="X20" s="1">
        <v>31598341233.558998</v>
      </c>
      <c r="Y20" s="1">
        <v>30957483949.57983</v>
      </c>
      <c r="Z20" s="1">
        <v>31708874594.164459</v>
      </c>
      <c r="AA20" s="1">
        <v>33166519417.989422</v>
      </c>
      <c r="AB20" s="1">
        <v>33768660882.793022</v>
      </c>
      <c r="AC20" s="1">
        <v>37939748768.656715</v>
      </c>
      <c r="AD20" s="1">
        <v>46438484107.57946</v>
      </c>
      <c r="AE20" s="1">
        <v>48244309133.489464</v>
      </c>
      <c r="AF20" s="1">
        <v>49984559471.365639</v>
      </c>
      <c r="AG20" s="1">
        <v>51270569883.527458</v>
      </c>
      <c r="AH20" s="1">
        <v>53369787318.624527</v>
      </c>
      <c r="AI20" s="1">
        <v>53991289844.329132</v>
      </c>
      <c r="AJ20" s="1">
        <v>54724081490.510185</v>
      </c>
      <c r="AK20" s="1">
        <v>60158929188.255615</v>
      </c>
      <c r="AL20" s="1">
        <v>65108544250.042473</v>
      </c>
      <c r="AM20" s="1">
        <v>69442943089.430893</v>
      </c>
      <c r="AN20" s="1">
        <v>71819083683.740326</v>
      </c>
      <c r="AO20" s="1">
        <v>79611888213.14798</v>
      </c>
      <c r="AP20" s="1">
        <v>91631278239.323715</v>
      </c>
      <c r="AQ20" s="1">
        <v>102477791472.39049</v>
      </c>
      <c r="AR20" s="1">
        <v>115279077465.22643</v>
      </c>
      <c r="AS20" s="1">
        <v>128637938711.3856</v>
      </c>
      <c r="AT20" s="1">
        <v>133355749482.47754</v>
      </c>
      <c r="AU20" s="1">
        <v>149990451022.28983</v>
      </c>
      <c r="AV20" s="1">
        <v>172885454931.45309</v>
      </c>
      <c r="AW20" s="1">
        <v>195078678697.22955</v>
      </c>
      <c r="AX20" s="1">
        <v>221415162445.64813</v>
      </c>
      <c r="AY20" s="1">
        <v>249711052937.01212</v>
      </c>
      <c r="AZ20" s="1">
        <v>274039092455.30582</v>
      </c>
      <c r="BA20" s="1">
        <v>302571254131.13513</v>
      </c>
      <c r="BB20" s="1">
        <f t="shared" si="1"/>
        <v>67404543515.274132</v>
      </c>
      <c r="BC20" s="1">
        <f t="shared" si="0"/>
        <v>3370227175763.7065</v>
      </c>
    </row>
    <row r="21" spans="1:55" x14ac:dyDescent="0.25">
      <c r="A21" t="s">
        <v>97</v>
      </c>
      <c r="B21" t="s">
        <v>65</v>
      </c>
      <c r="C21" t="s">
        <v>98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19839230769.23077</v>
      </c>
      <c r="O21" s="1">
        <v>19870000000</v>
      </c>
      <c r="P21" s="1">
        <v>19342000000</v>
      </c>
      <c r="Q21" s="1">
        <v>16563666666.666668</v>
      </c>
      <c r="R21" s="1">
        <v>17594944444.444447</v>
      </c>
      <c r="S21" s="1">
        <v>17155421052.631578</v>
      </c>
      <c r="T21" s="1">
        <v>20249294117.64706</v>
      </c>
      <c r="U21" s="1">
        <v>28101000000</v>
      </c>
      <c r="V21" s="1">
        <v>22555941176.470589</v>
      </c>
      <c r="W21" s="1">
        <v>21988444444.444447</v>
      </c>
      <c r="X21" s="1">
        <v>20632090909.090908</v>
      </c>
      <c r="Y21" s="1">
        <v>10943548387.096775</v>
      </c>
      <c r="Z21" s="1">
        <v>10350515463.917526</v>
      </c>
      <c r="AA21" s="1">
        <v>10829710144.927536</v>
      </c>
      <c r="AB21" s="1">
        <v>9697416974.1697426</v>
      </c>
      <c r="AC21" s="1">
        <v>18983303571.428574</v>
      </c>
      <c r="AD21" s="1">
        <v>12294221472.737494</v>
      </c>
      <c r="AE21" s="1">
        <v>11315986087.163328</v>
      </c>
      <c r="AF21" s="1">
        <v>15030695296.523518</v>
      </c>
      <c r="AG21" s="1">
        <v>13627323284.540459</v>
      </c>
      <c r="AH21" s="1">
        <v>13245833843.545425</v>
      </c>
      <c r="AI21" s="1">
        <v>14183497963.107063</v>
      </c>
      <c r="AJ21" s="1">
        <v>16402846413.095812</v>
      </c>
      <c r="AK21" s="1">
        <v>21144983551.682346</v>
      </c>
      <c r="AL21" s="1">
        <v>26157894736.842106</v>
      </c>
      <c r="AM21" s="1">
        <v>29869283400.038116</v>
      </c>
      <c r="AN21" s="1">
        <v>34379808888.603859</v>
      </c>
      <c r="AO21" s="1">
        <v>44405101469.559128</v>
      </c>
      <c r="AP21" s="1">
        <v>54438966419.863884</v>
      </c>
      <c r="AQ21" s="1">
        <v>51999181062.060135</v>
      </c>
      <c r="AR21" s="1">
        <v>50363282117.232979</v>
      </c>
      <c r="AS21" s="1">
        <v>57363610380.376816</v>
      </c>
      <c r="AT21" s="1">
        <v>54013812089.35611</v>
      </c>
      <c r="AU21" s="1">
        <v>55591336862.106407</v>
      </c>
      <c r="AV21" s="1">
        <v>56883172568.172569</v>
      </c>
      <c r="AW21" s="1">
        <v>50630703922.013153</v>
      </c>
      <c r="AX21" s="1">
        <v>53785050339.366516</v>
      </c>
      <c r="AY21" s="1">
        <v>58950125036.012672</v>
      </c>
      <c r="AZ21" s="1">
        <v>66200847917.923958</v>
      </c>
      <c r="BA21" s="1">
        <v>67927179736.691467</v>
      </c>
      <c r="BB21" s="1">
        <f t="shared" si="1"/>
        <v>24298025459.615646</v>
      </c>
      <c r="BC21" s="1">
        <f t="shared" si="0"/>
        <v>1214901272980.7822</v>
      </c>
    </row>
    <row r="22" spans="1:55" x14ac:dyDescent="0.25">
      <c r="A22" t="s">
        <v>99</v>
      </c>
      <c r="B22" t="s">
        <v>56</v>
      </c>
      <c r="C22" t="s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3072698328.46909</v>
      </c>
      <c r="O22" s="1">
        <v>3467819148.9361701</v>
      </c>
      <c r="P22" s="1">
        <v>3645744680.8510637</v>
      </c>
      <c r="Q22" s="1">
        <v>3735106382.9787235</v>
      </c>
      <c r="R22" s="1">
        <v>3905585106.3829789</v>
      </c>
      <c r="S22" s="1">
        <v>3651861702.1276598</v>
      </c>
      <c r="T22" s="1">
        <v>3052393617.0212765</v>
      </c>
      <c r="U22" s="1">
        <v>3392021010.638298</v>
      </c>
      <c r="V22" s="1">
        <v>3702393617.0212765</v>
      </c>
      <c r="W22" s="1">
        <v>3863563829.7872338</v>
      </c>
      <c r="X22" s="1">
        <v>4229787234.0425529</v>
      </c>
      <c r="Y22" s="1">
        <v>4616223404.2553196</v>
      </c>
      <c r="Z22" s="1">
        <v>4751063829.7872343</v>
      </c>
      <c r="AA22" s="1">
        <v>5200265957.4468088</v>
      </c>
      <c r="AB22" s="1">
        <v>5567553457.4468079</v>
      </c>
      <c r="AC22" s="1">
        <v>5849467819.1489363</v>
      </c>
      <c r="AD22" s="1">
        <v>6101861436.1702127</v>
      </c>
      <c r="AE22" s="1">
        <v>6349202393.6170216</v>
      </c>
      <c r="AF22" s="1">
        <v>6183776595.7446804</v>
      </c>
      <c r="AG22" s="1">
        <v>6621010372.3404255</v>
      </c>
      <c r="AH22" s="1">
        <v>9062898936.1702118</v>
      </c>
      <c r="AI22" s="1">
        <v>8976196808.5106392</v>
      </c>
      <c r="AJ22" s="1">
        <v>9593510638.2978725</v>
      </c>
      <c r="AK22" s="1">
        <v>11074813829.787233</v>
      </c>
      <c r="AL22" s="1">
        <v>13150159574.468084</v>
      </c>
      <c r="AM22" s="1">
        <v>15968723404.25532</v>
      </c>
      <c r="AN22" s="1">
        <v>18504760638.297871</v>
      </c>
      <c r="AO22" s="1">
        <v>21730000000</v>
      </c>
      <c r="AP22" s="1">
        <v>25710904255.319149</v>
      </c>
      <c r="AQ22" s="1">
        <v>22938218085.106384</v>
      </c>
      <c r="AR22" s="1">
        <v>25713271276.595745</v>
      </c>
      <c r="AS22" s="1">
        <v>28776595744.680851</v>
      </c>
      <c r="AT22" s="1">
        <v>30749308510.638298</v>
      </c>
      <c r="AU22" s="1">
        <v>32539468085.106384</v>
      </c>
      <c r="AV22" s="1">
        <v>33387712765.957447</v>
      </c>
      <c r="AW22" s="1">
        <v>31125851063.829788</v>
      </c>
      <c r="AX22" s="1">
        <v>32250132978.723404</v>
      </c>
      <c r="AY22" s="1">
        <v>35423643617.021278</v>
      </c>
      <c r="AZ22" s="1">
        <v>37652500000</v>
      </c>
      <c r="BA22" s="1">
        <v>38574069148.936172</v>
      </c>
      <c r="BB22" s="1">
        <f t="shared" si="1"/>
        <v>11477242785.718317</v>
      </c>
      <c r="BC22" s="1">
        <f t="shared" si="0"/>
        <v>573862139285.91589</v>
      </c>
    </row>
    <row r="23" spans="1:55" x14ac:dyDescent="0.25">
      <c r="A23" t="s">
        <v>101</v>
      </c>
      <c r="B23" t="s">
        <v>56</v>
      </c>
      <c r="C23" t="s">
        <v>102</v>
      </c>
      <c r="D23" s="1">
        <v>538423153.69261479</v>
      </c>
      <c r="E23" s="1">
        <v>573400000</v>
      </c>
      <c r="F23" s="1">
        <v>590900000</v>
      </c>
      <c r="G23" s="1">
        <v>670899999.99999988</v>
      </c>
      <c r="H23" s="1">
        <v>632399999.99999988</v>
      </c>
      <c r="I23" s="1">
        <v>596200000.00000012</v>
      </c>
      <c r="J23" s="1">
        <v>642100000</v>
      </c>
      <c r="K23" s="1">
        <v>713000000</v>
      </c>
      <c r="L23" s="1">
        <v>832400000</v>
      </c>
      <c r="M23" s="1">
        <v>1139800100</v>
      </c>
      <c r="N23" s="1">
        <v>1335300000</v>
      </c>
      <c r="O23" s="1">
        <v>1426500000.0000002</v>
      </c>
      <c r="P23" s="1">
        <v>1578300000.0000002</v>
      </c>
      <c r="Q23" s="1">
        <v>1732800000</v>
      </c>
      <c r="R23" s="1">
        <v>2041100000</v>
      </c>
      <c r="S23" s="1">
        <v>2320699900</v>
      </c>
      <c r="T23" s="1">
        <v>2472500000</v>
      </c>
      <c r="U23" s="1">
        <v>2713999900</v>
      </c>
      <c r="V23" s="1">
        <v>2817900000</v>
      </c>
      <c r="W23" s="1">
        <v>3062000000.0000005</v>
      </c>
      <c r="X23" s="1">
        <v>3166000000</v>
      </c>
      <c r="Y23" s="1">
        <v>3111160000</v>
      </c>
      <c r="Z23" s="1">
        <v>3109000000</v>
      </c>
      <c r="AA23" s="1">
        <v>3092000000</v>
      </c>
      <c r="AB23" s="1">
        <v>3259000000</v>
      </c>
      <c r="AC23" s="1">
        <v>3429000000</v>
      </c>
      <c r="AD23" s="1">
        <v>3609000000</v>
      </c>
      <c r="AE23" s="1">
        <v>6332360000</v>
      </c>
      <c r="AF23" s="1">
        <v>6833220000</v>
      </c>
      <c r="AG23" s="1">
        <v>7683870000</v>
      </c>
      <c r="AH23" s="1">
        <v>8076470000</v>
      </c>
      <c r="AI23" s="1">
        <v>8317830000</v>
      </c>
      <c r="AJ23" s="1">
        <v>8881160000</v>
      </c>
      <c r="AK23" s="1">
        <v>8870090000</v>
      </c>
      <c r="AL23" s="1">
        <v>9055290000</v>
      </c>
      <c r="AM23" s="1">
        <v>9836200000</v>
      </c>
      <c r="AN23" s="1">
        <v>10167250000</v>
      </c>
      <c r="AO23" s="1">
        <v>10618340000</v>
      </c>
      <c r="AP23" s="1">
        <v>10526000000</v>
      </c>
      <c r="AQ23" s="1">
        <v>9981960000</v>
      </c>
      <c r="AR23" s="1">
        <v>10095760000</v>
      </c>
      <c r="AS23" s="1">
        <v>10070450000</v>
      </c>
      <c r="AT23" s="1">
        <v>10720500000</v>
      </c>
      <c r="AU23" s="1">
        <v>10562700000.000002</v>
      </c>
      <c r="AV23" s="1">
        <v>10913299999.999998</v>
      </c>
      <c r="AW23" s="1">
        <v>11752300000</v>
      </c>
      <c r="AX23" s="1">
        <v>11938400000</v>
      </c>
      <c r="AY23" s="1">
        <v>12150400000</v>
      </c>
      <c r="AZ23" s="1">
        <v>12424499999.999998</v>
      </c>
      <c r="BA23" s="1">
        <v>12827000000</v>
      </c>
      <c r="BB23" s="1">
        <f t="shared" si="1"/>
        <v>5596822661.0738525</v>
      </c>
      <c r="BC23" s="1">
        <f t="shared" si="0"/>
        <v>279841133053.69263</v>
      </c>
    </row>
    <row r="24" spans="1:55" x14ac:dyDescent="0.25">
      <c r="A24" t="s">
        <v>103</v>
      </c>
      <c r="B24" t="s">
        <v>65</v>
      </c>
      <c r="C24" t="s">
        <v>104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1255802469.1358023</v>
      </c>
      <c r="AC24" s="1">
        <v>1866572953.736655</v>
      </c>
      <c r="AD24" s="1">
        <v>2786045321.6374269</v>
      </c>
      <c r="AE24" s="1">
        <v>3671816504.2385092</v>
      </c>
      <c r="AF24" s="1">
        <v>4116699437.4041028</v>
      </c>
      <c r="AG24" s="1">
        <v>4685733115.4684095</v>
      </c>
      <c r="AH24" s="1">
        <v>5505887894.4889297</v>
      </c>
      <c r="AI24" s="1">
        <v>5748993411.4202051</v>
      </c>
      <c r="AJ24" s="1">
        <v>6651106833.4937449</v>
      </c>
      <c r="AK24" s="1">
        <v>8369878822.8505478</v>
      </c>
      <c r="AL24" s="1">
        <v>10596205714.285715</v>
      </c>
      <c r="AM24" s="1">
        <v>11222953519.425192</v>
      </c>
      <c r="AN24" s="1">
        <v>12864610993.521904</v>
      </c>
      <c r="AO24" s="1">
        <v>15778767669.699089</v>
      </c>
      <c r="AP24" s="1">
        <v>19112739664.469746</v>
      </c>
      <c r="AQ24" s="1">
        <v>17613836209.958096</v>
      </c>
      <c r="AR24" s="1">
        <v>17176781336.76441</v>
      </c>
      <c r="AS24" s="1">
        <v>18644723860.970928</v>
      </c>
      <c r="AT24" s="1">
        <v>17226849297.07003</v>
      </c>
      <c r="AU24" s="1">
        <v>18178503835.449055</v>
      </c>
      <c r="AV24" s="1">
        <v>18558343508.34351</v>
      </c>
      <c r="AW24" s="1">
        <v>16211541253.189678</v>
      </c>
      <c r="AX24" s="1">
        <v>16913330693.965273</v>
      </c>
      <c r="AY24" s="1">
        <v>18080118128.385387</v>
      </c>
      <c r="AZ24" s="1">
        <v>20183498491.249245</v>
      </c>
      <c r="BA24" s="1">
        <v>20047848434.548679</v>
      </c>
      <c r="BB24" s="1">
        <f t="shared" si="1"/>
        <v>6261383787.5034056</v>
      </c>
      <c r="BC24" s="1">
        <f t="shared" si="0"/>
        <v>313069189375.17029</v>
      </c>
    </row>
    <row r="25" spans="1:55" x14ac:dyDescent="0.25">
      <c r="A25" t="s">
        <v>105</v>
      </c>
      <c r="B25" t="s">
        <v>65</v>
      </c>
      <c r="C25" t="s">
        <v>106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21650000000</v>
      </c>
      <c r="Y25" s="1">
        <v>18000000000</v>
      </c>
      <c r="Z25" s="1">
        <v>17037037037.037037</v>
      </c>
      <c r="AA25" s="1">
        <v>16280991735.537193</v>
      </c>
      <c r="AB25" s="1">
        <v>14932024169.18429</v>
      </c>
      <c r="AC25" s="1">
        <v>13972676840.917984</v>
      </c>
      <c r="AD25" s="1">
        <v>14756846153.846155</v>
      </c>
      <c r="AE25" s="1">
        <v>14128408565.706362</v>
      </c>
      <c r="AF25" s="1">
        <v>15222012660.42317</v>
      </c>
      <c r="AG25" s="1">
        <v>12138486532.020298</v>
      </c>
      <c r="AH25" s="1">
        <v>12736856827.984663</v>
      </c>
      <c r="AI25" s="1">
        <v>12354820143.88489</v>
      </c>
      <c r="AJ25" s="1">
        <v>14594249022.892239</v>
      </c>
      <c r="AK25" s="1">
        <v>17827791321.306679</v>
      </c>
      <c r="AL25" s="1">
        <v>23144351851.851856</v>
      </c>
      <c r="AM25" s="1">
        <v>30207567316.620239</v>
      </c>
      <c r="AN25" s="1">
        <v>36954312354.312355</v>
      </c>
      <c r="AO25" s="1">
        <v>45277399813.606705</v>
      </c>
      <c r="AP25" s="1">
        <v>60763483146.067413</v>
      </c>
      <c r="AQ25" s="1">
        <v>50874078052.273537</v>
      </c>
      <c r="AR25" s="1">
        <v>57222490768.71434</v>
      </c>
      <c r="AS25" s="1">
        <v>61757788944.723618</v>
      </c>
      <c r="AT25" s="1">
        <v>65685102554.875854</v>
      </c>
      <c r="AU25" s="1">
        <v>75527984234.234238</v>
      </c>
      <c r="AV25" s="1">
        <v>78813839984.350571</v>
      </c>
      <c r="AW25" s="1">
        <v>56454734396.584198</v>
      </c>
      <c r="AX25" s="1">
        <v>47722657820.667473</v>
      </c>
      <c r="AY25" s="1">
        <v>54726595249.184914</v>
      </c>
      <c r="AZ25" s="1">
        <v>60031262269.336479</v>
      </c>
      <c r="BA25" s="1">
        <v>63080457022.659912</v>
      </c>
      <c r="BB25" s="1">
        <f t="shared" si="1"/>
        <v>21677526135.816093</v>
      </c>
      <c r="BC25" s="1">
        <f t="shared" si="0"/>
        <v>1083876306790.8047</v>
      </c>
    </row>
    <row r="26" spans="1:55" x14ac:dyDescent="0.25">
      <c r="A26" t="s">
        <v>107</v>
      </c>
      <c r="B26" t="s">
        <v>65</v>
      </c>
      <c r="C26" t="s">
        <v>108</v>
      </c>
      <c r="D26" s="1">
        <v>53233532.934131749</v>
      </c>
      <c r="E26" s="1">
        <v>59207317.073170736</v>
      </c>
      <c r="F26" s="1">
        <v>66062500</v>
      </c>
      <c r="G26" s="1">
        <v>78343558.282208592</v>
      </c>
      <c r="H26" s="1">
        <v>103216374.26900585</v>
      </c>
      <c r="I26" s="1">
        <v>118066298.34254141</v>
      </c>
      <c r="J26" s="1">
        <v>96905829.596412554</v>
      </c>
      <c r="K26" s="1">
        <v>117650000.00000001</v>
      </c>
      <c r="L26" s="1">
        <v>136300000</v>
      </c>
      <c r="M26" s="1">
        <v>151800000</v>
      </c>
      <c r="N26" s="1">
        <v>197938222.42928299</v>
      </c>
      <c r="O26" s="1">
        <v>196089854.65634701</v>
      </c>
      <c r="P26" s="1">
        <v>182206326.98570901</v>
      </c>
      <c r="Q26" s="1">
        <v>192103185.95532149</v>
      </c>
      <c r="R26" s="1">
        <v>214381949.01938048</v>
      </c>
      <c r="S26" s="1">
        <v>212643742.66470551</v>
      </c>
      <c r="T26" s="1">
        <v>231638320.53556648</v>
      </c>
      <c r="U26" s="1">
        <v>281082558.58590001</v>
      </c>
      <c r="V26" s="1">
        <v>320093360.27244997</v>
      </c>
      <c r="W26" s="1">
        <v>369133890.70474499</v>
      </c>
      <c r="X26" s="1">
        <v>412086445.49217653</v>
      </c>
      <c r="Y26" s="1">
        <v>444720750</v>
      </c>
      <c r="Z26" s="1">
        <v>518239100</v>
      </c>
      <c r="AA26" s="1">
        <v>559858250</v>
      </c>
      <c r="AB26" s="1">
        <v>580863700</v>
      </c>
      <c r="AC26" s="1">
        <v>620140400</v>
      </c>
      <c r="AD26" s="1">
        <v>641383799.99999988</v>
      </c>
      <c r="AE26" s="1">
        <v>654314350</v>
      </c>
      <c r="AF26" s="1">
        <v>688992450</v>
      </c>
      <c r="AG26" s="1">
        <v>732732350</v>
      </c>
      <c r="AH26" s="1">
        <v>832049999.99999988</v>
      </c>
      <c r="AI26" s="1">
        <v>868350000</v>
      </c>
      <c r="AJ26" s="1">
        <v>925050000</v>
      </c>
      <c r="AK26" s="1">
        <v>983500000</v>
      </c>
      <c r="AL26" s="1">
        <v>1051349999.9999999</v>
      </c>
      <c r="AM26" s="1">
        <v>1102050000</v>
      </c>
      <c r="AN26" s="1">
        <v>1210150000.0000002</v>
      </c>
      <c r="AO26" s="1">
        <v>1271600000</v>
      </c>
      <c r="AP26" s="1">
        <v>1351350000</v>
      </c>
      <c r="AQ26" s="1">
        <v>1317299999.9999998</v>
      </c>
      <c r="AR26" s="1">
        <v>1377200000</v>
      </c>
      <c r="AS26" s="1">
        <v>1460800000</v>
      </c>
      <c r="AT26" s="1">
        <v>1522900000</v>
      </c>
      <c r="AU26" s="1">
        <v>1579400000.0000002</v>
      </c>
      <c r="AV26" s="1">
        <v>1662800000</v>
      </c>
      <c r="AW26" s="1">
        <v>1723800000</v>
      </c>
      <c r="AX26" s="1">
        <v>1775099999.9999998</v>
      </c>
      <c r="AY26" s="1">
        <v>1836600000</v>
      </c>
      <c r="AZ26" s="1">
        <v>1871200000</v>
      </c>
      <c r="BA26" s="1">
        <v>1879613600</v>
      </c>
      <c r="BB26" s="1">
        <f t="shared" si="1"/>
        <v>736671840.35598111</v>
      </c>
      <c r="BC26" s="1">
        <f t="shared" si="0"/>
        <v>36833592017.799057</v>
      </c>
    </row>
    <row r="27" spans="1:55" x14ac:dyDescent="0.25">
      <c r="A27" t="s">
        <v>109</v>
      </c>
      <c r="B27" t="s">
        <v>56</v>
      </c>
      <c r="C27" t="s">
        <v>110</v>
      </c>
      <c r="D27" s="1">
        <v>186300000</v>
      </c>
      <c r="E27" s="1">
        <v>211100000</v>
      </c>
      <c r="F27" s="1">
        <v>235400000</v>
      </c>
      <c r="G27" s="1">
        <v>269500000</v>
      </c>
      <c r="H27" s="1">
        <v>312600000</v>
      </c>
      <c r="I27" s="1">
        <v>345000000</v>
      </c>
      <c r="J27" s="1">
        <v>386300000</v>
      </c>
      <c r="K27" s="1">
        <v>447000000</v>
      </c>
      <c r="L27" s="1">
        <v>475800000</v>
      </c>
      <c r="M27" s="1">
        <v>517200000</v>
      </c>
      <c r="N27" s="1">
        <v>613299968</v>
      </c>
      <c r="O27" s="1">
        <v>739100032</v>
      </c>
      <c r="P27" s="1">
        <v>785500032</v>
      </c>
      <c r="Q27" s="1">
        <v>889400000</v>
      </c>
      <c r="R27" s="1">
        <v>985699968</v>
      </c>
      <c r="S27" s="1">
        <v>1039500032</v>
      </c>
      <c r="T27" s="1">
        <v>1173500032</v>
      </c>
      <c r="U27" s="1">
        <v>1296499968</v>
      </c>
      <c r="V27" s="1">
        <v>1415100032</v>
      </c>
      <c r="W27" s="1">
        <v>1501500032</v>
      </c>
      <c r="X27" s="1">
        <v>1592400000</v>
      </c>
      <c r="Y27" s="1">
        <v>1634899968</v>
      </c>
      <c r="Z27" s="1">
        <v>1679900032</v>
      </c>
      <c r="AA27" s="1">
        <v>1820359936</v>
      </c>
      <c r="AB27" s="1">
        <v>1867160064</v>
      </c>
      <c r="AC27" s="1">
        <v>2030749952</v>
      </c>
      <c r="AD27" s="1">
        <v>2695390000</v>
      </c>
      <c r="AE27" s="1">
        <v>2932827000</v>
      </c>
      <c r="AF27" s="1">
        <v>3130748000</v>
      </c>
      <c r="AG27" s="1">
        <v>3324433000</v>
      </c>
      <c r="AH27" s="1">
        <v>3480219000</v>
      </c>
      <c r="AI27" s="1">
        <v>3680483000</v>
      </c>
      <c r="AJ27" s="1">
        <v>3937228000</v>
      </c>
      <c r="AK27" s="1">
        <v>4186525000</v>
      </c>
      <c r="AL27" s="1">
        <v>4484703000</v>
      </c>
      <c r="AM27" s="1">
        <v>4868136000</v>
      </c>
      <c r="AN27" s="1">
        <v>5414299000</v>
      </c>
      <c r="AO27" s="1">
        <v>5895048000</v>
      </c>
      <c r="AP27" s="1">
        <v>6109928000</v>
      </c>
      <c r="AQ27" s="1">
        <v>5806378000</v>
      </c>
      <c r="AR27" s="1">
        <v>5744414000</v>
      </c>
      <c r="AS27" s="1">
        <v>5550771000</v>
      </c>
      <c r="AT27" s="1">
        <v>5537537000</v>
      </c>
      <c r="AU27" s="1">
        <v>5573710000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f t="shared" si="1"/>
        <v>2136070940.96</v>
      </c>
      <c r="BC27" s="1">
        <f t="shared" si="0"/>
        <v>106803547048</v>
      </c>
    </row>
    <row r="28" spans="1:55" x14ac:dyDescent="0.25">
      <c r="A28" t="s">
        <v>111</v>
      </c>
      <c r="B28" t="s">
        <v>62</v>
      </c>
      <c r="C28" t="s">
        <v>112</v>
      </c>
      <c r="D28" s="1">
        <v>1017003367.0033671</v>
      </c>
      <c r="E28" s="1">
        <v>1095622895.6228957</v>
      </c>
      <c r="F28" s="1">
        <v>1257615644.9793155</v>
      </c>
      <c r="G28" s="1">
        <v>1262968515.7421291</v>
      </c>
      <c r="H28" s="1">
        <v>2100249875.0624688</v>
      </c>
      <c r="I28" s="1">
        <v>2404697651.1744127</v>
      </c>
      <c r="J28" s="1">
        <v>2731984007.9960022</v>
      </c>
      <c r="K28" s="1">
        <v>3227436281.8590703</v>
      </c>
      <c r="L28" s="1">
        <v>3758220889.5552225</v>
      </c>
      <c r="M28" s="1">
        <v>4421343606.1813526</v>
      </c>
      <c r="N28" s="1">
        <v>4526916802.6101141</v>
      </c>
      <c r="O28" s="1">
        <v>5872756933.1158237</v>
      </c>
      <c r="P28" s="1">
        <v>5587490264.8127022</v>
      </c>
      <c r="Q28" s="1">
        <v>5422440961.8788586</v>
      </c>
      <c r="R28" s="1">
        <v>6169501037.9762173</v>
      </c>
      <c r="S28" s="1">
        <v>5377277406.7163754</v>
      </c>
      <c r="T28" s="1">
        <v>3958338883.2233768</v>
      </c>
      <c r="U28" s="1">
        <v>4323623622.1622009</v>
      </c>
      <c r="V28" s="1">
        <v>4597615562.6659403</v>
      </c>
      <c r="W28" s="1">
        <v>4715978868.2161341</v>
      </c>
      <c r="X28" s="1">
        <v>4867582620.2070827</v>
      </c>
      <c r="Y28" s="1">
        <v>5343274311.567894</v>
      </c>
      <c r="Z28" s="1">
        <v>5643893347.006794</v>
      </c>
      <c r="AA28" s="1">
        <v>5734676560.9247141</v>
      </c>
      <c r="AB28" s="1">
        <v>5981244886.9170008</v>
      </c>
      <c r="AC28" s="1">
        <v>6715220507.0516424</v>
      </c>
      <c r="AD28" s="1">
        <v>7396966657.4705391</v>
      </c>
      <c r="AE28" s="1">
        <v>7925673448.413681</v>
      </c>
      <c r="AF28" s="1">
        <v>8497545598.083519</v>
      </c>
      <c r="AG28" s="1">
        <v>8285075872.2730713</v>
      </c>
      <c r="AH28" s="1">
        <v>8397912509.0967894</v>
      </c>
      <c r="AI28" s="1">
        <v>8141537937.6106796</v>
      </c>
      <c r="AJ28" s="1">
        <v>7905485216.1785221</v>
      </c>
      <c r="AK28" s="1">
        <v>8082364868.3935661</v>
      </c>
      <c r="AL28" s="1">
        <v>8773451738.9112911</v>
      </c>
      <c r="AM28" s="1">
        <v>9549077869.1065044</v>
      </c>
      <c r="AN28" s="1">
        <v>11451869164.71117</v>
      </c>
      <c r="AO28" s="1">
        <v>13120183156.714895</v>
      </c>
      <c r="AP28" s="1">
        <v>16674324634.237322</v>
      </c>
      <c r="AQ28" s="1">
        <v>17339992165.242165</v>
      </c>
      <c r="AR28" s="1">
        <v>19649631450.681946</v>
      </c>
      <c r="AS28" s="1">
        <v>23963033588.006348</v>
      </c>
      <c r="AT28" s="1">
        <v>27084497539.797394</v>
      </c>
      <c r="AU28" s="1">
        <v>30659338784.370472</v>
      </c>
      <c r="AV28" s="1">
        <v>32996188133.140377</v>
      </c>
      <c r="AW28" s="1">
        <v>33000198263.386391</v>
      </c>
      <c r="AX28" s="1">
        <v>33941126193.921852</v>
      </c>
      <c r="AY28" s="1">
        <v>37508642112.879883</v>
      </c>
      <c r="AZ28" s="1">
        <v>40287647901.591896</v>
      </c>
      <c r="BA28" s="1">
        <v>40895322865.412437</v>
      </c>
      <c r="BB28" s="1">
        <f t="shared" si="1"/>
        <v>11392841259.637239</v>
      </c>
      <c r="BC28" s="1">
        <f t="shared" si="0"/>
        <v>569642062981.86194</v>
      </c>
    </row>
    <row r="29" spans="1:55" x14ac:dyDescent="0.25">
      <c r="A29" t="s">
        <v>113</v>
      </c>
      <c r="B29" t="s">
        <v>65</v>
      </c>
      <c r="C29" t="s">
        <v>114</v>
      </c>
      <c r="D29" s="1">
        <v>42327600098.241241</v>
      </c>
      <c r="E29" s="1">
        <v>49204456700.451622</v>
      </c>
      <c r="F29" s="1">
        <v>58539008786.36837</v>
      </c>
      <c r="G29" s="1">
        <v>79279057730.828995</v>
      </c>
      <c r="H29" s="1">
        <v>105136007528.75961</v>
      </c>
      <c r="I29" s="1">
        <v>123709376567.89029</v>
      </c>
      <c r="J29" s="1">
        <v>152678020452.8288</v>
      </c>
      <c r="K29" s="1">
        <v>176171284311.76117</v>
      </c>
      <c r="L29" s="1">
        <v>200800891870.16382</v>
      </c>
      <c r="M29" s="1">
        <v>224969488835.18094</v>
      </c>
      <c r="N29" s="1">
        <v>235024598983.26135</v>
      </c>
      <c r="O29" s="1">
        <v>263561088977.12936</v>
      </c>
      <c r="P29" s="1">
        <v>281682304161.04053</v>
      </c>
      <c r="Q29" s="1">
        <v>203304515490.79535</v>
      </c>
      <c r="R29" s="1">
        <v>209023912696.83881</v>
      </c>
      <c r="S29" s="1">
        <v>222942790435.29932</v>
      </c>
      <c r="T29" s="1">
        <v>268137224729.72214</v>
      </c>
      <c r="U29" s="1">
        <v>294084112392.66034</v>
      </c>
      <c r="V29" s="1">
        <v>330397381998.48938</v>
      </c>
      <c r="W29" s="1">
        <v>425595310000</v>
      </c>
      <c r="X29" s="1">
        <v>461951781999.99994</v>
      </c>
      <c r="Y29" s="1">
        <v>602860000000</v>
      </c>
      <c r="Z29" s="1">
        <v>400599250000</v>
      </c>
      <c r="AA29" s="1">
        <v>437798577639.75159</v>
      </c>
      <c r="AB29" s="1">
        <v>558111997497.2627</v>
      </c>
      <c r="AC29" s="1">
        <v>769305386182.84851</v>
      </c>
      <c r="AD29" s="1">
        <v>850426432991.74207</v>
      </c>
      <c r="AE29" s="1">
        <v>883199625324.67529</v>
      </c>
      <c r="AF29" s="1">
        <v>863723411632.91675</v>
      </c>
      <c r="AG29" s="1">
        <v>599388579985.67261</v>
      </c>
      <c r="AH29" s="1">
        <v>655420645476.90613</v>
      </c>
      <c r="AI29" s="1">
        <v>559372276081.96582</v>
      </c>
      <c r="AJ29" s="1">
        <v>507962487700.02393</v>
      </c>
      <c r="AK29" s="1">
        <v>558319920831.97925</v>
      </c>
      <c r="AL29" s="1">
        <v>669316654017.09412</v>
      </c>
      <c r="AM29" s="1">
        <v>891630177251.06799</v>
      </c>
      <c r="AN29" s="1">
        <v>1107640289615.2253</v>
      </c>
      <c r="AO29" s="1">
        <v>1397084349956.3452</v>
      </c>
      <c r="AP29" s="1">
        <v>1695824565983.2039</v>
      </c>
      <c r="AQ29" s="1">
        <v>1667019783585.0752</v>
      </c>
      <c r="AR29" s="1">
        <v>2208871646202.8193</v>
      </c>
      <c r="AS29" s="1">
        <v>2616200980392.1572</v>
      </c>
      <c r="AT29" s="1">
        <v>2465188674415.0322</v>
      </c>
      <c r="AU29" s="1">
        <v>2472806919901.6743</v>
      </c>
      <c r="AV29" s="1">
        <v>2455993625159.3706</v>
      </c>
      <c r="AW29" s="1">
        <v>1802214373741.3206</v>
      </c>
      <c r="AX29" s="1">
        <v>1795700168991.4932</v>
      </c>
      <c r="AY29" s="1">
        <v>2062831045935.9531</v>
      </c>
      <c r="AZ29" s="1">
        <v>1885482534238.3269</v>
      </c>
      <c r="BA29" s="1">
        <v>1839758040765.623</v>
      </c>
      <c r="BB29" s="1">
        <f t="shared" si="1"/>
        <v>833771452724.90479</v>
      </c>
      <c r="BC29" s="1">
        <f t="shared" si="0"/>
        <v>41688572636245.242</v>
      </c>
    </row>
    <row r="30" spans="1:55" x14ac:dyDescent="0.25">
      <c r="A30" t="s">
        <v>115</v>
      </c>
      <c r="B30" t="s">
        <v>56</v>
      </c>
      <c r="C30" t="s">
        <v>116</v>
      </c>
      <c r="D30" s="1">
        <v>0</v>
      </c>
      <c r="E30" s="1">
        <v>0</v>
      </c>
      <c r="F30" s="1">
        <v>0</v>
      </c>
      <c r="G30" s="1">
        <v>0</v>
      </c>
      <c r="H30" s="1">
        <v>311809337.47435462</v>
      </c>
      <c r="I30" s="1">
        <v>402178605.01955354</v>
      </c>
      <c r="J30" s="1">
        <v>435911268.5896796</v>
      </c>
      <c r="K30" s="1">
        <v>495097667.92904121</v>
      </c>
      <c r="L30" s="1">
        <v>552883707.05513847</v>
      </c>
      <c r="M30" s="1">
        <v>670362452.14537871</v>
      </c>
      <c r="N30" s="1">
        <v>1012280614.5279174</v>
      </c>
      <c r="O30" s="1">
        <v>1114204743.2009149</v>
      </c>
      <c r="P30" s="1">
        <v>1163923830.3584747</v>
      </c>
      <c r="Q30" s="1">
        <v>1236016506.7369363</v>
      </c>
      <c r="R30" s="1">
        <v>1346890071.0982947</v>
      </c>
      <c r="S30" s="1">
        <v>1409536120.91682</v>
      </c>
      <c r="T30" s="1">
        <v>1547755183.2148364</v>
      </c>
      <c r="U30" s="1">
        <v>1704370307.7611496</v>
      </c>
      <c r="V30" s="1">
        <v>1812757917.7646301</v>
      </c>
      <c r="W30" s="1">
        <v>2006165166.8075376</v>
      </c>
      <c r="X30" s="1">
        <v>2012131457.2664447</v>
      </c>
      <c r="Y30" s="1">
        <v>2020583702.0832298</v>
      </c>
      <c r="Z30" s="1">
        <v>1957000000</v>
      </c>
      <c r="AA30" s="1">
        <v>2063342117.0387313</v>
      </c>
      <c r="AB30" s="1">
        <v>2151344901.3076119</v>
      </c>
      <c r="AC30" s="1">
        <v>2216974096.3555913</v>
      </c>
      <c r="AD30" s="1">
        <v>2363645403.4703922</v>
      </c>
      <c r="AE30" s="1">
        <v>2498384129.6673794</v>
      </c>
      <c r="AF30" s="1">
        <v>2817083478.3473377</v>
      </c>
      <c r="AG30" s="1">
        <v>2951822204.5443249</v>
      </c>
      <c r="AH30" s="1">
        <v>3059500000</v>
      </c>
      <c r="AI30" s="1">
        <v>3054500000</v>
      </c>
      <c r="AJ30" s="1">
        <v>3106500000</v>
      </c>
      <c r="AK30" s="1">
        <v>3209500000</v>
      </c>
      <c r="AL30" s="1">
        <v>3444500000</v>
      </c>
      <c r="AM30" s="1">
        <v>3819500000</v>
      </c>
      <c r="AN30" s="1">
        <v>4217500000</v>
      </c>
      <c r="AO30" s="1">
        <v>4674000000</v>
      </c>
      <c r="AP30" s="1">
        <v>4785000000</v>
      </c>
      <c r="AQ30" s="1">
        <v>4465500000</v>
      </c>
      <c r="AR30" s="1">
        <v>4530000000</v>
      </c>
      <c r="AS30" s="1">
        <v>4657500000</v>
      </c>
      <c r="AT30" s="1">
        <v>4610000000</v>
      </c>
      <c r="AU30" s="1">
        <v>4677000000</v>
      </c>
      <c r="AV30" s="1">
        <v>4696500000</v>
      </c>
      <c r="AW30" s="1">
        <v>4715000000</v>
      </c>
      <c r="AX30" s="1">
        <v>4830000000</v>
      </c>
      <c r="AY30" s="1">
        <v>4978000000</v>
      </c>
      <c r="AZ30" s="1">
        <v>5086499999.999999</v>
      </c>
      <c r="BA30" s="1">
        <v>5209000000</v>
      </c>
      <c r="BB30" s="1">
        <f t="shared" si="1"/>
        <v>2521999099.8136339</v>
      </c>
      <c r="BC30" s="1">
        <f t="shared" si="0"/>
        <v>126099954990.6817</v>
      </c>
    </row>
    <row r="31" spans="1:55" x14ac:dyDescent="0.25">
      <c r="A31" t="s">
        <v>117</v>
      </c>
      <c r="B31" t="s">
        <v>56</v>
      </c>
      <c r="C31" t="s">
        <v>118</v>
      </c>
      <c r="D31" s="1">
        <v>179080099.30746114</v>
      </c>
      <c r="E31" s="1">
        <v>197523179.24188319</v>
      </c>
      <c r="F31" s="1">
        <v>270818555.82352108</v>
      </c>
      <c r="G31" s="1">
        <v>433092003.57927275</v>
      </c>
      <c r="H31" s="1">
        <v>1073577085.6415936</v>
      </c>
      <c r="I31" s="1">
        <v>1168304305.6551259</v>
      </c>
      <c r="J31" s="1">
        <v>1423061356.6456208</v>
      </c>
      <c r="K31" s="1">
        <v>1732721160.9412153</v>
      </c>
      <c r="L31" s="1">
        <v>1941600703.6059806</v>
      </c>
      <c r="M31" s="1">
        <v>2803780005.5182562</v>
      </c>
      <c r="N31" s="1">
        <v>4928824957.967495</v>
      </c>
      <c r="O31" s="1">
        <v>4366213849.5763721</v>
      </c>
      <c r="P31" s="1">
        <v>4264252336.4485979</v>
      </c>
      <c r="Q31" s="1">
        <v>3844723142.4514904</v>
      </c>
      <c r="R31" s="1">
        <v>3782523088.4627995</v>
      </c>
      <c r="S31" s="1">
        <v>3523612563.0653152</v>
      </c>
      <c r="T31" s="1">
        <v>2358592817.1213379</v>
      </c>
      <c r="U31" s="1">
        <v>2754463437.7967715</v>
      </c>
      <c r="V31" s="1">
        <v>2690717551.1826677</v>
      </c>
      <c r="W31" s="1">
        <v>2985467979.2852383</v>
      </c>
      <c r="X31" s="1">
        <v>3520551724.1379309</v>
      </c>
      <c r="Y31" s="1">
        <v>3701667052.5584626</v>
      </c>
      <c r="Z31" s="1">
        <v>4183548189.073051</v>
      </c>
      <c r="AA31" s="1">
        <v>4105706151.7514548</v>
      </c>
      <c r="AB31" s="1">
        <v>4087337959.93191</v>
      </c>
      <c r="AC31" s="1">
        <v>4734020036.6868906</v>
      </c>
      <c r="AD31" s="1">
        <v>5115602836.8794327</v>
      </c>
      <c r="AE31" s="1">
        <v>5197332974.1379318</v>
      </c>
      <c r="AF31" s="1">
        <v>4051147227.5334601</v>
      </c>
      <c r="AG31" s="1">
        <v>4599999999.999999</v>
      </c>
      <c r="AH31" s="1">
        <v>6001153306.2645025</v>
      </c>
      <c r="AI31" s="1">
        <v>5601090584.3612213</v>
      </c>
      <c r="AJ31" s="1">
        <v>5843329107.5617113</v>
      </c>
      <c r="AK31" s="1">
        <v>6557333084.6056709</v>
      </c>
      <c r="AL31" s="1">
        <v>7872333215.0041418</v>
      </c>
      <c r="AM31" s="1">
        <v>9531402847.873106</v>
      </c>
      <c r="AN31" s="1">
        <v>11470703002.076908</v>
      </c>
      <c r="AO31" s="1">
        <v>12247694247.229778</v>
      </c>
      <c r="AP31" s="1">
        <v>14393099068.585943</v>
      </c>
      <c r="AQ31" s="1">
        <v>10732366286.264265</v>
      </c>
      <c r="AR31" s="1">
        <v>13707370737.073708</v>
      </c>
      <c r="AS31" s="1">
        <v>18525319977.740677</v>
      </c>
      <c r="AT31" s="1">
        <v>19047940300.068741</v>
      </c>
      <c r="AU31" s="1">
        <v>18093829923.273655</v>
      </c>
      <c r="AV31" s="1">
        <v>17098342541.436466</v>
      </c>
      <c r="AW31" s="1">
        <v>12930394937.81366</v>
      </c>
      <c r="AX31" s="1">
        <v>11400854267.718817</v>
      </c>
      <c r="AY31" s="1">
        <v>12128104859.149832</v>
      </c>
      <c r="AZ31" s="1">
        <v>13567351175.031507</v>
      </c>
      <c r="BA31" s="1">
        <v>13469422941.391878</v>
      </c>
      <c r="BB31" s="1">
        <f t="shared" si="1"/>
        <v>6604786014.8506947</v>
      </c>
      <c r="BC31" s="1">
        <f t="shared" si="0"/>
        <v>330239300742.53473</v>
      </c>
    </row>
    <row r="32" spans="1:55" x14ac:dyDescent="0.25">
      <c r="A32" t="s">
        <v>119</v>
      </c>
      <c r="B32" t="s">
        <v>62</v>
      </c>
      <c r="C32" t="s">
        <v>120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135653295.1653944</v>
      </c>
      <c r="O32" s="1">
        <v>146391639.72286373</v>
      </c>
      <c r="P32" s="1">
        <v>148934334.03805494</v>
      </c>
      <c r="Q32" s="1">
        <v>165585940.59405941</v>
      </c>
      <c r="R32" s="1">
        <v>169264991.1971831</v>
      </c>
      <c r="S32" s="1">
        <v>172217502.02101859</v>
      </c>
      <c r="T32" s="1">
        <v>201375725.6145916</v>
      </c>
      <c r="U32" s="1">
        <v>253182453.7037037</v>
      </c>
      <c r="V32" s="1">
        <v>283855833.33333331</v>
      </c>
      <c r="W32" s="1">
        <v>275949889.09426987</v>
      </c>
      <c r="X32" s="1">
        <v>299787275.84237576</v>
      </c>
      <c r="Y32" s="1">
        <v>250045839.92963943</v>
      </c>
      <c r="Z32" s="1">
        <v>250794359.56790122</v>
      </c>
      <c r="AA32" s="1">
        <v>235239570.35093474</v>
      </c>
      <c r="AB32" s="1">
        <v>270801565.18967164</v>
      </c>
      <c r="AC32" s="1">
        <v>303053462.84304655</v>
      </c>
      <c r="AD32" s="1">
        <v>316420860.85238498</v>
      </c>
      <c r="AE32" s="1">
        <v>365964500.13770306</v>
      </c>
      <c r="AF32" s="1">
        <v>376955087.25157541</v>
      </c>
      <c r="AG32" s="1">
        <v>419035810.49698091</v>
      </c>
      <c r="AH32" s="1">
        <v>424464089.8976413</v>
      </c>
      <c r="AI32" s="1">
        <v>461444513.66815007</v>
      </c>
      <c r="AJ32" s="1">
        <v>520849551.53260648</v>
      </c>
      <c r="AK32" s="1">
        <v>604041957.92185485</v>
      </c>
      <c r="AL32" s="1">
        <v>682523857.01676965</v>
      </c>
      <c r="AM32" s="1">
        <v>796938120.1814059</v>
      </c>
      <c r="AN32" s="1">
        <v>874989895.60112119</v>
      </c>
      <c r="AO32" s="1">
        <v>1168308516.6330097</v>
      </c>
      <c r="AP32" s="1">
        <v>1227808790.6732988</v>
      </c>
      <c r="AQ32" s="1">
        <v>1234014291.823416</v>
      </c>
      <c r="AR32" s="1">
        <v>1547991317.8118262</v>
      </c>
      <c r="AS32" s="1">
        <v>1777101316.6775587</v>
      </c>
      <c r="AT32" s="1">
        <v>1781281281.5791247</v>
      </c>
      <c r="AU32" s="1">
        <v>1756215665.0932288</v>
      </c>
      <c r="AV32" s="1">
        <v>1907090813.459065</v>
      </c>
      <c r="AW32" s="1">
        <v>2003598212.9913535</v>
      </c>
      <c r="AX32" s="1">
        <v>2158972129.0030699</v>
      </c>
      <c r="AY32" s="1">
        <v>2450364928.0730205</v>
      </c>
      <c r="AZ32" s="1">
        <v>2446674102.0185847</v>
      </c>
      <c r="BA32" s="1">
        <v>0</v>
      </c>
      <c r="BB32" s="1">
        <f t="shared" si="1"/>
        <v>617303665.77205586</v>
      </c>
      <c r="BC32" s="1">
        <f t="shared" si="0"/>
        <v>30865183288.602791</v>
      </c>
    </row>
    <row r="33" spans="1:55" x14ac:dyDescent="0.25">
      <c r="A33" t="s">
        <v>121</v>
      </c>
      <c r="B33" t="s">
        <v>65</v>
      </c>
      <c r="C33" t="s">
        <v>122</v>
      </c>
      <c r="D33" s="1">
        <v>96245114.461194858</v>
      </c>
      <c r="E33" s="1">
        <v>126957494.40715882</v>
      </c>
      <c r="F33" s="1">
        <v>165258093.87595889</v>
      </c>
      <c r="G33" s="1">
        <v>244129088.02766171</v>
      </c>
      <c r="H33" s="1">
        <v>306033848.41795433</v>
      </c>
      <c r="I33" s="1">
        <v>355172413.7931034</v>
      </c>
      <c r="J33" s="1">
        <v>372010119.5952161</v>
      </c>
      <c r="K33" s="1">
        <v>451603325.41567695</v>
      </c>
      <c r="L33" s="1">
        <v>590376720.59888911</v>
      </c>
      <c r="M33" s="1">
        <v>819877300.61349714</v>
      </c>
      <c r="N33" s="1">
        <v>1060923829.1302109</v>
      </c>
      <c r="O33" s="1">
        <v>1073861599.1394765</v>
      </c>
      <c r="P33" s="1">
        <v>1014907254.5401573</v>
      </c>
      <c r="Q33" s="1">
        <v>1172258182.1496947</v>
      </c>
      <c r="R33" s="1">
        <v>1240796364.7566235</v>
      </c>
      <c r="S33" s="1">
        <v>1114764007.148113</v>
      </c>
      <c r="T33" s="1">
        <v>1392634771.9653025</v>
      </c>
      <c r="U33" s="1">
        <v>1965274882.363452</v>
      </c>
      <c r="V33" s="1">
        <v>2644536804.1124358</v>
      </c>
      <c r="W33" s="1">
        <v>3083800684.8975139</v>
      </c>
      <c r="X33" s="1">
        <v>3790567051.8677778</v>
      </c>
      <c r="Y33" s="1">
        <v>3942792837.3565497</v>
      </c>
      <c r="Z33" s="1">
        <v>4146513722.3301888</v>
      </c>
      <c r="AA33" s="1">
        <v>4160086253.1467957</v>
      </c>
      <c r="AB33" s="1">
        <v>4259330999.0315127</v>
      </c>
      <c r="AC33" s="1">
        <v>4730611067.0225811</v>
      </c>
      <c r="AD33" s="1">
        <v>4847752842.7892427</v>
      </c>
      <c r="AE33" s="1">
        <v>5020214747.4526138</v>
      </c>
      <c r="AF33" s="1">
        <v>4790458837.1707802</v>
      </c>
      <c r="AG33" s="1">
        <v>5484257417.1784458</v>
      </c>
      <c r="AH33" s="1">
        <v>5788329609.1575527</v>
      </c>
      <c r="AI33" s="1">
        <v>5489608299.6644526</v>
      </c>
      <c r="AJ33" s="1">
        <v>5438857106.7353582</v>
      </c>
      <c r="AK33" s="1">
        <v>7511582173.3772392</v>
      </c>
      <c r="AL33" s="1">
        <v>8957467706.5354042</v>
      </c>
      <c r="AM33" s="1">
        <v>9931134940.5134621</v>
      </c>
      <c r="AN33" s="1">
        <v>10126940513.312546</v>
      </c>
      <c r="AO33" s="1">
        <v>10939053365.478596</v>
      </c>
      <c r="AP33" s="1">
        <v>10945070441.928253</v>
      </c>
      <c r="AQ33" s="1">
        <v>10267133177.733364</v>
      </c>
      <c r="AR33" s="1">
        <v>12786654365.873764</v>
      </c>
      <c r="AS33" s="1">
        <v>15351972229.534086</v>
      </c>
      <c r="AT33" s="1">
        <v>14420393563.544249</v>
      </c>
      <c r="AU33" s="1">
        <v>14901750764.981129</v>
      </c>
      <c r="AV33" s="1">
        <v>16250750259.021177</v>
      </c>
      <c r="AW33" s="1">
        <v>14420604205.745878</v>
      </c>
      <c r="AX33" s="1">
        <v>15646316818.33193</v>
      </c>
      <c r="AY33" s="1">
        <v>17405538618.396889</v>
      </c>
      <c r="AZ33" s="1">
        <v>18663264705.882355</v>
      </c>
      <c r="BA33" s="1">
        <v>18340510789.427197</v>
      </c>
      <c r="BB33" s="1">
        <f t="shared" si="1"/>
        <v>6160938826.5986118</v>
      </c>
      <c r="BC33" s="1">
        <f t="shared" si="0"/>
        <v>308046941329.9306</v>
      </c>
    </row>
    <row r="34" spans="1:55" x14ac:dyDescent="0.25">
      <c r="A34" t="s">
        <v>123</v>
      </c>
      <c r="B34" t="s">
        <v>59</v>
      </c>
      <c r="C34" t="s">
        <v>124</v>
      </c>
      <c r="D34" s="1">
        <v>189106554.52127707</v>
      </c>
      <c r="E34" s="1">
        <v>201450768.36755261</v>
      </c>
      <c r="F34" s="1">
        <v>230317908.03864339</v>
      </c>
      <c r="G34" s="1">
        <v>271183061.35963523</v>
      </c>
      <c r="H34" s="1">
        <v>281398668.16061342</v>
      </c>
      <c r="I34" s="1">
        <v>378660016.26593637</v>
      </c>
      <c r="J34" s="1">
        <v>451152449.98441106</v>
      </c>
      <c r="K34" s="1">
        <v>507298120.68314964</v>
      </c>
      <c r="L34" s="1">
        <v>610578523.76117778</v>
      </c>
      <c r="M34" s="1">
        <v>700764892.70483112</v>
      </c>
      <c r="N34" s="1">
        <v>797048028.77324653</v>
      </c>
      <c r="O34" s="1">
        <v>694803502.72235632</v>
      </c>
      <c r="P34" s="1">
        <v>748312283.72675753</v>
      </c>
      <c r="Q34" s="1">
        <v>658679394.90796876</v>
      </c>
      <c r="R34" s="1">
        <v>637820620.67019451</v>
      </c>
      <c r="S34" s="1">
        <v>864849765.05966461</v>
      </c>
      <c r="T34" s="1">
        <v>1122265026.3827443</v>
      </c>
      <c r="U34" s="1">
        <v>1200991825.9539769</v>
      </c>
      <c r="V34" s="1">
        <v>1264899368.2016542</v>
      </c>
      <c r="W34" s="1">
        <v>1233930277.0492179</v>
      </c>
      <c r="X34" s="1">
        <v>1440711395.6706855</v>
      </c>
      <c r="Y34" s="1">
        <v>1377375030.5292072</v>
      </c>
      <c r="Z34" s="1">
        <v>1411917558.4585543</v>
      </c>
      <c r="AA34" s="1">
        <v>1278781166.7218764</v>
      </c>
      <c r="AB34" s="1">
        <v>851174350.64940917</v>
      </c>
      <c r="AC34" s="1">
        <v>1115389731.7911868</v>
      </c>
      <c r="AD34" s="1">
        <v>1007791186.2010617</v>
      </c>
      <c r="AE34" s="1">
        <v>937741468.02967572</v>
      </c>
      <c r="AF34" s="1">
        <v>967338348.65831399</v>
      </c>
      <c r="AG34" s="1">
        <v>999477510.68663239</v>
      </c>
      <c r="AH34" s="1">
        <v>914500299.09703434</v>
      </c>
      <c r="AI34" s="1">
        <v>931833302.75285661</v>
      </c>
      <c r="AJ34" s="1">
        <v>991387870.12463045</v>
      </c>
      <c r="AK34" s="1">
        <v>1139754799.1630425</v>
      </c>
      <c r="AL34" s="1">
        <v>1270080250.6526783</v>
      </c>
      <c r="AM34" s="1">
        <v>1337362392.152246</v>
      </c>
      <c r="AN34" s="1">
        <v>1460561215.4446988</v>
      </c>
      <c r="AO34" s="1">
        <v>1697565948.6532345</v>
      </c>
      <c r="AP34" s="1">
        <v>1985240986.1850843</v>
      </c>
      <c r="AQ34" s="1">
        <v>2059094048.2601888</v>
      </c>
      <c r="AR34" s="1">
        <v>2142591375.8505301</v>
      </c>
      <c r="AS34" s="1">
        <v>2437982839.6307173</v>
      </c>
      <c r="AT34" s="1">
        <v>2510126699.0535617</v>
      </c>
      <c r="AU34" s="1">
        <v>1691544192.3824193</v>
      </c>
      <c r="AV34" s="1">
        <v>1894813504.5294521</v>
      </c>
      <c r="AW34" s="1">
        <v>1695825708.4560401</v>
      </c>
      <c r="AX34" s="1">
        <v>1825018190.8507109</v>
      </c>
      <c r="AY34" s="1">
        <v>2072350151.1306078</v>
      </c>
      <c r="AZ34" s="1">
        <v>2220978978.1734152</v>
      </c>
      <c r="BA34" s="1">
        <v>2220307368.6959281</v>
      </c>
      <c r="BB34" s="1">
        <f t="shared" si="1"/>
        <v>1178642578.5186136</v>
      </c>
      <c r="BC34" s="1">
        <f t="shared" si="0"/>
        <v>58932128925.930679</v>
      </c>
    </row>
    <row r="35" spans="1:55" x14ac:dyDescent="0.25">
      <c r="A35" t="s">
        <v>125</v>
      </c>
      <c r="B35" t="s">
        <v>56</v>
      </c>
      <c r="C35" t="s">
        <v>126</v>
      </c>
      <c r="D35" s="1">
        <v>87896095224.423401</v>
      </c>
      <c r="E35" s="1">
        <v>99271961477.520294</v>
      </c>
      <c r="F35" s="1">
        <v>113082820992.01939</v>
      </c>
      <c r="G35" s="1">
        <v>131321859214.0786</v>
      </c>
      <c r="H35" s="1">
        <v>160408697648.26175</v>
      </c>
      <c r="I35" s="1">
        <v>173834029787.65237</v>
      </c>
      <c r="J35" s="1">
        <v>206575564401.62271</v>
      </c>
      <c r="K35" s="1">
        <v>211612156934.64975</v>
      </c>
      <c r="L35" s="1">
        <v>218632867449.81152</v>
      </c>
      <c r="M35" s="1">
        <v>243072102185.41916</v>
      </c>
      <c r="N35" s="1">
        <v>273853826377.00992</v>
      </c>
      <c r="O35" s="1">
        <v>306214863624.98956</v>
      </c>
      <c r="P35" s="1">
        <v>313506525087.13623</v>
      </c>
      <c r="Q35" s="1">
        <v>340547711781.88904</v>
      </c>
      <c r="R35" s="1">
        <v>355372558103.62134</v>
      </c>
      <c r="S35" s="1">
        <v>364756499450.75067</v>
      </c>
      <c r="T35" s="1">
        <v>377437927311.98273</v>
      </c>
      <c r="U35" s="1">
        <v>431316742081.44794</v>
      </c>
      <c r="V35" s="1">
        <v>507354351182.25403</v>
      </c>
      <c r="W35" s="1">
        <v>565055743243.24329</v>
      </c>
      <c r="X35" s="1">
        <v>593929550908.46753</v>
      </c>
      <c r="Y35" s="1">
        <v>610328183643.18762</v>
      </c>
      <c r="Z35" s="1">
        <v>592387689252.91626</v>
      </c>
      <c r="AA35" s="1">
        <v>577170761956.4375</v>
      </c>
      <c r="AB35" s="1">
        <v>578139279437.60986</v>
      </c>
      <c r="AC35" s="1">
        <v>604031623433.40137</v>
      </c>
      <c r="AD35" s="1">
        <v>628546387972.13062</v>
      </c>
      <c r="AE35" s="1">
        <v>652823920265.78076</v>
      </c>
      <c r="AF35" s="1">
        <v>631813279406.80823</v>
      </c>
      <c r="AG35" s="1">
        <v>676084000807.70007</v>
      </c>
      <c r="AH35" s="1">
        <v>742295468318.63171</v>
      </c>
      <c r="AI35" s="1">
        <v>736379777892.56201</v>
      </c>
      <c r="AJ35" s="1">
        <v>757950678646.5304</v>
      </c>
      <c r="AK35" s="1">
        <v>892382413817.7146</v>
      </c>
      <c r="AL35" s="1">
        <v>1023196771714.0662</v>
      </c>
      <c r="AM35" s="1">
        <v>1169357979864.6641</v>
      </c>
      <c r="AN35" s="1">
        <v>1315415197461.2129</v>
      </c>
      <c r="AO35" s="1">
        <v>1464977190205.7537</v>
      </c>
      <c r="AP35" s="1">
        <v>1549131208997.1885</v>
      </c>
      <c r="AQ35" s="1">
        <v>1371153004986.4404</v>
      </c>
      <c r="AR35" s="1">
        <v>1613464422811.134</v>
      </c>
      <c r="AS35" s="1">
        <v>1788647906047.7568</v>
      </c>
      <c r="AT35" s="1">
        <v>1828689329348.9939</v>
      </c>
      <c r="AU35" s="1">
        <v>1847208522155.3384</v>
      </c>
      <c r="AV35" s="1">
        <v>1803533209844.647</v>
      </c>
      <c r="AW35" s="1">
        <v>1556129524418.2126</v>
      </c>
      <c r="AX35" s="1">
        <v>1528243213982.0796</v>
      </c>
      <c r="AY35" s="1">
        <v>1649878054226.8237</v>
      </c>
      <c r="AZ35" s="1">
        <v>1716262621082.2183</v>
      </c>
      <c r="BA35" s="1">
        <v>1736425629519.9573</v>
      </c>
      <c r="BB35" s="1">
        <f t="shared" si="1"/>
        <v>794342034119.72314</v>
      </c>
      <c r="BC35" s="1">
        <f t="shared" si="0"/>
        <v>39717101705986.156</v>
      </c>
    </row>
    <row r="36" spans="1:55" x14ac:dyDescent="0.25">
      <c r="A36" t="s">
        <v>127</v>
      </c>
      <c r="B36" t="s">
        <v>56</v>
      </c>
      <c r="C36" t="s">
        <v>128</v>
      </c>
      <c r="D36" s="1">
        <v>24274075005.716896</v>
      </c>
      <c r="E36" s="1">
        <v>29170150922.857353</v>
      </c>
      <c r="F36" s="1">
        <v>35777236928.232918</v>
      </c>
      <c r="G36" s="1">
        <v>48114943566.734077</v>
      </c>
      <c r="H36" s="1">
        <v>55449199174.302689</v>
      </c>
      <c r="I36" s="1">
        <v>63570059117.498932</v>
      </c>
      <c r="J36" s="1">
        <v>66493313570.171227</v>
      </c>
      <c r="K36" s="1">
        <v>71017619471.603912</v>
      </c>
      <c r="L36" s="1">
        <v>99318234340.044739</v>
      </c>
      <c r="M36" s="1">
        <v>111640341011.60762</v>
      </c>
      <c r="N36" s="1">
        <v>119008334606.43314</v>
      </c>
      <c r="O36" s="1">
        <v>108993981315.54832</v>
      </c>
      <c r="P36" s="1">
        <v>111711490075.35832</v>
      </c>
      <c r="Q36" s="1">
        <v>111314328474.10796</v>
      </c>
      <c r="R36" s="1">
        <v>106285277141.76279</v>
      </c>
      <c r="S36" s="1">
        <v>107766112124.04868</v>
      </c>
      <c r="T36" s="1">
        <v>154482372838.95715</v>
      </c>
      <c r="U36" s="1">
        <v>193466104144.31329</v>
      </c>
      <c r="V36" s="1">
        <v>209298156700.60822</v>
      </c>
      <c r="W36" s="1">
        <v>202078703955.00949</v>
      </c>
      <c r="X36" s="1">
        <v>258066552980.13245</v>
      </c>
      <c r="Y36" s="1">
        <v>261113787377.96375</v>
      </c>
      <c r="Z36" s="1">
        <v>271814366804.15305</v>
      </c>
      <c r="AA36" s="1">
        <v>264353008121.27774</v>
      </c>
      <c r="AB36" s="1">
        <v>292646657673.46643</v>
      </c>
      <c r="AC36" s="1">
        <v>342617007103.59406</v>
      </c>
      <c r="AD36" s="1">
        <v>330091688349.51459</v>
      </c>
      <c r="AE36" s="1">
        <v>286519135326.94824</v>
      </c>
      <c r="AF36" s="1">
        <v>295045152020.96838</v>
      </c>
      <c r="AG36" s="1">
        <v>289912492344.56134</v>
      </c>
      <c r="AH36" s="1">
        <v>272055499940.78635</v>
      </c>
      <c r="AI36" s="1">
        <v>278631271391.32495</v>
      </c>
      <c r="AJ36" s="1">
        <v>301416810214.29486</v>
      </c>
      <c r="AK36" s="1">
        <v>352914820747.01123</v>
      </c>
      <c r="AL36" s="1">
        <v>394163688620.82831</v>
      </c>
      <c r="AM36" s="1">
        <v>408689353999.35748</v>
      </c>
      <c r="AN36" s="1">
        <v>430921192375.17944</v>
      </c>
      <c r="AO36" s="1">
        <v>479913034321.89276</v>
      </c>
      <c r="AP36" s="1">
        <v>554363487120.30286</v>
      </c>
      <c r="AQ36" s="1">
        <v>541506500413.56488</v>
      </c>
      <c r="AR36" s="1">
        <v>583782977866.40466</v>
      </c>
      <c r="AS36" s="1">
        <v>699579638638.22571</v>
      </c>
      <c r="AT36" s="1">
        <v>668043614122.87</v>
      </c>
      <c r="AU36" s="1">
        <v>688504173431.45374</v>
      </c>
      <c r="AV36" s="1">
        <v>709182559935.30139</v>
      </c>
      <c r="AW36" s="1">
        <v>679832291693.25696</v>
      </c>
      <c r="AX36" s="1">
        <v>671309197376.70105</v>
      </c>
      <c r="AY36" s="1">
        <v>679950482029.0614</v>
      </c>
      <c r="AZ36" s="1">
        <v>705140620046.69971</v>
      </c>
      <c r="BA36" s="1">
        <v>703082435360.1167</v>
      </c>
      <c r="BB36" s="1">
        <f t="shared" si="1"/>
        <v>314487870644.64264</v>
      </c>
      <c r="BC36" s="1">
        <f t="shared" si="0"/>
        <v>15724393532232.131</v>
      </c>
    </row>
    <row r="37" spans="1:55" x14ac:dyDescent="0.25">
      <c r="A37" t="s">
        <v>129</v>
      </c>
      <c r="B37" t="s">
        <v>56</v>
      </c>
      <c r="C37" t="s">
        <v>130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5945677376.6147728</v>
      </c>
      <c r="AG37" s="1">
        <v>6262740656.8516426</v>
      </c>
      <c r="AH37" s="1">
        <v>6439703434.7102432</v>
      </c>
      <c r="AI37" s="1">
        <v>6232906290.4851017</v>
      </c>
      <c r="AJ37" s="1">
        <v>6663669064.7482014</v>
      </c>
      <c r="AK37" s="1">
        <v>7332244897.9591827</v>
      </c>
      <c r="AL37" s="1">
        <v>8553643354.0827532</v>
      </c>
      <c r="AM37" s="1">
        <v>8827272727.2727261</v>
      </c>
      <c r="AN37" s="1">
        <v>9676172953.0818768</v>
      </c>
      <c r="AO37" s="1">
        <v>11514605842.336935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f t="shared" si="1"/>
        <v>1548972731.9628687</v>
      </c>
      <c r="BC37" s="1">
        <f t="shared" si="0"/>
        <v>77448636598.143433</v>
      </c>
    </row>
    <row r="38" spans="1:55" x14ac:dyDescent="0.25">
      <c r="A38" t="s">
        <v>131</v>
      </c>
      <c r="B38" t="s">
        <v>56</v>
      </c>
      <c r="C38" t="s">
        <v>132</v>
      </c>
      <c r="D38" s="1">
        <v>9126309734.5132771</v>
      </c>
      <c r="E38" s="1">
        <v>10884114754.09836</v>
      </c>
      <c r="F38" s="1">
        <v>11853817307.692308</v>
      </c>
      <c r="G38" s="1">
        <v>16836261173.184359</v>
      </c>
      <c r="H38" s="1">
        <v>16210404183.535763</v>
      </c>
      <c r="I38" s="1">
        <v>7622217352.3421583</v>
      </c>
      <c r="J38" s="1">
        <v>10341925249.042147</v>
      </c>
      <c r="K38" s="1">
        <v>13962893421.541319</v>
      </c>
      <c r="L38" s="1">
        <v>15989933708.149084</v>
      </c>
      <c r="M38" s="1">
        <v>21803696985.234898</v>
      </c>
      <c r="N38" s="1">
        <v>29036709871.79488</v>
      </c>
      <c r="O38" s="1">
        <v>34509878043.589745</v>
      </c>
      <c r="P38" s="1">
        <v>25325893205.657047</v>
      </c>
      <c r="Q38" s="1">
        <v>20355959237.212841</v>
      </c>
      <c r="R38" s="1">
        <v>19622527479.691307</v>
      </c>
      <c r="S38" s="1">
        <v>17702885393.509884</v>
      </c>
      <c r="T38" s="1">
        <v>18891048818.74255</v>
      </c>
      <c r="U38" s="1">
        <v>22255407684.699879</v>
      </c>
      <c r="V38" s="1">
        <v>26040229793.069675</v>
      </c>
      <c r="W38" s="1">
        <v>29885685142.91066</v>
      </c>
      <c r="X38" s="1">
        <v>33113887817.97311</v>
      </c>
      <c r="Y38" s="1">
        <v>37834793730.313263</v>
      </c>
      <c r="Z38" s="1">
        <v>45964327558.883553</v>
      </c>
      <c r="AA38" s="1">
        <v>49297773130.1185</v>
      </c>
      <c r="AB38" s="1">
        <v>57008425295.8256</v>
      </c>
      <c r="AC38" s="1">
        <v>73447063319.303391</v>
      </c>
      <c r="AD38" s="1">
        <v>78039572221.602356</v>
      </c>
      <c r="AE38" s="1">
        <v>84952360922.46788</v>
      </c>
      <c r="AF38" s="1">
        <v>81577430181.407364</v>
      </c>
      <c r="AG38" s="1">
        <v>75173794497.03212</v>
      </c>
      <c r="AH38" s="1">
        <v>77860932151.847107</v>
      </c>
      <c r="AI38" s="1">
        <v>70979923960.374207</v>
      </c>
      <c r="AJ38" s="1">
        <v>69736811435.10318</v>
      </c>
      <c r="AK38" s="1">
        <v>75643459839.60083</v>
      </c>
      <c r="AL38" s="1">
        <v>99210392857.611603</v>
      </c>
      <c r="AM38" s="1">
        <v>122964812046.07269</v>
      </c>
      <c r="AN38" s="1">
        <v>154788024805.80832</v>
      </c>
      <c r="AO38" s="1">
        <v>173605968179.25516</v>
      </c>
      <c r="AP38" s="1">
        <v>179638496278.57391</v>
      </c>
      <c r="AQ38" s="1">
        <v>172389498444.62051</v>
      </c>
      <c r="AR38" s="1">
        <v>218537551220.07053</v>
      </c>
      <c r="AS38" s="1">
        <v>252251992029.44171</v>
      </c>
      <c r="AT38" s="1">
        <v>267122320056.70221</v>
      </c>
      <c r="AU38" s="1">
        <v>278384345259.37689</v>
      </c>
      <c r="AV38" s="1">
        <v>260541629960.66425</v>
      </c>
      <c r="AW38" s="1">
        <v>243919085308.93622</v>
      </c>
      <c r="AX38" s="1">
        <v>250440136356.12747</v>
      </c>
      <c r="AY38" s="1">
        <v>277044950259.00867</v>
      </c>
      <c r="AZ38" s="1">
        <v>298258019275.04852</v>
      </c>
      <c r="BA38" s="1">
        <v>282318159744.6496</v>
      </c>
      <c r="BB38" s="1">
        <f t="shared" si="1"/>
        <v>96406074733.680664</v>
      </c>
      <c r="BC38" s="1">
        <f t="shared" si="0"/>
        <v>4820303736684.0332</v>
      </c>
    </row>
    <row r="39" spans="1:55" x14ac:dyDescent="0.25">
      <c r="A39" t="s">
        <v>133</v>
      </c>
      <c r="B39" t="s">
        <v>65</v>
      </c>
      <c r="C39" t="s">
        <v>134</v>
      </c>
      <c r="D39" s="1">
        <v>92602973434.072617</v>
      </c>
      <c r="E39" s="1">
        <v>99800958648.143631</v>
      </c>
      <c r="F39" s="1">
        <v>113687586299.05127</v>
      </c>
      <c r="G39" s="1">
        <v>138544284708.95746</v>
      </c>
      <c r="H39" s="1">
        <v>144182133387.7218</v>
      </c>
      <c r="I39" s="1">
        <v>163431551779.76126</v>
      </c>
      <c r="J39" s="1">
        <v>153940455341.50613</v>
      </c>
      <c r="K39" s="1">
        <v>174938098826.56906</v>
      </c>
      <c r="L39" s="1">
        <v>149540752829.26828</v>
      </c>
      <c r="M39" s="1">
        <v>178280594413.04349</v>
      </c>
      <c r="N39" s="1">
        <v>191149211575</v>
      </c>
      <c r="O39" s="1">
        <v>195866382432.53967</v>
      </c>
      <c r="P39" s="1">
        <v>205089699858.77859</v>
      </c>
      <c r="Q39" s="1">
        <v>230686747153.25671</v>
      </c>
      <c r="R39" s="1">
        <v>259946510957.14288</v>
      </c>
      <c r="S39" s="1">
        <v>309488028132.65308</v>
      </c>
      <c r="T39" s="1">
        <v>300758100107.24634</v>
      </c>
      <c r="U39" s="1">
        <v>272972974764.57401</v>
      </c>
      <c r="V39" s="1">
        <v>312353631207.81897</v>
      </c>
      <c r="W39" s="1">
        <v>347768051311.74084</v>
      </c>
      <c r="X39" s="1">
        <v>360857912565.96558</v>
      </c>
      <c r="Y39" s="1">
        <v>383373318083.62366</v>
      </c>
      <c r="Z39" s="1">
        <v>426915712711.146</v>
      </c>
      <c r="AA39" s="1">
        <v>444731282436.76215</v>
      </c>
      <c r="AB39" s="1">
        <v>564324670005.91736</v>
      </c>
      <c r="AC39" s="1">
        <v>734547898220.50842</v>
      </c>
      <c r="AD39" s="1">
        <v>863746717503.7887</v>
      </c>
      <c r="AE39" s="1">
        <v>961603952951.82031</v>
      </c>
      <c r="AF39" s="1">
        <v>1029043097554.0822</v>
      </c>
      <c r="AG39" s="1">
        <v>1093997267271.0581</v>
      </c>
      <c r="AH39" s="1">
        <v>1211346869605.238</v>
      </c>
      <c r="AI39" s="1">
        <v>1339395718865.3027</v>
      </c>
      <c r="AJ39" s="1">
        <v>1470550015081.5515</v>
      </c>
      <c r="AK39" s="1">
        <v>1660287965662.6802</v>
      </c>
      <c r="AL39" s="1">
        <v>1955347004963.2708</v>
      </c>
      <c r="AM39" s="1">
        <v>2285965892360.5435</v>
      </c>
      <c r="AN39" s="1">
        <v>2752131773355.1558</v>
      </c>
      <c r="AO39" s="1">
        <v>3550342425238.252</v>
      </c>
      <c r="AP39" s="1">
        <v>4594306848763.0781</v>
      </c>
      <c r="AQ39" s="1">
        <v>5101702432883.4492</v>
      </c>
      <c r="AR39" s="1">
        <v>6087164527421.2373</v>
      </c>
      <c r="AS39" s="1">
        <v>7551500425597.7715</v>
      </c>
      <c r="AT39" s="1">
        <v>8532230724141.7559</v>
      </c>
      <c r="AU39" s="1">
        <v>9570405758739.791</v>
      </c>
      <c r="AV39" s="1">
        <v>10475682846632.158</v>
      </c>
      <c r="AW39" s="1">
        <v>11061552790044.158</v>
      </c>
      <c r="AX39" s="1">
        <v>11233277146512.152</v>
      </c>
      <c r="AY39" s="1">
        <v>12310408652423.508</v>
      </c>
      <c r="AZ39" s="1">
        <v>13894817110036.277</v>
      </c>
      <c r="BA39" s="1">
        <v>14342902842915.869</v>
      </c>
      <c r="BB39" s="1">
        <f t="shared" si="1"/>
        <v>2837589806554.335</v>
      </c>
      <c r="BC39" s="1">
        <f t="shared" si="0"/>
        <v>141879490327716.75</v>
      </c>
    </row>
    <row r="40" spans="1:55" x14ac:dyDescent="0.25">
      <c r="A40" t="s">
        <v>135</v>
      </c>
      <c r="B40" t="s">
        <v>62</v>
      </c>
      <c r="C40" t="s">
        <v>136</v>
      </c>
      <c r="D40" s="1">
        <v>1455482990.2414262</v>
      </c>
      <c r="E40" s="1">
        <v>1584128262.0893281</v>
      </c>
      <c r="F40" s="1">
        <v>1849400599.7755799</v>
      </c>
      <c r="G40" s="1">
        <v>2508421234.8557048</v>
      </c>
      <c r="H40" s="1">
        <v>3070151901.0638347</v>
      </c>
      <c r="I40" s="1">
        <v>3893839190.2680612</v>
      </c>
      <c r="J40" s="1">
        <v>4662053707.7762966</v>
      </c>
      <c r="K40" s="1">
        <v>6265067857.8653431</v>
      </c>
      <c r="L40" s="1">
        <v>7900524897.8644047</v>
      </c>
      <c r="M40" s="1">
        <v>9142935857.9476643</v>
      </c>
      <c r="N40" s="1">
        <v>10175615441.812651</v>
      </c>
      <c r="O40" s="1">
        <v>8432588483.8526268</v>
      </c>
      <c r="P40" s="1">
        <v>7567109766.6112919</v>
      </c>
      <c r="Q40" s="1">
        <v>6838185418.5364218</v>
      </c>
      <c r="R40" s="1">
        <v>6841638714.5453997</v>
      </c>
      <c r="S40" s="1">
        <v>6977650069.3357792</v>
      </c>
      <c r="T40" s="1">
        <v>9158302205.3623695</v>
      </c>
      <c r="U40" s="1">
        <v>10087653189.328686</v>
      </c>
      <c r="V40" s="1">
        <v>10255170459.985992</v>
      </c>
      <c r="W40" s="1">
        <v>9757410614.0811996</v>
      </c>
      <c r="X40" s="1">
        <v>10795850106.9547</v>
      </c>
      <c r="Y40" s="1">
        <v>10492628915.492674</v>
      </c>
      <c r="Z40" s="1">
        <v>11152971316.074015</v>
      </c>
      <c r="AA40" s="1">
        <v>11045759468.941166</v>
      </c>
      <c r="AB40" s="1">
        <v>8313557450.2521324</v>
      </c>
      <c r="AC40" s="1">
        <v>11000146839.497032</v>
      </c>
      <c r="AD40" s="1">
        <v>12139234938.786329</v>
      </c>
      <c r="AE40" s="1">
        <v>11722142706.127819</v>
      </c>
      <c r="AF40" s="1">
        <v>12612033728.85717</v>
      </c>
      <c r="AG40" s="1">
        <v>12376639822.926493</v>
      </c>
      <c r="AH40" s="1">
        <v>10717022462.685905</v>
      </c>
      <c r="AI40" s="1">
        <v>11192560827.296247</v>
      </c>
      <c r="AJ40" s="1">
        <v>12346919216.135941</v>
      </c>
      <c r="AK40" s="1">
        <v>15306602560.253325</v>
      </c>
      <c r="AL40" s="1">
        <v>16554441846.51915</v>
      </c>
      <c r="AM40" s="1">
        <v>17084928927.455521</v>
      </c>
      <c r="AN40" s="1">
        <v>17800887796.49873</v>
      </c>
      <c r="AO40" s="1">
        <v>20343635319.617382</v>
      </c>
      <c r="AP40" s="1">
        <v>24224903099.628342</v>
      </c>
      <c r="AQ40" s="1">
        <v>24277493862.062496</v>
      </c>
      <c r="AR40" s="1">
        <v>24908781285.475601</v>
      </c>
      <c r="AS40" s="1">
        <v>25414875503.078419</v>
      </c>
      <c r="AT40" s="1">
        <v>26789047554.598778</v>
      </c>
      <c r="AU40" s="1">
        <v>31273074527.697529</v>
      </c>
      <c r="AV40" s="1">
        <v>35363533865.72715</v>
      </c>
      <c r="AW40" s="1">
        <v>45814637971.47451</v>
      </c>
      <c r="AX40" s="1">
        <v>47964234560.051407</v>
      </c>
      <c r="AY40" s="1">
        <v>51588158717.534821</v>
      </c>
      <c r="AZ40" s="1">
        <v>57724731364.766899</v>
      </c>
      <c r="BA40" s="1">
        <v>58792205642.153831</v>
      </c>
      <c r="BB40" s="1">
        <f t="shared" si="1"/>
        <v>16311139461.356426</v>
      </c>
      <c r="BC40" s="1">
        <f t="shared" si="0"/>
        <v>815556973067.82129</v>
      </c>
    </row>
    <row r="41" spans="1:55" x14ac:dyDescent="0.25">
      <c r="A41" t="s">
        <v>137</v>
      </c>
      <c r="B41" t="s">
        <v>62</v>
      </c>
      <c r="C41" t="s">
        <v>138</v>
      </c>
      <c r="D41" s="1">
        <v>1160002260.947294</v>
      </c>
      <c r="E41" s="1">
        <v>1233991075.1162617</v>
      </c>
      <c r="F41" s="1">
        <v>1430951331.8503418</v>
      </c>
      <c r="G41" s="1">
        <v>1758727395.1870301</v>
      </c>
      <c r="H41" s="1">
        <v>2255496995.4937835</v>
      </c>
      <c r="I41" s="1">
        <v>2752771043.8860884</v>
      </c>
      <c r="J41" s="1">
        <v>3076592431.2720389</v>
      </c>
      <c r="K41" s="1">
        <v>3366368664.5970631</v>
      </c>
      <c r="L41" s="1">
        <v>4409920643.6422043</v>
      </c>
      <c r="M41" s="1">
        <v>5811444660.6575222</v>
      </c>
      <c r="N41" s="1">
        <v>6740756568.9156551</v>
      </c>
      <c r="O41" s="1">
        <v>7636345827.3430834</v>
      </c>
      <c r="P41" s="1">
        <v>7322914570.15588</v>
      </c>
      <c r="Q41" s="1">
        <v>7381854746.9162855</v>
      </c>
      <c r="R41" s="1">
        <v>7801858825.1841555</v>
      </c>
      <c r="S41" s="1">
        <v>8148223603.5839853</v>
      </c>
      <c r="T41" s="1">
        <v>10621158532.5193</v>
      </c>
      <c r="U41" s="1">
        <v>12302471429.431826</v>
      </c>
      <c r="V41" s="1">
        <v>12493286761.734114</v>
      </c>
      <c r="W41" s="1">
        <v>11140055364.150209</v>
      </c>
      <c r="X41" s="1">
        <v>11151578050.735556</v>
      </c>
      <c r="Y41" s="1">
        <v>12434370004.958561</v>
      </c>
      <c r="Z41" s="1">
        <v>11396310990.219711</v>
      </c>
      <c r="AA41" s="1">
        <v>15498179313.042454</v>
      </c>
      <c r="AB41" s="1">
        <v>10600157683.841228</v>
      </c>
      <c r="AC41" s="1">
        <v>9643953174.7734947</v>
      </c>
      <c r="AD41" s="1">
        <v>10513387441.619387</v>
      </c>
      <c r="AE41" s="1">
        <v>10833497457.512318</v>
      </c>
      <c r="AF41" s="1">
        <v>10612847429.349953</v>
      </c>
      <c r="AG41" s="1">
        <v>11198378749.471907</v>
      </c>
      <c r="AH41" s="1">
        <v>10083937740.062414</v>
      </c>
      <c r="AI41" s="1">
        <v>10371327756.454811</v>
      </c>
      <c r="AJ41" s="1">
        <v>11579343088.16132</v>
      </c>
      <c r="AK41" s="1">
        <v>14548845764.532471</v>
      </c>
      <c r="AL41" s="1">
        <v>17430933517.299759</v>
      </c>
      <c r="AM41" s="1">
        <v>17944084201.490101</v>
      </c>
      <c r="AN41" s="1">
        <v>19356046327.899498</v>
      </c>
      <c r="AO41" s="1">
        <v>22365265025.66003</v>
      </c>
      <c r="AP41" s="1">
        <v>26409781215.184372</v>
      </c>
      <c r="AQ41" s="1">
        <v>26017925551.842567</v>
      </c>
      <c r="AR41" s="1">
        <v>26169323292.527824</v>
      </c>
      <c r="AS41" s="1">
        <v>29375448542.446598</v>
      </c>
      <c r="AT41" s="1">
        <v>29102772799.003754</v>
      </c>
      <c r="AU41" s="1">
        <v>32357345500.988461</v>
      </c>
      <c r="AV41" s="1">
        <v>34989493826.217865</v>
      </c>
      <c r="AW41" s="1">
        <v>30928653813.853817</v>
      </c>
      <c r="AX41" s="1">
        <v>32643697595.837772</v>
      </c>
      <c r="AY41" s="1">
        <v>35009262788.15004</v>
      </c>
      <c r="AZ41" s="1">
        <v>38694095650.976288</v>
      </c>
      <c r="BA41" s="1">
        <v>38760467033.389023</v>
      </c>
      <c r="BB41" s="1">
        <f t="shared" si="1"/>
        <v>14737318081.201748</v>
      </c>
      <c r="BC41" s="1">
        <f t="shared" si="0"/>
        <v>736865904060.0874</v>
      </c>
    </row>
    <row r="42" spans="1:55" x14ac:dyDescent="0.25">
      <c r="A42" t="s">
        <v>139</v>
      </c>
      <c r="B42" t="s">
        <v>59</v>
      </c>
      <c r="C42" t="s">
        <v>140</v>
      </c>
      <c r="D42" s="1">
        <v>4877684910.1796417</v>
      </c>
      <c r="E42" s="1">
        <v>5594770359.2814379</v>
      </c>
      <c r="F42" s="1">
        <v>6173712814.3712568</v>
      </c>
      <c r="G42" s="1">
        <v>7870239461.0778446</v>
      </c>
      <c r="H42" s="1">
        <v>9596960179.6407204</v>
      </c>
      <c r="I42" s="1">
        <v>10237343173.652695</v>
      </c>
      <c r="J42" s="1">
        <v>9648583224.9921227</v>
      </c>
      <c r="K42" s="1">
        <v>12344424763.57268</v>
      </c>
      <c r="L42" s="1">
        <v>15372608002.392328</v>
      </c>
      <c r="M42" s="1">
        <v>15068422236.366274</v>
      </c>
      <c r="N42" s="1">
        <v>14394927494.8647</v>
      </c>
      <c r="O42" s="1">
        <v>12537821038.220222</v>
      </c>
      <c r="P42" s="1">
        <v>13651667371.167646</v>
      </c>
      <c r="Q42" s="1">
        <v>11006712650.448143</v>
      </c>
      <c r="R42" s="1">
        <v>7857729193.2034254</v>
      </c>
      <c r="S42" s="1">
        <v>7195042616.0071001</v>
      </c>
      <c r="T42" s="1">
        <v>8095367168.2176886</v>
      </c>
      <c r="U42" s="1">
        <v>7661625472.5770512</v>
      </c>
      <c r="V42" s="1">
        <v>8861299976.7415752</v>
      </c>
      <c r="W42" s="1">
        <v>9021862775.2597828</v>
      </c>
      <c r="X42" s="1">
        <v>9349764580.3699741</v>
      </c>
      <c r="Y42" s="1">
        <v>9625436872.510746</v>
      </c>
      <c r="Z42" s="1">
        <v>8227343907.2667894</v>
      </c>
      <c r="AA42" s="1">
        <v>10706259936.742533</v>
      </c>
      <c r="AB42" s="1">
        <v>5820382248.2820158</v>
      </c>
      <c r="AC42" s="1">
        <v>5643439376.1049147</v>
      </c>
      <c r="AD42" s="1">
        <v>5771454939.6240406</v>
      </c>
      <c r="AE42" s="1">
        <v>6090840548.1878386</v>
      </c>
      <c r="AF42" s="1">
        <v>6215591269.8974667</v>
      </c>
      <c r="AG42" s="1">
        <v>4711259427.272727</v>
      </c>
      <c r="AH42" s="1">
        <v>19088046305.797096</v>
      </c>
      <c r="AI42" s="1">
        <v>7438189100.333333</v>
      </c>
      <c r="AJ42" s="1">
        <v>8728038525.1403351</v>
      </c>
      <c r="AK42" s="1">
        <v>8937567059.8775425</v>
      </c>
      <c r="AL42" s="1">
        <v>10297483481.223013</v>
      </c>
      <c r="AM42" s="1">
        <v>11964484667.910227</v>
      </c>
      <c r="AN42" s="1">
        <v>14451902467.931498</v>
      </c>
      <c r="AO42" s="1">
        <v>16737071816.379997</v>
      </c>
      <c r="AP42" s="1">
        <v>19788515873.894249</v>
      </c>
      <c r="AQ42" s="1">
        <v>18648373312.424099</v>
      </c>
      <c r="AR42" s="1">
        <v>21565720044.463409</v>
      </c>
      <c r="AS42" s="1">
        <v>25839749198.823307</v>
      </c>
      <c r="AT42" s="1">
        <v>29306235826.388554</v>
      </c>
      <c r="AU42" s="1">
        <v>32679745297.645336</v>
      </c>
      <c r="AV42" s="1">
        <v>35909040265.932777</v>
      </c>
      <c r="AW42" s="1">
        <v>37917704900.079376</v>
      </c>
      <c r="AX42" s="1">
        <v>37134799974.522491</v>
      </c>
      <c r="AY42" s="1">
        <v>38019265625.884521</v>
      </c>
      <c r="AZ42" s="1">
        <v>46831342212.54731</v>
      </c>
      <c r="BA42" s="1">
        <v>47319624204.093781</v>
      </c>
      <c r="BB42" s="1">
        <f t="shared" si="1"/>
        <v>15156669562.99571</v>
      </c>
      <c r="BC42" s="1">
        <f t="shared" si="0"/>
        <v>757833478149.78552</v>
      </c>
    </row>
    <row r="43" spans="1:55" x14ac:dyDescent="0.25">
      <c r="A43" t="s">
        <v>141</v>
      </c>
      <c r="B43" t="s">
        <v>62</v>
      </c>
      <c r="C43" t="s">
        <v>142</v>
      </c>
      <c r="D43" s="1">
        <v>274960699.85859478</v>
      </c>
      <c r="E43" s="1">
        <v>322128019.3235988</v>
      </c>
      <c r="F43" s="1">
        <v>410669262.89800918</v>
      </c>
      <c r="G43" s="1">
        <v>541973362.48106313</v>
      </c>
      <c r="H43" s="1">
        <v>585364635.35480368</v>
      </c>
      <c r="I43" s="1">
        <v>767102679.01868987</v>
      </c>
      <c r="J43" s="1">
        <v>754549600.54805243</v>
      </c>
      <c r="K43" s="1">
        <v>765224030.63647711</v>
      </c>
      <c r="L43" s="1">
        <v>878771771.29088259</v>
      </c>
      <c r="M43" s="1">
        <v>1198749665.9505324</v>
      </c>
      <c r="N43" s="1">
        <v>1705796849.5465925</v>
      </c>
      <c r="O43" s="1">
        <v>1993512325.9230595</v>
      </c>
      <c r="P43" s="1">
        <v>2160640566.5395322</v>
      </c>
      <c r="Q43" s="1">
        <v>2097274289.6152704</v>
      </c>
      <c r="R43" s="1">
        <v>2193581366.4072566</v>
      </c>
      <c r="S43" s="1">
        <v>2160872541.418901</v>
      </c>
      <c r="T43" s="1">
        <v>1849268214.6818063</v>
      </c>
      <c r="U43" s="1">
        <v>2297753649.2796235</v>
      </c>
      <c r="V43" s="1">
        <v>2212536313.3347592</v>
      </c>
      <c r="W43" s="1">
        <v>2389593021.9486785</v>
      </c>
      <c r="X43" s="1">
        <v>2798746050.582284</v>
      </c>
      <c r="Y43" s="1">
        <v>2724853592.7338185</v>
      </c>
      <c r="Z43" s="1">
        <v>2933222714.1150575</v>
      </c>
      <c r="AA43" s="1">
        <v>1918970032.4086547</v>
      </c>
      <c r="AB43" s="1">
        <v>1769365425.0405302</v>
      </c>
      <c r="AC43" s="1">
        <v>2116003977.9752877</v>
      </c>
      <c r="AD43" s="1">
        <v>2540697688.0569811</v>
      </c>
      <c r="AE43" s="1">
        <v>2322718991.2645755</v>
      </c>
      <c r="AF43" s="1">
        <v>1949481296.607621</v>
      </c>
      <c r="AG43" s="1">
        <v>2353909563.9412174</v>
      </c>
      <c r="AH43" s="1">
        <v>3219910550.3933206</v>
      </c>
      <c r="AI43" s="1">
        <v>2794259783.0809703</v>
      </c>
      <c r="AJ43" s="1">
        <v>3019993738.7749176</v>
      </c>
      <c r="AK43" s="1">
        <v>3495868808.0512004</v>
      </c>
      <c r="AL43" s="1">
        <v>4648628921.3696852</v>
      </c>
      <c r="AM43" s="1">
        <v>6087003176.1162424</v>
      </c>
      <c r="AN43" s="1">
        <v>7731261310.9332161</v>
      </c>
      <c r="AO43" s="1">
        <v>8394688284.0622387</v>
      </c>
      <c r="AP43" s="1">
        <v>11859013280.995111</v>
      </c>
      <c r="AQ43" s="1">
        <v>9593537550.7506256</v>
      </c>
      <c r="AR43" s="1">
        <v>12019594809.398571</v>
      </c>
      <c r="AS43" s="1">
        <v>14444509755.572748</v>
      </c>
      <c r="AT43" s="1">
        <v>13677147848.337196</v>
      </c>
      <c r="AU43" s="1">
        <v>14089855509.095369</v>
      </c>
      <c r="AV43" s="1">
        <v>14196322768.291224</v>
      </c>
      <c r="AW43" s="1">
        <v>8556594871.1772795</v>
      </c>
      <c r="AX43" s="1">
        <v>9041986778.3902149</v>
      </c>
      <c r="AY43" s="1">
        <v>9035182061.9653568</v>
      </c>
      <c r="AZ43" s="1">
        <v>11662700148.079067</v>
      </c>
      <c r="BA43" s="1">
        <v>10820591130.734873</v>
      </c>
      <c r="BB43" s="1">
        <f t="shared" si="1"/>
        <v>4587538865.6870327</v>
      </c>
      <c r="BC43" s="1">
        <f t="shared" si="0"/>
        <v>229376943284.35165</v>
      </c>
    </row>
    <row r="44" spans="1:55" x14ac:dyDescent="0.25">
      <c r="A44" t="s">
        <v>143</v>
      </c>
      <c r="B44" t="s">
        <v>65</v>
      </c>
      <c r="C44" t="s">
        <v>144</v>
      </c>
      <c r="D44" s="1">
        <v>7198360460.1988716</v>
      </c>
      <c r="E44" s="1">
        <v>7820380970.5367403</v>
      </c>
      <c r="F44" s="1">
        <v>8671358732.6848564</v>
      </c>
      <c r="G44" s="1">
        <v>10315760000.339388</v>
      </c>
      <c r="H44" s="1">
        <v>12370029583.641897</v>
      </c>
      <c r="I44" s="1">
        <v>13098633901.867271</v>
      </c>
      <c r="J44" s="1">
        <v>15341403660.46981</v>
      </c>
      <c r="K44" s="1">
        <v>19470960619.129715</v>
      </c>
      <c r="L44" s="1">
        <v>23263511958.050903</v>
      </c>
      <c r="M44" s="1">
        <v>27940411250.27322</v>
      </c>
      <c r="N44" s="1">
        <v>33400735644.048115</v>
      </c>
      <c r="O44" s="1">
        <v>36388366869.03093</v>
      </c>
      <c r="P44" s="1">
        <v>38968039721.748032</v>
      </c>
      <c r="Q44" s="1">
        <v>38729822781.599724</v>
      </c>
      <c r="R44" s="1">
        <v>38253120737.967125</v>
      </c>
      <c r="S44" s="1">
        <v>34894411351.983009</v>
      </c>
      <c r="T44" s="1">
        <v>34942489683.971237</v>
      </c>
      <c r="U44" s="1">
        <v>36373307085.088745</v>
      </c>
      <c r="V44" s="1">
        <v>39212550050.422279</v>
      </c>
      <c r="W44" s="1">
        <v>39540080200.393806</v>
      </c>
      <c r="X44" s="1">
        <v>47844090709.990845</v>
      </c>
      <c r="Y44" s="1">
        <v>49175565911.065483</v>
      </c>
      <c r="Z44" s="1">
        <v>58418985443.317154</v>
      </c>
      <c r="AA44" s="1">
        <v>66446804802.574699</v>
      </c>
      <c r="AB44" s="1">
        <v>81703500846.036377</v>
      </c>
      <c r="AC44" s="1">
        <v>92507279383.038727</v>
      </c>
      <c r="AD44" s="1">
        <v>97160109277.80867</v>
      </c>
      <c r="AE44" s="1">
        <v>106659508271.25496</v>
      </c>
      <c r="AF44" s="1">
        <v>98443739941.166397</v>
      </c>
      <c r="AG44" s="1">
        <v>86186158684.768494</v>
      </c>
      <c r="AH44" s="1">
        <v>99886577330.727112</v>
      </c>
      <c r="AI44" s="1">
        <v>98211751481.796738</v>
      </c>
      <c r="AJ44" s="1">
        <v>97963002598.62233</v>
      </c>
      <c r="AK44" s="1">
        <v>94641380063.574036</v>
      </c>
      <c r="AL44" s="1">
        <v>117081522238.32433</v>
      </c>
      <c r="AM44" s="1">
        <v>145619193046.09366</v>
      </c>
      <c r="AN44" s="1">
        <v>161618580752.94522</v>
      </c>
      <c r="AO44" s="1">
        <v>206181823187.6741</v>
      </c>
      <c r="AP44" s="1">
        <v>242186949772.53262</v>
      </c>
      <c r="AQ44" s="1">
        <v>232397835356.34525</v>
      </c>
      <c r="AR44" s="1">
        <v>286563099757.48126</v>
      </c>
      <c r="AS44" s="1">
        <v>334943877377.47107</v>
      </c>
      <c r="AT44" s="1">
        <v>370921317942.56293</v>
      </c>
      <c r="AU44" s="1">
        <v>382116120909.21759</v>
      </c>
      <c r="AV44" s="1">
        <v>381112110485.38422</v>
      </c>
      <c r="AW44" s="1">
        <v>293481753078.86761</v>
      </c>
      <c r="AX44" s="1">
        <v>282825012368.255</v>
      </c>
      <c r="AY44" s="1">
        <v>311883730442.04504</v>
      </c>
      <c r="AZ44" s="1">
        <v>333568926392.5863</v>
      </c>
      <c r="BA44" s="1">
        <v>323802808108.24597</v>
      </c>
      <c r="BB44" s="1">
        <f t="shared" si="1"/>
        <v>121954937024.50439</v>
      </c>
      <c r="BC44" s="1">
        <f t="shared" si="0"/>
        <v>6097746851225.2197</v>
      </c>
    </row>
    <row r="45" spans="1:55" x14ac:dyDescent="0.25">
      <c r="A45" t="s">
        <v>145</v>
      </c>
      <c r="B45" t="s">
        <v>62</v>
      </c>
      <c r="C45" t="s">
        <v>146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212218226.42984733</v>
      </c>
      <c r="O45" s="1">
        <v>196349967.67000663</v>
      </c>
      <c r="P45" s="1">
        <v>184008995.64368609</v>
      </c>
      <c r="Q45" s="1">
        <v>191621958.3753649</v>
      </c>
      <c r="R45" s="1">
        <v>184697209.99741393</v>
      </c>
      <c r="S45" s="1">
        <v>196726077.06197223</v>
      </c>
      <c r="T45" s="1">
        <v>279197696.81463927</v>
      </c>
      <c r="U45" s="1">
        <v>337525870.61696845</v>
      </c>
      <c r="V45" s="1">
        <v>356500026.69167286</v>
      </c>
      <c r="W45" s="1">
        <v>341476764.04426748</v>
      </c>
      <c r="X45" s="1">
        <v>429622147.74344611</v>
      </c>
      <c r="Y45" s="1">
        <v>424108796.56297582</v>
      </c>
      <c r="Z45" s="1">
        <v>457388578.92414361</v>
      </c>
      <c r="AA45" s="1">
        <v>452881443.08416229</v>
      </c>
      <c r="AB45" s="1">
        <v>319189200.35312301</v>
      </c>
      <c r="AC45" s="1">
        <v>398461789.55868608</v>
      </c>
      <c r="AD45" s="1">
        <v>396053797.63332117</v>
      </c>
      <c r="AE45" s="1">
        <v>364445589.70236468</v>
      </c>
      <c r="AF45" s="1">
        <v>370106776.04332876</v>
      </c>
      <c r="AG45" s="1">
        <v>382454989.94531095</v>
      </c>
      <c r="AH45" s="1">
        <v>350264287.68733066</v>
      </c>
      <c r="AI45" s="1">
        <v>378180913.35576177</v>
      </c>
      <c r="AJ45" s="1">
        <v>423962976.72233343</v>
      </c>
      <c r="AK45" s="1">
        <v>545658929.04458702</v>
      </c>
      <c r="AL45" s="1">
        <v>632570092.20779288</v>
      </c>
      <c r="AM45" s="1">
        <v>653584808.74557292</v>
      </c>
      <c r="AN45" s="1">
        <v>697810988.05154312</v>
      </c>
      <c r="AO45" s="1">
        <v>794621676.48768127</v>
      </c>
      <c r="AP45" s="1">
        <v>911967428.7138375</v>
      </c>
      <c r="AQ45" s="1">
        <v>901711442.28594398</v>
      </c>
      <c r="AR45" s="1">
        <v>907978723.54759192</v>
      </c>
      <c r="AS45" s="1">
        <v>1023086183.7982212</v>
      </c>
      <c r="AT45" s="1">
        <v>1015843368.7900755</v>
      </c>
      <c r="AU45" s="1">
        <v>1116224161.0778115</v>
      </c>
      <c r="AV45" s="1">
        <v>1149587651.6939495</v>
      </c>
      <c r="AW45" s="1">
        <v>966029542.03885889</v>
      </c>
      <c r="AX45" s="1">
        <v>1012835518.2603742</v>
      </c>
      <c r="AY45" s="1">
        <v>1077439662.5798004</v>
      </c>
      <c r="AZ45" s="1">
        <v>1178530757.7232776</v>
      </c>
      <c r="BA45" s="1">
        <v>1185728676.6511228</v>
      </c>
      <c r="BB45" s="1">
        <f t="shared" si="1"/>
        <v>467973073.84720343</v>
      </c>
      <c r="BC45" s="1">
        <f t="shared" si="0"/>
        <v>23398653692.360172</v>
      </c>
    </row>
    <row r="46" spans="1:55" x14ac:dyDescent="0.25">
      <c r="A46" t="s">
        <v>147</v>
      </c>
      <c r="B46" t="s">
        <v>62</v>
      </c>
      <c r="C46" t="s">
        <v>148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142246875.53671572</v>
      </c>
      <c r="O46" s="1">
        <v>139468114.59974083</v>
      </c>
      <c r="P46" s="1">
        <v>140630758.59489855</v>
      </c>
      <c r="Q46" s="1">
        <v>138476239.36679232</v>
      </c>
      <c r="R46" s="1">
        <v>132019065.0334186</v>
      </c>
      <c r="S46" s="1">
        <v>137728155.21266112</v>
      </c>
      <c r="T46" s="1">
        <v>190651207.99951088</v>
      </c>
      <c r="U46" s="1">
        <v>235253171.84106156</v>
      </c>
      <c r="V46" s="1">
        <v>264308140.28514937</v>
      </c>
      <c r="W46" s="1">
        <v>267448513.10816756</v>
      </c>
      <c r="X46" s="1">
        <v>306891107.26203853</v>
      </c>
      <c r="Y46" s="1">
        <v>319827058.59287477</v>
      </c>
      <c r="Z46" s="1">
        <v>357160985.32741332</v>
      </c>
      <c r="AA46" s="1">
        <v>490417389.68256927</v>
      </c>
      <c r="AB46" s="1">
        <v>406580652.33053684</v>
      </c>
      <c r="AC46" s="1">
        <v>487148993.53310871</v>
      </c>
      <c r="AD46" s="1">
        <v>501979069.27468324</v>
      </c>
      <c r="AE46" s="1">
        <v>490608657.92497611</v>
      </c>
      <c r="AF46" s="1">
        <v>521910560.52486807</v>
      </c>
      <c r="AG46" s="1">
        <v>592416703.05887806</v>
      </c>
      <c r="AH46" s="1">
        <v>539227277.62641084</v>
      </c>
      <c r="AI46" s="1">
        <v>563024383.29662621</v>
      </c>
      <c r="AJ46" s="1">
        <v>620974660.23030257</v>
      </c>
      <c r="AK46" s="1">
        <v>813963830.17921662</v>
      </c>
      <c r="AL46" s="1">
        <v>924318490.75979996</v>
      </c>
      <c r="AM46" s="1">
        <v>971977088.15691388</v>
      </c>
      <c r="AN46" s="1">
        <v>1107891063.4386301</v>
      </c>
      <c r="AO46" s="1">
        <v>1513933983.2239838</v>
      </c>
      <c r="AP46" s="1">
        <v>1789333748.6799023</v>
      </c>
      <c r="AQ46" s="1">
        <v>1711817181.5296857</v>
      </c>
      <c r="AR46" s="1">
        <v>1664310769.5522876</v>
      </c>
      <c r="AS46" s="1">
        <v>1865915544.124455</v>
      </c>
      <c r="AT46" s="1">
        <v>1741809808.9644227</v>
      </c>
      <c r="AU46" s="1">
        <v>1850470042.4328146</v>
      </c>
      <c r="AV46" s="1">
        <v>1859898513.2685812</v>
      </c>
      <c r="AW46" s="1">
        <v>1596800287.1640487</v>
      </c>
      <c r="AX46" s="1">
        <v>1662998677.8842537</v>
      </c>
      <c r="AY46" s="1">
        <v>1769787215.421407</v>
      </c>
      <c r="AZ46" s="1">
        <v>1966983316.3259299</v>
      </c>
      <c r="BA46" s="1">
        <v>1981845740.7061462</v>
      </c>
      <c r="BB46" s="1">
        <f t="shared" si="1"/>
        <v>695609060.84111774</v>
      </c>
      <c r="BC46" s="1">
        <f t="shared" si="0"/>
        <v>34780453042.055885</v>
      </c>
    </row>
    <row r="47" spans="1:55" x14ac:dyDescent="0.25">
      <c r="A47" t="s">
        <v>149</v>
      </c>
      <c r="B47" t="s">
        <v>65</v>
      </c>
      <c r="C47" t="s">
        <v>150</v>
      </c>
      <c r="D47" s="1">
        <v>984830158.49056602</v>
      </c>
      <c r="E47" s="1">
        <v>1077152902.2910442</v>
      </c>
      <c r="F47" s="1">
        <v>1238251695.5538809</v>
      </c>
      <c r="G47" s="1">
        <v>1528916185.2319918</v>
      </c>
      <c r="H47" s="1">
        <v>1666544754.0983608</v>
      </c>
      <c r="I47" s="1">
        <v>1960863465.5775962</v>
      </c>
      <c r="J47" s="1">
        <v>2412555425.9043174</v>
      </c>
      <c r="K47" s="1">
        <v>3072427012.8354721</v>
      </c>
      <c r="L47" s="1">
        <v>3523208809.8016334</v>
      </c>
      <c r="M47" s="1">
        <v>4035519323.2205367</v>
      </c>
      <c r="N47" s="1">
        <v>4831447001.1668606</v>
      </c>
      <c r="O47" s="1">
        <v>2623807074.2947984</v>
      </c>
      <c r="P47" s="1">
        <v>2606621255.0158124</v>
      </c>
      <c r="Q47" s="1">
        <v>3146770103.8102698</v>
      </c>
      <c r="R47" s="1">
        <v>3660476458.8717947</v>
      </c>
      <c r="S47" s="1">
        <v>3919203960.3960395</v>
      </c>
      <c r="T47" s="1">
        <v>4418983870.967742</v>
      </c>
      <c r="U47" s="1">
        <v>4532952047.1562843</v>
      </c>
      <c r="V47" s="1">
        <v>4614629898.4034834</v>
      </c>
      <c r="W47" s="1">
        <v>5251025767.4762669</v>
      </c>
      <c r="X47" s="1">
        <v>5711687786.7598858</v>
      </c>
      <c r="Y47" s="1">
        <v>7168999670.0155191</v>
      </c>
      <c r="Z47" s="1">
        <v>8528593420.5312328</v>
      </c>
      <c r="AA47" s="1">
        <v>9537297723.1052322</v>
      </c>
      <c r="AB47" s="1">
        <v>10432619325.420347</v>
      </c>
      <c r="AC47" s="1">
        <v>11513472785.726215</v>
      </c>
      <c r="AD47" s="1">
        <v>11618286652.062971</v>
      </c>
      <c r="AE47" s="1">
        <v>12552071487.962168</v>
      </c>
      <c r="AF47" s="1">
        <v>13617405297.25106</v>
      </c>
      <c r="AG47" s="1">
        <v>14195623342.901148</v>
      </c>
      <c r="AH47" s="1">
        <v>14949514493.332035</v>
      </c>
      <c r="AI47" s="1">
        <v>15913363440.569221</v>
      </c>
      <c r="AJ47" s="1">
        <v>16504795592.796398</v>
      </c>
      <c r="AK47" s="1">
        <v>17196009811.117245</v>
      </c>
      <c r="AL47" s="1">
        <v>18528955524.627224</v>
      </c>
      <c r="AM47" s="1">
        <v>19948261084.372646</v>
      </c>
      <c r="AN47" s="1">
        <v>22602721765.281174</v>
      </c>
      <c r="AO47" s="1">
        <v>26743972564.12167</v>
      </c>
      <c r="AP47" s="1">
        <v>30612927059.096725</v>
      </c>
      <c r="AQ47" s="1">
        <v>30562361123.030655</v>
      </c>
      <c r="AR47" s="1">
        <v>37268614024.317764</v>
      </c>
      <c r="AS47" s="1">
        <v>42262697840.384987</v>
      </c>
      <c r="AT47" s="1">
        <v>46473128285.558899</v>
      </c>
      <c r="AU47" s="1">
        <v>49745088111.695297</v>
      </c>
      <c r="AV47" s="1">
        <v>50577769837.746231</v>
      </c>
      <c r="AW47" s="1">
        <v>54775994478.509476</v>
      </c>
      <c r="AX47" s="1">
        <v>57157992434.180458</v>
      </c>
      <c r="AY47" s="1">
        <v>58481858042.57206</v>
      </c>
      <c r="AZ47" s="1">
        <v>60553901420.085022</v>
      </c>
      <c r="BA47" s="1">
        <v>61773944173.673645</v>
      </c>
      <c r="BB47" s="1">
        <f t="shared" si="1"/>
        <v>17972322315.387383</v>
      </c>
      <c r="BC47" s="1">
        <f t="shared" si="0"/>
        <v>898616115769.36914</v>
      </c>
    </row>
    <row r="48" spans="1:55" x14ac:dyDescent="0.25">
      <c r="A48" t="s">
        <v>151</v>
      </c>
      <c r="B48" t="s">
        <v>65</v>
      </c>
      <c r="C48" t="s">
        <v>152</v>
      </c>
      <c r="D48" s="1">
        <v>5693005200</v>
      </c>
      <c r="E48" s="1">
        <v>6914658400</v>
      </c>
      <c r="F48" s="1">
        <v>8135150891.9202518</v>
      </c>
      <c r="G48" s="1">
        <v>9987709650.1809406</v>
      </c>
      <c r="H48" s="1">
        <v>11405957317.073172</v>
      </c>
      <c r="I48" s="1">
        <v>13027415243.902439</v>
      </c>
      <c r="J48" s="1">
        <v>13789579902.557858</v>
      </c>
      <c r="K48" s="1">
        <v>14206158674.698795</v>
      </c>
      <c r="L48" s="1">
        <v>17844705324.675323</v>
      </c>
      <c r="M48" s="1">
        <v>19584443287.671234</v>
      </c>
      <c r="N48" s="1">
        <v>19912889861.111111</v>
      </c>
      <c r="O48" s="1">
        <v>20150254096.38554</v>
      </c>
      <c r="P48" s="1">
        <v>20953510235.294117</v>
      </c>
      <c r="Q48" s="1">
        <v>22204940512.223515</v>
      </c>
      <c r="R48" s="1">
        <v>24039383608.42345</v>
      </c>
      <c r="S48" s="1">
        <v>22920490774.101974</v>
      </c>
      <c r="T48" s="1">
        <v>24226574634.029278</v>
      </c>
      <c r="U48" s="1">
        <v>25213935012.081902</v>
      </c>
      <c r="V48" s="1">
        <v>27458999472.295513</v>
      </c>
      <c r="W48" s="1">
        <v>27023468665.897732</v>
      </c>
      <c r="X48" s="1">
        <v>28645436569.148937</v>
      </c>
      <c r="Y48" s="1">
        <v>24316556025.658524</v>
      </c>
      <c r="Z48" s="1">
        <v>22085858243.243244</v>
      </c>
      <c r="AA48" s="1">
        <v>22367254864.864864</v>
      </c>
      <c r="AB48" s="1">
        <v>28448326756.756756</v>
      </c>
      <c r="AC48" s="1">
        <v>30429803651.2192</v>
      </c>
      <c r="AD48" s="1">
        <v>25017368700</v>
      </c>
      <c r="AE48" s="1">
        <v>25365908100</v>
      </c>
      <c r="AF48" s="1">
        <v>25736331200</v>
      </c>
      <c r="AG48" s="1">
        <v>28364615200</v>
      </c>
      <c r="AH48" s="1">
        <v>30565400000</v>
      </c>
      <c r="AI48" s="1">
        <v>31682400000</v>
      </c>
      <c r="AJ48" s="1">
        <v>33590500000</v>
      </c>
      <c r="AK48" s="1">
        <v>35901200000</v>
      </c>
      <c r="AL48" s="1">
        <v>38203000000</v>
      </c>
      <c r="AM48" s="1">
        <v>42643836100</v>
      </c>
      <c r="AN48" s="1">
        <v>52742800000</v>
      </c>
      <c r="AO48" s="1">
        <v>58603900000</v>
      </c>
      <c r="AP48" s="1">
        <v>60806300000</v>
      </c>
      <c r="AQ48" s="1">
        <v>62080000000</v>
      </c>
      <c r="AR48" s="1">
        <v>64328000000</v>
      </c>
      <c r="AS48" s="1">
        <v>68990000000</v>
      </c>
      <c r="AT48" s="1">
        <v>73141000000</v>
      </c>
      <c r="AU48" s="1">
        <v>77148000000</v>
      </c>
      <c r="AV48" s="1">
        <v>80656000000</v>
      </c>
      <c r="AW48" s="1">
        <v>87133000000</v>
      </c>
      <c r="AX48" s="1">
        <v>91370000000</v>
      </c>
      <c r="AY48" s="1">
        <v>96851000000</v>
      </c>
      <c r="AZ48" s="1">
        <v>100023000000</v>
      </c>
      <c r="BA48" s="1">
        <v>0</v>
      </c>
      <c r="BB48" s="1">
        <f t="shared" si="1"/>
        <v>36038600523.508308</v>
      </c>
      <c r="BC48" s="1">
        <f t="shared" si="0"/>
        <v>1801930026175.4155</v>
      </c>
    </row>
    <row r="49" spans="1:55" x14ac:dyDescent="0.25">
      <c r="A49" t="s">
        <v>153</v>
      </c>
      <c r="B49" t="s">
        <v>56</v>
      </c>
      <c r="C49" t="s">
        <v>154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3038699608.9385476</v>
      </c>
      <c r="AT49" s="1">
        <v>3131096089.3854747</v>
      </c>
      <c r="AU49" s="1">
        <v>3147616201.1173182</v>
      </c>
      <c r="AV49" s="1">
        <v>3158406033.5195532</v>
      </c>
      <c r="AW49" s="1">
        <v>3151910782.1229048</v>
      </c>
      <c r="AX49" s="1">
        <v>3122287932.9608936</v>
      </c>
      <c r="AY49" s="1">
        <v>3116610111.7318435</v>
      </c>
      <c r="AZ49" s="1">
        <v>3127908044.6927376</v>
      </c>
      <c r="BA49" s="1">
        <v>0</v>
      </c>
      <c r="BB49" s="1">
        <f t="shared" si="1"/>
        <v>499890696.08938545</v>
      </c>
      <c r="BC49" s="1">
        <f t="shared" si="0"/>
        <v>24994534804.469273</v>
      </c>
    </row>
    <row r="50" spans="1:55" x14ac:dyDescent="0.25">
      <c r="A50" t="s">
        <v>155</v>
      </c>
      <c r="B50" t="s">
        <v>56</v>
      </c>
      <c r="C50" t="s">
        <v>156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4227798031.9212766</v>
      </c>
      <c r="AO50" s="1">
        <v>4466503540.1416054</v>
      </c>
      <c r="AP50" s="1">
        <v>4586172566.9026756</v>
      </c>
      <c r="AQ50" s="1">
        <v>4281813032.5213008</v>
      </c>
      <c r="AR50" s="1">
        <v>4156935677.4270968</v>
      </c>
      <c r="AS50" s="1">
        <v>4186223808.9523578</v>
      </c>
      <c r="AT50" s="1">
        <v>4291159006.3602543</v>
      </c>
      <c r="AU50" s="1">
        <v>4405954638.1855268</v>
      </c>
      <c r="AV50" s="1">
        <v>4563017880.7152281</v>
      </c>
      <c r="AW50" s="1">
        <v>4708336733.4693384</v>
      </c>
      <c r="AX50" s="1">
        <v>4898908676.3470535</v>
      </c>
      <c r="AY50" s="1">
        <v>5141833913.356534</v>
      </c>
      <c r="AZ50" s="1">
        <v>5485419416.7766705</v>
      </c>
      <c r="BA50" s="1">
        <v>0</v>
      </c>
      <c r="BB50" s="1">
        <f t="shared" si="1"/>
        <v>1188001538.4615383</v>
      </c>
      <c r="BC50" s="1">
        <f t="shared" si="0"/>
        <v>59400076923.07692</v>
      </c>
    </row>
    <row r="51" spans="1:55" x14ac:dyDescent="0.25">
      <c r="A51" t="s">
        <v>157</v>
      </c>
      <c r="B51" t="s">
        <v>56</v>
      </c>
      <c r="C51" t="s">
        <v>158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489914760.68280709</v>
      </c>
      <c r="J51" s="1">
        <v>576090073.71503592</v>
      </c>
      <c r="K51" s="1">
        <v>734887973.97580576</v>
      </c>
      <c r="L51" s="1">
        <v>964026512.19783902</v>
      </c>
      <c r="M51" s="1">
        <v>1288715209.5808382</v>
      </c>
      <c r="N51" s="1">
        <v>2154311276.9485903</v>
      </c>
      <c r="O51" s="1">
        <v>2087496373.7796376</v>
      </c>
      <c r="P51" s="1">
        <v>2159242416.7694201</v>
      </c>
      <c r="Q51" s="1">
        <v>2160364071.1902113</v>
      </c>
      <c r="R51" s="1">
        <v>2278248953.1405787</v>
      </c>
      <c r="S51" s="1">
        <v>2430411900.1919384</v>
      </c>
      <c r="T51" s="1">
        <v>3090734463.2768369</v>
      </c>
      <c r="U51" s="1">
        <v>3704813885.5054812</v>
      </c>
      <c r="V51" s="1">
        <v>4278792597.2396483</v>
      </c>
      <c r="W51" s="1">
        <v>4563482603.5502958</v>
      </c>
      <c r="X51" s="1">
        <v>5591130217.6696539</v>
      </c>
      <c r="Y51" s="1">
        <v>5770197348.484848</v>
      </c>
      <c r="Z51" s="1">
        <v>6912150456.3233366</v>
      </c>
      <c r="AA51" s="1">
        <v>6590291048.2921085</v>
      </c>
      <c r="AB51" s="1">
        <v>7425703928.5714293</v>
      </c>
      <c r="AC51" s="1">
        <v>9933133247.089262</v>
      </c>
      <c r="AD51" s="1">
        <v>10011918444.165621</v>
      </c>
      <c r="AE51" s="1">
        <v>9547818700.1140251</v>
      </c>
      <c r="AF51" s="1">
        <v>10248617647.058823</v>
      </c>
      <c r="AG51" s="1">
        <v>10497908306.364616</v>
      </c>
      <c r="AH51" s="1">
        <v>9985844486.3336468</v>
      </c>
      <c r="AI51" s="1">
        <v>10397897085.610199</v>
      </c>
      <c r="AJ51" s="1">
        <v>11420227884.615385</v>
      </c>
      <c r="AK51" s="1">
        <v>14547325028.312571</v>
      </c>
      <c r="AL51" s="1">
        <v>17320552499.999996</v>
      </c>
      <c r="AM51" s="1">
        <v>18433411267.255314</v>
      </c>
      <c r="AN51" s="1">
        <v>20072786350.520638</v>
      </c>
      <c r="AO51" s="1">
        <v>23968764029.564739</v>
      </c>
      <c r="AP51" s="1">
        <v>27844698989.307163</v>
      </c>
      <c r="AQ51" s="1">
        <v>25945391775.493195</v>
      </c>
      <c r="AR51" s="1">
        <v>25732432719.07729</v>
      </c>
      <c r="AS51" s="1">
        <v>27565469097.995544</v>
      </c>
      <c r="AT51" s="1">
        <v>24978513426.699211</v>
      </c>
      <c r="AU51" s="1">
        <v>23900872625.846725</v>
      </c>
      <c r="AV51" s="1">
        <v>23128114786.767635</v>
      </c>
      <c r="AW51" s="1">
        <v>19779150116.49839</v>
      </c>
      <c r="AX51" s="1">
        <v>20890936462.253708</v>
      </c>
      <c r="AY51" s="1">
        <v>22638608224.130142</v>
      </c>
      <c r="AZ51" s="1">
        <v>24961995748.700989</v>
      </c>
      <c r="BA51" s="1">
        <v>24564647934.624428</v>
      </c>
      <c r="BB51" s="1">
        <f t="shared" si="1"/>
        <v>10671360859.109713</v>
      </c>
      <c r="BC51" s="1">
        <f t="shared" si="0"/>
        <v>533568042955.4856</v>
      </c>
    </row>
    <row r="52" spans="1:55" x14ac:dyDescent="0.25">
      <c r="A52" t="s">
        <v>159</v>
      </c>
      <c r="B52" t="s">
        <v>56</v>
      </c>
      <c r="C52" t="s">
        <v>160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40477403219.517632</v>
      </c>
      <c r="Y52" s="1">
        <v>29675502269.566101</v>
      </c>
      <c r="Z52" s="1">
        <v>34590052812.168373</v>
      </c>
      <c r="AA52" s="1">
        <v>40614350197.235275</v>
      </c>
      <c r="AB52" s="1">
        <v>47554674590.932777</v>
      </c>
      <c r="AC52" s="1">
        <v>59775697061.03994</v>
      </c>
      <c r="AD52" s="1">
        <v>66985765439.193672</v>
      </c>
      <c r="AE52" s="1">
        <v>61792161168.001114</v>
      </c>
      <c r="AF52" s="1">
        <v>66490372105.126205</v>
      </c>
      <c r="AG52" s="1">
        <v>64867483193.131454</v>
      </c>
      <c r="AH52" s="1">
        <v>61649492816.520058</v>
      </c>
      <c r="AI52" s="1">
        <v>67523642262.400856</v>
      </c>
      <c r="AJ52" s="1">
        <v>81910771993.915451</v>
      </c>
      <c r="AK52" s="1">
        <v>99627140274.380524</v>
      </c>
      <c r="AL52" s="1">
        <v>119162172468.26823</v>
      </c>
      <c r="AM52" s="1">
        <v>136280689891.22359</v>
      </c>
      <c r="AN52" s="1">
        <v>155463807112.88922</v>
      </c>
      <c r="AO52" s="1">
        <v>189227050759.59534</v>
      </c>
      <c r="AP52" s="1">
        <v>235718586901.12878</v>
      </c>
      <c r="AQ52" s="1">
        <v>206179982164.40225</v>
      </c>
      <c r="AR52" s="1">
        <v>207477857918.91928</v>
      </c>
      <c r="AS52" s="1">
        <v>227948349666.35385</v>
      </c>
      <c r="AT52" s="1">
        <v>207376427020.8147</v>
      </c>
      <c r="AU52" s="1">
        <v>209402444996.10422</v>
      </c>
      <c r="AV52" s="1">
        <v>207818330723.83475</v>
      </c>
      <c r="AW52" s="1">
        <v>186829940545.75946</v>
      </c>
      <c r="AX52" s="1">
        <v>195090272402.72888</v>
      </c>
      <c r="AY52" s="1">
        <v>215913545038.4295</v>
      </c>
      <c r="AZ52" s="1">
        <v>244987409830.53281</v>
      </c>
      <c r="BA52" s="1">
        <v>246489245494.88165</v>
      </c>
      <c r="BB52" s="1">
        <f t="shared" si="1"/>
        <v>80298012446.779922</v>
      </c>
      <c r="BC52" s="1">
        <f t="shared" si="0"/>
        <v>4014900622338.9961</v>
      </c>
    </row>
    <row r="53" spans="1:55" x14ac:dyDescent="0.25">
      <c r="A53" t="s">
        <v>161</v>
      </c>
      <c r="B53" t="s">
        <v>56</v>
      </c>
      <c r="C53" t="s">
        <v>162</v>
      </c>
      <c r="D53" s="1">
        <v>215838448404.85223</v>
      </c>
      <c r="E53" s="1">
        <v>249985055651.59204</v>
      </c>
      <c r="F53" s="1">
        <v>299801542231.49115</v>
      </c>
      <c r="G53" s="1">
        <v>398374022246.61542</v>
      </c>
      <c r="H53" s="1">
        <v>445303484014.81372</v>
      </c>
      <c r="I53" s="1">
        <v>490636517529.21533</v>
      </c>
      <c r="J53" s="1">
        <v>519754453161.41058</v>
      </c>
      <c r="K53" s="1">
        <v>600498238103.25952</v>
      </c>
      <c r="L53" s="1">
        <v>740469983154.81995</v>
      </c>
      <c r="M53" s="1">
        <v>881345176395.26196</v>
      </c>
      <c r="N53" s="1">
        <v>950290856574.13379</v>
      </c>
      <c r="O53" s="1">
        <v>800472055214.19299</v>
      </c>
      <c r="P53" s="1">
        <v>776576439268.15515</v>
      </c>
      <c r="Q53" s="1">
        <v>770684323247.79773</v>
      </c>
      <c r="R53" s="1">
        <v>725111123771.56201</v>
      </c>
      <c r="S53" s="1">
        <v>732534886726.01648</v>
      </c>
      <c r="T53" s="1">
        <v>1046259375123.8403</v>
      </c>
      <c r="U53" s="1">
        <v>1298176105440.6963</v>
      </c>
      <c r="V53" s="1">
        <v>1401233225526.2278</v>
      </c>
      <c r="W53" s="1">
        <v>1398967436284.1985</v>
      </c>
      <c r="X53" s="1">
        <v>1771671207359.8838</v>
      </c>
      <c r="Y53" s="1">
        <v>1868945197407.189</v>
      </c>
      <c r="Z53" s="1">
        <v>2131571696931.7471</v>
      </c>
      <c r="AA53" s="1">
        <v>2071323790370.2827</v>
      </c>
      <c r="AB53" s="1">
        <v>2205074123177.0518</v>
      </c>
      <c r="AC53" s="1">
        <v>2585792275146.7178</v>
      </c>
      <c r="AD53" s="1">
        <v>2497244606186.6392</v>
      </c>
      <c r="AE53" s="1">
        <v>2211989623279.9458</v>
      </c>
      <c r="AF53" s="1">
        <v>2238990774702.6787</v>
      </c>
      <c r="AG53" s="1">
        <v>2194204133816.3223</v>
      </c>
      <c r="AH53" s="1">
        <v>1943145384190.1604</v>
      </c>
      <c r="AI53" s="1">
        <v>1944107382550.3357</v>
      </c>
      <c r="AJ53" s="1">
        <v>2068624129493.6948</v>
      </c>
      <c r="AK53" s="1">
        <v>2496128668171.5576</v>
      </c>
      <c r="AL53" s="1">
        <v>2809187981127.3901</v>
      </c>
      <c r="AM53" s="1">
        <v>2845802760850.6401</v>
      </c>
      <c r="AN53" s="1">
        <v>2992196713084.9326</v>
      </c>
      <c r="AO53" s="1">
        <v>3421229126745.1406</v>
      </c>
      <c r="AP53" s="1">
        <v>3730027830672.3306</v>
      </c>
      <c r="AQ53" s="1">
        <v>3397791053070.2974</v>
      </c>
      <c r="AR53" s="1">
        <v>3396354075663.728</v>
      </c>
      <c r="AS53" s="1">
        <v>3744408602683.9351</v>
      </c>
      <c r="AT53" s="1">
        <v>3527344944139.8257</v>
      </c>
      <c r="AU53" s="1">
        <v>3732743446218.9185</v>
      </c>
      <c r="AV53" s="1">
        <v>3883920155292.2583</v>
      </c>
      <c r="AW53" s="1">
        <v>3360549973888.5791</v>
      </c>
      <c r="AX53" s="1">
        <v>3466790065011.8267</v>
      </c>
      <c r="AY53" s="1">
        <v>3665804120835.3003</v>
      </c>
      <c r="AZ53" s="1">
        <v>3949548833952.9385</v>
      </c>
      <c r="BA53" s="1">
        <v>3845630030823.5234</v>
      </c>
      <c r="BB53" s="1">
        <f t="shared" si="1"/>
        <v>2014809109098.3188</v>
      </c>
      <c r="BC53" s="1">
        <f t="shared" si="0"/>
        <v>100740455454915.94</v>
      </c>
    </row>
    <row r="54" spans="1:55" x14ac:dyDescent="0.25">
      <c r="A54" t="s">
        <v>163</v>
      </c>
      <c r="B54" t="s">
        <v>62</v>
      </c>
      <c r="C54" t="s">
        <v>164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340989527.96799481</v>
      </c>
      <c r="T54" s="1">
        <v>0</v>
      </c>
      <c r="U54" s="1">
        <v>373371738.28641522</v>
      </c>
      <c r="V54" s="1">
        <v>395794538.63077521</v>
      </c>
      <c r="W54" s="1">
        <v>409220087.10281843</v>
      </c>
      <c r="X54" s="1">
        <v>452328087.28287596</v>
      </c>
      <c r="Y54" s="1">
        <v>462421998.52577925</v>
      </c>
      <c r="Z54" s="1">
        <v>478058304.87111819</v>
      </c>
      <c r="AA54" s="1">
        <v>466048469.22986031</v>
      </c>
      <c r="AB54" s="1">
        <v>491689220.74487537</v>
      </c>
      <c r="AC54" s="1">
        <v>497723960.58991337</v>
      </c>
      <c r="AD54" s="1">
        <v>494004647.73437017</v>
      </c>
      <c r="AE54" s="1">
        <v>502675542.0012266</v>
      </c>
      <c r="AF54" s="1">
        <v>514267869.30075783</v>
      </c>
      <c r="AG54" s="1">
        <v>536080148.09729856</v>
      </c>
      <c r="AH54" s="1">
        <v>551230861.85650551</v>
      </c>
      <c r="AI54" s="1">
        <v>572417440.82016194</v>
      </c>
      <c r="AJ54" s="1">
        <v>591122039.60139763</v>
      </c>
      <c r="AK54" s="1">
        <v>622044665.51504886</v>
      </c>
      <c r="AL54" s="1">
        <v>666072101.77750516</v>
      </c>
      <c r="AM54" s="1">
        <v>708633194.72656584</v>
      </c>
      <c r="AN54" s="1">
        <v>768873684.03283799</v>
      </c>
      <c r="AO54" s="1">
        <v>847918929.10798383</v>
      </c>
      <c r="AP54" s="1">
        <v>999105339.26772857</v>
      </c>
      <c r="AQ54" s="1">
        <v>1049110684.724934</v>
      </c>
      <c r="AR54" s="1">
        <v>1128611700.3618031</v>
      </c>
      <c r="AS54" s="1">
        <v>1239144501.7752545</v>
      </c>
      <c r="AT54" s="1">
        <v>1353632941.5206981</v>
      </c>
      <c r="AU54" s="1">
        <v>2042817162.8563871</v>
      </c>
      <c r="AV54" s="1">
        <v>2214681573.5693288</v>
      </c>
      <c r="AW54" s="1">
        <v>2430287967.0267839</v>
      </c>
      <c r="AX54" s="1">
        <v>2603554906.5946431</v>
      </c>
      <c r="AY54" s="1">
        <v>2751461055.5930676</v>
      </c>
      <c r="AZ54" s="1">
        <v>3012820409.6331306</v>
      </c>
      <c r="BA54" s="1">
        <v>3318716359.4418178</v>
      </c>
      <c r="BB54" s="1">
        <f t="shared" si="1"/>
        <v>717738633.20339322</v>
      </c>
      <c r="BC54" s="1">
        <f t="shared" si="0"/>
        <v>35886931660.169662</v>
      </c>
    </row>
    <row r="55" spans="1:55" x14ac:dyDescent="0.25">
      <c r="A55" t="s">
        <v>165</v>
      </c>
      <c r="B55" t="s">
        <v>65</v>
      </c>
      <c r="C55" t="s">
        <v>166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45872947.40740741</v>
      </c>
      <c r="L55" s="1">
        <v>57130215.555555552</v>
      </c>
      <c r="M55" s="1">
        <v>55017758.888888888</v>
      </c>
      <c r="N55" s="1">
        <v>72804653.333333328</v>
      </c>
      <c r="O55" s="1">
        <v>82107391.111111104</v>
      </c>
      <c r="P55" s="1">
        <v>89527576.666666657</v>
      </c>
      <c r="Q55" s="1">
        <v>98665191.481481448</v>
      </c>
      <c r="R55" s="1">
        <v>109157070.74074073</v>
      </c>
      <c r="S55" s="1">
        <v>119491932.96296296</v>
      </c>
      <c r="T55" s="1">
        <v>135161958.51851851</v>
      </c>
      <c r="U55" s="1">
        <v>151868754.44444445</v>
      </c>
      <c r="V55" s="1">
        <v>171106184.07407403</v>
      </c>
      <c r="W55" s="1">
        <v>185137242.96296296</v>
      </c>
      <c r="X55" s="1">
        <v>201428730</v>
      </c>
      <c r="Y55" s="1">
        <v>219763222.22222215</v>
      </c>
      <c r="Z55" s="1">
        <v>234058259.25925928</v>
      </c>
      <c r="AA55" s="1">
        <v>245527592.59259254</v>
      </c>
      <c r="AB55" s="1">
        <v>264375666.66666666</v>
      </c>
      <c r="AC55" s="1">
        <v>274522148.14814812</v>
      </c>
      <c r="AD55" s="1">
        <v>292286000</v>
      </c>
      <c r="AE55" s="1">
        <v>302989185.18518513</v>
      </c>
      <c r="AF55" s="1">
        <v>322409851.85185182</v>
      </c>
      <c r="AG55" s="1">
        <v>331758999.99999994</v>
      </c>
      <c r="AH55" s="1">
        <v>333468888.88888884</v>
      </c>
      <c r="AI55" s="1">
        <v>340205074.07407409</v>
      </c>
      <c r="AJ55" s="1">
        <v>333195185.18518513</v>
      </c>
      <c r="AK55" s="1">
        <v>343310666.66666663</v>
      </c>
      <c r="AL55" s="1">
        <v>367199111.1111111</v>
      </c>
      <c r="AM55" s="1">
        <v>364255074.07407403</v>
      </c>
      <c r="AN55" s="1">
        <v>390250148.14814818</v>
      </c>
      <c r="AO55" s="1">
        <v>421375851.85185182</v>
      </c>
      <c r="AP55" s="1">
        <v>458190185.18518513</v>
      </c>
      <c r="AQ55" s="1">
        <v>489074333.33333331</v>
      </c>
      <c r="AR55" s="1">
        <v>493825925.92592579</v>
      </c>
      <c r="AS55" s="1">
        <v>501025925.92592597</v>
      </c>
      <c r="AT55" s="1">
        <v>485996296.29629624</v>
      </c>
      <c r="AU55" s="1">
        <v>498296296.29629624</v>
      </c>
      <c r="AV55" s="1">
        <v>520207407.40740734</v>
      </c>
      <c r="AW55" s="1">
        <v>540737037.03703701</v>
      </c>
      <c r="AX55" s="1">
        <v>576229629.62962949</v>
      </c>
      <c r="AY55" s="1">
        <v>519837037.0370369</v>
      </c>
      <c r="AZ55" s="1">
        <v>550892592.5925926</v>
      </c>
      <c r="BA55" s="1">
        <v>596033333.33333325</v>
      </c>
      <c r="BB55" s="1">
        <f t="shared" si="1"/>
        <v>263715490.68148148</v>
      </c>
      <c r="BC55" s="1">
        <f t="shared" si="0"/>
        <v>13185774534.074074</v>
      </c>
    </row>
    <row r="56" spans="1:55" x14ac:dyDescent="0.25">
      <c r="A56" t="s">
        <v>167</v>
      </c>
      <c r="B56" t="s">
        <v>56</v>
      </c>
      <c r="C56" t="s">
        <v>168</v>
      </c>
      <c r="D56" s="1">
        <v>17075457600</v>
      </c>
      <c r="E56" s="1">
        <v>19085731252.440651</v>
      </c>
      <c r="F56" s="1">
        <v>23232379951.937607</v>
      </c>
      <c r="G56" s="1">
        <v>30730626663.360607</v>
      </c>
      <c r="H56" s="1">
        <v>34160444798.109894</v>
      </c>
      <c r="I56" s="1">
        <v>40474406216.282066</v>
      </c>
      <c r="J56" s="1">
        <v>44575892473.118279</v>
      </c>
      <c r="K56" s="1">
        <v>49784338519.456291</v>
      </c>
      <c r="L56" s="1">
        <v>60362931853.624924</v>
      </c>
      <c r="M56" s="1">
        <v>70366241969.207367</v>
      </c>
      <c r="N56" s="1">
        <v>71127528699.941437</v>
      </c>
      <c r="O56" s="1">
        <v>61877813965.241318</v>
      </c>
      <c r="P56" s="1">
        <v>60412844678.604004</v>
      </c>
      <c r="Q56" s="1">
        <v>60644782176.05249</v>
      </c>
      <c r="R56" s="1">
        <v>59105236853.793716</v>
      </c>
      <c r="S56" s="1">
        <v>62658568287.342873</v>
      </c>
      <c r="T56" s="1">
        <v>88078760103.819061</v>
      </c>
      <c r="U56" s="1">
        <v>109414423928.77505</v>
      </c>
      <c r="V56" s="1">
        <v>115552846616.65306</v>
      </c>
      <c r="W56" s="1">
        <v>112409222182.70361</v>
      </c>
      <c r="X56" s="1">
        <v>138247285815.85495</v>
      </c>
      <c r="Y56" s="1">
        <v>139224688814.19528</v>
      </c>
      <c r="Z56" s="1">
        <v>152915654478.88538</v>
      </c>
      <c r="AA56" s="1">
        <v>143195627014.60541</v>
      </c>
      <c r="AB56" s="1">
        <v>156162386724.52286</v>
      </c>
      <c r="AC56" s="1">
        <v>185006881515.06497</v>
      </c>
      <c r="AD56" s="1">
        <v>187632346387.98352</v>
      </c>
      <c r="AE56" s="1">
        <v>173537647058.82355</v>
      </c>
      <c r="AF56" s="1">
        <v>176991934992.83667</v>
      </c>
      <c r="AG56" s="1">
        <v>177965188354.69165</v>
      </c>
      <c r="AH56" s="1">
        <v>164158739097.62344</v>
      </c>
      <c r="AI56" s="1">
        <v>164791442543.37482</v>
      </c>
      <c r="AJ56" s="1">
        <v>178635163717.43066</v>
      </c>
      <c r="AK56" s="1">
        <v>218096033517.00897</v>
      </c>
      <c r="AL56" s="1">
        <v>251373002954.38232</v>
      </c>
      <c r="AM56" s="1">
        <v>264467336457.16953</v>
      </c>
      <c r="AN56" s="1">
        <v>282884947702.96631</v>
      </c>
      <c r="AO56" s="1">
        <v>319423424509.06555</v>
      </c>
      <c r="AP56" s="1">
        <v>353361038818.38336</v>
      </c>
      <c r="AQ56" s="1">
        <v>321241303699.00574</v>
      </c>
      <c r="AR56" s="1">
        <v>321995279401.50159</v>
      </c>
      <c r="AS56" s="1">
        <v>344003137611.27118</v>
      </c>
      <c r="AT56" s="1">
        <v>327148943812.1366</v>
      </c>
      <c r="AU56" s="1">
        <v>343584391647.92706</v>
      </c>
      <c r="AV56" s="1">
        <v>352993631617.70801</v>
      </c>
      <c r="AW56" s="1">
        <v>302673068765.97229</v>
      </c>
      <c r="AX56" s="1">
        <v>313115929314.33862</v>
      </c>
      <c r="AY56" s="1">
        <v>329417067127.81683</v>
      </c>
      <c r="AZ56" s="1">
        <v>355675329085.95154</v>
      </c>
      <c r="BA56" s="1">
        <v>348078018463.90521</v>
      </c>
      <c r="BB56" s="1">
        <f t="shared" si="1"/>
        <v>173582546996.25739</v>
      </c>
      <c r="BC56" s="1">
        <f t="shared" si="0"/>
        <v>8679127349812.8691</v>
      </c>
    </row>
    <row r="57" spans="1:55" x14ac:dyDescent="0.25">
      <c r="A57" t="s">
        <v>169</v>
      </c>
      <c r="B57" t="s">
        <v>65</v>
      </c>
      <c r="C57" t="s">
        <v>170</v>
      </c>
      <c r="D57" s="1">
        <v>1485500000</v>
      </c>
      <c r="E57" s="1">
        <v>1666500000</v>
      </c>
      <c r="F57" s="1">
        <v>1987400000.0000002</v>
      </c>
      <c r="G57" s="1">
        <v>2344800000</v>
      </c>
      <c r="H57" s="1">
        <v>2925700000</v>
      </c>
      <c r="I57" s="1">
        <v>3599199999.9999995</v>
      </c>
      <c r="J57" s="1">
        <v>3951500000</v>
      </c>
      <c r="K57" s="1">
        <v>4587100000</v>
      </c>
      <c r="L57" s="1">
        <v>4734399999.999999</v>
      </c>
      <c r="M57" s="1">
        <v>5498800000</v>
      </c>
      <c r="N57" s="1">
        <v>6761300000</v>
      </c>
      <c r="O57" s="1">
        <v>7561300000</v>
      </c>
      <c r="P57" s="1">
        <v>8267400000</v>
      </c>
      <c r="Q57" s="1">
        <v>9220600000</v>
      </c>
      <c r="R57" s="1">
        <v>11594000000</v>
      </c>
      <c r="S57" s="1">
        <v>5044592944.804986</v>
      </c>
      <c r="T57" s="1">
        <v>6122198120.0289221</v>
      </c>
      <c r="U57" s="1">
        <v>5826987099.4590092</v>
      </c>
      <c r="V57" s="1">
        <v>5374314928.4253578</v>
      </c>
      <c r="W57" s="1">
        <v>6686593059.9369087</v>
      </c>
      <c r="X57" s="1">
        <v>7073675544.808465</v>
      </c>
      <c r="Y57" s="1">
        <v>9734321854.0228825</v>
      </c>
      <c r="Z57" s="1">
        <v>11356271335.974072</v>
      </c>
      <c r="AA57" s="1">
        <v>13081042400</v>
      </c>
      <c r="AB57" s="1">
        <v>14664237666.666668</v>
      </c>
      <c r="AC57" s="1">
        <v>16598679279.069769</v>
      </c>
      <c r="AD57" s="1">
        <v>18241691857.354435</v>
      </c>
      <c r="AE57" s="1">
        <v>20017908829.325417</v>
      </c>
      <c r="AF57" s="1">
        <v>21672526562.786934</v>
      </c>
      <c r="AG57" s="1">
        <v>22137599986.105587</v>
      </c>
      <c r="AH57" s="1">
        <v>24305116729.185078</v>
      </c>
      <c r="AI57" s="1">
        <v>25599311449.384758</v>
      </c>
      <c r="AJ57" s="1">
        <v>27362875602.501129</v>
      </c>
      <c r="AK57" s="1">
        <v>21642882856.424747</v>
      </c>
      <c r="AL57" s="1">
        <v>22692574473.346703</v>
      </c>
      <c r="AM57" s="1">
        <v>36119047252.17942</v>
      </c>
      <c r="AN57" s="1">
        <v>38116351526.286201</v>
      </c>
      <c r="AO57" s="1">
        <v>43965420072.410683</v>
      </c>
      <c r="AP57" s="1">
        <v>48122547177.188133</v>
      </c>
      <c r="AQ57" s="1">
        <v>48261033298.213333</v>
      </c>
      <c r="AR57" s="1">
        <v>53860175555.996124</v>
      </c>
      <c r="AS57" s="1">
        <v>58029750745.649498</v>
      </c>
      <c r="AT57" s="1">
        <v>60681537195.799622</v>
      </c>
      <c r="AU57" s="1">
        <v>62682163837.347031</v>
      </c>
      <c r="AV57" s="1">
        <v>67179914026.962296</v>
      </c>
      <c r="AW57" s="1">
        <v>71164825256.684906</v>
      </c>
      <c r="AX57" s="1">
        <v>75704720189.560699</v>
      </c>
      <c r="AY57" s="1">
        <v>79997975621.865433</v>
      </c>
      <c r="AZ57" s="1">
        <v>85555378042.819641</v>
      </c>
      <c r="BA57" s="1">
        <v>88941298257.721527</v>
      </c>
      <c r="BB57" s="1">
        <f t="shared" si="1"/>
        <v>25996060812.725922</v>
      </c>
      <c r="BC57" s="1">
        <f t="shared" si="0"/>
        <v>1299803040636.2961</v>
      </c>
    </row>
    <row r="58" spans="1:55" x14ac:dyDescent="0.25">
      <c r="A58" t="s">
        <v>171</v>
      </c>
      <c r="B58" t="s">
        <v>62</v>
      </c>
      <c r="C58" t="s">
        <v>172</v>
      </c>
      <c r="D58" s="1">
        <v>4863487492.6576328</v>
      </c>
      <c r="E58" s="1">
        <v>5077222366.9747181</v>
      </c>
      <c r="F58" s="1">
        <v>6761786386.5471258</v>
      </c>
      <c r="G58" s="1">
        <v>8715105930.4910088</v>
      </c>
      <c r="H58" s="1">
        <v>13209713643.321854</v>
      </c>
      <c r="I58" s="1">
        <v>15557934268.496481</v>
      </c>
      <c r="J58" s="1">
        <v>17728347374.993996</v>
      </c>
      <c r="K58" s="1">
        <v>20971901273.270958</v>
      </c>
      <c r="L58" s="1">
        <v>26364491313.447136</v>
      </c>
      <c r="M58" s="1">
        <v>33243422157.631123</v>
      </c>
      <c r="N58" s="1">
        <v>42345277342.019547</v>
      </c>
      <c r="O58" s="1">
        <v>44348672667.871536</v>
      </c>
      <c r="P58" s="1">
        <v>45207088715.64827</v>
      </c>
      <c r="Q58" s="1">
        <v>48801369800.367523</v>
      </c>
      <c r="R58" s="1">
        <v>53698278905.967812</v>
      </c>
      <c r="S58" s="1">
        <v>57937868670.193726</v>
      </c>
      <c r="T58" s="1">
        <v>63696301892.811569</v>
      </c>
      <c r="U58" s="1">
        <v>66742267773.195885</v>
      </c>
      <c r="V58" s="1">
        <v>59089067187.394341</v>
      </c>
      <c r="W58" s="1">
        <v>55631489801.550797</v>
      </c>
      <c r="X58" s="1">
        <v>62045099642.777405</v>
      </c>
      <c r="Y58" s="1">
        <v>45715367087.100098</v>
      </c>
      <c r="Z58" s="1">
        <v>48003298223.11779</v>
      </c>
      <c r="AA58" s="1">
        <v>49946455210.96595</v>
      </c>
      <c r="AB58" s="1">
        <v>42542571305.513565</v>
      </c>
      <c r="AC58" s="1">
        <v>41764052457.881378</v>
      </c>
      <c r="AD58" s="1">
        <v>46941496779.849861</v>
      </c>
      <c r="AE58" s="1">
        <v>48177862501.949501</v>
      </c>
      <c r="AF58" s="1">
        <v>48187747528.899033</v>
      </c>
      <c r="AG58" s="1">
        <v>48640610448.523453</v>
      </c>
      <c r="AH58" s="1">
        <v>54788732394.366196</v>
      </c>
      <c r="AI58" s="1">
        <v>54745839538.949684</v>
      </c>
      <c r="AJ58" s="1">
        <v>56760623478.326347</v>
      </c>
      <c r="AK58" s="1">
        <v>67864849150.461922</v>
      </c>
      <c r="AL58" s="1">
        <v>85324767230.493851</v>
      </c>
      <c r="AM58" s="1">
        <v>103198442061.07567</v>
      </c>
      <c r="AN58" s="1">
        <v>117025435464.28876</v>
      </c>
      <c r="AO58" s="1">
        <v>134977284666.13943</v>
      </c>
      <c r="AP58" s="1">
        <v>171000637940.75201</v>
      </c>
      <c r="AQ58" s="1">
        <v>137210691642.09592</v>
      </c>
      <c r="AR58" s="1">
        <v>161207754147.2858</v>
      </c>
      <c r="AS58" s="1">
        <v>200019468616.45319</v>
      </c>
      <c r="AT58" s="1">
        <v>209060307470.0784</v>
      </c>
      <c r="AU58" s="1">
        <v>209754763860.68008</v>
      </c>
      <c r="AV58" s="1">
        <v>213808808746.6958</v>
      </c>
      <c r="AW58" s="1">
        <v>165979418301.86093</v>
      </c>
      <c r="AX58" s="1">
        <v>160033844070.57184</v>
      </c>
      <c r="AY58" s="1">
        <v>167389364980.67099</v>
      </c>
      <c r="AZ58" s="1">
        <v>173757952824.24966</v>
      </c>
      <c r="BA58" s="1">
        <v>169988236398.12585</v>
      </c>
      <c r="BB58" s="1">
        <f t="shared" si="1"/>
        <v>79717057582.701065</v>
      </c>
      <c r="BC58" s="1">
        <f t="shared" si="0"/>
        <v>3985852879135.0532</v>
      </c>
    </row>
    <row r="59" spans="1:55" x14ac:dyDescent="0.25">
      <c r="A59" t="s">
        <v>173</v>
      </c>
      <c r="B59" t="s">
        <v>65</v>
      </c>
      <c r="C59" t="s">
        <v>174</v>
      </c>
      <c r="D59" s="1">
        <v>2862504169.9989314</v>
      </c>
      <c r="E59" s="1">
        <v>2754220263.0252838</v>
      </c>
      <c r="F59" s="1">
        <v>3185987234.8408933</v>
      </c>
      <c r="G59" s="1">
        <v>3891755551.9413781</v>
      </c>
      <c r="H59" s="1">
        <v>6599259420.996048</v>
      </c>
      <c r="I59" s="1">
        <v>7731677256.8098249</v>
      </c>
      <c r="J59" s="1">
        <v>9091924304.8347664</v>
      </c>
      <c r="K59" s="1">
        <v>11026346589.501144</v>
      </c>
      <c r="L59" s="1">
        <v>11922502170.640518</v>
      </c>
      <c r="M59" s="1">
        <v>14175166007.577391</v>
      </c>
      <c r="N59" s="1">
        <v>17881514682.878384</v>
      </c>
      <c r="O59" s="1">
        <v>21810767209.369488</v>
      </c>
      <c r="P59" s="1">
        <v>19929853574.60952</v>
      </c>
      <c r="Q59" s="1">
        <v>17152483214.353634</v>
      </c>
      <c r="R59" s="1">
        <v>16912515183.278257</v>
      </c>
      <c r="S59" s="1">
        <v>17149094589.982655</v>
      </c>
      <c r="T59" s="1">
        <v>15314143988.062119</v>
      </c>
      <c r="U59" s="1">
        <v>13945431882.227064</v>
      </c>
      <c r="V59" s="1">
        <v>13051886552.337727</v>
      </c>
      <c r="W59" s="1">
        <v>13890828707.649302</v>
      </c>
      <c r="X59" s="1">
        <v>15239278100.350187</v>
      </c>
      <c r="Y59" s="1">
        <v>16988535267.633818</v>
      </c>
      <c r="Z59" s="1">
        <v>18094238119.059525</v>
      </c>
      <c r="AA59" s="1">
        <v>18938717358.67934</v>
      </c>
      <c r="AB59" s="1">
        <v>22708673336.668327</v>
      </c>
      <c r="AC59" s="1">
        <v>24432884442.221107</v>
      </c>
      <c r="AD59" s="1">
        <v>25226393196.598293</v>
      </c>
      <c r="AE59" s="1">
        <v>28162053026.513256</v>
      </c>
      <c r="AF59" s="1">
        <v>27981896948.474232</v>
      </c>
      <c r="AG59" s="1">
        <v>19645272636.318157</v>
      </c>
      <c r="AH59" s="1">
        <v>18327764882.441219</v>
      </c>
      <c r="AI59" s="1">
        <v>24468324000</v>
      </c>
      <c r="AJ59" s="1">
        <v>28548945000</v>
      </c>
      <c r="AK59" s="1">
        <v>32432857999.999996</v>
      </c>
      <c r="AL59" s="1">
        <v>36591661000</v>
      </c>
      <c r="AM59" s="1">
        <v>41507085000</v>
      </c>
      <c r="AN59" s="1">
        <v>46802044000</v>
      </c>
      <c r="AO59" s="1">
        <v>51007777000.000008</v>
      </c>
      <c r="AP59" s="1">
        <v>61762635000.000008</v>
      </c>
      <c r="AQ59" s="1">
        <v>62519686000</v>
      </c>
      <c r="AR59" s="1">
        <v>69555367000</v>
      </c>
      <c r="AS59" s="1">
        <v>79276664000</v>
      </c>
      <c r="AT59" s="1">
        <v>87924544000</v>
      </c>
      <c r="AU59" s="1">
        <v>95129659000</v>
      </c>
      <c r="AV59" s="1">
        <v>101726331000.00002</v>
      </c>
      <c r="AW59" s="1">
        <v>99290380999.999985</v>
      </c>
      <c r="AX59" s="1">
        <v>99937695999.999985</v>
      </c>
      <c r="AY59" s="1">
        <v>104295861999.99998</v>
      </c>
      <c r="AZ59" s="1">
        <v>107562008000</v>
      </c>
      <c r="BA59" s="1">
        <v>107435664999.99998</v>
      </c>
      <c r="BB59" s="1">
        <f t="shared" si="1"/>
        <v>36276015237.397438</v>
      </c>
      <c r="BC59" s="1">
        <f t="shared" si="0"/>
        <v>1813800761869.8718</v>
      </c>
    </row>
    <row r="60" spans="1:55" x14ac:dyDescent="0.25">
      <c r="A60" t="s">
        <v>175</v>
      </c>
      <c r="B60" t="s">
        <v>62</v>
      </c>
      <c r="C60" t="s">
        <v>176</v>
      </c>
      <c r="D60" s="1">
        <v>8042200452.1477013</v>
      </c>
      <c r="E60" s="1">
        <v>8609283346.0851803</v>
      </c>
      <c r="F60" s="1">
        <v>9299638055.8428135</v>
      </c>
      <c r="G60" s="1">
        <v>10098534613.441132</v>
      </c>
      <c r="H60" s="1">
        <v>9228963224.6000385</v>
      </c>
      <c r="I60" s="1">
        <v>11632178868.917141</v>
      </c>
      <c r="J60" s="1">
        <v>13315988083.416088</v>
      </c>
      <c r="K60" s="1">
        <v>14400806875.986666</v>
      </c>
      <c r="L60" s="1">
        <v>14811704063.068527</v>
      </c>
      <c r="M60" s="1">
        <v>18020571428.57143</v>
      </c>
      <c r="N60" s="1">
        <v>21669908177.066391</v>
      </c>
      <c r="O60" s="1">
        <v>22136081081.081081</v>
      </c>
      <c r="P60" s="1">
        <v>27655172413.793102</v>
      </c>
      <c r="Q60" s="1">
        <v>30966239813.736904</v>
      </c>
      <c r="R60" s="1">
        <v>33971188991.614704</v>
      </c>
      <c r="S60" s="1">
        <v>39053502251.073189</v>
      </c>
      <c r="T60" s="1">
        <v>41253507951.356407</v>
      </c>
      <c r="U60" s="1">
        <v>40455616653.574242</v>
      </c>
      <c r="V60" s="1">
        <v>34980124929.017609</v>
      </c>
      <c r="W60" s="1">
        <v>39756299049.979347</v>
      </c>
      <c r="X60" s="1">
        <v>42978914311.35038</v>
      </c>
      <c r="Y60" s="1">
        <v>37387836490.528419</v>
      </c>
      <c r="Z60" s="1">
        <v>41855986519.423462</v>
      </c>
      <c r="AA60" s="1">
        <v>46578631452.581032</v>
      </c>
      <c r="AB60" s="1">
        <v>51897983392.645317</v>
      </c>
      <c r="AC60" s="1">
        <v>60159245060.454155</v>
      </c>
      <c r="AD60" s="1">
        <v>67629716981.13208</v>
      </c>
      <c r="AE60" s="1">
        <v>78436578171.091446</v>
      </c>
      <c r="AF60" s="1">
        <v>84828807556.080292</v>
      </c>
      <c r="AG60" s="1">
        <v>90710704806.841644</v>
      </c>
      <c r="AH60" s="1">
        <v>99838543960.076309</v>
      </c>
      <c r="AI60" s="1">
        <v>97632008709.853027</v>
      </c>
      <c r="AJ60" s="1">
        <v>87850683978.669144</v>
      </c>
      <c r="AK60" s="1">
        <v>82924503942.638107</v>
      </c>
      <c r="AL60" s="1">
        <v>78845185293.496445</v>
      </c>
      <c r="AM60" s="1">
        <v>89685725230.251663</v>
      </c>
      <c r="AN60" s="1">
        <v>107484034870.97391</v>
      </c>
      <c r="AO60" s="1">
        <v>130478960092.49852</v>
      </c>
      <c r="AP60" s="1">
        <v>162818181818.18182</v>
      </c>
      <c r="AQ60" s="1">
        <v>188982374700.80511</v>
      </c>
      <c r="AR60" s="1">
        <v>218888324504.7529</v>
      </c>
      <c r="AS60" s="1">
        <v>236001858960.01514</v>
      </c>
      <c r="AT60" s="1">
        <v>279372758361.83167</v>
      </c>
      <c r="AU60" s="1">
        <v>288586231501.87695</v>
      </c>
      <c r="AV60" s="1">
        <v>305529656458.43793</v>
      </c>
      <c r="AW60" s="1">
        <v>332698041030.80713</v>
      </c>
      <c r="AX60" s="1">
        <v>332927833278.0379</v>
      </c>
      <c r="AY60" s="1">
        <v>235369129337.7106</v>
      </c>
      <c r="AZ60" s="1">
        <v>250894760351.23233</v>
      </c>
      <c r="BA60" s="1">
        <v>303175127597.52106</v>
      </c>
      <c r="BB60" s="1">
        <f t="shared" si="1"/>
        <v>99236116780.92334</v>
      </c>
      <c r="BC60" s="1">
        <f t="shared" si="0"/>
        <v>4961805839046.167</v>
      </c>
    </row>
    <row r="61" spans="1:55" x14ac:dyDescent="0.25">
      <c r="A61" t="s">
        <v>177</v>
      </c>
      <c r="B61" t="s">
        <v>59</v>
      </c>
      <c r="C61" t="s">
        <v>178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477101651.64837557</v>
      </c>
      <c r="AA61" s="1">
        <v>467872714.75560319</v>
      </c>
      <c r="AB61" s="1">
        <v>531688311.6883117</v>
      </c>
      <c r="AC61" s="1">
        <v>578015625</v>
      </c>
      <c r="AD61" s="1">
        <v>693535954.19006717</v>
      </c>
      <c r="AE61" s="1">
        <v>686490090.14014077</v>
      </c>
      <c r="AF61" s="1">
        <v>745526154.93282986</v>
      </c>
      <c r="AG61" s="1">
        <v>688921325.71204281</v>
      </c>
      <c r="AH61" s="1">
        <v>706370815.58441556</v>
      </c>
      <c r="AI61" s="1">
        <v>752368495.51262212</v>
      </c>
      <c r="AJ61" s="1">
        <v>729321366.65186059</v>
      </c>
      <c r="AK61" s="1">
        <v>870247703.18275821</v>
      </c>
      <c r="AL61" s="1">
        <v>1109054005.4397099</v>
      </c>
      <c r="AM61" s="1">
        <v>1098425900.7411551</v>
      </c>
      <c r="AN61" s="1">
        <v>1211161879.6747968</v>
      </c>
      <c r="AO61" s="1">
        <v>1317974491.0569105</v>
      </c>
      <c r="AP61" s="1">
        <v>1380188800</v>
      </c>
      <c r="AQ61" s="1">
        <v>1856695551.2195122</v>
      </c>
      <c r="AR61" s="1">
        <v>1589515447.1544716</v>
      </c>
      <c r="AS61" s="1">
        <v>2065001626.0162601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f t="shared" si="1"/>
        <v>391109558.20603698</v>
      </c>
      <c r="BC61" s="1">
        <f t="shared" si="0"/>
        <v>19555477910.301849</v>
      </c>
    </row>
    <row r="62" spans="1:55" x14ac:dyDescent="0.25">
      <c r="A62" t="s">
        <v>179</v>
      </c>
      <c r="B62" t="s">
        <v>56</v>
      </c>
      <c r="C62" t="s">
        <v>180</v>
      </c>
      <c r="D62" s="1">
        <v>40992995959.115761</v>
      </c>
      <c r="E62" s="1">
        <v>46619420119.760483</v>
      </c>
      <c r="F62" s="1">
        <v>59132415739.062904</v>
      </c>
      <c r="G62" s="1">
        <v>78639527127.355789</v>
      </c>
      <c r="H62" s="1">
        <v>97274005191.808472</v>
      </c>
      <c r="I62" s="1">
        <v>114777045507.24638</v>
      </c>
      <c r="J62" s="1">
        <v>118507183785.12807</v>
      </c>
      <c r="K62" s="1">
        <v>132449276013.14348</v>
      </c>
      <c r="L62" s="1">
        <v>160599686848.95834</v>
      </c>
      <c r="M62" s="1">
        <v>214601956370.84781</v>
      </c>
      <c r="N62" s="1">
        <v>232766822928.75375</v>
      </c>
      <c r="O62" s="1">
        <v>202807890971.34622</v>
      </c>
      <c r="P62" s="1">
        <v>195996754051.18884</v>
      </c>
      <c r="Q62" s="1">
        <v>170951185730.85846</v>
      </c>
      <c r="R62" s="1">
        <v>172102910888.01492</v>
      </c>
      <c r="S62" s="1">
        <v>180793464187.86691</v>
      </c>
      <c r="T62" s="1">
        <v>251321074967.32803</v>
      </c>
      <c r="U62" s="1">
        <v>318747936127.2066</v>
      </c>
      <c r="V62" s="1">
        <v>376160410084.27368</v>
      </c>
      <c r="W62" s="1">
        <v>414757056921.99579</v>
      </c>
      <c r="X62" s="1">
        <v>536558591903.36267</v>
      </c>
      <c r="Y62" s="1">
        <v>577166174219.37549</v>
      </c>
      <c r="Z62" s="1">
        <v>630916018690.06995</v>
      </c>
      <c r="AA62" s="1">
        <v>525075636161.58972</v>
      </c>
      <c r="AB62" s="1">
        <v>530562634952.17981</v>
      </c>
      <c r="AC62" s="1">
        <v>614609020549.77319</v>
      </c>
      <c r="AD62" s="1">
        <v>642588992512.80701</v>
      </c>
      <c r="AE62" s="1">
        <v>590077272727.27271</v>
      </c>
      <c r="AF62" s="1">
        <v>619214834614.09949</v>
      </c>
      <c r="AG62" s="1">
        <v>634693160025.56995</v>
      </c>
      <c r="AH62" s="1">
        <v>596877648793.07178</v>
      </c>
      <c r="AI62" s="1">
        <v>627286800894.85461</v>
      </c>
      <c r="AJ62" s="1">
        <v>705394315829.09839</v>
      </c>
      <c r="AK62" s="1">
        <v>905492099322.79907</v>
      </c>
      <c r="AL62" s="1">
        <v>1067093369754.1594</v>
      </c>
      <c r="AM62" s="1">
        <v>1153285660987.4392</v>
      </c>
      <c r="AN62" s="1">
        <v>1259343871534.3118</v>
      </c>
      <c r="AO62" s="1">
        <v>1472131125102.6553</v>
      </c>
      <c r="AP62" s="1">
        <v>1625224842536.9856</v>
      </c>
      <c r="AQ62" s="1">
        <v>1485583495415.3931</v>
      </c>
      <c r="AR62" s="1">
        <v>1420722034063.002</v>
      </c>
      <c r="AS62" s="1">
        <v>1478772824224.0273</v>
      </c>
      <c r="AT62" s="1">
        <v>1324820091194.6665</v>
      </c>
      <c r="AU62" s="1">
        <v>1354757433212.7202</v>
      </c>
      <c r="AV62" s="1">
        <v>1369398844599.5793</v>
      </c>
      <c r="AW62" s="1">
        <v>1195119269971.5168</v>
      </c>
      <c r="AX62" s="1">
        <v>1232076017361.5305</v>
      </c>
      <c r="AY62" s="1">
        <v>1312551705955.2964</v>
      </c>
      <c r="AZ62" s="1">
        <v>1419735245004.7048</v>
      </c>
      <c r="BA62" s="1">
        <v>1394116310768.6252</v>
      </c>
      <c r="BB62" s="1">
        <f t="shared" si="1"/>
        <v>677624887248.07593</v>
      </c>
      <c r="BC62" s="1">
        <f t="shared" si="0"/>
        <v>33881244362403.797</v>
      </c>
    </row>
    <row r="63" spans="1:55" x14ac:dyDescent="0.25">
      <c r="A63" t="s">
        <v>181</v>
      </c>
      <c r="B63" t="s">
        <v>56</v>
      </c>
      <c r="C63" t="s">
        <v>182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4006982535.0621858</v>
      </c>
      <c r="AB63" s="1">
        <v>4116735206.807837</v>
      </c>
      <c r="AC63" s="1">
        <v>4497823918.1746664</v>
      </c>
      <c r="AD63" s="1">
        <v>4780169853.0368061</v>
      </c>
      <c r="AE63" s="1">
        <v>5147711226.3300276</v>
      </c>
      <c r="AF63" s="1">
        <v>5665917232.1726551</v>
      </c>
      <c r="AG63" s="1">
        <v>5762048126.0647354</v>
      </c>
      <c r="AH63" s="1">
        <v>5694069842.4398785</v>
      </c>
      <c r="AI63" s="1">
        <v>6259258257.9894371</v>
      </c>
      <c r="AJ63" s="1">
        <v>7372457191.2969761</v>
      </c>
      <c r="AK63" s="1">
        <v>9877636517.6151752</v>
      </c>
      <c r="AL63" s="1">
        <v>12144397515.52795</v>
      </c>
      <c r="AM63" s="1">
        <v>14098326327.571198</v>
      </c>
      <c r="AN63" s="1">
        <v>17012321791.494165</v>
      </c>
      <c r="AO63" s="1">
        <v>22445582945.524227</v>
      </c>
      <c r="AP63" s="1">
        <v>24371299985.35228</v>
      </c>
      <c r="AQ63" s="1">
        <v>19744110447.346485</v>
      </c>
      <c r="AR63" s="1">
        <v>19693608686.641487</v>
      </c>
      <c r="AS63" s="1">
        <v>23391529311.249718</v>
      </c>
      <c r="AT63" s="1">
        <v>23192709238.81699</v>
      </c>
      <c r="AU63" s="1">
        <v>25271407238.662201</v>
      </c>
      <c r="AV63" s="1">
        <v>26773472961.825264</v>
      </c>
      <c r="AW63" s="1">
        <v>23048864242.607212</v>
      </c>
      <c r="AX63" s="1">
        <v>23996451497.613937</v>
      </c>
      <c r="AY63" s="1">
        <v>26859101053.813931</v>
      </c>
      <c r="AZ63" s="1">
        <v>30747159197.89645</v>
      </c>
      <c r="BA63" s="1">
        <v>31386949981.236027</v>
      </c>
      <c r="BB63" s="1">
        <f t="shared" si="1"/>
        <v>8547162046.6033983</v>
      </c>
      <c r="BC63" s="1">
        <f t="shared" si="0"/>
        <v>427358102330.16992</v>
      </c>
    </row>
    <row r="64" spans="1:55" x14ac:dyDescent="0.25">
      <c r="A64" t="s">
        <v>183</v>
      </c>
      <c r="B64" t="s">
        <v>59</v>
      </c>
      <c r="C64" t="s">
        <v>184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7324903188.405798</v>
      </c>
      <c r="P64" s="1">
        <v>7707678019.3236723</v>
      </c>
      <c r="Q64" s="1">
        <v>8567890821.2560396</v>
      </c>
      <c r="R64" s="1">
        <v>8096302367.1497593</v>
      </c>
      <c r="S64" s="1">
        <v>9480840483.0917873</v>
      </c>
      <c r="T64" s="1">
        <v>9848600869.5652199</v>
      </c>
      <c r="U64" s="1">
        <v>10527338647.342997</v>
      </c>
      <c r="V64" s="1">
        <v>10908935748.792271</v>
      </c>
      <c r="W64" s="1">
        <v>11476584879.227053</v>
      </c>
      <c r="X64" s="1">
        <v>12175166763.285025</v>
      </c>
      <c r="Y64" s="1">
        <v>13463868357.487925</v>
      </c>
      <c r="Z64" s="1">
        <v>10492993077.609276</v>
      </c>
      <c r="AA64" s="1">
        <v>8830712713.9078121</v>
      </c>
      <c r="AB64" s="1">
        <v>6927950564.5565681</v>
      </c>
      <c r="AC64" s="1">
        <v>7663984567.9012346</v>
      </c>
      <c r="AD64" s="1">
        <v>8547939730.623744</v>
      </c>
      <c r="AE64" s="1">
        <v>8589211390.4961224</v>
      </c>
      <c r="AF64" s="1">
        <v>7818224905.5507135</v>
      </c>
      <c r="AG64" s="1">
        <v>7700833482.0061493</v>
      </c>
      <c r="AH64" s="1">
        <v>8242392103.6806135</v>
      </c>
      <c r="AI64" s="1">
        <v>8231326016.4749403</v>
      </c>
      <c r="AJ64" s="1">
        <v>7850809498.1680269</v>
      </c>
      <c r="AK64" s="1">
        <v>8623691300.0407887</v>
      </c>
      <c r="AL64" s="1">
        <v>10131187261.442078</v>
      </c>
      <c r="AM64" s="1">
        <v>12401139453.973829</v>
      </c>
      <c r="AN64" s="1">
        <v>15280861834.602404</v>
      </c>
      <c r="AO64" s="1">
        <v>19707616772.799637</v>
      </c>
      <c r="AP64" s="1">
        <v>27066912635.222847</v>
      </c>
      <c r="AQ64" s="1">
        <v>32437389116.038013</v>
      </c>
      <c r="AR64" s="1">
        <v>29933790334.341785</v>
      </c>
      <c r="AS64" s="1">
        <v>31952763089.330025</v>
      </c>
      <c r="AT64" s="1">
        <v>43310721414.082886</v>
      </c>
      <c r="AU64" s="1">
        <v>47648211133.218285</v>
      </c>
      <c r="AV64" s="1">
        <v>55612228233.51786</v>
      </c>
      <c r="AW64" s="1">
        <v>64589334978.801315</v>
      </c>
      <c r="AX64" s="1">
        <v>74296618481.088226</v>
      </c>
      <c r="AY64" s="1">
        <v>81770791970.98204</v>
      </c>
      <c r="AZ64" s="1">
        <v>84269348327.345428</v>
      </c>
      <c r="BA64" s="1">
        <v>96107662398.174881</v>
      </c>
      <c r="BB64" s="1">
        <f t="shared" si="1"/>
        <v>18712295138.618103</v>
      </c>
      <c r="BC64" s="1">
        <f t="shared" si="0"/>
        <v>935614756930.90515</v>
      </c>
    </row>
    <row r="65" spans="1:55" x14ac:dyDescent="0.25">
      <c r="A65" t="s">
        <v>185</v>
      </c>
      <c r="B65" t="s">
        <v>56</v>
      </c>
      <c r="C65" t="s">
        <v>186</v>
      </c>
      <c r="D65" s="1">
        <v>11357517270.668177</v>
      </c>
      <c r="E65" s="1">
        <v>12527405086.67235</v>
      </c>
      <c r="F65" s="1">
        <v>14743185402.92515</v>
      </c>
      <c r="G65" s="1">
        <v>19472363155.437996</v>
      </c>
      <c r="H65" s="1">
        <v>24848821332.913185</v>
      </c>
      <c r="I65" s="1">
        <v>29472623727.169872</v>
      </c>
      <c r="J65" s="1">
        <v>31849514232.958916</v>
      </c>
      <c r="K65" s="1">
        <v>33499799173.675671</v>
      </c>
      <c r="L65" s="1">
        <v>36256160722.02166</v>
      </c>
      <c r="M65" s="1">
        <v>44465255380.85788</v>
      </c>
      <c r="N65" s="1">
        <v>53645202422.696846</v>
      </c>
      <c r="O65" s="1">
        <v>52448332874.069992</v>
      </c>
      <c r="P65" s="1">
        <v>52797582336.252625</v>
      </c>
      <c r="Q65" s="1">
        <v>50973526900.085396</v>
      </c>
      <c r="R65" s="1">
        <v>52888800949.742783</v>
      </c>
      <c r="S65" s="1">
        <v>55875863392.171913</v>
      </c>
      <c r="T65" s="1">
        <v>73531550551.25499</v>
      </c>
      <c r="U65" s="1">
        <v>91594751792.235901</v>
      </c>
      <c r="V65" s="1">
        <v>109058990760.48329</v>
      </c>
      <c r="W65" s="1">
        <v>119012054870.44478</v>
      </c>
      <c r="X65" s="1">
        <v>141438345513.91696</v>
      </c>
      <c r="Y65" s="1">
        <v>127773856785.76678</v>
      </c>
      <c r="Z65" s="1">
        <v>112532519246.08443</v>
      </c>
      <c r="AA65" s="1">
        <v>89214114708.025406</v>
      </c>
      <c r="AB65" s="1">
        <v>103299943084.80365</v>
      </c>
      <c r="AC65" s="1">
        <v>134189814814.8148</v>
      </c>
      <c r="AD65" s="1">
        <v>132129174216.92986</v>
      </c>
      <c r="AE65" s="1">
        <v>126912152101.70656</v>
      </c>
      <c r="AF65" s="1">
        <v>134038718291.05473</v>
      </c>
      <c r="AG65" s="1">
        <v>135218410398.46581</v>
      </c>
      <c r="AH65" s="1">
        <v>125706651925.5574</v>
      </c>
      <c r="AI65" s="1">
        <v>129421029082.77406</v>
      </c>
      <c r="AJ65" s="1">
        <v>139738377564.46451</v>
      </c>
      <c r="AK65" s="1">
        <v>171274266365.68848</v>
      </c>
      <c r="AL65" s="1">
        <v>197116960516.51352</v>
      </c>
      <c r="AM65" s="1">
        <v>204809103345.35504</v>
      </c>
      <c r="AN65" s="1">
        <v>216907539831.89059</v>
      </c>
      <c r="AO65" s="1">
        <v>256052559540.104</v>
      </c>
      <c r="AP65" s="1">
        <v>284553976856.59882</v>
      </c>
      <c r="AQ65" s="1">
        <v>252496526813.0036</v>
      </c>
      <c r="AR65" s="1">
        <v>249181190476.36905</v>
      </c>
      <c r="AS65" s="1">
        <v>275243697751.01123</v>
      </c>
      <c r="AT65" s="1">
        <v>258304834621.60489</v>
      </c>
      <c r="AU65" s="1">
        <v>271285280621.37253</v>
      </c>
      <c r="AV65" s="1">
        <v>274497230802.95764</v>
      </c>
      <c r="AW65" s="1">
        <v>234440080998.27307</v>
      </c>
      <c r="AX65" s="1">
        <v>240607907010.38336</v>
      </c>
      <c r="AY65" s="1">
        <v>255122545770.77832</v>
      </c>
      <c r="AZ65" s="1">
        <v>275893681355.89221</v>
      </c>
      <c r="BA65" s="1">
        <v>268761201364.70544</v>
      </c>
      <c r="BB65" s="1">
        <f t="shared" si="1"/>
        <v>135769619882.23213</v>
      </c>
      <c r="BC65" s="1">
        <f t="shared" si="0"/>
        <v>6788480994111.6064</v>
      </c>
    </row>
    <row r="66" spans="1:55" x14ac:dyDescent="0.25">
      <c r="A66" t="s">
        <v>187</v>
      </c>
      <c r="B66" t="s">
        <v>65</v>
      </c>
      <c r="C66" t="s">
        <v>188</v>
      </c>
      <c r="D66" s="1">
        <v>219878482.1735642</v>
      </c>
      <c r="E66" s="1">
        <v>247749327.7212674</v>
      </c>
      <c r="F66" s="1">
        <v>316650508.96752298</v>
      </c>
      <c r="G66" s="1">
        <v>425963359.35532612</v>
      </c>
      <c r="H66" s="1">
        <v>558589870.90367424</v>
      </c>
      <c r="I66" s="1">
        <v>684268280.81275094</v>
      </c>
      <c r="J66" s="1">
        <v>694552411.71883702</v>
      </c>
      <c r="K66" s="1">
        <v>719533137.12666225</v>
      </c>
      <c r="L66" s="1">
        <v>829239489.84411907</v>
      </c>
      <c r="M66" s="1">
        <v>1019743927.2466197</v>
      </c>
      <c r="N66" s="1">
        <v>1202567359.4132032</v>
      </c>
      <c r="O66" s="1">
        <v>1235899836.1806691</v>
      </c>
      <c r="P66" s="1">
        <v>1194015444.015444</v>
      </c>
      <c r="Q66" s="1">
        <v>1123107276.3028517</v>
      </c>
      <c r="R66" s="1">
        <v>1177997413.6338446</v>
      </c>
      <c r="S66" s="1">
        <v>1141210124.8266296</v>
      </c>
      <c r="T66" s="1">
        <v>1290228616.8240798</v>
      </c>
      <c r="U66" s="1">
        <v>1177908191.9768469</v>
      </c>
      <c r="V66" s="1">
        <v>1109976927.9172201</v>
      </c>
      <c r="W66" s="1">
        <v>1182686577.2264545</v>
      </c>
      <c r="X66" s="1">
        <v>1337024782.2270241</v>
      </c>
      <c r="Y66" s="1">
        <v>1383843860.1246951</v>
      </c>
      <c r="Z66" s="1">
        <v>1531803060.5455756</v>
      </c>
      <c r="AA66" s="1">
        <v>1635426125.3080814</v>
      </c>
      <c r="AB66" s="1">
        <v>1825285158.117615</v>
      </c>
      <c r="AC66" s="1">
        <v>1970347720.9699209</v>
      </c>
      <c r="AD66" s="1">
        <v>2129266728.4258533</v>
      </c>
      <c r="AE66" s="1">
        <v>2093994597.215488</v>
      </c>
      <c r="AF66" s="1">
        <v>1656784779.5449967</v>
      </c>
      <c r="AG66" s="1">
        <v>1942170999.1876523</v>
      </c>
      <c r="AH66" s="1">
        <v>1684109743.4933758</v>
      </c>
      <c r="AI66" s="1">
        <v>1660102345.6030922</v>
      </c>
      <c r="AJ66" s="1">
        <v>1842691481.0919566</v>
      </c>
      <c r="AK66" s="1">
        <v>2315935752.7165313</v>
      </c>
      <c r="AL66" s="1">
        <v>2727507212.9255629</v>
      </c>
      <c r="AM66" s="1">
        <v>3006725014.7841511</v>
      </c>
      <c r="AN66" s="1">
        <v>3102741451.0166359</v>
      </c>
      <c r="AO66" s="1">
        <v>3405050611.687263</v>
      </c>
      <c r="AP66" s="1">
        <v>3523185919.5582609</v>
      </c>
      <c r="AQ66" s="1">
        <v>2870624635.6803193</v>
      </c>
      <c r="AR66" s="1">
        <v>3140508835.9484968</v>
      </c>
      <c r="AS66" s="1">
        <v>3774530615.6591568</v>
      </c>
      <c r="AT66" s="1">
        <v>3972012570.5346665</v>
      </c>
      <c r="AU66" s="1">
        <v>4190143206.2561097</v>
      </c>
      <c r="AV66" s="1">
        <v>4856963229.8399916</v>
      </c>
      <c r="AW66" s="1">
        <v>4682546863.0816174</v>
      </c>
      <c r="AX66" s="1">
        <v>4930204229.7226334</v>
      </c>
      <c r="AY66" s="1">
        <v>5353404422.081378</v>
      </c>
      <c r="AZ66" s="1">
        <v>5536759653.1570368</v>
      </c>
      <c r="BA66" s="1">
        <v>5535548972.4125156</v>
      </c>
      <c r="BB66" s="1">
        <f t="shared" si="1"/>
        <v>2143380222.8621051</v>
      </c>
      <c r="BC66" s="1">
        <f t="shared" si="0"/>
        <v>107169011143.10526</v>
      </c>
    </row>
    <row r="67" spans="1:55" x14ac:dyDescent="0.25">
      <c r="A67" t="s">
        <v>189</v>
      </c>
      <c r="B67" t="s">
        <v>56</v>
      </c>
      <c r="C67" t="s">
        <v>190</v>
      </c>
      <c r="D67" s="1">
        <v>148456359985.82733</v>
      </c>
      <c r="E67" s="1">
        <v>165966615366.40228</v>
      </c>
      <c r="F67" s="1">
        <v>203494148244.47333</v>
      </c>
      <c r="G67" s="1">
        <v>264429876252.20981</v>
      </c>
      <c r="H67" s="1">
        <v>285552373158.75616</v>
      </c>
      <c r="I67" s="1">
        <v>360832186018.05115</v>
      </c>
      <c r="J67" s="1">
        <v>372319038514.0672</v>
      </c>
      <c r="K67" s="1">
        <v>410279486493.7149</v>
      </c>
      <c r="L67" s="1">
        <v>506707848837.20935</v>
      </c>
      <c r="M67" s="1">
        <v>613953129818.0697</v>
      </c>
      <c r="N67" s="1">
        <v>701288419745.42065</v>
      </c>
      <c r="O67" s="1">
        <v>615552202776.10132</v>
      </c>
      <c r="P67" s="1">
        <v>584877732308.61365</v>
      </c>
      <c r="Q67" s="1">
        <v>559869179791.72046</v>
      </c>
      <c r="R67" s="1">
        <v>530683779929.44531</v>
      </c>
      <c r="S67" s="1">
        <v>553138414367.06091</v>
      </c>
      <c r="T67" s="1">
        <v>771470783218.10779</v>
      </c>
      <c r="U67" s="1">
        <v>934173305685.91077</v>
      </c>
      <c r="V67" s="1">
        <v>1018847043277.1721</v>
      </c>
      <c r="W67" s="1">
        <v>1025211803413.5308</v>
      </c>
      <c r="X67" s="1">
        <v>1269179616913.625</v>
      </c>
      <c r="Y67" s="1">
        <v>1269276828275.782</v>
      </c>
      <c r="Z67" s="1">
        <v>1401465923172.2427</v>
      </c>
      <c r="AA67" s="1">
        <v>1322815612694.0005</v>
      </c>
      <c r="AB67" s="1">
        <v>1393982750472.5898</v>
      </c>
      <c r="AC67" s="1">
        <v>1601094756209.7515</v>
      </c>
      <c r="AD67" s="1">
        <v>1605675086549.5576</v>
      </c>
      <c r="AE67" s="1">
        <v>1452884917959.0918</v>
      </c>
      <c r="AF67" s="1">
        <v>1503108739159.4397</v>
      </c>
      <c r="AG67" s="1">
        <v>1492647560196.0366</v>
      </c>
      <c r="AH67" s="1">
        <v>1362248940482.7715</v>
      </c>
      <c r="AI67" s="1">
        <v>1376465324384.7876</v>
      </c>
      <c r="AJ67" s="1">
        <v>1494286655373.6118</v>
      </c>
      <c r="AK67" s="1">
        <v>1840480812641.0835</v>
      </c>
      <c r="AL67" s="1">
        <v>2115742488204.6189</v>
      </c>
      <c r="AM67" s="1">
        <v>2196126103718.4429</v>
      </c>
      <c r="AN67" s="1">
        <v>2318593651988.458</v>
      </c>
      <c r="AO67" s="1">
        <v>2657213249384.0679</v>
      </c>
      <c r="AP67" s="1">
        <v>2918382891460.3779</v>
      </c>
      <c r="AQ67" s="1">
        <v>2690222283967.769</v>
      </c>
      <c r="AR67" s="1">
        <v>2642609548930.356</v>
      </c>
      <c r="AS67" s="1">
        <v>2861408170264.605</v>
      </c>
      <c r="AT67" s="1">
        <v>2683825225092.6284</v>
      </c>
      <c r="AU67" s="1">
        <v>2811077725703.5894</v>
      </c>
      <c r="AV67" s="1">
        <v>2852165760630.2666</v>
      </c>
      <c r="AW67" s="1">
        <v>2438207896251.8413</v>
      </c>
      <c r="AX67" s="1">
        <v>2471285607081.7163</v>
      </c>
      <c r="AY67" s="1">
        <v>2595151045197.6514</v>
      </c>
      <c r="AZ67" s="1">
        <v>2787863958885.4883</v>
      </c>
      <c r="BA67" s="1">
        <v>2715518274227.4468</v>
      </c>
      <c r="BB67" s="1">
        <f t="shared" si="1"/>
        <v>1455362222653.5112</v>
      </c>
      <c r="BC67" s="1">
        <f t="shared" ref="BC67:BC130" si="2">SUM(D67:BA67)</f>
        <v>72768111132675.562</v>
      </c>
    </row>
    <row r="68" spans="1:55" x14ac:dyDescent="0.25">
      <c r="A68" t="s">
        <v>191</v>
      </c>
      <c r="B68" t="s">
        <v>56</v>
      </c>
      <c r="C68" t="s">
        <v>192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1107882640.878701</v>
      </c>
      <c r="AG68" s="1">
        <v>1120280381.8697858</v>
      </c>
      <c r="AH68" s="1">
        <v>1058702725.4394972</v>
      </c>
      <c r="AI68" s="1">
        <v>1147654635.4592204</v>
      </c>
      <c r="AJ68" s="1">
        <v>1262669892.4594982</v>
      </c>
      <c r="AK68" s="1">
        <v>1494011567.0112484</v>
      </c>
      <c r="AL68" s="1">
        <v>1688237552.3693478</v>
      </c>
      <c r="AM68" s="1">
        <v>1727792692.8913271</v>
      </c>
      <c r="AN68" s="1">
        <v>1984445416.0220623</v>
      </c>
      <c r="AO68" s="1">
        <v>2290133548.8730087</v>
      </c>
      <c r="AP68" s="1">
        <v>2432415998.1169457</v>
      </c>
      <c r="AQ68" s="1">
        <v>2268387770.7101421</v>
      </c>
      <c r="AR68" s="1">
        <v>2320424601.269536</v>
      </c>
      <c r="AS68" s="1">
        <v>2490807830.5735097</v>
      </c>
      <c r="AT68" s="1">
        <v>2366301251.6184721</v>
      </c>
      <c r="AU68" s="1">
        <v>2627049837.0813522</v>
      </c>
      <c r="AV68" s="1">
        <v>2850743875.2783961</v>
      </c>
      <c r="AW68" s="1">
        <v>2518096285.6166115</v>
      </c>
      <c r="AX68" s="1">
        <v>2689157270.8231206</v>
      </c>
      <c r="AY68" s="1">
        <v>2833300519.4687185</v>
      </c>
      <c r="AZ68" s="1">
        <v>0</v>
      </c>
      <c r="BA68" s="1">
        <v>0</v>
      </c>
      <c r="BB68" s="1">
        <f t="shared" ref="BB68:BB131" si="3">AVERAGE(D68:BA68)</f>
        <v>805569925.87661016</v>
      </c>
      <c r="BC68" s="1">
        <f t="shared" si="2"/>
        <v>40278496293.830505</v>
      </c>
    </row>
    <row r="69" spans="1:55" x14ac:dyDescent="0.25">
      <c r="A69" t="s">
        <v>193</v>
      </c>
      <c r="B69" t="s">
        <v>62</v>
      </c>
      <c r="C69" t="s">
        <v>194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106500000</v>
      </c>
      <c r="R69" s="1">
        <v>0</v>
      </c>
      <c r="S69" s="1">
        <v>0</v>
      </c>
      <c r="T69" s="1">
        <v>112210000</v>
      </c>
      <c r="U69" s="1">
        <v>116700000</v>
      </c>
      <c r="V69" s="1">
        <v>124700000</v>
      </c>
      <c r="W69" s="1">
        <v>135200000</v>
      </c>
      <c r="X69" s="1">
        <v>147200000</v>
      </c>
      <c r="Y69" s="1">
        <v>166200000</v>
      </c>
      <c r="Z69" s="1">
        <v>178100000</v>
      </c>
      <c r="AA69" s="1">
        <v>198400000</v>
      </c>
      <c r="AB69" s="1">
        <v>202500000</v>
      </c>
      <c r="AC69" s="1">
        <v>221575300</v>
      </c>
      <c r="AD69" s="1">
        <v>218534700</v>
      </c>
      <c r="AE69" s="1">
        <v>206626300</v>
      </c>
      <c r="AF69" s="1">
        <v>218873100</v>
      </c>
      <c r="AG69" s="1">
        <v>220140500</v>
      </c>
      <c r="AH69" s="1">
        <v>233271800</v>
      </c>
      <c r="AI69" s="1">
        <v>240970900</v>
      </c>
      <c r="AJ69" s="1">
        <v>242517200</v>
      </c>
      <c r="AK69" s="1">
        <v>245432900</v>
      </c>
      <c r="AL69" s="1">
        <v>240236000</v>
      </c>
      <c r="AM69" s="1">
        <v>250281900</v>
      </c>
      <c r="AN69" s="1">
        <v>253541900</v>
      </c>
      <c r="AO69" s="1">
        <v>256787199.99999997</v>
      </c>
      <c r="AP69" s="1">
        <v>263145100</v>
      </c>
      <c r="AQ69" s="1">
        <v>280284600</v>
      </c>
      <c r="AR69" s="1">
        <v>296944100</v>
      </c>
      <c r="AS69" s="1">
        <v>311301600</v>
      </c>
      <c r="AT69" s="1">
        <v>327248700</v>
      </c>
      <c r="AU69" s="1">
        <v>317214400</v>
      </c>
      <c r="AV69" s="1">
        <v>319271200</v>
      </c>
      <c r="AW69" s="1">
        <v>316489900</v>
      </c>
      <c r="AX69" s="1">
        <v>332265200</v>
      </c>
      <c r="AY69" s="1">
        <v>366666800</v>
      </c>
      <c r="AZ69" s="1">
        <v>401932300</v>
      </c>
      <c r="BA69" s="1">
        <v>0</v>
      </c>
      <c r="BB69" s="1">
        <f t="shared" si="3"/>
        <v>161385272</v>
      </c>
      <c r="BC69" s="1">
        <f t="shared" si="2"/>
        <v>8069263600</v>
      </c>
    </row>
    <row r="70" spans="1:55" x14ac:dyDescent="0.25">
      <c r="A70" t="s">
        <v>195</v>
      </c>
      <c r="B70" t="s">
        <v>65</v>
      </c>
      <c r="C70" t="s">
        <v>196</v>
      </c>
      <c r="D70" s="1">
        <v>323802475.48102939</v>
      </c>
      <c r="E70" s="1">
        <v>381687073.05860245</v>
      </c>
      <c r="F70" s="1">
        <v>430508357.72399998</v>
      </c>
      <c r="G70" s="1">
        <v>722780701.12333834</v>
      </c>
      <c r="H70" s="1">
        <v>1544216003.9842479</v>
      </c>
      <c r="I70" s="1">
        <v>2157592936.6073127</v>
      </c>
      <c r="J70" s="1">
        <v>3009409970.9046278</v>
      </c>
      <c r="K70" s="1">
        <v>2809349074.1771083</v>
      </c>
      <c r="L70" s="1">
        <v>2389479269.1883202</v>
      </c>
      <c r="M70" s="1">
        <v>3030251116.3596597</v>
      </c>
      <c r="N70" s="1">
        <v>4279637933.851357</v>
      </c>
      <c r="O70" s="1">
        <v>3862269126.9268055</v>
      </c>
      <c r="P70" s="1">
        <v>3618007844.4490843</v>
      </c>
      <c r="Q70" s="1">
        <v>3391275731.3185859</v>
      </c>
      <c r="R70" s="1">
        <v>3561451562.2357574</v>
      </c>
      <c r="S70" s="1">
        <v>3339914759.372745</v>
      </c>
      <c r="T70" s="1">
        <v>3403638193.5790529</v>
      </c>
      <c r="U70" s="1">
        <v>3281797038.6656594</v>
      </c>
      <c r="V70" s="1">
        <v>3834503378.3549709</v>
      </c>
      <c r="W70" s="1">
        <v>4186411457.4569421</v>
      </c>
      <c r="X70" s="1">
        <v>5952293765.8446846</v>
      </c>
      <c r="Y70" s="1">
        <v>5402919956.9383097</v>
      </c>
      <c r="Z70" s="1">
        <v>5592390848.5264759</v>
      </c>
      <c r="AA70" s="1">
        <v>4378645081.0176907</v>
      </c>
      <c r="AB70" s="1">
        <v>4190819314.029582</v>
      </c>
      <c r="AC70" s="1">
        <v>4958845906.3476915</v>
      </c>
      <c r="AD70" s="1">
        <v>5694040336.8257103</v>
      </c>
      <c r="AE70" s="1">
        <v>5326816858.995863</v>
      </c>
      <c r="AF70" s="1">
        <v>4483417119.8392801</v>
      </c>
      <c r="AG70" s="1">
        <v>4662992036.2072964</v>
      </c>
      <c r="AH70" s="1">
        <v>5067865320.7978973</v>
      </c>
      <c r="AI70" s="1">
        <v>5018874179.1870413</v>
      </c>
      <c r="AJ70" s="1">
        <v>5310381151.3595209</v>
      </c>
      <c r="AK70" s="1">
        <v>6497305662.092742</v>
      </c>
      <c r="AL70" s="1">
        <v>7756293574.9807673</v>
      </c>
      <c r="AM70" s="1">
        <v>9578973591.0095806</v>
      </c>
      <c r="AN70" s="1">
        <v>10318424464.337727</v>
      </c>
      <c r="AO70" s="1">
        <v>12438956756.445471</v>
      </c>
      <c r="AP70" s="1">
        <v>15508574820.351612</v>
      </c>
      <c r="AQ70" s="1">
        <v>12065138272.753786</v>
      </c>
      <c r="AR70" s="1">
        <v>14372591916.479231</v>
      </c>
      <c r="AS70" s="1">
        <v>18210308748.291241</v>
      </c>
      <c r="AT70" s="1">
        <v>17170465294.033195</v>
      </c>
      <c r="AU70" s="1">
        <v>17595745653.367607</v>
      </c>
      <c r="AV70" s="1">
        <v>18203968001.890808</v>
      </c>
      <c r="AW70" s="1">
        <v>14383107714.038809</v>
      </c>
      <c r="AX70" s="1">
        <v>14023890620.338383</v>
      </c>
      <c r="AY70" s="1">
        <v>14929488770.731483</v>
      </c>
      <c r="AZ70" s="1">
        <v>16862282413.877844</v>
      </c>
      <c r="BA70" s="1">
        <v>16657960228.089245</v>
      </c>
      <c r="BB70" s="1">
        <f t="shared" si="3"/>
        <v>7123435247.6769161</v>
      </c>
      <c r="BC70" s="1">
        <f t="shared" si="2"/>
        <v>356171762383.84583</v>
      </c>
    </row>
    <row r="71" spans="1:55" x14ac:dyDescent="0.25">
      <c r="A71" t="s">
        <v>197</v>
      </c>
      <c r="B71" t="s">
        <v>56</v>
      </c>
      <c r="C71" t="s">
        <v>198</v>
      </c>
      <c r="D71" s="1">
        <v>130671946244.30045</v>
      </c>
      <c r="E71" s="1">
        <v>148113896325.13995</v>
      </c>
      <c r="F71" s="1">
        <v>169965034965.03497</v>
      </c>
      <c r="G71" s="1">
        <v>192537971582.55756</v>
      </c>
      <c r="H71" s="1">
        <v>206131369798.97147</v>
      </c>
      <c r="I71" s="1">
        <v>241756637168.14157</v>
      </c>
      <c r="J71" s="1">
        <v>232614555256.0647</v>
      </c>
      <c r="K71" s="1">
        <v>263066457352.17163</v>
      </c>
      <c r="L71" s="1">
        <v>335883029721.95593</v>
      </c>
      <c r="M71" s="1">
        <v>438994070309.19104</v>
      </c>
      <c r="N71" s="1">
        <v>564947710899.37256</v>
      </c>
      <c r="O71" s="1">
        <v>540765675241.15759</v>
      </c>
      <c r="P71" s="1">
        <v>515048916841.36963</v>
      </c>
      <c r="Q71" s="1">
        <v>489618008185.53894</v>
      </c>
      <c r="R71" s="1">
        <v>461487097632.349</v>
      </c>
      <c r="S71" s="1">
        <v>489285164271.04724</v>
      </c>
      <c r="T71" s="1">
        <v>601452653180.88538</v>
      </c>
      <c r="U71" s="1">
        <v>745162608269.32507</v>
      </c>
      <c r="V71" s="1">
        <v>910122732123.79932</v>
      </c>
      <c r="W71" s="1">
        <v>926884816753.92676</v>
      </c>
      <c r="X71" s="1">
        <v>1093169389204.5454</v>
      </c>
      <c r="Y71" s="1">
        <v>1142797178130.5115</v>
      </c>
      <c r="Z71" s="1">
        <v>1179659529659.5298</v>
      </c>
      <c r="AA71" s="1">
        <v>1061388722255.549</v>
      </c>
      <c r="AB71" s="1">
        <v>1140489745944.2915</v>
      </c>
      <c r="AC71" s="1">
        <v>1341584345905.0022</v>
      </c>
      <c r="AD71" s="1">
        <v>1415358814352.574</v>
      </c>
      <c r="AE71" s="1">
        <v>1559078258022.2659</v>
      </c>
      <c r="AF71" s="1">
        <v>1650172242464.3921</v>
      </c>
      <c r="AG71" s="1">
        <v>1682399288141.0776</v>
      </c>
      <c r="AH71" s="1">
        <v>1657816613708.5791</v>
      </c>
      <c r="AI71" s="1">
        <v>1640246149417.0146</v>
      </c>
      <c r="AJ71" s="1">
        <v>1784473920863.3093</v>
      </c>
      <c r="AK71" s="1">
        <v>2053018775510.2039</v>
      </c>
      <c r="AL71" s="1">
        <v>2416931526913.2187</v>
      </c>
      <c r="AM71" s="1">
        <v>2538680000000</v>
      </c>
      <c r="AN71" s="1">
        <v>2713749770009.1997</v>
      </c>
      <c r="AO71" s="1">
        <v>3100882352941.1763</v>
      </c>
      <c r="AP71" s="1">
        <v>2922667279411.7646</v>
      </c>
      <c r="AQ71" s="1">
        <v>2410909799034.1172</v>
      </c>
      <c r="AR71" s="1">
        <v>2475244321361.1133</v>
      </c>
      <c r="AS71" s="1">
        <v>2659310054646.231</v>
      </c>
      <c r="AT71" s="1">
        <v>2704887678386.7217</v>
      </c>
      <c r="AU71" s="1">
        <v>2786022872706.8149</v>
      </c>
      <c r="AV71" s="1">
        <v>3063803240208.0054</v>
      </c>
      <c r="AW71" s="1">
        <v>2928591002002.5137</v>
      </c>
      <c r="AX71" s="1">
        <v>2694283209613.2939</v>
      </c>
      <c r="AY71" s="1">
        <v>2666229179958.0073</v>
      </c>
      <c r="AZ71" s="1">
        <v>2860667727551.9727</v>
      </c>
      <c r="BA71" s="1">
        <v>2827113184695.5757</v>
      </c>
      <c r="BB71" s="1">
        <f t="shared" si="3"/>
        <v>1455522730502.8174</v>
      </c>
      <c r="BC71" s="1">
        <f t="shared" si="2"/>
        <v>72776136525140.875</v>
      </c>
    </row>
    <row r="72" spans="1:55" x14ac:dyDescent="0.25">
      <c r="A72" t="s">
        <v>199</v>
      </c>
      <c r="B72" t="s">
        <v>65</v>
      </c>
      <c r="C72" t="s">
        <v>200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7753501867.7609463</v>
      </c>
      <c r="Y72" s="1">
        <v>6357615894.0397358</v>
      </c>
      <c r="Z72" s="1">
        <v>3690328963.640861</v>
      </c>
      <c r="AA72" s="1">
        <v>2701181331.3081622</v>
      </c>
      <c r="AB72" s="1">
        <v>2513870586.733439</v>
      </c>
      <c r="AC72" s="1">
        <v>2693731865.9703641</v>
      </c>
      <c r="AD72" s="1">
        <v>3094935186.7689576</v>
      </c>
      <c r="AE72" s="1">
        <v>3510520231.2138724</v>
      </c>
      <c r="AF72" s="1">
        <v>3613498174.5470066</v>
      </c>
      <c r="AG72" s="1">
        <v>2800026339.1261678</v>
      </c>
      <c r="AH72" s="1">
        <v>3057475288.7810478</v>
      </c>
      <c r="AI72" s="1">
        <v>3219488663.7723107</v>
      </c>
      <c r="AJ72" s="1">
        <v>3395728013.845243</v>
      </c>
      <c r="AK72" s="1">
        <v>3991284895.3721395</v>
      </c>
      <c r="AL72" s="1">
        <v>5125365191.9866438</v>
      </c>
      <c r="AM72" s="1">
        <v>6410823633.254262</v>
      </c>
      <c r="AN72" s="1">
        <v>7745394293.4172096</v>
      </c>
      <c r="AO72" s="1">
        <v>10172882370.547739</v>
      </c>
      <c r="AP72" s="1">
        <v>12795076469.009928</v>
      </c>
      <c r="AQ72" s="1">
        <v>10766836276.563902</v>
      </c>
      <c r="AR72" s="1">
        <v>12243505582.674072</v>
      </c>
      <c r="AS72" s="1">
        <v>15107441446.783278</v>
      </c>
      <c r="AT72" s="1">
        <v>16488403076.364077</v>
      </c>
      <c r="AU72" s="1">
        <v>17189551520.981125</v>
      </c>
      <c r="AV72" s="1">
        <v>17627003454.720509</v>
      </c>
      <c r="AW72" s="1">
        <v>14953950557.44062</v>
      </c>
      <c r="AX72" s="1">
        <v>15141758566.78075</v>
      </c>
      <c r="AY72" s="1">
        <v>16242916915.720263</v>
      </c>
      <c r="AZ72" s="1">
        <v>17599700090.762005</v>
      </c>
      <c r="BA72" s="1">
        <v>17743195770.19978</v>
      </c>
      <c r="BB72" s="1">
        <f t="shared" si="3"/>
        <v>5314939850.4017296</v>
      </c>
      <c r="BC72" s="1">
        <f t="shared" si="2"/>
        <v>265746992520.08646</v>
      </c>
    </row>
    <row r="73" spans="1:55" x14ac:dyDescent="0.25">
      <c r="A73" t="s">
        <v>201</v>
      </c>
      <c r="B73" t="s">
        <v>62</v>
      </c>
      <c r="C73" t="s">
        <v>202</v>
      </c>
      <c r="D73" s="1">
        <v>2215029450.380497</v>
      </c>
      <c r="E73" s="1">
        <v>2417107708.2531657</v>
      </c>
      <c r="F73" s="1">
        <v>2112292944.6414168</v>
      </c>
      <c r="G73" s="1">
        <v>2465492957.7464781</v>
      </c>
      <c r="H73" s="1">
        <v>2894409937.8881984</v>
      </c>
      <c r="I73" s="1">
        <v>2810106382.9787235</v>
      </c>
      <c r="J73" s="1">
        <v>2765254237.2881355</v>
      </c>
      <c r="K73" s="1">
        <v>3189428571.4285712</v>
      </c>
      <c r="L73" s="1">
        <v>3662478184.9912739</v>
      </c>
      <c r="M73" s="1">
        <v>4020227920.2279201</v>
      </c>
      <c r="N73" s="1">
        <v>4445228215.7676344</v>
      </c>
      <c r="O73" s="1">
        <v>4222441614.9743247</v>
      </c>
      <c r="P73" s="1">
        <v>4035994397.7591038</v>
      </c>
      <c r="Q73" s="1">
        <v>4057275042.8290339</v>
      </c>
      <c r="R73" s="1">
        <v>4412279843.4442272</v>
      </c>
      <c r="S73" s="1">
        <v>4504342149.4347095</v>
      </c>
      <c r="T73" s="1">
        <v>5727602644.7147217</v>
      </c>
      <c r="U73" s="1">
        <v>5074829931.9727879</v>
      </c>
      <c r="V73" s="1">
        <v>5197840979.1341648</v>
      </c>
      <c r="W73" s="1">
        <v>5251764264.2680206</v>
      </c>
      <c r="X73" s="1">
        <v>5889174825.4870014</v>
      </c>
      <c r="Y73" s="1">
        <v>6596546195.652174</v>
      </c>
      <c r="Z73" s="1">
        <v>6413901601.8306637</v>
      </c>
      <c r="AA73" s="1">
        <v>5966255778.1201839</v>
      </c>
      <c r="AB73" s="1">
        <v>5444560669.4560671</v>
      </c>
      <c r="AC73" s="1">
        <v>6465137614.6788988</v>
      </c>
      <c r="AD73" s="1">
        <v>6934984709.4801207</v>
      </c>
      <c r="AE73" s="1">
        <v>6891308593.75</v>
      </c>
      <c r="AF73" s="1">
        <v>7480968858.1314869</v>
      </c>
      <c r="AG73" s="1">
        <v>7719354838.7096777</v>
      </c>
      <c r="AH73" s="1">
        <v>4983024408.148284</v>
      </c>
      <c r="AI73" s="1">
        <v>5314909953.9299173</v>
      </c>
      <c r="AJ73" s="1">
        <v>6166330136.2948008</v>
      </c>
      <c r="AK73" s="1">
        <v>7632406552.838026</v>
      </c>
      <c r="AL73" s="1">
        <v>8881368538.0767097</v>
      </c>
      <c r="AM73" s="1">
        <v>10731634116.738386</v>
      </c>
      <c r="AN73" s="1">
        <v>20409668521.549374</v>
      </c>
      <c r="AO73" s="1">
        <v>24758819717.707443</v>
      </c>
      <c r="AP73" s="1">
        <v>28526891010.492489</v>
      </c>
      <c r="AQ73" s="1">
        <v>25977847813.742184</v>
      </c>
      <c r="AR73" s="1">
        <v>32197272797.202805</v>
      </c>
      <c r="AS73" s="1">
        <v>39337314809.943443</v>
      </c>
      <c r="AT73" s="1">
        <v>41270954737.245888</v>
      </c>
      <c r="AU73" s="1">
        <v>62405374785.505196</v>
      </c>
      <c r="AV73" s="1">
        <v>53660342159.773529</v>
      </c>
      <c r="AW73" s="1">
        <v>48564863888.440208</v>
      </c>
      <c r="AX73" s="1">
        <v>55009730600.030693</v>
      </c>
      <c r="AY73" s="1">
        <v>58998132329.617271</v>
      </c>
      <c r="AZ73" s="1">
        <v>65556464048.15387</v>
      </c>
      <c r="BA73" s="1">
        <v>66983634223.942963</v>
      </c>
      <c r="BB73" s="1">
        <f t="shared" si="3"/>
        <v>16173012124.295856</v>
      </c>
      <c r="BC73" s="1">
        <f t="shared" si="2"/>
        <v>808650606214.79285</v>
      </c>
    </row>
    <row r="74" spans="1:55" x14ac:dyDescent="0.25">
      <c r="A74" t="s">
        <v>203</v>
      </c>
      <c r="B74" t="s">
        <v>56</v>
      </c>
      <c r="C74" t="s">
        <v>204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f t="shared" si="3"/>
        <v>0</v>
      </c>
      <c r="BC74" s="1">
        <f t="shared" si="2"/>
        <v>0</v>
      </c>
    </row>
    <row r="75" spans="1:55" x14ac:dyDescent="0.25">
      <c r="A75" t="s">
        <v>205</v>
      </c>
      <c r="B75" t="s">
        <v>59</v>
      </c>
      <c r="C75" t="s">
        <v>206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1922600899.3843303</v>
      </c>
      <c r="U75" s="1">
        <v>2041538057.0288842</v>
      </c>
      <c r="V75" s="1">
        <v>2384295763.7252836</v>
      </c>
      <c r="W75" s="1">
        <v>2432029380.4368639</v>
      </c>
      <c r="X75" s="1">
        <v>2666616176.9160857</v>
      </c>
      <c r="Y75" s="1">
        <v>3014890569.040987</v>
      </c>
      <c r="Z75" s="1">
        <v>3284625277.1618624</v>
      </c>
      <c r="AA75" s="1">
        <v>3279063317.6347461</v>
      </c>
      <c r="AB75" s="1">
        <v>3383218922.7933645</v>
      </c>
      <c r="AC75" s="1">
        <v>3693753379.0599155</v>
      </c>
      <c r="AD75" s="1">
        <v>3869032270.9163346</v>
      </c>
      <c r="AE75" s="1">
        <v>3783788551.0818954</v>
      </c>
      <c r="AF75" s="1">
        <v>3588376057.0153608</v>
      </c>
      <c r="AG75" s="1">
        <v>3461282293.6462374</v>
      </c>
      <c r="AH75" s="1">
        <v>2995360969.1619868</v>
      </c>
      <c r="AI75" s="1">
        <v>2833442750.4363899</v>
      </c>
      <c r="AJ75" s="1">
        <v>2949637039.0442357</v>
      </c>
      <c r="AK75" s="1">
        <v>3446442218.8982892</v>
      </c>
      <c r="AL75" s="1">
        <v>3666349049.4264107</v>
      </c>
      <c r="AM75" s="1">
        <v>2937071767.2557559</v>
      </c>
      <c r="AN75" s="1">
        <v>4220019242.74824</v>
      </c>
      <c r="AO75" s="1">
        <v>6281917655.9024916</v>
      </c>
      <c r="AP75" s="1">
        <v>6964179193.8441763</v>
      </c>
      <c r="AQ75" s="1">
        <v>6716904568.7648153</v>
      </c>
      <c r="AR75" s="1">
        <v>6853467857.6112661</v>
      </c>
      <c r="AS75" s="1">
        <v>6785137172.7705755</v>
      </c>
      <c r="AT75" s="1">
        <v>7638045254.4286442</v>
      </c>
      <c r="AU75" s="1">
        <v>8376613843.2726545</v>
      </c>
      <c r="AV75" s="1">
        <v>8778473614.5472736</v>
      </c>
      <c r="AW75" s="1">
        <v>8794202443.6736622</v>
      </c>
      <c r="AX75" s="1">
        <v>8603884845.3915882</v>
      </c>
      <c r="AY75" s="1">
        <v>10336634798.759291</v>
      </c>
      <c r="AZ75" s="1">
        <v>12207116729.07777</v>
      </c>
      <c r="BA75" s="1">
        <v>13590281808.692785</v>
      </c>
      <c r="BB75" s="1">
        <f t="shared" si="3"/>
        <v>3555605874.7910089</v>
      </c>
      <c r="BC75" s="1">
        <f t="shared" si="2"/>
        <v>177780293739.55045</v>
      </c>
    </row>
    <row r="76" spans="1:55" x14ac:dyDescent="0.25">
      <c r="A76" t="s">
        <v>207</v>
      </c>
      <c r="B76" t="s">
        <v>59</v>
      </c>
      <c r="C76" t="s">
        <v>208</v>
      </c>
      <c r="D76" s="1">
        <v>52296836.749387994</v>
      </c>
      <c r="E76" s="1">
        <v>55728608.974982962</v>
      </c>
      <c r="F76" s="1">
        <v>59161544.995752767</v>
      </c>
      <c r="G76" s="1">
        <v>75187969.924812034</v>
      </c>
      <c r="H76" s="1">
        <v>95797533.461920619</v>
      </c>
      <c r="I76" s="1">
        <v>115182522.1238938</v>
      </c>
      <c r="J76" s="1">
        <v>112189468.48182593</v>
      </c>
      <c r="K76" s="1">
        <v>138094243.34932405</v>
      </c>
      <c r="L76" s="1">
        <v>171836793.40269449</v>
      </c>
      <c r="M76" s="1">
        <v>207114382.54607072</v>
      </c>
      <c r="N76" s="1">
        <v>241080708.89018011</v>
      </c>
      <c r="O76" s="1">
        <v>218764445.78434327</v>
      </c>
      <c r="P76" s="1">
        <v>216051495.95981658</v>
      </c>
      <c r="Q76" s="1">
        <v>213446562.57106042</v>
      </c>
      <c r="R76" s="1">
        <v>177338801.93074974</v>
      </c>
      <c r="S76" s="1">
        <v>225724851.69110665</v>
      </c>
      <c r="T76" s="1">
        <v>185646209.38628158</v>
      </c>
      <c r="U76" s="1">
        <v>220626484.2248106</v>
      </c>
      <c r="V76" s="1">
        <v>266673126.22980145</v>
      </c>
      <c r="W76" s="1">
        <v>284119692.49432981</v>
      </c>
      <c r="X76" s="1">
        <v>317083373.52455896</v>
      </c>
      <c r="Y76" s="1">
        <v>690314321.37499857</v>
      </c>
      <c r="Z76" s="1">
        <v>714255460.50338936</v>
      </c>
      <c r="AA76" s="1">
        <v>755042548.0558238</v>
      </c>
      <c r="AB76" s="1">
        <v>746491692.58385694</v>
      </c>
      <c r="AC76" s="1">
        <v>785996982.49216807</v>
      </c>
      <c r="AD76" s="1">
        <v>848237108.56162977</v>
      </c>
      <c r="AE76" s="1">
        <v>803630742.53446007</v>
      </c>
      <c r="AF76" s="1">
        <v>840285264.63154542</v>
      </c>
      <c r="AG76" s="1">
        <v>814723460.08372021</v>
      </c>
      <c r="AH76" s="1">
        <v>782915402.42109549</v>
      </c>
      <c r="AI76" s="1">
        <v>687408804.63052678</v>
      </c>
      <c r="AJ76" s="1">
        <v>578236035.10427868</v>
      </c>
      <c r="AK76" s="1">
        <v>487038821.61195916</v>
      </c>
      <c r="AL76" s="1">
        <v>961900106.89275086</v>
      </c>
      <c r="AM76" s="1">
        <v>1027702254.3866403</v>
      </c>
      <c r="AN76" s="1">
        <v>1054113426.709471</v>
      </c>
      <c r="AO76" s="1">
        <v>1279704744.8278079</v>
      </c>
      <c r="AP76" s="1">
        <v>1561763437.0324976</v>
      </c>
      <c r="AQ76" s="1">
        <v>1450140385.9722867</v>
      </c>
      <c r="AR76" s="1">
        <v>1543292392.5460517</v>
      </c>
      <c r="AS76" s="1">
        <v>1409694553.9093392</v>
      </c>
      <c r="AT76" s="1">
        <v>1415006238.0950897</v>
      </c>
      <c r="AU76" s="1">
        <v>1375608956.1038556</v>
      </c>
      <c r="AV76" s="1">
        <v>1229460601.9217408</v>
      </c>
      <c r="AW76" s="1">
        <v>1354788658.6493986</v>
      </c>
      <c r="AX76" s="1">
        <v>1470006033.9021742</v>
      </c>
      <c r="AY76" s="1">
        <v>1498044491.430402</v>
      </c>
      <c r="AZ76" s="1">
        <v>1624600882.3225539</v>
      </c>
      <c r="BA76" s="1">
        <v>1763819047.6983798</v>
      </c>
      <c r="BB76" s="1">
        <f t="shared" si="3"/>
        <v>704067370.27375197</v>
      </c>
      <c r="BC76" s="1">
        <f t="shared" si="2"/>
        <v>35203368513.687599</v>
      </c>
    </row>
    <row r="77" spans="1:55" x14ac:dyDescent="0.25">
      <c r="A77" t="s">
        <v>209</v>
      </c>
      <c r="B77" t="s">
        <v>59</v>
      </c>
      <c r="C77" t="s">
        <v>210</v>
      </c>
      <c r="D77" s="1">
        <v>78733594.841185197</v>
      </c>
      <c r="E77" s="1">
        <v>78540057.137247145</v>
      </c>
      <c r="F77" s="1">
        <v>87702828.565164089</v>
      </c>
      <c r="G77" s="1">
        <v>89374237.288135603</v>
      </c>
      <c r="H77" s="1">
        <v>98775328.947368428</v>
      </c>
      <c r="I77" s="1">
        <v>108985740.155434</v>
      </c>
      <c r="J77" s="1">
        <v>112386489.00567651</v>
      </c>
      <c r="K77" s="1">
        <v>114971207.20538434</v>
      </c>
      <c r="L77" s="1">
        <v>122666858.78962538</v>
      </c>
      <c r="M77" s="1">
        <v>118537875.13304359</v>
      </c>
      <c r="N77" s="1">
        <v>110653830.72270396</v>
      </c>
      <c r="O77" s="1">
        <v>154731969.69696969</v>
      </c>
      <c r="P77" s="1">
        <v>165523634.5037176</v>
      </c>
      <c r="Q77" s="1">
        <v>163577538.32631403</v>
      </c>
      <c r="R77" s="1">
        <v>138478900.62860888</v>
      </c>
      <c r="S77" s="1">
        <v>143856253.12724775</v>
      </c>
      <c r="T77" s="1">
        <v>130225018.75115098</v>
      </c>
      <c r="U77" s="1">
        <v>173836362.01067728</v>
      </c>
      <c r="V77" s="1">
        <v>164458120.31417578</v>
      </c>
      <c r="W77" s="1">
        <v>213143016.44331634</v>
      </c>
      <c r="X77" s="1">
        <v>243961995.50978482</v>
      </c>
      <c r="Y77" s="1">
        <v>257150374.06971148</v>
      </c>
      <c r="Z77" s="1">
        <v>226313443.74908602</v>
      </c>
      <c r="AA77" s="1">
        <v>236880821.65638769</v>
      </c>
      <c r="AB77" s="1">
        <v>235620043.50092721</v>
      </c>
      <c r="AC77" s="1">
        <v>253966922.27819756</v>
      </c>
      <c r="AD77" s="1">
        <v>270419779.41810745</v>
      </c>
      <c r="AE77" s="1">
        <v>268550998.21919739</v>
      </c>
      <c r="AF77" s="1">
        <v>206457544.49770302</v>
      </c>
      <c r="AG77" s="1">
        <v>224446663.80054802</v>
      </c>
      <c r="AH77" s="1">
        <v>370173838.65165174</v>
      </c>
      <c r="AI77" s="1">
        <v>392278168.19989675</v>
      </c>
      <c r="AJ77" s="1">
        <v>415843481.99869096</v>
      </c>
      <c r="AK77" s="1">
        <v>476388260.63923234</v>
      </c>
      <c r="AL77" s="1">
        <v>531109356.16546226</v>
      </c>
      <c r="AM77" s="1">
        <v>586795675.41620052</v>
      </c>
      <c r="AN77" s="1">
        <v>591839470.66505945</v>
      </c>
      <c r="AO77" s="1">
        <v>695990208.37662864</v>
      </c>
      <c r="AP77" s="1">
        <v>864654795.28714824</v>
      </c>
      <c r="AQ77" s="1">
        <v>826798659.76628292</v>
      </c>
      <c r="AR77" s="1">
        <v>849050127.50440669</v>
      </c>
      <c r="AS77" s="1">
        <v>1098379391.950386</v>
      </c>
      <c r="AT77" s="1">
        <v>989327811.78511393</v>
      </c>
      <c r="AU77" s="1">
        <v>1045790132.9851835</v>
      </c>
      <c r="AV77" s="1">
        <v>1053512334.1727091</v>
      </c>
      <c r="AW77" s="1">
        <v>1047808175.0005708</v>
      </c>
      <c r="AX77" s="1">
        <v>1178204501.3880079</v>
      </c>
      <c r="AY77" s="1">
        <v>1346841897.00437</v>
      </c>
      <c r="AZ77" s="1">
        <v>1458156026.1341281</v>
      </c>
      <c r="BA77" s="1">
        <v>1340389410.7600341</v>
      </c>
      <c r="BB77" s="1">
        <f t="shared" si="3"/>
        <v>443045183.4428792</v>
      </c>
      <c r="BC77" s="1">
        <f t="shared" si="2"/>
        <v>22152259172.143959</v>
      </c>
    </row>
    <row r="78" spans="1:55" x14ac:dyDescent="0.25">
      <c r="A78" t="s">
        <v>211</v>
      </c>
      <c r="B78" t="s">
        <v>65</v>
      </c>
      <c r="C78" t="s">
        <v>212</v>
      </c>
      <c r="D78" s="1">
        <v>66331428.571428575</v>
      </c>
      <c r="E78" s="1">
        <v>64946954.756797999</v>
      </c>
      <c r="F78" s="1">
        <v>65429198.23870796</v>
      </c>
      <c r="G78" s="1">
        <v>81203226.913834542</v>
      </c>
      <c r="H78" s="1">
        <v>94159862.707369089</v>
      </c>
      <c r="I78" s="1">
        <v>104295643.38843696</v>
      </c>
      <c r="J78" s="1">
        <v>103653049.93796988</v>
      </c>
      <c r="K78" s="1">
        <v>103987520.07582739</v>
      </c>
      <c r="L78" s="1">
        <v>0</v>
      </c>
      <c r="M78" s="1">
        <v>0</v>
      </c>
      <c r="N78" s="1">
        <v>50642880.773750342</v>
      </c>
      <c r="O78" s="1">
        <v>36731422.84569139</v>
      </c>
      <c r="P78" s="1">
        <v>44294647.733478971</v>
      </c>
      <c r="Q78" s="1">
        <v>44442456.947639965</v>
      </c>
      <c r="R78" s="1">
        <v>50320914.406568795</v>
      </c>
      <c r="S78" s="1">
        <v>62118564.849542476</v>
      </c>
      <c r="T78" s="1">
        <v>76407396.755296394</v>
      </c>
      <c r="U78" s="1">
        <v>93345847.727032259</v>
      </c>
      <c r="V78" s="1">
        <v>100534663.29492673</v>
      </c>
      <c r="W78" s="1">
        <v>88265974.584360346</v>
      </c>
      <c r="X78" s="1">
        <v>112119406.5483309</v>
      </c>
      <c r="Y78" s="1">
        <v>110906032.07507509</v>
      </c>
      <c r="Z78" s="1">
        <v>134707184.35554105</v>
      </c>
      <c r="AA78" s="1">
        <v>136047896.15577763</v>
      </c>
      <c r="AB78" s="1">
        <v>100807001.81392558</v>
      </c>
      <c r="AC78" s="1">
        <v>141853368.25681502</v>
      </c>
      <c r="AD78" s="1">
        <v>232463036.4357591</v>
      </c>
      <c r="AE78" s="1">
        <v>442337849.4743771</v>
      </c>
      <c r="AF78" s="1">
        <v>370687618.71732569</v>
      </c>
      <c r="AG78" s="1">
        <v>621117885.66850269</v>
      </c>
      <c r="AH78" s="1">
        <v>1045998496.4387157</v>
      </c>
      <c r="AI78" s="1">
        <v>1461139022.0295386</v>
      </c>
      <c r="AJ78" s="1">
        <v>1806742742.2731121</v>
      </c>
      <c r="AK78" s="1">
        <v>2484745935.0932889</v>
      </c>
      <c r="AL78" s="1">
        <v>4410764338.667325</v>
      </c>
      <c r="AM78" s="1">
        <v>8217369092.6522388</v>
      </c>
      <c r="AN78" s="1">
        <v>10086528698.86043</v>
      </c>
      <c r="AO78" s="1">
        <v>13071718758.737305</v>
      </c>
      <c r="AP78" s="1">
        <v>19749893536.320362</v>
      </c>
      <c r="AQ78" s="1">
        <v>15027795173.218706</v>
      </c>
      <c r="AR78" s="1">
        <v>16314442183.347706</v>
      </c>
      <c r="AS78" s="1">
        <v>21357344847.496624</v>
      </c>
      <c r="AT78" s="1">
        <v>22388345810.246586</v>
      </c>
      <c r="AU78" s="1">
        <v>21948835350.342457</v>
      </c>
      <c r="AV78" s="1">
        <v>21765454404.420959</v>
      </c>
      <c r="AW78" s="1">
        <v>13185496836.412403</v>
      </c>
      <c r="AX78" s="1">
        <v>11240809132.414543</v>
      </c>
      <c r="AY78" s="1">
        <v>12200914929.596094</v>
      </c>
      <c r="AZ78" s="1">
        <v>13278488567.305761</v>
      </c>
      <c r="BA78" s="1">
        <v>11026774945.341526</v>
      </c>
      <c r="BB78" s="1">
        <f t="shared" si="3"/>
        <v>4916075234.7045164</v>
      </c>
      <c r="BC78" s="1">
        <f t="shared" si="2"/>
        <v>245803761735.2258</v>
      </c>
    </row>
    <row r="79" spans="1:55" x14ac:dyDescent="0.25">
      <c r="A79" t="s">
        <v>213</v>
      </c>
      <c r="B79" t="s">
        <v>56</v>
      </c>
      <c r="C79" t="s">
        <v>214</v>
      </c>
      <c r="D79" s="1">
        <v>13139862500</v>
      </c>
      <c r="E79" s="1">
        <v>14591755681.818182</v>
      </c>
      <c r="F79" s="1">
        <v>16885506818.18182</v>
      </c>
      <c r="G79" s="1">
        <v>22347844649.021862</v>
      </c>
      <c r="H79" s="1">
        <v>25351305681.818184</v>
      </c>
      <c r="I79" s="1">
        <v>28525872476.089264</v>
      </c>
      <c r="J79" s="1">
        <v>31152840485.074627</v>
      </c>
      <c r="K79" s="1">
        <v>36176233117.48381</v>
      </c>
      <c r="L79" s="1">
        <v>44270203153.988869</v>
      </c>
      <c r="M79" s="1">
        <v>54481875804.967796</v>
      </c>
      <c r="N79" s="1">
        <v>56829663469.224625</v>
      </c>
      <c r="O79" s="1">
        <v>52346507380.073799</v>
      </c>
      <c r="P79" s="1">
        <v>54617991326.530609</v>
      </c>
      <c r="Q79" s="1">
        <v>49428872678.01857</v>
      </c>
      <c r="R79" s="1">
        <v>48020024788.391777</v>
      </c>
      <c r="S79" s="1">
        <v>47820850974.586723</v>
      </c>
      <c r="T79" s="1">
        <v>56379593719.571571</v>
      </c>
      <c r="U79" s="1">
        <v>65652751132.360344</v>
      </c>
      <c r="V79" s="1">
        <v>76261278404.996399</v>
      </c>
      <c r="W79" s="1">
        <v>79169043642.467468</v>
      </c>
      <c r="X79" s="1">
        <v>97891090928.632843</v>
      </c>
      <c r="Y79" s="1">
        <v>105143232379.88408</v>
      </c>
      <c r="Z79" s="1">
        <v>116224673042.54558</v>
      </c>
      <c r="AA79" s="1">
        <v>108809058858.50179</v>
      </c>
      <c r="AB79" s="1">
        <v>116601802106.74158</v>
      </c>
      <c r="AC79" s="1">
        <v>136878366230.328</v>
      </c>
      <c r="AD79" s="1">
        <v>145861612825.59454</v>
      </c>
      <c r="AE79" s="1">
        <v>143157600024.95944</v>
      </c>
      <c r="AF79" s="1">
        <v>144428172835.23581</v>
      </c>
      <c r="AG79" s="1">
        <v>142540728958.02258</v>
      </c>
      <c r="AH79" s="1">
        <v>130133845771.14429</v>
      </c>
      <c r="AI79" s="1">
        <v>136191353467.56152</v>
      </c>
      <c r="AJ79" s="1">
        <v>153830947016.75137</v>
      </c>
      <c r="AK79" s="1">
        <v>201924270316.0271</v>
      </c>
      <c r="AL79" s="1">
        <v>240521260988.32877</v>
      </c>
      <c r="AM79" s="1">
        <v>247783001865.43961</v>
      </c>
      <c r="AN79" s="1">
        <v>273317737046.79462</v>
      </c>
      <c r="AO79" s="1">
        <v>318497936901.17712</v>
      </c>
      <c r="AP79" s="1">
        <v>354460802548.70367</v>
      </c>
      <c r="AQ79" s="1">
        <v>330000252153.37592</v>
      </c>
      <c r="AR79" s="1">
        <v>299361576558.21661</v>
      </c>
      <c r="AS79" s="1">
        <v>287797822093.17767</v>
      </c>
      <c r="AT79" s="1">
        <v>245670666639.04691</v>
      </c>
      <c r="AU79" s="1">
        <v>239862011450.10287</v>
      </c>
      <c r="AV79" s="1">
        <v>237029579260.72223</v>
      </c>
      <c r="AW79" s="1">
        <v>196591353761.2258</v>
      </c>
      <c r="AX79" s="1">
        <v>195222443512.93729</v>
      </c>
      <c r="AY79" s="1">
        <v>203588424288.42789</v>
      </c>
      <c r="AZ79" s="1">
        <v>218138367444.98996</v>
      </c>
      <c r="BA79" s="1">
        <v>209852761468.68124</v>
      </c>
      <c r="BB79" s="1">
        <f t="shared" si="3"/>
        <v>137015252612.5589</v>
      </c>
      <c r="BC79" s="1">
        <f t="shared" si="2"/>
        <v>6850762630627.9453</v>
      </c>
    </row>
    <row r="80" spans="1:55" x14ac:dyDescent="0.25">
      <c r="A80" t="s">
        <v>215</v>
      </c>
      <c r="B80" t="s">
        <v>65</v>
      </c>
      <c r="C80" t="s">
        <v>216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71494495.185185179</v>
      </c>
      <c r="L80" s="1">
        <v>88322386.296296284</v>
      </c>
      <c r="M80" s="1">
        <v>102244362.22222221</v>
      </c>
      <c r="N80" s="1">
        <v>110900457.03703703</v>
      </c>
      <c r="O80" s="1">
        <v>115651918.88888887</v>
      </c>
      <c r="P80" s="1">
        <v>125435589.99999999</v>
      </c>
      <c r="Q80" s="1">
        <v>131803552.22222221</v>
      </c>
      <c r="R80" s="1">
        <v>145533310.74074072</v>
      </c>
      <c r="S80" s="1">
        <v>167728455.18518516</v>
      </c>
      <c r="T80" s="1">
        <v>187589522.5925926</v>
      </c>
      <c r="U80" s="1">
        <v>215009569.62962961</v>
      </c>
      <c r="V80" s="1">
        <v>236357523.7037037</v>
      </c>
      <c r="W80" s="1">
        <v>267327642.22222221</v>
      </c>
      <c r="X80" s="1">
        <v>278098762.96296293</v>
      </c>
      <c r="Y80" s="1">
        <v>300757888.88888884</v>
      </c>
      <c r="Z80" s="1">
        <v>310160444.44444442</v>
      </c>
      <c r="AA80" s="1">
        <v>309812185.18518519</v>
      </c>
      <c r="AB80" s="1">
        <v>325111814.81481487</v>
      </c>
      <c r="AC80" s="1">
        <v>342172518.51851851</v>
      </c>
      <c r="AD80" s="1">
        <v>366911444.44444436</v>
      </c>
      <c r="AE80" s="1">
        <v>392190592.59259254</v>
      </c>
      <c r="AF80" s="1">
        <v>445903592.59259254</v>
      </c>
      <c r="AG80" s="1">
        <v>482009370.37037033</v>
      </c>
      <c r="AH80" s="1">
        <v>520044370.37037027</v>
      </c>
      <c r="AI80" s="1">
        <v>520444185.18518513</v>
      </c>
      <c r="AJ80" s="1">
        <v>540336925.92592585</v>
      </c>
      <c r="AK80" s="1">
        <v>591018407.4074074</v>
      </c>
      <c r="AL80" s="1">
        <v>599118592.5925926</v>
      </c>
      <c r="AM80" s="1">
        <v>695370296.29629624</v>
      </c>
      <c r="AN80" s="1">
        <v>698700666.66666663</v>
      </c>
      <c r="AO80" s="1">
        <v>758683592.5925926</v>
      </c>
      <c r="AP80" s="1">
        <v>825976037.03703701</v>
      </c>
      <c r="AQ80" s="1">
        <v>771275555.55555546</v>
      </c>
      <c r="AR80" s="1">
        <v>771013259.2592591</v>
      </c>
      <c r="AS80" s="1">
        <v>778655925.92592585</v>
      </c>
      <c r="AT80" s="1">
        <v>799882259.25925922</v>
      </c>
      <c r="AU80" s="1">
        <v>842620111.11111128</v>
      </c>
      <c r="AV80" s="1">
        <v>911497407.4074074</v>
      </c>
      <c r="AW80" s="1">
        <v>997007925.92592585</v>
      </c>
      <c r="AX80" s="1">
        <v>1061631222.2222222</v>
      </c>
      <c r="AY80" s="1">
        <v>1125685185.1851852</v>
      </c>
      <c r="AZ80" s="1">
        <v>1168696296.2962961</v>
      </c>
      <c r="BA80" s="1">
        <v>1228170370.3703704</v>
      </c>
      <c r="BB80" s="1">
        <f t="shared" si="3"/>
        <v>434487119.86666656</v>
      </c>
      <c r="BC80" s="1">
        <f t="shared" si="2"/>
        <v>21724355993.333328</v>
      </c>
    </row>
    <row r="81" spans="1:55" x14ac:dyDescent="0.25">
      <c r="A81" t="s">
        <v>217</v>
      </c>
      <c r="B81" t="s">
        <v>56</v>
      </c>
      <c r="C81" t="s">
        <v>218</v>
      </c>
      <c r="D81" s="1">
        <v>69520026.666666672</v>
      </c>
      <c r="E81" s="1">
        <v>88570952.868852437</v>
      </c>
      <c r="F81" s="1">
        <v>106101175.65797994</v>
      </c>
      <c r="G81" s="1">
        <v>140153748.24365649</v>
      </c>
      <c r="H81" s="1">
        <v>169918948.62918174</v>
      </c>
      <c r="I81" s="1">
        <v>211194305.70299855</v>
      </c>
      <c r="J81" s="1">
        <v>240780413.56492969</v>
      </c>
      <c r="K81" s="1">
        <v>282269373.00106609</v>
      </c>
      <c r="L81" s="1">
        <v>355989047.25637394</v>
      </c>
      <c r="M81" s="1">
        <v>420642463.40999812</v>
      </c>
      <c r="N81" s="1">
        <v>476055288.41888607</v>
      </c>
      <c r="O81" s="1">
        <v>435746974.75924408</v>
      </c>
      <c r="P81" s="1">
        <v>402405069.36776918</v>
      </c>
      <c r="Q81" s="1">
        <v>416183706.94368511</v>
      </c>
      <c r="R81" s="1">
        <v>379371608.44292527</v>
      </c>
      <c r="S81" s="1">
        <v>412876071.11849308</v>
      </c>
      <c r="T81" s="1">
        <v>603015696.45284891</v>
      </c>
      <c r="U81" s="1">
        <v>787392365.83190787</v>
      </c>
      <c r="V81" s="1">
        <v>898611007.94770861</v>
      </c>
      <c r="W81" s="1">
        <v>929796722.38789642</v>
      </c>
      <c r="X81" s="1">
        <v>1018970364.8644279</v>
      </c>
      <c r="Y81" s="1">
        <v>1016493394.8252951</v>
      </c>
      <c r="Z81" s="1">
        <v>1037921836.947698</v>
      </c>
      <c r="AA81" s="1">
        <v>927219728.86688566</v>
      </c>
      <c r="AB81" s="1">
        <v>1005879948.4325378</v>
      </c>
      <c r="AC81" s="1">
        <v>1208946165.9288876</v>
      </c>
      <c r="AD81" s="1">
        <v>1197509786.6763239</v>
      </c>
      <c r="AE81" s="1">
        <v>1072147778.030131</v>
      </c>
      <c r="AF81" s="1">
        <v>1149862702.9608405</v>
      </c>
      <c r="AG81" s="1">
        <v>1131561595.1377542</v>
      </c>
      <c r="AH81" s="1">
        <v>1068030829.7559105</v>
      </c>
      <c r="AI81" s="1">
        <v>1086172922.5741336</v>
      </c>
      <c r="AJ81" s="1">
        <v>1169138789.3143501</v>
      </c>
      <c r="AK81" s="1">
        <v>1558753434.4308329</v>
      </c>
      <c r="AL81" s="1">
        <v>1822486688.5880723</v>
      </c>
      <c r="AM81" s="1">
        <v>1849805732.9620304</v>
      </c>
      <c r="AN81" s="1">
        <v>2013099482.074393</v>
      </c>
      <c r="AO81" s="1">
        <v>2249811708.9479585</v>
      </c>
      <c r="AP81" s="1">
        <v>2499107510.6412196</v>
      </c>
      <c r="AQ81" s="1">
        <v>2529948329.571527</v>
      </c>
      <c r="AR81" s="1">
        <v>2503156060.5252395</v>
      </c>
      <c r="AS81" s="1">
        <v>2684467375.7147918</v>
      </c>
      <c r="AT81" s="1">
        <v>2609667673.716012</v>
      </c>
      <c r="AU81" s="1">
        <v>2684952726.8842478</v>
      </c>
      <c r="AV81" s="1">
        <v>2842048997.7728286</v>
      </c>
      <c r="AW81" s="1">
        <v>2499115623.0027199</v>
      </c>
      <c r="AX81" s="1">
        <v>2707146783.1305614</v>
      </c>
      <c r="AY81" s="1">
        <v>2826651925.669024</v>
      </c>
      <c r="AZ81" s="1">
        <v>3051626389.6367149</v>
      </c>
      <c r="BA81" s="1">
        <v>0</v>
      </c>
      <c r="BB81" s="1">
        <f t="shared" si="3"/>
        <v>1216965945.0851281</v>
      </c>
      <c r="BC81" s="1">
        <f t="shared" si="2"/>
        <v>60848297254.256409</v>
      </c>
    </row>
    <row r="82" spans="1:55" x14ac:dyDescent="0.25">
      <c r="A82" t="s">
        <v>219</v>
      </c>
      <c r="B82" t="s">
        <v>65</v>
      </c>
      <c r="C82" t="s">
        <v>220</v>
      </c>
      <c r="D82" s="1">
        <v>1903999999.9999998</v>
      </c>
      <c r="E82" s="1">
        <v>1984800000</v>
      </c>
      <c r="F82" s="1">
        <v>2101300000.0000002</v>
      </c>
      <c r="G82" s="1">
        <v>2569200100</v>
      </c>
      <c r="H82" s="1">
        <v>3161499900</v>
      </c>
      <c r="I82" s="1">
        <v>3645900000</v>
      </c>
      <c r="J82" s="1">
        <v>4365300199.999999</v>
      </c>
      <c r="K82" s="1">
        <v>5480500200.000001</v>
      </c>
      <c r="L82" s="1">
        <v>6070600199.999999</v>
      </c>
      <c r="M82" s="1">
        <v>6902600200</v>
      </c>
      <c r="N82" s="1">
        <v>7878700000</v>
      </c>
      <c r="O82" s="1">
        <v>8607500300</v>
      </c>
      <c r="P82" s="1">
        <v>8716999700</v>
      </c>
      <c r="Q82" s="1">
        <v>9050000400</v>
      </c>
      <c r="R82" s="1">
        <v>9470000100</v>
      </c>
      <c r="S82" s="1">
        <v>9721652086.956522</v>
      </c>
      <c r="T82" s="1">
        <v>7231963515.9817343</v>
      </c>
      <c r="U82" s="1">
        <v>7084399840</v>
      </c>
      <c r="V82" s="1">
        <v>7841602824.4274817</v>
      </c>
      <c r="W82" s="1">
        <v>8410724360.795455</v>
      </c>
      <c r="X82" s="1">
        <v>7650125217.3525343</v>
      </c>
      <c r="Y82" s="1">
        <v>9406097735.0911732</v>
      </c>
      <c r="Z82" s="1">
        <v>10440842165.319305</v>
      </c>
      <c r="AA82" s="1">
        <v>11399942453.064556</v>
      </c>
      <c r="AB82" s="1">
        <v>12983235568.229239</v>
      </c>
      <c r="AC82" s="1">
        <v>14655404433.277115</v>
      </c>
      <c r="AD82" s="1">
        <v>15674835615.313896</v>
      </c>
      <c r="AE82" s="1">
        <v>17790026221.613865</v>
      </c>
      <c r="AF82" s="1">
        <v>19395491992.99387</v>
      </c>
      <c r="AG82" s="1">
        <v>18318412251.364197</v>
      </c>
      <c r="AH82" s="1">
        <v>19288827158.903545</v>
      </c>
      <c r="AI82" s="1">
        <v>18702802522.077724</v>
      </c>
      <c r="AJ82" s="1">
        <v>20776403774.115604</v>
      </c>
      <c r="AK82" s="1">
        <v>21917430694.253796</v>
      </c>
      <c r="AL82" s="1">
        <v>23965275794.374878</v>
      </c>
      <c r="AM82" s="1">
        <v>27211377107.376308</v>
      </c>
      <c r="AN82" s="1">
        <v>30231249625.128246</v>
      </c>
      <c r="AO82" s="1">
        <v>34113107372.316994</v>
      </c>
      <c r="AP82" s="1">
        <v>39136436613.756615</v>
      </c>
      <c r="AQ82" s="1">
        <v>37733609794.648109</v>
      </c>
      <c r="AR82" s="1">
        <v>41338008612.77272</v>
      </c>
      <c r="AS82" s="1">
        <v>47654783851.825211</v>
      </c>
      <c r="AT82" s="1">
        <v>50388460924.734474</v>
      </c>
      <c r="AU82" s="1">
        <v>52996540576.316055</v>
      </c>
      <c r="AV82" s="1">
        <v>57852399834.458504</v>
      </c>
      <c r="AW82" s="1">
        <v>62186186575.743324</v>
      </c>
      <c r="AX82" s="1">
        <v>66053725049.013809</v>
      </c>
      <c r="AY82" s="1">
        <v>71612352781.066711</v>
      </c>
      <c r="AZ82" s="1">
        <v>73118147808.277481</v>
      </c>
      <c r="BA82" s="1">
        <v>76710385879.66272</v>
      </c>
      <c r="BB82" s="1">
        <f t="shared" si="3"/>
        <v>22658023398.652077</v>
      </c>
      <c r="BC82" s="1">
        <f t="shared" si="2"/>
        <v>1132901169932.6038</v>
      </c>
    </row>
    <row r="83" spans="1:55" x14ac:dyDescent="0.25">
      <c r="A83" t="s">
        <v>221</v>
      </c>
      <c r="B83" t="s">
        <v>56</v>
      </c>
      <c r="C83" t="s">
        <v>222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3385000000</v>
      </c>
      <c r="AK83" s="1">
        <v>3560000000</v>
      </c>
      <c r="AL83" s="1">
        <v>3857000000</v>
      </c>
      <c r="AM83" s="1">
        <v>4197000000</v>
      </c>
      <c r="AN83" s="1">
        <v>4213000000</v>
      </c>
      <c r="AO83" s="1">
        <v>4375000000</v>
      </c>
      <c r="AP83" s="1">
        <v>4621000000</v>
      </c>
      <c r="AQ83" s="1">
        <v>4781000000</v>
      </c>
      <c r="AR83" s="1">
        <v>4895000000</v>
      </c>
      <c r="AS83" s="1">
        <v>4928000000</v>
      </c>
      <c r="AT83" s="1">
        <v>5199000000</v>
      </c>
      <c r="AU83" s="1">
        <v>5336000000</v>
      </c>
      <c r="AV83" s="1">
        <v>5538000000</v>
      </c>
      <c r="AW83" s="1">
        <v>5710000000</v>
      </c>
      <c r="AX83" s="1">
        <v>5795000000</v>
      </c>
      <c r="AY83" s="1">
        <v>5851000000</v>
      </c>
      <c r="AZ83" s="1">
        <v>5920000000</v>
      </c>
      <c r="BA83" s="1">
        <v>0</v>
      </c>
      <c r="BB83" s="1">
        <f t="shared" si="3"/>
        <v>1643220000</v>
      </c>
      <c r="BC83" s="1">
        <f t="shared" si="2"/>
        <v>82161000000</v>
      </c>
    </row>
    <row r="84" spans="1:55" x14ac:dyDescent="0.25">
      <c r="A84" t="s">
        <v>223</v>
      </c>
      <c r="B84" t="s">
        <v>65</v>
      </c>
      <c r="C84" t="s">
        <v>224</v>
      </c>
      <c r="D84" s="1">
        <v>267800000</v>
      </c>
      <c r="E84" s="1">
        <v>282050000</v>
      </c>
      <c r="F84" s="1">
        <v>285380952.38095236</v>
      </c>
      <c r="G84" s="1">
        <v>307047619.04761904</v>
      </c>
      <c r="H84" s="1">
        <v>433954545.45454544</v>
      </c>
      <c r="I84" s="1">
        <v>494791666.66666669</v>
      </c>
      <c r="J84" s="1">
        <v>454439999.99999988</v>
      </c>
      <c r="K84" s="1">
        <v>449880000</v>
      </c>
      <c r="L84" s="1">
        <v>507079999.99999988</v>
      </c>
      <c r="M84" s="1">
        <v>530439999.99999988</v>
      </c>
      <c r="N84" s="1">
        <v>603200000</v>
      </c>
      <c r="O84" s="1">
        <v>570357107.14285719</v>
      </c>
      <c r="P84" s="1">
        <v>482000000</v>
      </c>
      <c r="Q84" s="1">
        <v>489333333.33333331</v>
      </c>
      <c r="R84" s="1">
        <v>437631605.2631579</v>
      </c>
      <c r="S84" s="1">
        <v>453488372.0930233</v>
      </c>
      <c r="T84" s="1">
        <v>504651139.53488374</v>
      </c>
      <c r="U84" s="1">
        <v>354591846.93877548</v>
      </c>
      <c r="V84" s="1">
        <v>413799989.99999994</v>
      </c>
      <c r="W84" s="1">
        <v>379779389.70588237</v>
      </c>
      <c r="X84" s="1">
        <v>396582263.29113925</v>
      </c>
      <c r="Y84" s="1">
        <v>348533094.8121646</v>
      </c>
      <c r="Z84" s="1">
        <v>373573141.48681062</v>
      </c>
      <c r="AA84" s="1">
        <v>454101382.48847932</v>
      </c>
      <c r="AB84" s="1">
        <v>540874934.20101225</v>
      </c>
      <c r="AC84" s="1">
        <v>621626785.91549301</v>
      </c>
      <c r="AD84" s="1">
        <v>705406001.42450142</v>
      </c>
      <c r="AE84" s="1">
        <v>749138009.56453943</v>
      </c>
      <c r="AF84" s="1">
        <v>717530683.16956663</v>
      </c>
      <c r="AG84" s="1">
        <v>694754988.25829506</v>
      </c>
      <c r="AH84" s="1">
        <v>712667896.72751188</v>
      </c>
      <c r="AI84" s="1">
        <v>712167575.62427664</v>
      </c>
      <c r="AJ84" s="1">
        <v>726131434.71533847</v>
      </c>
      <c r="AK84" s="1">
        <v>743064076.79456639</v>
      </c>
      <c r="AL84" s="1">
        <v>787814379.18384326</v>
      </c>
      <c r="AM84" s="1">
        <v>824880550.34396493</v>
      </c>
      <c r="AN84" s="1">
        <v>1458453715.3270195</v>
      </c>
      <c r="AO84" s="1">
        <v>1740180444.2573063</v>
      </c>
      <c r="AP84" s="1">
        <v>1916994911.9323804</v>
      </c>
      <c r="AQ84" s="1">
        <v>2061323853.8857565</v>
      </c>
      <c r="AR84" s="1">
        <v>2273225041.9621701</v>
      </c>
      <c r="AS84" s="1">
        <v>2576024115.5783205</v>
      </c>
      <c r="AT84" s="1">
        <v>2861562265.8830104</v>
      </c>
      <c r="AU84" s="1">
        <v>2987684170.2443399</v>
      </c>
      <c r="AV84" s="1">
        <v>3077643313.7062292</v>
      </c>
      <c r="AW84" s="1">
        <v>3197220338.9830508</v>
      </c>
      <c r="AX84" s="1">
        <v>3504024213.0750613</v>
      </c>
      <c r="AY84" s="1">
        <v>3555205811.1380153</v>
      </c>
      <c r="AZ84" s="1">
        <v>3878662620.7714643</v>
      </c>
      <c r="BA84" s="1">
        <v>4280443645.0839329</v>
      </c>
      <c r="BB84" s="1">
        <f t="shared" si="3"/>
        <v>1163583864.5478249</v>
      </c>
      <c r="BC84" s="1">
        <f t="shared" si="2"/>
        <v>58179193227.391243</v>
      </c>
    </row>
    <row r="85" spans="1:55" x14ac:dyDescent="0.25">
      <c r="A85" t="s">
        <v>225</v>
      </c>
      <c r="B85" t="s">
        <v>56</v>
      </c>
      <c r="C85" t="s">
        <v>226</v>
      </c>
      <c r="D85" s="1">
        <v>3800766535.6208773</v>
      </c>
      <c r="E85" s="1">
        <v>4476001946.014864</v>
      </c>
      <c r="F85" s="1">
        <v>5710107420.1439362</v>
      </c>
      <c r="G85" s="1">
        <v>8030117555.6203251</v>
      </c>
      <c r="H85" s="1">
        <v>9388663645.7588043</v>
      </c>
      <c r="I85" s="1">
        <v>10048022369.914087</v>
      </c>
      <c r="J85" s="1">
        <v>12876366008.807699</v>
      </c>
      <c r="K85" s="1">
        <v>15719433719.43372</v>
      </c>
      <c r="L85" s="1">
        <v>18315007365.971348</v>
      </c>
      <c r="M85" s="1">
        <v>22526035940.592079</v>
      </c>
      <c r="N85" s="1">
        <v>28861759209.019112</v>
      </c>
      <c r="O85" s="1">
        <v>31055409443.042957</v>
      </c>
      <c r="P85" s="1">
        <v>32291306281.81683</v>
      </c>
      <c r="Q85" s="1">
        <v>29907091339.536419</v>
      </c>
      <c r="R85" s="1">
        <v>33511383985.674088</v>
      </c>
      <c r="S85" s="1">
        <v>35699543050.77784</v>
      </c>
      <c r="T85" s="1">
        <v>41075570591.929054</v>
      </c>
      <c r="U85" s="1">
        <v>50622571586.114922</v>
      </c>
      <c r="V85" s="1">
        <v>59707404560.594414</v>
      </c>
      <c r="W85" s="1">
        <v>68790369107.296249</v>
      </c>
      <c r="X85" s="1">
        <v>76928290841.870148</v>
      </c>
      <c r="Y85" s="1">
        <v>88959620135.886353</v>
      </c>
      <c r="Z85" s="1">
        <v>104272278634.73116</v>
      </c>
      <c r="AA85" s="1">
        <v>120353947980.76427</v>
      </c>
      <c r="AB85" s="1">
        <v>135812069768.64554</v>
      </c>
      <c r="AC85" s="1">
        <v>144652912433.10324</v>
      </c>
      <c r="AD85" s="1">
        <v>159717233621.65936</v>
      </c>
      <c r="AE85" s="1">
        <v>177352785419.9765</v>
      </c>
      <c r="AF85" s="1">
        <v>168886163221.56659</v>
      </c>
      <c r="AG85" s="1">
        <v>165768095391.55655</v>
      </c>
      <c r="AH85" s="1">
        <v>171668164082.55469</v>
      </c>
      <c r="AI85" s="1">
        <v>169403241524.33707</v>
      </c>
      <c r="AJ85" s="1">
        <v>166349228737.38605</v>
      </c>
      <c r="AK85" s="1">
        <v>161384522525.29922</v>
      </c>
      <c r="AL85" s="1">
        <v>169099768875.1926</v>
      </c>
      <c r="AM85" s="1">
        <v>181570082162.18994</v>
      </c>
      <c r="AN85" s="1">
        <v>193536265094.36389</v>
      </c>
      <c r="AO85" s="1">
        <v>211597405593.86777</v>
      </c>
      <c r="AP85" s="1">
        <v>219279678430.16385</v>
      </c>
      <c r="AQ85" s="1">
        <v>214046415026.18747</v>
      </c>
      <c r="AR85" s="1">
        <v>228637697575.03992</v>
      </c>
      <c r="AS85" s="1">
        <v>248513617677.28674</v>
      </c>
      <c r="AT85" s="1">
        <v>262629441493.47635</v>
      </c>
      <c r="AU85" s="1">
        <v>275696879834.96649</v>
      </c>
      <c r="AV85" s="1">
        <v>291459356985.33679</v>
      </c>
      <c r="AW85" s="1">
        <v>309383627028.5611</v>
      </c>
      <c r="AX85" s="1">
        <v>320837638328.84583</v>
      </c>
      <c r="AY85" s="1">
        <v>341244161576.75922</v>
      </c>
      <c r="AZ85" s="1">
        <v>361693053517.89252</v>
      </c>
      <c r="BA85" s="1">
        <v>366029556273.05096</v>
      </c>
      <c r="BB85" s="1">
        <f t="shared" si="3"/>
        <v>134583522629.12396</v>
      </c>
      <c r="BC85" s="1">
        <f t="shared" si="2"/>
        <v>6729176131456.1982</v>
      </c>
    </row>
    <row r="86" spans="1:55" x14ac:dyDescent="0.25">
      <c r="A86" t="s">
        <v>227</v>
      </c>
      <c r="B86" t="s">
        <v>62</v>
      </c>
      <c r="C86" t="s">
        <v>228</v>
      </c>
      <c r="D86" s="1">
        <v>723000000</v>
      </c>
      <c r="E86" s="1">
        <v>731000000</v>
      </c>
      <c r="F86" s="1">
        <v>802999950</v>
      </c>
      <c r="G86" s="1">
        <v>912499950</v>
      </c>
      <c r="H86" s="1">
        <v>1034500000</v>
      </c>
      <c r="I86" s="1">
        <v>1124000000</v>
      </c>
      <c r="J86" s="1">
        <v>1347999949.9999998</v>
      </c>
      <c r="K86" s="1">
        <v>1669499950</v>
      </c>
      <c r="L86" s="1">
        <v>3097242093.2244096</v>
      </c>
      <c r="M86" s="1">
        <v>3544281976.2919798</v>
      </c>
      <c r="N86" s="1">
        <v>3968160045.986835</v>
      </c>
      <c r="O86" s="1">
        <v>4043894878.58005</v>
      </c>
      <c r="P86" s="1">
        <v>4266503525.6105103</v>
      </c>
      <c r="Q86" s="1">
        <v>4476697184.8598051</v>
      </c>
      <c r="R86" s="1">
        <v>4915311846.4882698</v>
      </c>
      <c r="S86" s="1">
        <v>5278120712.5458994</v>
      </c>
      <c r="T86" s="1">
        <v>5677828958.9060497</v>
      </c>
      <c r="U86" s="1">
        <v>6190521241.4649506</v>
      </c>
      <c r="V86" s="1">
        <v>5902717091.5474672</v>
      </c>
      <c r="W86" s="1">
        <v>5432344901.7782068</v>
      </c>
      <c r="X86" s="1">
        <v>4923009551.5156136</v>
      </c>
      <c r="Y86" s="1">
        <v>4648668478.5675325</v>
      </c>
      <c r="Z86" s="1">
        <v>4943700431.0736837</v>
      </c>
      <c r="AA86" s="1">
        <v>4926728932.9506912</v>
      </c>
      <c r="AB86" s="1">
        <v>4642280682.142518</v>
      </c>
      <c r="AC86" s="1">
        <v>5347445005.2137642</v>
      </c>
      <c r="AD86" s="1">
        <v>5215028986.4864864</v>
      </c>
      <c r="AE86" s="1">
        <v>5737099650.190114</v>
      </c>
      <c r="AF86" s="1">
        <v>6366340265.8788776</v>
      </c>
      <c r="AG86" s="1">
        <v>6414520529.616725</v>
      </c>
      <c r="AH86" s="1">
        <v>7103507989.0504379</v>
      </c>
      <c r="AI86" s="1">
        <v>7565869927.7376318</v>
      </c>
      <c r="AJ86" s="1">
        <v>7775078402.927846</v>
      </c>
      <c r="AK86" s="1">
        <v>8140271080.5603991</v>
      </c>
      <c r="AL86" s="1">
        <v>8772146604.8209267</v>
      </c>
      <c r="AM86" s="1">
        <v>9672035709.3979301</v>
      </c>
      <c r="AN86" s="1">
        <v>10841742347.796839</v>
      </c>
      <c r="AO86" s="1">
        <v>12275501784.297134</v>
      </c>
      <c r="AP86" s="1">
        <v>13789715132.50201</v>
      </c>
      <c r="AQ86" s="1">
        <v>14587496229.18111</v>
      </c>
      <c r="AR86" s="1">
        <v>15839344591.984165</v>
      </c>
      <c r="AS86" s="1">
        <v>17710315005.999863</v>
      </c>
      <c r="AT86" s="1">
        <v>18528601901.323956</v>
      </c>
      <c r="AU86" s="1">
        <v>18499710127.838539</v>
      </c>
      <c r="AV86" s="1">
        <v>19756494434.703056</v>
      </c>
      <c r="AW86" s="1">
        <v>20979767785.210438</v>
      </c>
      <c r="AX86" s="1">
        <v>21717622071.381649</v>
      </c>
      <c r="AY86" s="1">
        <v>23136232229.606888</v>
      </c>
      <c r="AZ86" s="1">
        <v>24024189735.887577</v>
      </c>
      <c r="BA86" s="1">
        <v>25095395475.039272</v>
      </c>
      <c r="BB86" s="1">
        <f t="shared" si="3"/>
        <v>8482299706.7633619</v>
      </c>
      <c r="BC86" s="1">
        <f t="shared" si="2"/>
        <v>424114985338.16809</v>
      </c>
    </row>
    <row r="87" spans="1:55" x14ac:dyDescent="0.25">
      <c r="A87" t="s">
        <v>229</v>
      </c>
      <c r="B87" t="s">
        <v>56</v>
      </c>
      <c r="C87" t="s">
        <v>230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22417412250.516171</v>
      </c>
      <c r="AD87" s="1">
        <v>23710205734.054687</v>
      </c>
      <c r="AE87" s="1">
        <v>23854819335.778984</v>
      </c>
      <c r="AF87" s="1">
        <v>25466974682.947529</v>
      </c>
      <c r="AG87" s="1">
        <v>23400452775.00457</v>
      </c>
      <c r="AH87" s="1">
        <v>21669183468.837963</v>
      </c>
      <c r="AI87" s="1">
        <v>23179763831.445179</v>
      </c>
      <c r="AJ87" s="1">
        <v>26815681491.926777</v>
      </c>
      <c r="AK87" s="1">
        <v>34686502609.992546</v>
      </c>
      <c r="AL87" s="1">
        <v>41594385429.958733</v>
      </c>
      <c r="AM87" s="1">
        <v>45386774692.395615</v>
      </c>
      <c r="AN87" s="1">
        <v>50454950478.083557</v>
      </c>
      <c r="AO87" s="1">
        <v>60182902955.159874</v>
      </c>
      <c r="AP87" s="1">
        <v>70288870869.653351</v>
      </c>
      <c r="AQ87" s="1">
        <v>62666199344.485916</v>
      </c>
      <c r="AR87" s="1">
        <v>59807930156.420517</v>
      </c>
      <c r="AS87" s="1">
        <v>62354273096.427704</v>
      </c>
      <c r="AT87" s="1">
        <v>56494367810.197769</v>
      </c>
      <c r="AU87" s="1">
        <v>58056933513.295578</v>
      </c>
      <c r="AV87" s="1">
        <v>57642914303.608101</v>
      </c>
      <c r="AW87" s="1">
        <v>49530641704.212418</v>
      </c>
      <c r="AX87" s="1">
        <v>51596973258.889206</v>
      </c>
      <c r="AY87" s="1">
        <v>55319605060.539268</v>
      </c>
      <c r="AZ87" s="1">
        <v>60991399904.443382</v>
      </c>
      <c r="BA87" s="1">
        <v>60415553038.882599</v>
      </c>
      <c r="BB87" s="1">
        <f t="shared" si="3"/>
        <v>22559713435.943161</v>
      </c>
      <c r="BC87" s="1">
        <f t="shared" si="2"/>
        <v>1127985671797.158</v>
      </c>
    </row>
    <row r="88" spans="1:55" x14ac:dyDescent="0.25">
      <c r="A88" t="s">
        <v>231</v>
      </c>
      <c r="B88" t="s">
        <v>59</v>
      </c>
      <c r="C88" t="s">
        <v>232</v>
      </c>
      <c r="D88" s="1">
        <v>331200000</v>
      </c>
      <c r="E88" s="1">
        <v>362800000</v>
      </c>
      <c r="F88" s="1">
        <v>372000000</v>
      </c>
      <c r="G88" s="1">
        <v>466800000</v>
      </c>
      <c r="H88" s="1">
        <v>565400000</v>
      </c>
      <c r="I88" s="1">
        <v>681400000</v>
      </c>
      <c r="J88" s="1">
        <v>879000000</v>
      </c>
      <c r="K88" s="1">
        <v>947000000</v>
      </c>
      <c r="L88" s="1">
        <v>974200000</v>
      </c>
      <c r="M88" s="1">
        <v>1080600000</v>
      </c>
      <c r="N88" s="1">
        <v>1383799999.9999998</v>
      </c>
      <c r="O88" s="1">
        <v>1479400000</v>
      </c>
      <c r="P88" s="1">
        <v>1474200000</v>
      </c>
      <c r="Q88" s="1">
        <v>1623599999.9999998</v>
      </c>
      <c r="R88" s="1">
        <v>1816200000</v>
      </c>
      <c r="S88" s="1">
        <v>2009400000</v>
      </c>
      <c r="T88" s="1">
        <v>2318000000</v>
      </c>
      <c r="U88" s="1">
        <v>2047200000</v>
      </c>
      <c r="V88" s="1">
        <v>2613926800</v>
      </c>
      <c r="W88" s="1">
        <v>2736243799.9999995</v>
      </c>
      <c r="X88" s="1">
        <v>3096289800.0000005</v>
      </c>
      <c r="Y88" s="1">
        <v>3473540601.8216057</v>
      </c>
      <c r="Z88" s="1">
        <v>2257121668.1935172</v>
      </c>
      <c r="AA88" s="1">
        <v>1878248741.0494905</v>
      </c>
      <c r="AB88" s="1">
        <v>2167564194.7342005</v>
      </c>
      <c r="AC88" s="1">
        <v>2813313278.8108196</v>
      </c>
      <c r="AD88" s="1">
        <v>2907514522.9250288</v>
      </c>
      <c r="AE88" s="1">
        <v>3338938830.0174346</v>
      </c>
      <c r="AF88" s="1">
        <v>3723909226.8678069</v>
      </c>
      <c r="AG88" s="1">
        <v>4153736347.4422264</v>
      </c>
      <c r="AH88" s="1">
        <v>3953846310.660809</v>
      </c>
      <c r="AI88" s="1">
        <v>3596443004.5616493</v>
      </c>
      <c r="AJ88" s="1">
        <v>3472191962.4228683</v>
      </c>
      <c r="AK88" s="1">
        <v>2960306120.9355674</v>
      </c>
      <c r="AL88" s="1">
        <v>3537720277.4998808</v>
      </c>
      <c r="AM88" s="1">
        <v>4310358095.6289759</v>
      </c>
      <c r="AN88" s="1">
        <v>4756204069.6187572</v>
      </c>
      <c r="AO88" s="1">
        <v>5885325589.9764175</v>
      </c>
      <c r="AP88" s="1">
        <v>6548530572.3529139</v>
      </c>
      <c r="AQ88" s="1">
        <v>6584649419.2834768</v>
      </c>
      <c r="AR88" s="1">
        <v>6622541528.5688763</v>
      </c>
      <c r="AS88" s="1">
        <v>7516834160.2527666</v>
      </c>
      <c r="AT88" s="1">
        <v>7890647021.7565928</v>
      </c>
      <c r="AU88" s="1">
        <v>8485077205.2600212</v>
      </c>
      <c r="AV88" s="1">
        <v>8775444941.9368134</v>
      </c>
      <c r="AW88" s="1">
        <v>8724656126.4984932</v>
      </c>
      <c r="AX88" s="1">
        <v>7970649131.2341614</v>
      </c>
      <c r="AY88" s="1">
        <v>8409497402.4589043</v>
      </c>
      <c r="AZ88" s="1">
        <v>9658721169.6328392</v>
      </c>
      <c r="BA88" s="1">
        <v>8498981820.8701239</v>
      </c>
      <c r="BB88" s="1">
        <f t="shared" si="3"/>
        <v>3682623474.8654609</v>
      </c>
      <c r="BC88" s="1">
        <f t="shared" si="2"/>
        <v>184131173743.27304</v>
      </c>
    </row>
    <row r="89" spans="1:55" x14ac:dyDescent="0.25">
      <c r="A89" t="s">
        <v>233</v>
      </c>
      <c r="B89" t="s">
        <v>56</v>
      </c>
      <c r="C89" t="s">
        <v>234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34753569690.238846</v>
      </c>
      <c r="Z89" s="1">
        <v>38730585920.95285</v>
      </c>
      <c r="AA89" s="1">
        <v>40124916944.945404</v>
      </c>
      <c r="AB89" s="1">
        <v>43166678731.413208</v>
      </c>
      <c r="AC89" s="1">
        <v>46425677734.143517</v>
      </c>
      <c r="AD89" s="1">
        <v>46658755151.6017</v>
      </c>
      <c r="AE89" s="1">
        <v>47296952928.75605</v>
      </c>
      <c r="AF89" s="1">
        <v>48706787306.257362</v>
      </c>
      <c r="AG89" s="1">
        <v>49073380173.715912</v>
      </c>
      <c r="AH89" s="1">
        <v>47218405892.425812</v>
      </c>
      <c r="AI89" s="1">
        <v>53749989092.019722</v>
      </c>
      <c r="AJ89" s="1">
        <v>67608919144.368355</v>
      </c>
      <c r="AK89" s="1">
        <v>85302003908.041977</v>
      </c>
      <c r="AL89" s="1">
        <v>103960017914.05789</v>
      </c>
      <c r="AM89" s="1">
        <v>112980947728.383</v>
      </c>
      <c r="AN89" s="1">
        <v>115577256523.59904</v>
      </c>
      <c r="AO89" s="1">
        <v>139966001509.5918</v>
      </c>
      <c r="AP89" s="1">
        <v>158136326477.96539</v>
      </c>
      <c r="AQ89" s="1">
        <v>130760312876.68335</v>
      </c>
      <c r="AR89" s="1">
        <v>131135561228.37439</v>
      </c>
      <c r="AS89" s="1">
        <v>141109576981.423</v>
      </c>
      <c r="AT89" s="1">
        <v>128153691809.34734</v>
      </c>
      <c r="AU89" s="1">
        <v>135409048034.15366</v>
      </c>
      <c r="AV89" s="1">
        <v>140558786480.46353</v>
      </c>
      <c r="AW89" s="1">
        <v>124529741437.17613</v>
      </c>
      <c r="AX89" s="1">
        <v>127507473625.63211</v>
      </c>
      <c r="AY89" s="1">
        <v>141510583019.55563</v>
      </c>
      <c r="AZ89" s="1">
        <v>157882912778.25391</v>
      </c>
      <c r="BA89" s="1">
        <v>160967157503.61246</v>
      </c>
      <c r="BB89" s="1">
        <f t="shared" si="3"/>
        <v>55979240370.943069</v>
      </c>
      <c r="BC89" s="1">
        <f t="shared" si="2"/>
        <v>2798962018547.1533</v>
      </c>
    </row>
    <row r="90" spans="1:55" x14ac:dyDescent="0.25">
      <c r="A90" t="s">
        <v>235</v>
      </c>
      <c r="B90" t="s">
        <v>65</v>
      </c>
      <c r="C90" t="s">
        <v>236</v>
      </c>
      <c r="D90" s="1">
        <v>9150684931.5068512</v>
      </c>
      <c r="E90" s="1">
        <v>9333536359.7980709</v>
      </c>
      <c r="F90" s="1">
        <v>10997590361.445784</v>
      </c>
      <c r="G90" s="1">
        <v>16273253012.048193</v>
      </c>
      <c r="H90" s="1">
        <v>25802409638.554211</v>
      </c>
      <c r="I90" s="1">
        <v>30463855421.686749</v>
      </c>
      <c r="J90" s="1">
        <v>37269156626.50602</v>
      </c>
      <c r="K90" s="1">
        <v>45808915662.650604</v>
      </c>
      <c r="L90" s="1">
        <v>51455719099.924355</v>
      </c>
      <c r="M90" s="1">
        <v>51400186379.303314</v>
      </c>
      <c r="N90" s="1">
        <v>72482337370.349335</v>
      </c>
      <c r="O90" s="1">
        <v>85518233450.774033</v>
      </c>
      <c r="P90" s="1">
        <v>90158449307.238724</v>
      </c>
      <c r="Q90" s="1">
        <v>81052283404.60791</v>
      </c>
      <c r="R90" s="1">
        <v>84853699994.050812</v>
      </c>
      <c r="S90" s="1">
        <v>85289491750.322495</v>
      </c>
      <c r="T90" s="1">
        <v>79954072569.853302</v>
      </c>
      <c r="U90" s="1">
        <v>75929617576.877594</v>
      </c>
      <c r="V90" s="1">
        <v>84300174477.201782</v>
      </c>
      <c r="W90" s="1">
        <v>94451427898.34053</v>
      </c>
      <c r="X90" s="1">
        <v>106140727357.0345</v>
      </c>
      <c r="Y90" s="1">
        <v>116621996217.13342</v>
      </c>
      <c r="Z90" s="1">
        <v>128026966579.96375</v>
      </c>
      <c r="AA90" s="1">
        <v>158006700301.5332</v>
      </c>
      <c r="AB90" s="1">
        <v>176892143931.50528</v>
      </c>
      <c r="AC90" s="1">
        <v>202132028723.11533</v>
      </c>
      <c r="AD90" s="1">
        <v>227369679374.9733</v>
      </c>
      <c r="AE90" s="1">
        <v>215748998609.63501</v>
      </c>
      <c r="AF90" s="1">
        <v>95445547872.715027</v>
      </c>
      <c r="AG90" s="1">
        <v>140001351215.46185</v>
      </c>
      <c r="AH90" s="1">
        <v>165021012077.80963</v>
      </c>
      <c r="AI90" s="1">
        <v>160446947784.90857</v>
      </c>
      <c r="AJ90" s="1">
        <v>195660611165.18344</v>
      </c>
      <c r="AK90" s="1">
        <v>234772463823.80835</v>
      </c>
      <c r="AL90" s="1">
        <v>256836875295.4519</v>
      </c>
      <c r="AM90" s="1">
        <v>285868618224.01727</v>
      </c>
      <c r="AN90" s="1">
        <v>364570514304.84979</v>
      </c>
      <c r="AO90" s="1">
        <v>432216737774.8606</v>
      </c>
      <c r="AP90" s="1">
        <v>510228634992.25824</v>
      </c>
      <c r="AQ90" s="1">
        <v>539580085612.40143</v>
      </c>
      <c r="AR90" s="1">
        <v>755094160363.07104</v>
      </c>
      <c r="AS90" s="1">
        <v>892969107923.09436</v>
      </c>
      <c r="AT90" s="1">
        <v>917869910105.74915</v>
      </c>
      <c r="AU90" s="1">
        <v>912524136718.01819</v>
      </c>
      <c r="AV90" s="1">
        <v>890814755233.22546</v>
      </c>
      <c r="AW90" s="1">
        <v>860854235065.07886</v>
      </c>
      <c r="AX90" s="1">
        <v>931877364177.7417</v>
      </c>
      <c r="AY90" s="1">
        <v>1015618742565.8127</v>
      </c>
      <c r="AZ90" s="1">
        <v>1042240309412.5823</v>
      </c>
      <c r="BA90" s="1">
        <v>1119190780752.7959</v>
      </c>
      <c r="BB90" s="1">
        <f t="shared" si="3"/>
        <v>303451744776.97656</v>
      </c>
      <c r="BC90" s="1">
        <f t="shared" si="2"/>
        <v>15172587238848.828</v>
      </c>
    </row>
    <row r="91" spans="1:55" x14ac:dyDescent="0.25">
      <c r="A91" t="s">
        <v>237</v>
      </c>
      <c r="B91" t="s">
        <v>56</v>
      </c>
      <c r="C91" t="s">
        <v>238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914727080.64326799</v>
      </c>
      <c r="AD91" s="1">
        <v>1023086918.627684</v>
      </c>
      <c r="AE91" s="1">
        <v>1180919719.4076383</v>
      </c>
      <c r="AF91" s="1">
        <v>1382548249.7830307</v>
      </c>
      <c r="AG91" s="1">
        <v>1567465656.8505015</v>
      </c>
      <c r="AH91" s="1">
        <v>1563667799.6157825</v>
      </c>
      <c r="AI91" s="1">
        <v>1659131243.7383714</v>
      </c>
      <c r="AJ91" s="1">
        <v>1947332921.7471831</v>
      </c>
      <c r="AK91" s="1">
        <v>2328658227.8481011</v>
      </c>
      <c r="AL91" s="1">
        <v>2822358473.1698322</v>
      </c>
      <c r="AM91" s="1">
        <v>3032399999.9999995</v>
      </c>
      <c r="AN91" s="1">
        <v>3422651333.9466419</v>
      </c>
      <c r="AO91" s="1">
        <v>4466100440.1760702</v>
      </c>
      <c r="AP91" s="1">
        <v>5928601102.9411764</v>
      </c>
      <c r="AQ91" s="1">
        <v>5487083657.8906374</v>
      </c>
      <c r="AR91" s="1">
        <v>5920177688.5043268</v>
      </c>
      <c r="AS91" s="1">
        <v>6566098381.6696043</v>
      </c>
      <c r="AT91" s="1">
        <v>6433357030.0157986</v>
      </c>
      <c r="AU91" s="1">
        <v>6754330154.7600431</v>
      </c>
      <c r="AV91" s="1">
        <v>7428280401.5139046</v>
      </c>
      <c r="AW91" s="1">
        <v>6792417112.2994652</v>
      </c>
      <c r="AX91" s="1">
        <v>6592627599.2438564</v>
      </c>
      <c r="AY91" s="1">
        <v>6770532818.5328169</v>
      </c>
      <c r="AZ91" s="1">
        <v>0</v>
      </c>
      <c r="BA91" s="1">
        <v>0</v>
      </c>
      <c r="BB91" s="1">
        <f t="shared" si="3"/>
        <v>1839691080.2585146</v>
      </c>
      <c r="BC91" s="1">
        <f t="shared" si="2"/>
        <v>91984554012.925735</v>
      </c>
    </row>
    <row r="92" spans="1:55" x14ac:dyDescent="0.25">
      <c r="A92" t="s">
        <v>239</v>
      </c>
      <c r="B92" t="s">
        <v>62</v>
      </c>
      <c r="C92" t="s">
        <v>240</v>
      </c>
      <c r="D92" s="1">
        <v>62422483054.517334</v>
      </c>
      <c r="E92" s="1">
        <v>67350988020.904106</v>
      </c>
      <c r="F92" s="1">
        <v>71463193830.406448</v>
      </c>
      <c r="G92" s="1">
        <v>85515269585.522064</v>
      </c>
      <c r="H92" s="1">
        <v>99525899115.77562</v>
      </c>
      <c r="I92" s="1">
        <v>98472796457.113968</v>
      </c>
      <c r="J92" s="1">
        <v>102717164465.89397</v>
      </c>
      <c r="K92" s="1">
        <v>121487322474.29842</v>
      </c>
      <c r="L92" s="1">
        <v>137300295308.0378</v>
      </c>
      <c r="M92" s="1">
        <v>152991653792.86441</v>
      </c>
      <c r="N92" s="1">
        <v>186325345089.75394</v>
      </c>
      <c r="O92" s="1">
        <v>193490610032.09958</v>
      </c>
      <c r="P92" s="1">
        <v>200715145360.91833</v>
      </c>
      <c r="Q92" s="1">
        <v>218262273410.09882</v>
      </c>
      <c r="R92" s="1">
        <v>212158234164.06015</v>
      </c>
      <c r="S92" s="1">
        <v>232511877842.0408</v>
      </c>
      <c r="T92" s="1">
        <v>248985994044.19974</v>
      </c>
      <c r="U92" s="1">
        <v>279033584092.15869</v>
      </c>
      <c r="V92" s="1">
        <v>296588994812.05939</v>
      </c>
      <c r="W92" s="1">
        <v>296042354986.12561</v>
      </c>
      <c r="X92" s="1">
        <v>320979026419.63342</v>
      </c>
      <c r="Y92" s="1">
        <v>270105341879.22638</v>
      </c>
      <c r="Z92" s="1">
        <v>288208430383.96442</v>
      </c>
      <c r="AA92" s="1">
        <v>279296022987.91937</v>
      </c>
      <c r="AB92" s="1">
        <v>327275583539.55859</v>
      </c>
      <c r="AC92" s="1">
        <v>360281952716.79675</v>
      </c>
      <c r="AD92" s="1">
        <v>392897054348.07104</v>
      </c>
      <c r="AE92" s="1">
        <v>415867753863.87433</v>
      </c>
      <c r="AF92" s="1">
        <v>421351477504.74298</v>
      </c>
      <c r="AG92" s="1">
        <v>458820417337.80707</v>
      </c>
      <c r="AH92" s="1">
        <v>468394937262.36993</v>
      </c>
      <c r="AI92" s="1">
        <v>485441014538.63824</v>
      </c>
      <c r="AJ92" s="1">
        <v>514937948870.08032</v>
      </c>
      <c r="AK92" s="1">
        <v>607699285433.87183</v>
      </c>
      <c r="AL92" s="1">
        <v>709148514804.65955</v>
      </c>
      <c r="AM92" s="1">
        <v>820381595512.90161</v>
      </c>
      <c r="AN92" s="1">
        <v>940259888792.14136</v>
      </c>
      <c r="AO92" s="1">
        <v>1216735441524.8618</v>
      </c>
      <c r="AP92" s="1">
        <v>1198895582137.5146</v>
      </c>
      <c r="AQ92" s="1">
        <v>1341886602798.6855</v>
      </c>
      <c r="AR92" s="1">
        <v>1675615335600.5637</v>
      </c>
      <c r="AS92" s="1">
        <v>1823050405350.4167</v>
      </c>
      <c r="AT92" s="1">
        <v>1827637859135.6963</v>
      </c>
      <c r="AU92" s="1">
        <v>1856722121394.5347</v>
      </c>
      <c r="AV92" s="1">
        <v>2039127446298.5498</v>
      </c>
      <c r="AW92" s="1">
        <v>2103587817041.7832</v>
      </c>
      <c r="AX92" s="1">
        <v>2294797978291.9849</v>
      </c>
      <c r="AY92" s="1">
        <v>2652754685834.5913</v>
      </c>
      <c r="AZ92" s="1">
        <v>2713165057513.3467</v>
      </c>
      <c r="BA92" s="1">
        <v>2875142314811.8477</v>
      </c>
      <c r="BB92" s="1">
        <f t="shared" si="3"/>
        <v>741276527477.38965</v>
      </c>
      <c r="BC92" s="1">
        <f t="shared" si="2"/>
        <v>37063826373869.484</v>
      </c>
    </row>
    <row r="93" spans="1:55" x14ac:dyDescent="0.25">
      <c r="A93" t="s">
        <v>241</v>
      </c>
      <c r="B93" t="s">
        <v>56</v>
      </c>
      <c r="C93" t="s">
        <v>242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f t="shared" si="3"/>
        <v>0</v>
      </c>
      <c r="BC93" s="1">
        <f t="shared" si="2"/>
        <v>0</v>
      </c>
    </row>
    <row r="94" spans="1:55" x14ac:dyDescent="0.25">
      <c r="A94" t="s">
        <v>243</v>
      </c>
      <c r="B94" t="s">
        <v>65</v>
      </c>
      <c r="C94" t="s">
        <v>244</v>
      </c>
      <c r="D94" s="1">
        <v>4401259497.2594967</v>
      </c>
      <c r="E94" s="1">
        <v>5104355308.5473356</v>
      </c>
      <c r="F94" s="1">
        <v>6325627458.6939421</v>
      </c>
      <c r="G94" s="1">
        <v>7490132355.7785072</v>
      </c>
      <c r="H94" s="1">
        <v>7906317068.679801</v>
      </c>
      <c r="I94" s="1">
        <v>9495165853.6585369</v>
      </c>
      <c r="J94" s="1">
        <v>9465078120.5774136</v>
      </c>
      <c r="K94" s="1">
        <v>11261810825.662867</v>
      </c>
      <c r="L94" s="1">
        <v>14665538054.968287</v>
      </c>
      <c r="M94" s="1">
        <v>18341273372.018055</v>
      </c>
      <c r="N94" s="1">
        <v>21773901116.685547</v>
      </c>
      <c r="O94" s="1">
        <v>20694944099.37888</v>
      </c>
      <c r="P94" s="1">
        <v>21500471383.858707</v>
      </c>
      <c r="Q94" s="1">
        <v>20790917196.828815</v>
      </c>
      <c r="R94" s="1">
        <v>20130728188.492401</v>
      </c>
      <c r="S94" s="1">
        <v>21295485799.950027</v>
      </c>
      <c r="T94" s="1">
        <v>28748959622.721493</v>
      </c>
      <c r="U94" s="1">
        <v>33961141385.767788</v>
      </c>
      <c r="V94" s="1">
        <v>37818133293.341331</v>
      </c>
      <c r="W94" s="1">
        <v>39285383971.425385</v>
      </c>
      <c r="X94" s="1">
        <v>49364679953.106682</v>
      </c>
      <c r="Y94" s="1">
        <v>49847127139.054375</v>
      </c>
      <c r="Z94" s="1">
        <v>55985505024.788963</v>
      </c>
      <c r="AA94" s="1">
        <v>52480251773.462029</v>
      </c>
      <c r="AB94" s="1">
        <v>57166035571.260307</v>
      </c>
      <c r="AC94" s="1">
        <v>69222624368.686859</v>
      </c>
      <c r="AD94" s="1">
        <v>75880630166.330643</v>
      </c>
      <c r="AE94" s="1">
        <v>82826141595.033432</v>
      </c>
      <c r="AF94" s="1">
        <v>90082051923.292587</v>
      </c>
      <c r="AG94" s="1">
        <v>98692079266.993393</v>
      </c>
      <c r="AH94" s="1">
        <v>99852958356.366318</v>
      </c>
      <c r="AI94" s="1">
        <v>109135253959.73155</v>
      </c>
      <c r="AJ94" s="1">
        <v>127949875023.52719</v>
      </c>
      <c r="AK94" s="1">
        <v>164284690067.72009</v>
      </c>
      <c r="AL94" s="1">
        <v>193870692699.27985</v>
      </c>
      <c r="AM94" s="1">
        <v>211649034697.17697</v>
      </c>
      <c r="AN94" s="1">
        <v>232083467569.94104</v>
      </c>
      <c r="AO94" s="1">
        <v>269917943471.11963</v>
      </c>
      <c r="AP94" s="1">
        <v>275038896001.17181</v>
      </c>
      <c r="AQ94" s="1">
        <v>236316405946.09613</v>
      </c>
      <c r="AR94" s="1">
        <v>222148757313.00583</v>
      </c>
      <c r="AS94" s="1">
        <v>237472361872.55975</v>
      </c>
      <c r="AT94" s="1">
        <v>224999484104.85327</v>
      </c>
      <c r="AU94" s="1">
        <v>238543538776.6842</v>
      </c>
      <c r="AV94" s="1">
        <v>258471885130.30435</v>
      </c>
      <c r="AW94" s="1">
        <v>291499812103.64478</v>
      </c>
      <c r="AX94" s="1">
        <v>300523297712.96039</v>
      </c>
      <c r="AY94" s="1">
        <v>335663113959.72363</v>
      </c>
      <c r="AZ94" s="1">
        <v>382674360766.34064</v>
      </c>
      <c r="BA94" s="1">
        <v>388698711348.15625</v>
      </c>
      <c r="BB94" s="1">
        <f t="shared" si="3"/>
        <v>116855965832.73334</v>
      </c>
      <c r="BC94" s="1">
        <f t="shared" si="2"/>
        <v>5842798291636.667</v>
      </c>
    </row>
    <row r="95" spans="1:55" x14ac:dyDescent="0.25">
      <c r="A95" t="s">
        <v>245</v>
      </c>
      <c r="B95" t="s">
        <v>65</v>
      </c>
      <c r="C95" t="s">
        <v>246</v>
      </c>
      <c r="D95" s="1">
        <v>10976245154.446852</v>
      </c>
      <c r="E95" s="1">
        <v>13731801564.685017</v>
      </c>
      <c r="F95" s="1">
        <v>17153463263.662706</v>
      </c>
      <c r="G95" s="1">
        <v>27081698249.160305</v>
      </c>
      <c r="H95" s="1">
        <v>46209092072.592239</v>
      </c>
      <c r="I95" s="1">
        <v>51776222349.689148</v>
      </c>
      <c r="J95" s="1">
        <v>68055295080.17424</v>
      </c>
      <c r="K95" s="1">
        <v>80600122701.464752</v>
      </c>
      <c r="L95" s="1">
        <v>77994316621.62825</v>
      </c>
      <c r="M95" s="1">
        <v>90391877324.98645</v>
      </c>
      <c r="N95" s="1">
        <v>94362275579.834305</v>
      </c>
      <c r="O95" s="1">
        <v>100499312748.72406</v>
      </c>
      <c r="P95" s="1">
        <v>125948756439.66751</v>
      </c>
      <c r="Q95" s="1">
        <v>156365156618.80588</v>
      </c>
      <c r="R95" s="1">
        <v>162276728618.74387</v>
      </c>
      <c r="S95" s="1">
        <v>180183629598.69263</v>
      </c>
      <c r="T95" s="1">
        <v>209094561833.81714</v>
      </c>
      <c r="U95" s="1">
        <v>134009995922.57193</v>
      </c>
      <c r="V95" s="1">
        <v>123057861333.92256</v>
      </c>
      <c r="W95" s="1">
        <v>120496362916.24469</v>
      </c>
      <c r="X95" s="1">
        <v>124813263926.24571</v>
      </c>
      <c r="Y95" s="1">
        <v>0</v>
      </c>
      <c r="Z95" s="1">
        <v>0</v>
      </c>
      <c r="AA95" s="1">
        <v>63743623232.012009</v>
      </c>
      <c r="AB95" s="1">
        <v>71841461172.544983</v>
      </c>
      <c r="AC95" s="1">
        <v>96419225743.624817</v>
      </c>
      <c r="AD95" s="1">
        <v>120403931885.44078</v>
      </c>
      <c r="AE95" s="1">
        <v>113919163421.11891</v>
      </c>
      <c r="AF95" s="1">
        <v>110276913362.53899</v>
      </c>
      <c r="AG95" s="1">
        <v>113848450088.35091</v>
      </c>
      <c r="AH95" s="1">
        <v>109591707802.23347</v>
      </c>
      <c r="AI95" s="1">
        <v>126878750295.9615</v>
      </c>
      <c r="AJ95" s="1">
        <v>128626917503.71953</v>
      </c>
      <c r="AK95" s="1">
        <v>153544751395.43008</v>
      </c>
      <c r="AL95" s="1">
        <v>190043433964.84137</v>
      </c>
      <c r="AM95" s="1">
        <v>226452138291.54214</v>
      </c>
      <c r="AN95" s="1">
        <v>266298911661.14447</v>
      </c>
      <c r="AO95" s="1">
        <v>349881601458.56036</v>
      </c>
      <c r="AP95" s="1">
        <v>412336172446.84943</v>
      </c>
      <c r="AQ95" s="1">
        <v>416397025729.36102</v>
      </c>
      <c r="AR95" s="1">
        <v>486807615326.14691</v>
      </c>
      <c r="AS95" s="1">
        <v>580764902917.43909</v>
      </c>
      <c r="AT95" s="1">
        <v>598868460912.84668</v>
      </c>
      <c r="AU95" s="1">
        <v>460293149324.32556</v>
      </c>
      <c r="AV95" s="1">
        <v>432687036177.81818</v>
      </c>
      <c r="AW95" s="1">
        <v>384951479697.42004</v>
      </c>
      <c r="AX95" s="1">
        <v>417983578231.41681</v>
      </c>
      <c r="AY95" s="1">
        <v>445345282122.68152</v>
      </c>
      <c r="AZ95" s="1">
        <v>0</v>
      </c>
      <c r="BA95" s="1">
        <v>0</v>
      </c>
      <c r="BB95" s="1">
        <f t="shared" si="3"/>
        <v>177865674481.70261</v>
      </c>
      <c r="BC95" s="1">
        <f t="shared" si="2"/>
        <v>8893283724085.1309</v>
      </c>
    </row>
    <row r="96" spans="1:55" x14ac:dyDescent="0.25">
      <c r="A96" t="s">
        <v>247</v>
      </c>
      <c r="B96" t="s">
        <v>56</v>
      </c>
      <c r="C96" t="s">
        <v>248</v>
      </c>
      <c r="D96" s="1">
        <v>3281713805.6566796</v>
      </c>
      <c r="E96" s="1">
        <v>3865346534.6534657</v>
      </c>
      <c r="F96" s="1">
        <v>4113848002.4031243</v>
      </c>
      <c r="G96" s="1">
        <v>5134367778.1446018</v>
      </c>
      <c r="H96" s="1">
        <v>11516762614.290552</v>
      </c>
      <c r="I96" s="1">
        <v>13458516762.614292</v>
      </c>
      <c r="J96" s="1">
        <v>17754825601.083645</v>
      </c>
      <c r="K96" s="1">
        <v>19838130714.527599</v>
      </c>
      <c r="L96" s="1">
        <v>23762275651.87944</v>
      </c>
      <c r="M96" s="1">
        <v>37816457839.485275</v>
      </c>
      <c r="N96" s="1">
        <v>53405689129.698608</v>
      </c>
      <c r="O96" s="1">
        <v>38424991534.033188</v>
      </c>
      <c r="P96" s="1">
        <v>42595309882.747078</v>
      </c>
      <c r="Q96" s="1">
        <v>40595046638.790604</v>
      </c>
      <c r="R96" s="1">
        <v>46802508845.287872</v>
      </c>
      <c r="S96" s="1">
        <v>48284979092.955933</v>
      </c>
      <c r="T96" s="1">
        <v>47127693792.216148</v>
      </c>
      <c r="U96" s="1">
        <v>56609842393.052429</v>
      </c>
      <c r="V96" s="1">
        <v>62503055644.901909</v>
      </c>
      <c r="W96" s="1">
        <v>65641363782.56675</v>
      </c>
      <c r="X96" s="1">
        <v>179885815374.71857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36627901762.063011</v>
      </c>
      <c r="AM96" s="1">
        <v>49954890353.260872</v>
      </c>
      <c r="AN96" s="1">
        <v>65140293687.539459</v>
      </c>
      <c r="AO96" s="1">
        <v>88840050497.095734</v>
      </c>
      <c r="AP96" s="1">
        <v>131613661510.47458</v>
      </c>
      <c r="AQ96" s="1">
        <v>111660855042.73506</v>
      </c>
      <c r="AR96" s="1">
        <v>138516722649.57266</v>
      </c>
      <c r="AS96" s="1">
        <v>185749664444.44446</v>
      </c>
      <c r="AT96" s="1">
        <v>218000986222.63867</v>
      </c>
      <c r="AU96" s="1">
        <v>234637674957.11835</v>
      </c>
      <c r="AV96" s="1">
        <v>234648370497.42709</v>
      </c>
      <c r="AW96" s="1">
        <v>177498577312.9234</v>
      </c>
      <c r="AX96" s="1">
        <v>174878976033.93655</v>
      </c>
      <c r="AY96" s="1">
        <v>195473049875.12689</v>
      </c>
      <c r="AZ96" s="1">
        <v>224228010477.91879</v>
      </c>
      <c r="BA96" s="1">
        <v>234094042938.91705</v>
      </c>
      <c r="BB96" s="1">
        <f t="shared" si="3"/>
        <v>66479645393.578011</v>
      </c>
      <c r="BC96" s="1">
        <f t="shared" si="2"/>
        <v>3323982269678.9004</v>
      </c>
    </row>
    <row r="97" spans="1:55" x14ac:dyDescent="0.25">
      <c r="A97" t="s">
        <v>249</v>
      </c>
      <c r="B97" t="s">
        <v>56</v>
      </c>
      <c r="C97" t="s">
        <v>250</v>
      </c>
      <c r="D97" s="1">
        <v>527496590.90909094</v>
      </c>
      <c r="E97" s="1">
        <v>671258750</v>
      </c>
      <c r="F97" s="1">
        <v>840914457.28529346</v>
      </c>
      <c r="G97" s="1">
        <v>1156175524.2427604</v>
      </c>
      <c r="H97" s="1">
        <v>1517467733.8669333</v>
      </c>
      <c r="I97" s="1">
        <v>1408989850.3578401</v>
      </c>
      <c r="J97" s="1">
        <v>1671997859.1425591</v>
      </c>
      <c r="K97" s="1">
        <v>2211828983.758234</v>
      </c>
      <c r="L97" s="1">
        <v>2515601748.3678212</v>
      </c>
      <c r="M97" s="1">
        <v>2857724220.0794101</v>
      </c>
      <c r="N97" s="1">
        <v>3386501917.6254792</v>
      </c>
      <c r="O97" s="1">
        <v>3498247432.2416325</v>
      </c>
      <c r="P97" s="1">
        <v>3211446625.9158807</v>
      </c>
      <c r="Q97" s="1">
        <v>2770107922.6174183</v>
      </c>
      <c r="R97" s="1">
        <v>2868747034.8996806</v>
      </c>
      <c r="S97" s="1">
        <v>2988537806.2383604</v>
      </c>
      <c r="T97" s="1">
        <v>3995619693.3646684</v>
      </c>
      <c r="U97" s="1">
        <v>5528616189.8999929</v>
      </c>
      <c r="V97" s="1">
        <v>6115814934.6724319</v>
      </c>
      <c r="W97" s="1">
        <v>5681096096.1961222</v>
      </c>
      <c r="X97" s="1">
        <v>6478459746.9622774</v>
      </c>
      <c r="Y97" s="1">
        <v>6920116563.2421017</v>
      </c>
      <c r="Z97" s="1">
        <v>7091625419.0133438</v>
      </c>
      <c r="AA97" s="1">
        <v>6227928905.7322731</v>
      </c>
      <c r="AB97" s="1">
        <v>6399064571.2880516</v>
      </c>
      <c r="AC97" s="1">
        <v>7134341218.4252386</v>
      </c>
      <c r="AD97" s="1">
        <v>7438183246.6165409</v>
      </c>
      <c r="AE97" s="1">
        <v>7580988978.1014681</v>
      </c>
      <c r="AF97" s="1">
        <v>8494094899.3986616</v>
      </c>
      <c r="AG97" s="1">
        <v>8971608730.4538727</v>
      </c>
      <c r="AH97" s="1">
        <v>9003639597.5373974</v>
      </c>
      <c r="AI97" s="1">
        <v>8205357407.6773214</v>
      </c>
      <c r="AJ97" s="1">
        <v>9294652006.2359753</v>
      </c>
      <c r="AK97" s="1">
        <v>11414055062.639324</v>
      </c>
      <c r="AL97" s="1">
        <v>13834750403.537741</v>
      </c>
      <c r="AM97" s="1">
        <v>16812530836.735117</v>
      </c>
      <c r="AN97" s="1">
        <v>17216420297.805641</v>
      </c>
      <c r="AO97" s="1">
        <v>21514962933.416592</v>
      </c>
      <c r="AP97" s="1">
        <v>17905251718.346886</v>
      </c>
      <c r="AQ97" s="1">
        <v>13164652467.194658</v>
      </c>
      <c r="AR97" s="1">
        <v>13683689690.204163</v>
      </c>
      <c r="AS97" s="1">
        <v>15158548261.047476</v>
      </c>
      <c r="AT97" s="1">
        <v>14724078152.314148</v>
      </c>
      <c r="AU97" s="1">
        <v>16033517406.480042</v>
      </c>
      <c r="AV97" s="1">
        <v>17758050018.968163</v>
      </c>
      <c r="AW97" s="1">
        <v>17389101641.275814</v>
      </c>
      <c r="AX97" s="1">
        <v>20618363255.7616</v>
      </c>
      <c r="AY97" s="1">
        <v>24488176539.654854</v>
      </c>
      <c r="AZ97" s="1">
        <v>25737594324.945366</v>
      </c>
      <c r="BA97" s="1">
        <v>24188035738.784611</v>
      </c>
      <c r="BB97" s="1">
        <f t="shared" si="3"/>
        <v>9126120628.2295647</v>
      </c>
      <c r="BC97" s="1">
        <f t="shared" si="2"/>
        <v>456306031411.47827</v>
      </c>
    </row>
    <row r="98" spans="1:55" x14ac:dyDescent="0.25">
      <c r="A98" t="s">
        <v>251</v>
      </c>
      <c r="B98" t="s">
        <v>56</v>
      </c>
      <c r="C98" t="s">
        <v>252</v>
      </c>
      <c r="D98" s="1">
        <v>7048666666.666667</v>
      </c>
      <c r="E98" s="1">
        <v>6711750000</v>
      </c>
      <c r="F98" s="1">
        <v>8775250000</v>
      </c>
      <c r="G98" s="1">
        <v>11326250000</v>
      </c>
      <c r="H98" s="1">
        <v>16341000000</v>
      </c>
      <c r="I98" s="1">
        <v>15360166666.666668</v>
      </c>
      <c r="J98" s="1">
        <v>15183125000</v>
      </c>
      <c r="K98" s="1">
        <v>17372800000</v>
      </c>
      <c r="L98" s="1">
        <v>16843176470.588236</v>
      </c>
      <c r="M98" s="1">
        <v>21514080000</v>
      </c>
      <c r="N98" s="1">
        <v>24164509803.921566</v>
      </c>
      <c r="O98" s="1">
        <v>25579228070.175438</v>
      </c>
      <c r="P98" s="1">
        <v>27837510288.065845</v>
      </c>
      <c r="Q98" s="1">
        <v>31092229537.366547</v>
      </c>
      <c r="R98" s="1">
        <v>29160458731.24147</v>
      </c>
      <c r="S98" s="1">
        <v>27504906777.504452</v>
      </c>
      <c r="T98" s="1">
        <v>34097559618.228256</v>
      </c>
      <c r="U98" s="1">
        <v>40963276307.537941</v>
      </c>
      <c r="V98" s="1">
        <v>50099378322.596786</v>
      </c>
      <c r="W98" s="1">
        <v>49901963212.27301</v>
      </c>
      <c r="X98" s="1">
        <v>59011274625.53318</v>
      </c>
      <c r="Y98" s="1">
        <v>67558012987.582817</v>
      </c>
      <c r="Z98" s="1">
        <v>75607006994.428864</v>
      </c>
      <c r="AA98" s="1">
        <v>75985901275.573303</v>
      </c>
      <c r="AB98" s="1">
        <v>86342656603.898911</v>
      </c>
      <c r="AC98" s="1">
        <v>100384808654.06967</v>
      </c>
      <c r="AD98" s="1">
        <v>109995847228.74957</v>
      </c>
      <c r="AE98" s="1">
        <v>114692617005.85609</v>
      </c>
      <c r="AF98" s="1">
        <v>115932846846.13562</v>
      </c>
      <c r="AG98" s="1">
        <v>117111535207.8653</v>
      </c>
      <c r="AH98" s="1">
        <v>132343042748.87793</v>
      </c>
      <c r="AI98" s="1">
        <v>130756336685.92624</v>
      </c>
      <c r="AJ98" s="1">
        <v>121123828591.32932</v>
      </c>
      <c r="AK98" s="1">
        <v>126965980061.92223</v>
      </c>
      <c r="AL98" s="1">
        <v>135477431994.64525</v>
      </c>
      <c r="AM98" s="1">
        <v>142528909909.30765</v>
      </c>
      <c r="AN98" s="1">
        <v>154034316643.47592</v>
      </c>
      <c r="AO98" s="1">
        <v>178959188651.68811</v>
      </c>
      <c r="AP98" s="1">
        <v>216105164966.55518</v>
      </c>
      <c r="AQ98" s="1">
        <v>207468170892.35306</v>
      </c>
      <c r="AR98" s="1">
        <v>233995676194.67902</v>
      </c>
      <c r="AS98" s="1">
        <v>261468634231.1998</v>
      </c>
      <c r="AT98" s="1">
        <v>257180147032.14212</v>
      </c>
      <c r="AU98" s="1">
        <v>292636164000.63727</v>
      </c>
      <c r="AV98" s="1">
        <v>309558454718.86639</v>
      </c>
      <c r="AW98" s="1">
        <v>299813121212.64124</v>
      </c>
      <c r="AX98" s="1">
        <v>318950599017.50586</v>
      </c>
      <c r="AY98" s="1">
        <v>353253406954.96985</v>
      </c>
      <c r="AZ98" s="1">
        <v>370587977153.58319</v>
      </c>
      <c r="BA98" s="1">
        <v>395098666121.61554</v>
      </c>
      <c r="BB98" s="1">
        <f t="shared" si="3"/>
        <v>120756100213.72893</v>
      </c>
      <c r="BC98" s="1">
        <f t="shared" si="2"/>
        <v>6037805010686.4463</v>
      </c>
    </row>
    <row r="99" spans="1:55" x14ac:dyDescent="0.25">
      <c r="A99" t="s">
        <v>253</v>
      </c>
      <c r="B99" t="s">
        <v>65</v>
      </c>
      <c r="C99" t="s">
        <v>254</v>
      </c>
      <c r="D99" s="1">
        <v>113395315675.34077</v>
      </c>
      <c r="E99" s="1">
        <v>124672367041.1985</v>
      </c>
      <c r="F99" s="1">
        <v>145260039508.63214</v>
      </c>
      <c r="G99" s="1">
        <v>175492057123.87912</v>
      </c>
      <c r="H99" s="1">
        <v>199564490324.50134</v>
      </c>
      <c r="I99" s="1">
        <v>227695850533.80783</v>
      </c>
      <c r="J99" s="1">
        <v>224717279134.6825</v>
      </c>
      <c r="K99" s="1">
        <v>257596312925.17007</v>
      </c>
      <c r="L99" s="1">
        <v>315058323522.70135</v>
      </c>
      <c r="M99" s="1">
        <v>393677160801.67792</v>
      </c>
      <c r="N99" s="1">
        <v>477256776396.11121</v>
      </c>
      <c r="O99" s="1">
        <v>430702851303.01483</v>
      </c>
      <c r="P99" s="1">
        <v>427272645239.79956</v>
      </c>
      <c r="Q99" s="1">
        <v>443042373916.3692</v>
      </c>
      <c r="R99" s="1">
        <v>437887688781.13293</v>
      </c>
      <c r="S99" s="1">
        <v>452217491937.93732</v>
      </c>
      <c r="T99" s="1">
        <v>640386352123.65234</v>
      </c>
      <c r="U99" s="1">
        <v>805713128772.03467</v>
      </c>
      <c r="V99" s="1">
        <v>891608957601.90417</v>
      </c>
      <c r="W99" s="1">
        <v>928661332486.59326</v>
      </c>
      <c r="X99" s="1">
        <v>1181222652714.9321</v>
      </c>
      <c r="Y99" s="1">
        <v>1246220155454.9709</v>
      </c>
      <c r="Z99" s="1">
        <v>1320161645718.7747</v>
      </c>
      <c r="AA99" s="1">
        <v>1064958075919.7737</v>
      </c>
      <c r="AB99" s="1">
        <v>1099216688640.7301</v>
      </c>
      <c r="AC99" s="1">
        <v>1174662070605.0159</v>
      </c>
      <c r="AD99" s="1">
        <v>1312426527795.2063</v>
      </c>
      <c r="AE99" s="1">
        <v>1241879604365.6206</v>
      </c>
      <c r="AF99" s="1">
        <v>1270052525928.4041</v>
      </c>
      <c r="AG99" s="1">
        <v>1252023758789.6868</v>
      </c>
      <c r="AH99" s="1">
        <v>1143829832319.8821</v>
      </c>
      <c r="AI99" s="1">
        <v>1167012796420.5818</v>
      </c>
      <c r="AJ99" s="1">
        <v>1270712309429.7007</v>
      </c>
      <c r="AK99" s="1">
        <v>1574145823927.7651</v>
      </c>
      <c r="AL99" s="1">
        <v>1803226967966.228</v>
      </c>
      <c r="AM99" s="1">
        <v>1857524312896.4058</v>
      </c>
      <c r="AN99" s="1">
        <v>1947919708944.9253</v>
      </c>
      <c r="AO99" s="1">
        <v>2210292636189.4331</v>
      </c>
      <c r="AP99" s="1">
        <v>2398856598798.8867</v>
      </c>
      <c r="AQ99" s="1">
        <v>2191241872742.4285</v>
      </c>
      <c r="AR99" s="1">
        <v>2134017843247.1558</v>
      </c>
      <c r="AS99" s="1">
        <v>2291991045770.2939</v>
      </c>
      <c r="AT99" s="1">
        <v>2087077032435.1492</v>
      </c>
      <c r="AU99" s="1">
        <v>2141315327318.207</v>
      </c>
      <c r="AV99" s="1">
        <v>2159133919743.7651</v>
      </c>
      <c r="AW99" s="1">
        <v>1835899237320.0383</v>
      </c>
      <c r="AX99" s="1">
        <v>1875797463583.8669</v>
      </c>
      <c r="AY99" s="1">
        <v>1961796197354.3564</v>
      </c>
      <c r="AZ99" s="1">
        <v>2085764300862.2729</v>
      </c>
      <c r="BA99" s="1">
        <v>2001244392041.5654</v>
      </c>
      <c r="BB99" s="1">
        <f t="shared" si="3"/>
        <v>1168270042407.9233</v>
      </c>
      <c r="BC99" s="1">
        <f t="shared" si="2"/>
        <v>58413502120396.164</v>
      </c>
    </row>
    <row r="100" spans="1:55" x14ac:dyDescent="0.25">
      <c r="A100" t="s">
        <v>255</v>
      </c>
      <c r="B100" t="s">
        <v>65</v>
      </c>
      <c r="C100" t="s">
        <v>256</v>
      </c>
      <c r="D100" s="1">
        <v>1404776071.0428414</v>
      </c>
      <c r="E100" s="1">
        <v>1539865513.9289145</v>
      </c>
      <c r="F100" s="1">
        <v>1875048859.9348536</v>
      </c>
      <c r="G100" s="1">
        <v>1905917553.1914895</v>
      </c>
      <c r="H100" s="1">
        <v>2375096249.0375094</v>
      </c>
      <c r="I100" s="1">
        <v>2860411285.8871412</v>
      </c>
      <c r="J100" s="1">
        <v>2966010229.8977008</v>
      </c>
      <c r="K100" s="1">
        <v>3249697393.0260696</v>
      </c>
      <c r="L100" s="1">
        <v>2644449232.2932143</v>
      </c>
      <c r="M100" s="1">
        <v>2425033998.1867633</v>
      </c>
      <c r="N100" s="1">
        <v>2679409453.2390251</v>
      </c>
      <c r="O100" s="1">
        <v>2979061412.3722906</v>
      </c>
      <c r="P100" s="1">
        <v>3293533288.4248343</v>
      </c>
      <c r="Q100" s="1">
        <v>3619294120.6914401</v>
      </c>
      <c r="R100" s="1">
        <v>2373566957.4921374</v>
      </c>
      <c r="S100" s="1">
        <v>2100223149.7139566</v>
      </c>
      <c r="T100" s="1">
        <v>2754566176.2021246</v>
      </c>
      <c r="U100" s="1">
        <v>3286987551.7159677</v>
      </c>
      <c r="V100" s="1">
        <v>3828310734.9779544</v>
      </c>
      <c r="W100" s="1">
        <v>4404970058.8378649</v>
      </c>
      <c r="X100" s="1">
        <v>4592224067.3719378</v>
      </c>
      <c r="Y100" s="1">
        <v>4071219198.0360065</v>
      </c>
      <c r="Z100" s="1">
        <v>3530892749.0213137</v>
      </c>
      <c r="AA100" s="1">
        <v>5405097570.6889687</v>
      </c>
      <c r="AB100" s="1">
        <v>5419134875.3379393</v>
      </c>
      <c r="AC100" s="1">
        <v>6538840169.7312593</v>
      </c>
      <c r="AD100" s="1">
        <v>7368000000</v>
      </c>
      <c r="AE100" s="1">
        <v>8375077442.9738102</v>
      </c>
      <c r="AF100" s="1">
        <v>8763219645.2933159</v>
      </c>
      <c r="AG100" s="1">
        <v>8851581632.6530609</v>
      </c>
      <c r="AH100" s="1">
        <v>8985352831.9405766</v>
      </c>
      <c r="AI100" s="1">
        <v>9178016493.0555553</v>
      </c>
      <c r="AJ100" s="1">
        <v>9694169756.9015255</v>
      </c>
      <c r="AK100" s="1">
        <v>9399447609.1834965</v>
      </c>
      <c r="AL100" s="1">
        <v>10150978154.548418</v>
      </c>
      <c r="AM100" s="1">
        <v>11204416000</v>
      </c>
      <c r="AN100" s="1">
        <v>11901911987.860394</v>
      </c>
      <c r="AO100" s="1">
        <v>12827809965.237541</v>
      </c>
      <c r="AP100" s="1">
        <v>13680482786.997669</v>
      </c>
      <c r="AQ100" s="1">
        <v>12067478477.571362</v>
      </c>
      <c r="AR100" s="1">
        <v>13220556882.704617</v>
      </c>
      <c r="AS100" s="1">
        <v>14444655299.877172</v>
      </c>
      <c r="AT100" s="1">
        <v>14807086889.209892</v>
      </c>
      <c r="AU100" s="1">
        <v>14262589157.741344</v>
      </c>
      <c r="AV100" s="1">
        <v>13897804560.348675</v>
      </c>
      <c r="AW100" s="1">
        <v>14187696311.355579</v>
      </c>
      <c r="AX100" s="1">
        <v>14075894320.316559</v>
      </c>
      <c r="AY100" s="1">
        <v>14806340821.087099</v>
      </c>
      <c r="AZ100" s="1">
        <v>15713908816.146317</v>
      </c>
      <c r="BA100" s="1">
        <v>16458071067.817551</v>
      </c>
      <c r="BB100" s="1">
        <f t="shared" si="3"/>
        <v>7448923696.6220617</v>
      </c>
      <c r="BC100" s="1">
        <f t="shared" si="2"/>
        <v>372446184831.10309</v>
      </c>
    </row>
    <row r="101" spans="1:55" x14ac:dyDescent="0.25">
      <c r="A101" t="s">
        <v>257</v>
      </c>
      <c r="B101" t="s">
        <v>56</v>
      </c>
      <c r="C101" t="s">
        <v>258</v>
      </c>
      <c r="D101" s="1">
        <v>639596751.61019325</v>
      </c>
      <c r="E101" s="1">
        <v>678241388.966676</v>
      </c>
      <c r="F101" s="1">
        <v>788574628.95547485</v>
      </c>
      <c r="G101" s="1">
        <v>943700547.77845407</v>
      </c>
      <c r="H101" s="1">
        <v>1197454206.7680845</v>
      </c>
      <c r="I101" s="1">
        <v>1363039399.6247654</v>
      </c>
      <c r="J101" s="1">
        <v>1708734939.7590356</v>
      </c>
      <c r="K101" s="1">
        <v>2096568478.5909507</v>
      </c>
      <c r="L101" s="1">
        <v>2602748691.0994768</v>
      </c>
      <c r="M101" s="1">
        <v>3271728271.7282715</v>
      </c>
      <c r="N101" s="1">
        <v>3910036925.1426654</v>
      </c>
      <c r="O101" s="1">
        <v>4384685230.0242138</v>
      </c>
      <c r="P101" s="1">
        <v>4680567375.8865261</v>
      </c>
      <c r="Q101" s="1">
        <v>4920407601.2117872</v>
      </c>
      <c r="R101" s="1">
        <v>4966710013.0039015</v>
      </c>
      <c r="S101" s="1">
        <v>4993829194.1206293</v>
      </c>
      <c r="T101" s="1">
        <v>6401380000</v>
      </c>
      <c r="U101" s="1">
        <v>6755599113.7370749</v>
      </c>
      <c r="V101" s="1">
        <v>6277197435.2123957</v>
      </c>
      <c r="W101" s="1">
        <v>4220945005.2210236</v>
      </c>
      <c r="X101" s="1">
        <v>4160003917.4325752</v>
      </c>
      <c r="Y101" s="1">
        <v>4344250257.0127764</v>
      </c>
      <c r="Z101" s="1">
        <v>5390688437.7758169</v>
      </c>
      <c r="AA101" s="1">
        <v>5685784384.4710636</v>
      </c>
      <c r="AB101" s="1">
        <v>6326420495.2053833</v>
      </c>
      <c r="AC101" s="1">
        <v>6821989155.2511435</v>
      </c>
      <c r="AD101" s="1">
        <v>7024203102.9619188</v>
      </c>
      <c r="AE101" s="1">
        <v>7347574047.9548674</v>
      </c>
      <c r="AF101" s="1">
        <v>8023356840.6205931</v>
      </c>
      <c r="AG101" s="1">
        <v>8263921015.5148096</v>
      </c>
      <c r="AH101" s="1">
        <v>8579280677.0098734</v>
      </c>
      <c r="AI101" s="1">
        <v>9101452750.3526096</v>
      </c>
      <c r="AJ101" s="1">
        <v>9716868829.3370953</v>
      </c>
      <c r="AK101" s="1">
        <v>10338730606.488012</v>
      </c>
      <c r="AL101" s="1">
        <v>11571424541.607897</v>
      </c>
      <c r="AM101" s="1">
        <v>12765218617.771513</v>
      </c>
      <c r="AN101" s="1">
        <v>15268053596.614952</v>
      </c>
      <c r="AO101" s="1">
        <v>17350521861.777153</v>
      </c>
      <c r="AP101" s="1">
        <v>22279907002.958996</v>
      </c>
      <c r="AQ101" s="1">
        <v>24154000000</v>
      </c>
      <c r="AR101" s="1">
        <v>26795901408.450706</v>
      </c>
      <c r="AS101" s="1">
        <v>29244647887.323952</v>
      </c>
      <c r="AT101" s="1">
        <v>31371056338.028172</v>
      </c>
      <c r="AU101" s="1">
        <v>34064873239.436623</v>
      </c>
      <c r="AV101" s="1">
        <v>36329267605.633804</v>
      </c>
      <c r="AW101" s="1">
        <v>38043450704.225349</v>
      </c>
      <c r="AX101" s="1">
        <v>39196676056.338028</v>
      </c>
      <c r="AY101" s="1">
        <v>40708943661.971832</v>
      </c>
      <c r="AZ101" s="1">
        <v>42231295774.647888</v>
      </c>
      <c r="BA101" s="1">
        <v>43743661971.830986</v>
      </c>
      <c r="BB101" s="1">
        <f t="shared" si="3"/>
        <v>12660903399.688957</v>
      </c>
      <c r="BC101" s="1">
        <f t="shared" si="2"/>
        <v>633045169984.44788</v>
      </c>
    </row>
    <row r="102" spans="1:55" x14ac:dyDescent="0.25">
      <c r="A102" t="s">
        <v>259</v>
      </c>
      <c r="B102" t="s">
        <v>65</v>
      </c>
      <c r="C102" t="s">
        <v>260</v>
      </c>
      <c r="D102" s="1">
        <v>212609187920.83334</v>
      </c>
      <c r="E102" s="1">
        <v>240151807459.95538</v>
      </c>
      <c r="F102" s="1">
        <v>318031297492.68152</v>
      </c>
      <c r="G102" s="1">
        <v>432082670451.08661</v>
      </c>
      <c r="H102" s="1">
        <v>479625998614.77496</v>
      </c>
      <c r="I102" s="1">
        <v>521541905671.90326</v>
      </c>
      <c r="J102" s="1">
        <v>586161859001.02002</v>
      </c>
      <c r="K102" s="1">
        <v>721411786537.18677</v>
      </c>
      <c r="L102" s="1">
        <v>1013612173519.792</v>
      </c>
      <c r="M102" s="1">
        <v>1055012119528.1556</v>
      </c>
      <c r="N102" s="1">
        <v>1105385973763.8748</v>
      </c>
      <c r="O102" s="1">
        <v>1218988935129.8066</v>
      </c>
      <c r="P102" s="1">
        <v>1134518001884.5601</v>
      </c>
      <c r="Q102" s="1">
        <v>1243323592058.8333</v>
      </c>
      <c r="R102" s="1">
        <v>1318381627003.7576</v>
      </c>
      <c r="S102" s="1">
        <v>1398892744820.6936</v>
      </c>
      <c r="T102" s="1">
        <v>2078953333673.5505</v>
      </c>
      <c r="U102" s="1">
        <v>2532808573157.0308</v>
      </c>
      <c r="V102" s="1">
        <v>3071683013178.9121</v>
      </c>
      <c r="W102" s="1">
        <v>3054914166263.1807</v>
      </c>
      <c r="X102" s="1">
        <v>3132817652848.0415</v>
      </c>
      <c r="Y102" s="1">
        <v>3584420077100.8418</v>
      </c>
      <c r="Z102" s="1">
        <v>3908809463463.8569</v>
      </c>
      <c r="AA102" s="1">
        <v>4454143876947.2061</v>
      </c>
      <c r="AB102" s="1">
        <v>4907039384469.6777</v>
      </c>
      <c r="AC102" s="1">
        <v>5449116304981.0967</v>
      </c>
      <c r="AD102" s="1">
        <v>4833712542207.0967</v>
      </c>
      <c r="AE102" s="1">
        <v>4414732843544.4316</v>
      </c>
      <c r="AF102" s="1">
        <v>4032509760872.936</v>
      </c>
      <c r="AG102" s="1">
        <v>4562078822335.4531</v>
      </c>
      <c r="AH102" s="1">
        <v>4887519660744.8584</v>
      </c>
      <c r="AI102" s="1">
        <v>4303544259842.7207</v>
      </c>
      <c r="AJ102" s="1">
        <v>4115116279069.7671</v>
      </c>
      <c r="AK102" s="1">
        <v>4445658071221.8643</v>
      </c>
      <c r="AL102" s="1">
        <v>4815148854362.1123</v>
      </c>
      <c r="AM102" s="1">
        <v>4755410630912.1367</v>
      </c>
      <c r="AN102" s="1">
        <v>4530377224970.3994</v>
      </c>
      <c r="AO102" s="1">
        <v>4515264514430.5684</v>
      </c>
      <c r="AP102" s="1">
        <v>5037908465114.4795</v>
      </c>
      <c r="AQ102" s="1">
        <v>5231382674593.7002</v>
      </c>
      <c r="AR102" s="1">
        <v>5700098114744.4102</v>
      </c>
      <c r="AS102" s="1">
        <v>6157459594823.7168</v>
      </c>
      <c r="AT102" s="1">
        <v>6203213121334.1221</v>
      </c>
      <c r="AU102" s="1">
        <v>5155717056270.8271</v>
      </c>
      <c r="AV102" s="1">
        <v>4850413536037.8408</v>
      </c>
      <c r="AW102" s="1">
        <v>4389475622588.9741</v>
      </c>
      <c r="AX102" s="1">
        <v>4922538141454.6152</v>
      </c>
      <c r="AY102" s="1">
        <v>4866864409657.6787</v>
      </c>
      <c r="AZ102" s="1">
        <v>4954806619995.1885</v>
      </c>
      <c r="BA102" s="1">
        <v>5081769542379.7686</v>
      </c>
      <c r="BB102" s="1">
        <f t="shared" si="3"/>
        <v>3318743157809.04</v>
      </c>
      <c r="BC102" s="1">
        <f t="shared" si="2"/>
        <v>165937157890452</v>
      </c>
    </row>
    <row r="103" spans="1:55" x14ac:dyDescent="0.25">
      <c r="A103" t="s">
        <v>261</v>
      </c>
      <c r="B103" t="s">
        <v>62</v>
      </c>
      <c r="C103" t="s">
        <v>262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26932728898.81461</v>
      </c>
      <c r="Y103" s="1">
        <v>24881135586.39896</v>
      </c>
      <c r="Z103" s="1">
        <v>24906939560.10984</v>
      </c>
      <c r="AA103" s="1">
        <v>23409027475.687862</v>
      </c>
      <c r="AB103" s="1">
        <v>21250839258.090054</v>
      </c>
      <c r="AC103" s="1">
        <v>20374307047.114986</v>
      </c>
      <c r="AD103" s="1">
        <v>21035357832.801922</v>
      </c>
      <c r="AE103" s="1">
        <v>22165932062.96603</v>
      </c>
      <c r="AF103" s="1">
        <v>22135245413.231174</v>
      </c>
      <c r="AG103" s="1">
        <v>16870817134.776672</v>
      </c>
      <c r="AH103" s="1">
        <v>18291990619.137001</v>
      </c>
      <c r="AI103" s="1">
        <v>22152694161.888237</v>
      </c>
      <c r="AJ103" s="1">
        <v>24636593223.346672</v>
      </c>
      <c r="AK103" s="1">
        <v>30833699702.759407</v>
      </c>
      <c r="AL103" s="1">
        <v>43151647002.609627</v>
      </c>
      <c r="AM103" s="1">
        <v>57123671733.895256</v>
      </c>
      <c r="AN103" s="1">
        <v>81003884545.409836</v>
      </c>
      <c r="AO103" s="1">
        <v>104849886825.58414</v>
      </c>
      <c r="AP103" s="1">
        <v>133441612246.79799</v>
      </c>
      <c r="AQ103" s="1">
        <v>115308661142.92726</v>
      </c>
      <c r="AR103" s="1">
        <v>148047348240.64334</v>
      </c>
      <c r="AS103" s="1">
        <v>192626507971.58383</v>
      </c>
      <c r="AT103" s="1">
        <v>207998568865.78928</v>
      </c>
      <c r="AU103" s="1">
        <v>236634552078.10205</v>
      </c>
      <c r="AV103" s="1">
        <v>221415572819.5</v>
      </c>
      <c r="AW103" s="1">
        <v>184388432148.71533</v>
      </c>
      <c r="AX103" s="1">
        <v>137278320084.17114</v>
      </c>
      <c r="AY103" s="1">
        <v>166805800595.70367</v>
      </c>
      <c r="AZ103" s="1">
        <v>179339994859.38446</v>
      </c>
      <c r="BA103" s="1">
        <v>180161741180.14679</v>
      </c>
      <c r="BB103" s="1">
        <f t="shared" si="3"/>
        <v>54189070206.361748</v>
      </c>
      <c r="BC103" s="1">
        <f t="shared" si="2"/>
        <v>2709453510318.0874</v>
      </c>
    </row>
    <row r="104" spans="1:55" x14ac:dyDescent="0.25">
      <c r="A104" t="s">
        <v>263</v>
      </c>
      <c r="B104" t="s">
        <v>62</v>
      </c>
      <c r="C104" t="s">
        <v>264</v>
      </c>
      <c r="D104" s="1">
        <v>1603447357.251713</v>
      </c>
      <c r="E104" s="1">
        <v>1778391289.1912289</v>
      </c>
      <c r="F104" s="1">
        <v>2107279157.3833563</v>
      </c>
      <c r="G104" s="1">
        <v>2502142444.1552544</v>
      </c>
      <c r="H104" s="1">
        <v>2973309272.0448732</v>
      </c>
      <c r="I104" s="1">
        <v>3259344935.7683606</v>
      </c>
      <c r="J104" s="1">
        <v>3474542392.0321245</v>
      </c>
      <c r="K104" s="1">
        <v>4494378855.3310852</v>
      </c>
      <c r="L104" s="1">
        <v>5303734882.5344648</v>
      </c>
      <c r="M104" s="1">
        <v>6234390975.2709103</v>
      </c>
      <c r="N104" s="1">
        <v>7265315331.6227274</v>
      </c>
      <c r="O104" s="1">
        <v>6854491453.9020777</v>
      </c>
      <c r="P104" s="1">
        <v>6431579357.3125629</v>
      </c>
      <c r="Q104" s="1">
        <v>5979198463.8302469</v>
      </c>
      <c r="R104" s="1">
        <v>6191437070.4418402</v>
      </c>
      <c r="S104" s="1">
        <v>6135034338.3043079</v>
      </c>
      <c r="T104" s="1">
        <v>7239126716.9321909</v>
      </c>
      <c r="U104" s="1">
        <v>7970820530.7507801</v>
      </c>
      <c r="V104" s="1">
        <v>8355380879.1295481</v>
      </c>
      <c r="W104" s="1">
        <v>8283114648.3677502</v>
      </c>
      <c r="X104" s="1">
        <v>8572359162.8563061</v>
      </c>
      <c r="Y104" s="1">
        <v>8151479004.213335</v>
      </c>
      <c r="Z104" s="1">
        <v>8209129171.7364855</v>
      </c>
      <c r="AA104" s="1">
        <v>5751789915.053628</v>
      </c>
      <c r="AB104" s="1">
        <v>7148145375.7854509</v>
      </c>
      <c r="AC104" s="1">
        <v>9046326059.9885654</v>
      </c>
      <c r="AD104" s="1">
        <v>12045858436.239931</v>
      </c>
      <c r="AE104" s="1">
        <v>13115773737.566362</v>
      </c>
      <c r="AF104" s="1">
        <v>14093998843.733381</v>
      </c>
      <c r="AG104" s="1">
        <v>12896013576.732428</v>
      </c>
      <c r="AH104" s="1">
        <v>12705357103.00556</v>
      </c>
      <c r="AI104" s="1">
        <v>12986007425.878052</v>
      </c>
      <c r="AJ104" s="1">
        <v>13147743910.72406</v>
      </c>
      <c r="AK104" s="1">
        <v>14904517649.847567</v>
      </c>
      <c r="AL104" s="1">
        <v>16095337093.836601</v>
      </c>
      <c r="AM104" s="1">
        <v>18737897744.794788</v>
      </c>
      <c r="AN104" s="1">
        <v>25825524820.806427</v>
      </c>
      <c r="AO104" s="1">
        <v>31958195182.240604</v>
      </c>
      <c r="AP104" s="1">
        <v>35895153327.849686</v>
      </c>
      <c r="AQ104" s="1">
        <v>37021512048.815796</v>
      </c>
      <c r="AR104" s="1">
        <v>40000088346.804123</v>
      </c>
      <c r="AS104" s="1">
        <v>41953433591.410057</v>
      </c>
      <c r="AT104" s="1">
        <v>50412754861.019096</v>
      </c>
      <c r="AU104" s="1">
        <v>55096728047.940788</v>
      </c>
      <c r="AV104" s="1">
        <v>61448046801.604141</v>
      </c>
      <c r="AW104" s="1">
        <v>64007750169.334435</v>
      </c>
      <c r="AX104" s="1">
        <v>69188755364.299469</v>
      </c>
      <c r="AY104" s="1">
        <v>78965004656.182281</v>
      </c>
      <c r="AZ104" s="1">
        <v>87778582964.138779</v>
      </c>
      <c r="BA104" s="1">
        <v>95503088538.09198</v>
      </c>
      <c r="BB104" s="1">
        <f t="shared" si="3"/>
        <v>21341976265.681747</v>
      </c>
      <c r="BC104" s="1">
        <f t="shared" si="2"/>
        <v>1067098813284.0874</v>
      </c>
    </row>
    <row r="105" spans="1:55" x14ac:dyDescent="0.25">
      <c r="A105" t="s">
        <v>265</v>
      </c>
      <c r="B105" t="s">
        <v>62</v>
      </c>
      <c r="C105" t="s">
        <v>266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2675000000</v>
      </c>
      <c r="Y105" s="1">
        <v>2569444444.4444447</v>
      </c>
      <c r="Z105" s="1">
        <v>2316562499.9999995</v>
      </c>
      <c r="AA105" s="1">
        <v>2028295454.5454545</v>
      </c>
      <c r="AB105" s="1">
        <v>1681006993.0069933</v>
      </c>
      <c r="AC105" s="1">
        <v>1661018518.5185184</v>
      </c>
      <c r="AD105" s="1">
        <v>1827570586.1678448</v>
      </c>
      <c r="AE105" s="1">
        <v>1767864035.7194295</v>
      </c>
      <c r="AF105" s="1">
        <v>1645963749.8314619</v>
      </c>
      <c r="AG105" s="1">
        <v>1249061487.0145676</v>
      </c>
      <c r="AH105" s="1">
        <v>1369688498.0677826</v>
      </c>
      <c r="AI105" s="1">
        <v>1525116370.279392</v>
      </c>
      <c r="AJ105" s="1">
        <v>1605643104.730212</v>
      </c>
      <c r="AK105" s="1">
        <v>1919008090.4964125</v>
      </c>
      <c r="AL105" s="1">
        <v>2211534585.0033989</v>
      </c>
      <c r="AM105" s="1">
        <v>2460248026.1778316</v>
      </c>
      <c r="AN105" s="1">
        <v>2834168889.4201913</v>
      </c>
      <c r="AO105" s="1">
        <v>3802566170.8154349</v>
      </c>
      <c r="AP105" s="1">
        <v>5139957784.91084</v>
      </c>
      <c r="AQ105" s="1">
        <v>4690062255.1224699</v>
      </c>
      <c r="AR105" s="1">
        <v>4794357795.0713921</v>
      </c>
      <c r="AS105" s="1">
        <v>6197766118.5985575</v>
      </c>
      <c r="AT105" s="1">
        <v>6605139933.4106312</v>
      </c>
      <c r="AU105" s="1">
        <v>7335027591.9162807</v>
      </c>
      <c r="AV105" s="1">
        <v>7468096566.7115841</v>
      </c>
      <c r="AW105" s="1">
        <v>6678178340.451211</v>
      </c>
      <c r="AX105" s="1">
        <v>6813092065.8350744</v>
      </c>
      <c r="AY105" s="1">
        <v>7702934800.1283636</v>
      </c>
      <c r="AZ105" s="1">
        <v>8271108638.3993101</v>
      </c>
      <c r="BA105" s="1">
        <v>8454619607.8179531</v>
      </c>
      <c r="BB105" s="1">
        <f t="shared" si="3"/>
        <v>2346002060.0522599</v>
      </c>
      <c r="BC105" s="1">
        <f t="shared" si="2"/>
        <v>117300103002.61301</v>
      </c>
    </row>
    <row r="106" spans="1:55" x14ac:dyDescent="0.25">
      <c r="A106" t="s">
        <v>267</v>
      </c>
      <c r="B106" t="s">
        <v>62</v>
      </c>
      <c r="C106" t="s">
        <v>268</v>
      </c>
      <c r="D106" s="1">
        <v>718401157.72416282</v>
      </c>
      <c r="E106" s="1">
        <v>969911421.39418066</v>
      </c>
      <c r="F106" s="1">
        <v>505549441.37507671</v>
      </c>
      <c r="G106" s="1">
        <v>702899155.98203349</v>
      </c>
      <c r="H106" s="1">
        <v>588443893.6897732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2533727592.0416512</v>
      </c>
      <c r="AB106" s="1">
        <v>2791435272.26653</v>
      </c>
      <c r="AC106" s="1">
        <v>3441205692.9165983</v>
      </c>
      <c r="AD106" s="1">
        <v>3506695719.572588</v>
      </c>
      <c r="AE106" s="1">
        <v>3443413388.6909003</v>
      </c>
      <c r="AF106" s="1">
        <v>3120425502.5825348</v>
      </c>
      <c r="AG106" s="1">
        <v>3517242477.2285042</v>
      </c>
      <c r="AH106" s="1">
        <v>3677897739.0762839</v>
      </c>
      <c r="AI106" s="1">
        <v>3984000517.0234451</v>
      </c>
      <c r="AJ106" s="1">
        <v>4284028482.5376568</v>
      </c>
      <c r="AK106" s="1">
        <v>4658246918.2709217</v>
      </c>
      <c r="AL106" s="1">
        <v>5337833248.0392399</v>
      </c>
      <c r="AM106" s="1">
        <v>6293046161.8326206</v>
      </c>
      <c r="AN106" s="1">
        <v>7274595706.6715412</v>
      </c>
      <c r="AO106" s="1">
        <v>8639235842.180748</v>
      </c>
      <c r="AP106" s="1">
        <v>10351914093.17234</v>
      </c>
      <c r="AQ106" s="1">
        <v>10401851850.610821</v>
      </c>
      <c r="AR106" s="1">
        <v>11242275198.978273</v>
      </c>
      <c r="AS106" s="1">
        <v>12829541141.012688</v>
      </c>
      <c r="AT106" s="1">
        <v>14054443213.463924</v>
      </c>
      <c r="AU106" s="1">
        <v>15227991395.220064</v>
      </c>
      <c r="AV106" s="1">
        <v>16702610842.402475</v>
      </c>
      <c r="AW106" s="1">
        <v>18049954289.422901</v>
      </c>
      <c r="AX106" s="1">
        <v>20016747754.019234</v>
      </c>
      <c r="AY106" s="1">
        <v>22177200511.581059</v>
      </c>
      <c r="AZ106" s="1">
        <v>24571753583.492203</v>
      </c>
      <c r="BA106" s="1">
        <v>27089389786.968414</v>
      </c>
      <c r="BB106" s="1">
        <f t="shared" si="3"/>
        <v>5454078179.8288279</v>
      </c>
      <c r="BC106" s="1">
        <f t="shared" si="2"/>
        <v>272703908991.44138</v>
      </c>
    </row>
    <row r="107" spans="1:55" x14ac:dyDescent="0.25">
      <c r="A107" t="s">
        <v>269</v>
      </c>
      <c r="B107" t="s">
        <v>56</v>
      </c>
      <c r="C107" t="s">
        <v>270</v>
      </c>
      <c r="D107" s="1">
        <v>14295279.544693673</v>
      </c>
      <c r="E107" s="1">
        <v>15278632.47863248</v>
      </c>
      <c r="F107" s="1">
        <v>18936526.946107786</v>
      </c>
      <c r="G107" s="1">
        <v>31710657.725781139</v>
      </c>
      <c r="H107" s="1">
        <v>85637174.372213095</v>
      </c>
      <c r="I107" s="1">
        <v>55081816.991752848</v>
      </c>
      <c r="J107" s="1">
        <v>41109617.499694489</v>
      </c>
      <c r="K107" s="1">
        <v>38748059.436682187</v>
      </c>
      <c r="L107" s="1">
        <v>45210026.324825451</v>
      </c>
      <c r="M107" s="1">
        <v>42620165.437066846</v>
      </c>
      <c r="N107" s="1">
        <v>38715554.543384194</v>
      </c>
      <c r="O107" s="1">
        <v>41369800.045966446</v>
      </c>
      <c r="P107" s="1">
        <v>40572066.132467791</v>
      </c>
      <c r="Q107" s="1">
        <v>37837837.837837838</v>
      </c>
      <c r="R107" s="1">
        <v>41246160.596752964</v>
      </c>
      <c r="S107" s="1">
        <v>32125148.404218167</v>
      </c>
      <c r="T107" s="1">
        <v>32085561.497326203</v>
      </c>
      <c r="U107" s="1">
        <v>33608738.271950707</v>
      </c>
      <c r="V107" s="1">
        <v>42972107.195874669</v>
      </c>
      <c r="W107" s="1">
        <v>41119721.651114978</v>
      </c>
      <c r="X107" s="1">
        <v>39809538.677698858</v>
      </c>
      <c r="Y107" s="1">
        <v>47515189.281819597</v>
      </c>
      <c r="Z107" s="1">
        <v>47737955.346650995</v>
      </c>
      <c r="AA107" s="1">
        <v>46919624.64300286</v>
      </c>
      <c r="AB107" s="1">
        <v>54832577.862260565</v>
      </c>
      <c r="AC107" s="1">
        <v>56338028.169014089</v>
      </c>
      <c r="AD107" s="1">
        <v>66515376.79004617</v>
      </c>
      <c r="AE107" s="1">
        <v>67537479.590322107</v>
      </c>
      <c r="AF107" s="1">
        <v>65334841.060434721</v>
      </c>
      <c r="AG107" s="1">
        <v>69032258.064516112</v>
      </c>
      <c r="AH107" s="1">
        <v>67254174.397031531</v>
      </c>
      <c r="AI107" s="1">
        <v>63101272.369918279</v>
      </c>
      <c r="AJ107" s="1">
        <v>72196457.676844507</v>
      </c>
      <c r="AK107" s="1">
        <v>90231856.800051883</v>
      </c>
      <c r="AL107" s="1">
        <v>102367039.27048096</v>
      </c>
      <c r="AM107" s="1">
        <v>112133944.25353187</v>
      </c>
      <c r="AN107" s="1">
        <v>110234939.75903614</v>
      </c>
      <c r="AO107" s="1">
        <v>132671742.95038071</v>
      </c>
      <c r="AP107" s="1">
        <v>141042610.30028519</v>
      </c>
      <c r="AQ107" s="1">
        <v>132420059.27312429</v>
      </c>
      <c r="AR107" s="1">
        <v>156120895.24857822</v>
      </c>
      <c r="AS107" s="1">
        <v>181705002.57864881</v>
      </c>
      <c r="AT107" s="1">
        <v>190243321.59867465</v>
      </c>
      <c r="AU107" s="1">
        <v>185113921.60648772</v>
      </c>
      <c r="AV107" s="1">
        <v>179703443.30268615</v>
      </c>
      <c r="AW107" s="1">
        <v>171117872.43633088</v>
      </c>
      <c r="AX107" s="1">
        <v>178328873.03003272</v>
      </c>
      <c r="AY107" s="1">
        <v>187276210.91354999</v>
      </c>
      <c r="AZ107" s="1">
        <v>196737895.99521819</v>
      </c>
      <c r="BA107" s="1">
        <v>194647201.94647205</v>
      </c>
      <c r="BB107" s="1">
        <f t="shared" si="3"/>
        <v>83530045.162549496</v>
      </c>
      <c r="BC107" s="1">
        <f t="shared" si="2"/>
        <v>4176502258.1274748</v>
      </c>
    </row>
    <row r="108" spans="1:55" x14ac:dyDescent="0.25">
      <c r="A108" t="s">
        <v>271</v>
      </c>
      <c r="B108" t="s">
        <v>56</v>
      </c>
      <c r="C108" t="s">
        <v>272</v>
      </c>
      <c r="D108" s="1">
        <v>16300000</v>
      </c>
      <c r="E108" s="1">
        <v>19624746.450304259</v>
      </c>
      <c r="F108" s="1">
        <v>22944849.115504682</v>
      </c>
      <c r="G108" s="1">
        <v>24196018.376722816</v>
      </c>
      <c r="H108" s="1">
        <v>31514856.307842184</v>
      </c>
      <c r="I108" s="1">
        <v>33364055.299539171</v>
      </c>
      <c r="J108" s="1">
        <v>30095602.294455066</v>
      </c>
      <c r="K108" s="1">
        <v>44496737.777777776</v>
      </c>
      <c r="L108" s="1">
        <v>49433941.481481478</v>
      </c>
      <c r="M108" s="1">
        <v>58840662.59259259</v>
      </c>
      <c r="N108" s="1">
        <v>68459214.074074075</v>
      </c>
      <c r="O108" s="1">
        <v>80890204.814814806</v>
      </c>
      <c r="P108" s="1">
        <v>86021798.518518507</v>
      </c>
      <c r="Q108" s="1">
        <v>86875571.481481478</v>
      </c>
      <c r="R108" s="1">
        <v>98603924.814814806</v>
      </c>
      <c r="S108" s="1">
        <v>111008962.22222221</v>
      </c>
      <c r="T108" s="1">
        <v>130684579.62962963</v>
      </c>
      <c r="U108" s="1">
        <v>147748773.33333331</v>
      </c>
      <c r="V108" s="1">
        <v>172692174.44444445</v>
      </c>
      <c r="W108" s="1">
        <v>192517321.85185185</v>
      </c>
      <c r="X108" s="1">
        <v>217258907.77777776</v>
      </c>
      <c r="Y108" s="1">
        <v>220539518.51851851</v>
      </c>
      <c r="Z108" s="1">
        <v>242135407.4074074</v>
      </c>
      <c r="AA108" s="1">
        <v>263754666.66666666</v>
      </c>
      <c r="AB108" s="1">
        <v>295157666.66666663</v>
      </c>
      <c r="AC108" s="1">
        <v>313483370.37037033</v>
      </c>
      <c r="AD108" s="1">
        <v>333946111.1111111</v>
      </c>
      <c r="AE108" s="1">
        <v>374640306.97364032</v>
      </c>
      <c r="AF108" s="1">
        <v>383257146.03492379</v>
      </c>
      <c r="AG108" s="1">
        <v>406597041.48593038</v>
      </c>
      <c r="AH108" s="1">
        <v>433520483.4464094</v>
      </c>
      <c r="AI108" s="1">
        <v>475443702.9622215</v>
      </c>
      <c r="AJ108" s="1">
        <v>497328958.58821785</v>
      </c>
      <c r="AK108" s="1">
        <v>486344344.34434438</v>
      </c>
      <c r="AL108" s="1">
        <v>529250444.44444442</v>
      </c>
      <c r="AM108" s="1">
        <v>577730925.92592585</v>
      </c>
      <c r="AN108" s="1">
        <v>644414814.81481481</v>
      </c>
      <c r="AO108" s="1">
        <v>689285185.18518519</v>
      </c>
      <c r="AP108" s="1">
        <v>751229629.62962961</v>
      </c>
      <c r="AQ108" s="1">
        <v>747859259.25925922</v>
      </c>
      <c r="AR108" s="1">
        <v>760177777.77777767</v>
      </c>
      <c r="AS108" s="1">
        <v>817762962.96296287</v>
      </c>
      <c r="AT108" s="1">
        <v>800422222.22222221</v>
      </c>
      <c r="AU108" s="1">
        <v>839770370.37037027</v>
      </c>
      <c r="AV108" s="1">
        <v>916574074.07407403</v>
      </c>
      <c r="AW108" s="1">
        <v>923155555.55555546</v>
      </c>
      <c r="AX108" s="1">
        <v>971162962.96296287</v>
      </c>
      <c r="AY108" s="1">
        <v>996937037.03703701</v>
      </c>
      <c r="AZ108" s="1">
        <v>1010814814.8148148</v>
      </c>
      <c r="BA108" s="1">
        <v>1050992592.5925925</v>
      </c>
      <c r="BB108" s="1">
        <f t="shared" si="3"/>
        <v>389545245.13730484</v>
      </c>
      <c r="BC108" s="1">
        <f t="shared" si="2"/>
        <v>19477262256.865242</v>
      </c>
    </row>
    <row r="109" spans="1:55" x14ac:dyDescent="0.25">
      <c r="A109" t="s">
        <v>273</v>
      </c>
      <c r="B109" t="s">
        <v>56</v>
      </c>
      <c r="C109" t="s">
        <v>274</v>
      </c>
      <c r="D109" s="1">
        <v>9005023183.9258099</v>
      </c>
      <c r="E109" s="1">
        <v>9903499927.9850216</v>
      </c>
      <c r="F109" s="1">
        <v>10862327878.032019</v>
      </c>
      <c r="G109" s="1">
        <v>13876531432.014462</v>
      </c>
      <c r="H109" s="1">
        <v>19544094741.266346</v>
      </c>
      <c r="I109" s="1">
        <v>21784297520.661156</v>
      </c>
      <c r="J109" s="1">
        <v>29902479338.842976</v>
      </c>
      <c r="K109" s="1">
        <v>38446487603.305786</v>
      </c>
      <c r="L109" s="1">
        <v>51972107438.016525</v>
      </c>
      <c r="M109" s="1">
        <v>66946900826.446281</v>
      </c>
      <c r="N109" s="1">
        <v>65398646757.651093</v>
      </c>
      <c r="O109" s="1">
        <v>72933350953.702484</v>
      </c>
      <c r="P109" s="1">
        <v>78358866334.73764</v>
      </c>
      <c r="Q109" s="1">
        <v>87760360941.024811</v>
      </c>
      <c r="R109" s="1">
        <v>97510235986.004608</v>
      </c>
      <c r="S109" s="1">
        <v>101296177099.37703</v>
      </c>
      <c r="T109" s="1">
        <v>116836802995.06494</v>
      </c>
      <c r="U109" s="1">
        <v>147948259722.57678</v>
      </c>
      <c r="V109" s="1">
        <v>199590823957.23679</v>
      </c>
      <c r="W109" s="1">
        <v>246927292765.0195</v>
      </c>
      <c r="X109" s="1">
        <v>283367525714.93164</v>
      </c>
      <c r="Y109" s="1">
        <v>330648530715.211</v>
      </c>
      <c r="Z109" s="1">
        <v>355525267405.36731</v>
      </c>
      <c r="AA109" s="1">
        <v>392666101884.95898</v>
      </c>
      <c r="AB109" s="1">
        <v>463617399962.66107</v>
      </c>
      <c r="AC109" s="1">
        <v>566583427334.13721</v>
      </c>
      <c r="AD109" s="1">
        <v>610169556840.07703</v>
      </c>
      <c r="AE109" s="1">
        <v>569754543829.95728</v>
      </c>
      <c r="AF109" s="1">
        <v>383330931042.35645</v>
      </c>
      <c r="AG109" s="1">
        <v>497512659612.05231</v>
      </c>
      <c r="AH109" s="1">
        <v>576178114168.49402</v>
      </c>
      <c r="AI109" s="1">
        <v>547658231279.87048</v>
      </c>
      <c r="AJ109" s="1">
        <v>627246081417.00427</v>
      </c>
      <c r="AK109" s="1">
        <v>702717332012.99084</v>
      </c>
      <c r="AL109" s="1">
        <v>793175007858.06592</v>
      </c>
      <c r="AM109" s="1">
        <v>934901071332.98376</v>
      </c>
      <c r="AN109" s="1">
        <v>1053216909887.5618</v>
      </c>
      <c r="AO109" s="1">
        <v>1172614086539.8635</v>
      </c>
      <c r="AP109" s="1">
        <v>1047339010225.2474</v>
      </c>
      <c r="AQ109" s="1">
        <v>943941876218.74353</v>
      </c>
      <c r="AR109" s="1">
        <v>1144066965324.4941</v>
      </c>
      <c r="AS109" s="1">
        <v>1253223044718.9871</v>
      </c>
      <c r="AT109" s="1">
        <v>1278427634342.5859</v>
      </c>
      <c r="AU109" s="1">
        <v>1370795199976.1792</v>
      </c>
      <c r="AV109" s="1">
        <v>1484318219633.6272</v>
      </c>
      <c r="AW109" s="1">
        <v>1465773245547.1497</v>
      </c>
      <c r="AX109" s="1">
        <v>1500111596236.3716</v>
      </c>
      <c r="AY109" s="1">
        <v>1623901496835.7908</v>
      </c>
      <c r="AZ109" s="1">
        <v>1720578827805.543</v>
      </c>
      <c r="BA109" s="1">
        <v>1642383217167.2639</v>
      </c>
      <c r="BB109" s="1">
        <f t="shared" si="3"/>
        <v>576450953605.46838</v>
      </c>
      <c r="BC109" s="1">
        <f t="shared" si="2"/>
        <v>28822547680273.422</v>
      </c>
    </row>
    <row r="110" spans="1:55" x14ac:dyDescent="0.25">
      <c r="A110" t="s">
        <v>275</v>
      </c>
      <c r="B110" t="s">
        <v>62</v>
      </c>
      <c r="C110" t="s">
        <v>276</v>
      </c>
      <c r="D110" s="1">
        <v>155226365181.83224</v>
      </c>
      <c r="E110" s="1">
        <v>172347605941.30551</v>
      </c>
      <c r="F110" s="1">
        <v>194969494240.98663</v>
      </c>
      <c r="G110" s="1">
        <v>254734667786.37231</v>
      </c>
      <c r="H110" s="1">
        <v>339408326160.05103</v>
      </c>
      <c r="I110" s="1">
        <v>364906236112.81378</v>
      </c>
      <c r="J110" s="1">
        <v>404287305731.24048</v>
      </c>
      <c r="K110" s="1">
        <v>441289975573.74536</v>
      </c>
      <c r="L110" s="1">
        <v>500564125249.60907</v>
      </c>
      <c r="M110" s="1">
        <v>592908483785.52563</v>
      </c>
      <c r="N110" s="1">
        <v>709844972592.23096</v>
      </c>
      <c r="O110" s="1">
        <v>819350699770.33301</v>
      </c>
      <c r="P110" s="1">
        <v>767568369444.80383</v>
      </c>
      <c r="Q110" s="1">
        <v>677029009556.01819</v>
      </c>
      <c r="R110" s="1">
        <v>682618305925.80444</v>
      </c>
      <c r="S110" s="1">
        <v>705531082576.39233</v>
      </c>
      <c r="T110" s="1">
        <v>709054945006.12927</v>
      </c>
      <c r="U110" s="1">
        <v>744601713477.8031</v>
      </c>
      <c r="V110" s="1">
        <v>842387306516.66492</v>
      </c>
      <c r="W110" s="1">
        <v>920339470909.54065</v>
      </c>
      <c r="X110" s="1">
        <v>1083345539027.4281</v>
      </c>
      <c r="Y110" s="1">
        <v>1344223892180.5085</v>
      </c>
      <c r="Z110" s="1">
        <v>1251770245377.0193</v>
      </c>
      <c r="AA110" s="1">
        <v>1448544701716.5305</v>
      </c>
      <c r="AB110" s="1">
        <v>1658550212158.0569</v>
      </c>
      <c r="AC110" s="1">
        <v>1755437480663.5789</v>
      </c>
      <c r="AD110" s="1">
        <v>1902844447810.4141</v>
      </c>
      <c r="AE110" s="1">
        <v>2085143078585.5435</v>
      </c>
      <c r="AF110" s="1">
        <v>2099574001534.6812</v>
      </c>
      <c r="AG110" s="1">
        <v>1877278363843.7476</v>
      </c>
      <c r="AH110" s="1">
        <v>2082603151884.8108</v>
      </c>
      <c r="AI110" s="1">
        <v>2033468830587.9197</v>
      </c>
      <c r="AJ110" s="1">
        <v>1809122295475.2092</v>
      </c>
      <c r="AK110" s="1">
        <v>1841571035573.042</v>
      </c>
      <c r="AL110" s="1">
        <v>2118757594428.2874</v>
      </c>
      <c r="AM110" s="1">
        <v>2575421861180.5239</v>
      </c>
      <c r="AN110" s="1">
        <v>3023226791857.5103</v>
      </c>
      <c r="AO110" s="1">
        <v>3586011331189.623</v>
      </c>
      <c r="AP110" s="1">
        <v>4198477048356.3838</v>
      </c>
      <c r="AQ110" s="1">
        <v>3933619244497.2388</v>
      </c>
      <c r="AR110" s="1">
        <v>4905141248773.0791</v>
      </c>
      <c r="AS110" s="1">
        <v>5585656091712.7822</v>
      </c>
      <c r="AT110" s="1">
        <v>5622186709733.0986</v>
      </c>
      <c r="AU110" s="1">
        <v>5748179330799.9004</v>
      </c>
      <c r="AV110" s="1">
        <v>5883202489743.0527</v>
      </c>
      <c r="AW110" s="1">
        <v>4998227561602.2734</v>
      </c>
      <c r="AX110" s="1">
        <v>4858334202372.3721</v>
      </c>
      <c r="AY110" s="1">
        <v>5416130983383.7559</v>
      </c>
      <c r="AZ110" s="1">
        <v>5219475893094.7119</v>
      </c>
      <c r="BA110" s="1">
        <v>5136327518155.873</v>
      </c>
      <c r="BB110" s="1">
        <f t="shared" si="3"/>
        <v>2161616432776.7632</v>
      </c>
      <c r="BC110" s="1">
        <f t="shared" si="2"/>
        <v>108080821638838.16</v>
      </c>
    </row>
    <row r="111" spans="1:55" x14ac:dyDescent="0.25">
      <c r="A111" t="s">
        <v>277</v>
      </c>
      <c r="B111" t="s">
        <v>65</v>
      </c>
      <c r="C111" t="s">
        <v>278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1757142805.7142856</v>
      </c>
      <c r="S111" s="1">
        <v>2366666615.5555558</v>
      </c>
      <c r="T111" s="1">
        <v>1776842041.0526316</v>
      </c>
      <c r="U111" s="1">
        <v>1087273103.6963856</v>
      </c>
      <c r="V111" s="1">
        <v>598961269.29787862</v>
      </c>
      <c r="W111" s="1">
        <v>714046821.09379697</v>
      </c>
      <c r="X111" s="1">
        <v>865559856.16389966</v>
      </c>
      <c r="Y111" s="1">
        <v>1028087972.3108478</v>
      </c>
      <c r="Z111" s="1">
        <v>1127806944.6151268</v>
      </c>
      <c r="AA111" s="1">
        <v>1327748654.6596859</v>
      </c>
      <c r="AB111" s="1">
        <v>1543606345.1168365</v>
      </c>
      <c r="AC111" s="1">
        <v>1763536304.5396364</v>
      </c>
      <c r="AD111" s="1">
        <v>1873671550.3463552</v>
      </c>
      <c r="AE111" s="1">
        <v>1747011857.3310688</v>
      </c>
      <c r="AF111" s="1">
        <v>1280177838.7190535</v>
      </c>
      <c r="AG111" s="1">
        <v>1454430642.4918334</v>
      </c>
      <c r="AH111" s="1">
        <v>1731198022.4549377</v>
      </c>
      <c r="AI111" s="1">
        <v>1768619058.3464744</v>
      </c>
      <c r="AJ111" s="1">
        <v>1758176653.0774584</v>
      </c>
      <c r="AK111" s="1">
        <v>2023324407.3031573</v>
      </c>
      <c r="AL111" s="1">
        <v>2366398119.882102</v>
      </c>
      <c r="AM111" s="1">
        <v>2735558726.2562494</v>
      </c>
      <c r="AN111" s="1">
        <v>3452882514.0016584</v>
      </c>
      <c r="AO111" s="1">
        <v>4222962987.5385919</v>
      </c>
      <c r="AP111" s="1">
        <v>5443915120.507947</v>
      </c>
      <c r="AQ111" s="1">
        <v>5832915387.0890837</v>
      </c>
      <c r="AR111" s="1">
        <v>7127792629.5829449</v>
      </c>
      <c r="AS111" s="1">
        <v>8749241114.1891289</v>
      </c>
      <c r="AT111" s="1">
        <v>10191350119.680822</v>
      </c>
      <c r="AU111" s="1">
        <v>11942230508.333982</v>
      </c>
      <c r="AV111" s="1">
        <v>13268458231.928415</v>
      </c>
      <c r="AW111" s="1">
        <v>14390442307.399641</v>
      </c>
      <c r="AX111" s="1">
        <v>15805692545.872347</v>
      </c>
      <c r="AY111" s="1">
        <v>16853087485.4118</v>
      </c>
      <c r="AZ111" s="1">
        <v>17953786416.143097</v>
      </c>
      <c r="BA111" s="1">
        <v>18173839128.269855</v>
      </c>
      <c r="BB111" s="1">
        <f t="shared" si="3"/>
        <v>3762088842.1194916</v>
      </c>
      <c r="BC111" s="1">
        <f t="shared" si="2"/>
        <v>188104442105.97458</v>
      </c>
    </row>
    <row r="112" spans="1:55" x14ac:dyDescent="0.25">
      <c r="A112" t="s">
        <v>279</v>
      </c>
      <c r="B112" t="s">
        <v>59</v>
      </c>
      <c r="C112" t="s">
        <v>280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3313540067.9324584</v>
      </c>
      <c r="W112" s="1">
        <v>2717998687.7100158</v>
      </c>
      <c r="X112" s="1">
        <v>2838485353.9618664</v>
      </c>
      <c r="Y112" s="1">
        <v>4690415092.5366325</v>
      </c>
      <c r="Z112" s="1">
        <v>5843579160.9012194</v>
      </c>
      <c r="AA112" s="1">
        <v>7941744492.1211014</v>
      </c>
      <c r="AB112" s="1">
        <v>9599127049.9375038</v>
      </c>
      <c r="AC112" s="1">
        <v>11718795528.493893</v>
      </c>
      <c r="AD112" s="1">
        <v>13690217333.269695</v>
      </c>
      <c r="AE112" s="1">
        <v>15751867489.444624</v>
      </c>
      <c r="AF112" s="1">
        <v>17247179005.521946</v>
      </c>
      <c r="AG112" s="1">
        <v>17391056369.226524</v>
      </c>
      <c r="AH112" s="1">
        <v>17260364842.454395</v>
      </c>
      <c r="AI112" s="1">
        <v>17649751243.781094</v>
      </c>
      <c r="AJ112" s="1">
        <v>19152238805.970146</v>
      </c>
      <c r="AK112" s="1">
        <v>20082918739.635155</v>
      </c>
      <c r="AL112" s="1">
        <v>21159827992.039799</v>
      </c>
      <c r="AM112" s="1">
        <v>21497336498.971806</v>
      </c>
      <c r="AN112" s="1">
        <v>22022709851.542286</v>
      </c>
      <c r="AO112" s="1">
        <v>24827355014.66003</v>
      </c>
      <c r="AP112" s="1">
        <v>29118916105.605301</v>
      </c>
      <c r="AQ112" s="1">
        <v>35399582928.623543</v>
      </c>
      <c r="AR112" s="1">
        <v>38443907042.321716</v>
      </c>
      <c r="AS112" s="1">
        <v>39927125961.194023</v>
      </c>
      <c r="AT112" s="1">
        <v>44035991745.671631</v>
      </c>
      <c r="AU112" s="1">
        <v>46909335135.124374</v>
      </c>
      <c r="AV112" s="1">
        <v>48134486624.610283</v>
      </c>
      <c r="AW112" s="1">
        <v>49939374832.70314</v>
      </c>
      <c r="AX112" s="1">
        <v>51205122503.814255</v>
      </c>
      <c r="AY112" s="1">
        <v>53140638269.121056</v>
      </c>
      <c r="AZ112" s="1">
        <v>54961275741.558861</v>
      </c>
      <c r="BA112" s="1">
        <v>53367042272.172462</v>
      </c>
      <c r="BB112" s="1">
        <f t="shared" si="3"/>
        <v>16419586155.652657</v>
      </c>
      <c r="BC112" s="1">
        <f t="shared" si="2"/>
        <v>820979307782.63281</v>
      </c>
    </row>
    <row r="113" spans="1:55" x14ac:dyDescent="0.25">
      <c r="A113" t="s">
        <v>281</v>
      </c>
      <c r="B113" t="s">
        <v>65</v>
      </c>
      <c r="C113" t="s">
        <v>282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874000000</v>
      </c>
      <c r="AI113" s="1">
        <v>906000000</v>
      </c>
      <c r="AJ113" s="1">
        <v>927000000</v>
      </c>
      <c r="AK113" s="1">
        <v>748000000</v>
      </c>
      <c r="AL113" s="1">
        <v>897000000</v>
      </c>
      <c r="AM113" s="1">
        <v>949000000</v>
      </c>
      <c r="AN113" s="1">
        <v>1119000000</v>
      </c>
      <c r="AO113" s="1">
        <v>1373000000</v>
      </c>
      <c r="AP113" s="1">
        <v>1726000000</v>
      </c>
      <c r="AQ113" s="1">
        <v>1768000000</v>
      </c>
      <c r="AR113" s="1">
        <v>1998000000</v>
      </c>
      <c r="AS113" s="1">
        <v>2398000000</v>
      </c>
      <c r="AT113" s="1">
        <v>2720999999.9999995</v>
      </c>
      <c r="AU113" s="1">
        <v>3067000000</v>
      </c>
      <c r="AV113" s="1">
        <v>3144000000</v>
      </c>
      <c r="AW113" s="1">
        <v>3177000000</v>
      </c>
      <c r="AX113" s="1">
        <v>3277826000.0000005</v>
      </c>
      <c r="AY113" s="1">
        <v>3285455000</v>
      </c>
      <c r="AZ113" s="1">
        <v>3264000000.0000005</v>
      </c>
      <c r="BA113" s="1">
        <v>3070518099.9999995</v>
      </c>
      <c r="BB113" s="1">
        <f t="shared" si="3"/>
        <v>813795982</v>
      </c>
      <c r="BC113" s="1">
        <f t="shared" si="2"/>
        <v>40689799100</v>
      </c>
    </row>
    <row r="114" spans="1:55" x14ac:dyDescent="0.25">
      <c r="A114" t="s">
        <v>283</v>
      </c>
      <c r="B114" t="s">
        <v>65</v>
      </c>
      <c r="C114" t="s">
        <v>284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28901836158.192089</v>
      </c>
      <c r="Y114" s="1">
        <v>31995012468.82793</v>
      </c>
      <c r="Z114" s="1">
        <v>33881392045.454544</v>
      </c>
      <c r="AA114" s="1">
        <v>30657030223.390274</v>
      </c>
      <c r="AB114" s="1">
        <v>28607921928.817451</v>
      </c>
      <c r="AC114" s="1">
        <v>25544128198.995453</v>
      </c>
      <c r="AD114" s="1">
        <v>27884615384.615383</v>
      </c>
      <c r="AE114" s="1">
        <v>30698633109.134304</v>
      </c>
      <c r="AF114" s="1">
        <v>27249786142.001709</v>
      </c>
      <c r="AG114" s="1">
        <v>35976714100.905563</v>
      </c>
      <c r="AH114" s="1">
        <v>38270206950.409996</v>
      </c>
      <c r="AI114" s="1">
        <v>34110064452.15667</v>
      </c>
      <c r="AJ114" s="1">
        <v>20481889763.779526</v>
      </c>
      <c r="AK114" s="1">
        <v>26265625000</v>
      </c>
      <c r="AL114" s="1">
        <v>33122307692.30769</v>
      </c>
      <c r="AM114" s="1">
        <v>47334148578.416389</v>
      </c>
      <c r="AN114" s="1">
        <v>54961936662.606575</v>
      </c>
      <c r="AO114" s="1">
        <v>67516236337.715828</v>
      </c>
      <c r="AP114" s="1">
        <v>87140405361.229156</v>
      </c>
      <c r="AQ114" s="1">
        <v>63028320702.034302</v>
      </c>
      <c r="AR114" s="1">
        <v>74773444900.536789</v>
      </c>
      <c r="AS114" s="1">
        <v>34699395523.607254</v>
      </c>
      <c r="AT114" s="1">
        <v>81873662518.823807</v>
      </c>
      <c r="AU114" s="1">
        <v>65502870173.783119</v>
      </c>
      <c r="AV114" s="1">
        <v>41142722414.335114</v>
      </c>
      <c r="AW114" s="1">
        <v>27842131479.872574</v>
      </c>
      <c r="AX114" s="1">
        <v>26197143268.124279</v>
      </c>
      <c r="AY114" s="1">
        <v>37883243650.452003</v>
      </c>
      <c r="AZ114" s="1">
        <v>52607888717.948715</v>
      </c>
      <c r="BA114" s="1">
        <v>52076250947.579185</v>
      </c>
      <c r="BB114" s="1">
        <f t="shared" si="3"/>
        <v>25364539297.121071</v>
      </c>
      <c r="BC114" s="1">
        <f t="shared" si="2"/>
        <v>1268226964856.0535</v>
      </c>
    </row>
    <row r="115" spans="1:55" x14ac:dyDescent="0.25">
      <c r="A115" t="s">
        <v>285</v>
      </c>
      <c r="B115" t="s">
        <v>56</v>
      </c>
      <c r="C115" t="s">
        <v>286</v>
      </c>
      <c r="D115" s="1">
        <v>25998766981.918434</v>
      </c>
      <c r="E115" s="1">
        <v>28963348628.11742</v>
      </c>
      <c r="F115" s="1">
        <v>31617255070.403255</v>
      </c>
      <c r="G115" s="1">
        <v>37749478166.026909</v>
      </c>
      <c r="H115" s="1">
        <v>47001731558.300522</v>
      </c>
      <c r="I115" s="1">
        <v>55469781775.21814</v>
      </c>
      <c r="J115" s="1">
        <v>58909133095.552994</v>
      </c>
      <c r="K115" s="1">
        <v>68409091551.385071</v>
      </c>
      <c r="L115" s="1">
        <v>76837536902.737946</v>
      </c>
      <c r="M115" s="1">
        <v>83287350252.448807</v>
      </c>
      <c r="N115" s="1">
        <v>88483800046.632294</v>
      </c>
      <c r="O115" s="1">
        <v>91279061283.597076</v>
      </c>
      <c r="P115" s="1">
        <v>94152288669.319748</v>
      </c>
      <c r="Q115" s="1">
        <v>91278598683.307205</v>
      </c>
      <c r="R115" s="1">
        <v>88689503408.818314</v>
      </c>
      <c r="S115" s="1">
        <v>92872035444.966675</v>
      </c>
      <c r="T115" s="1">
        <v>99356839684.262985</v>
      </c>
      <c r="U115" s="1">
        <v>106717046210.1956</v>
      </c>
      <c r="V115" s="1">
        <v>105200272538.1423</v>
      </c>
      <c r="W115" s="1">
        <v>103703709989.27771</v>
      </c>
      <c r="X115" s="1">
        <v>109249954121.4841</v>
      </c>
      <c r="Y115" s="1">
        <v>109979397737.1232</v>
      </c>
      <c r="Z115" s="1">
        <v>96392040778.347366</v>
      </c>
      <c r="AA115" s="1">
        <v>96685314333.058731</v>
      </c>
      <c r="AB115" s="1">
        <v>83343858955.741821</v>
      </c>
      <c r="AC115" s="1">
        <v>93893168062.260559</v>
      </c>
      <c r="AD115" s="1">
        <v>99198793946.392914</v>
      </c>
      <c r="AE115" s="1">
        <v>105912851042.44968</v>
      </c>
      <c r="AF115" s="1">
        <v>107093744758.60876</v>
      </c>
      <c r="AG115" s="1">
        <v>106999831949.82196</v>
      </c>
      <c r="AH115" s="1">
        <v>130127815325.6441</v>
      </c>
      <c r="AI115" s="1">
        <v>121820352364.78027</v>
      </c>
      <c r="AJ115" s="1">
        <v>131160409847.24193</v>
      </c>
      <c r="AK115" s="1">
        <v>144031457407.0647</v>
      </c>
      <c r="AL115" s="1">
        <v>167584144014.34222</v>
      </c>
      <c r="AM115" s="1">
        <v>195975160142.05493</v>
      </c>
      <c r="AN115" s="1">
        <v>230347128589.57016</v>
      </c>
      <c r="AO115" s="1">
        <v>282119507700.68903</v>
      </c>
      <c r="AP115" s="1">
        <v>341791213249.41382</v>
      </c>
      <c r="AQ115" s="1">
        <v>351484929707.37122</v>
      </c>
      <c r="AR115" s="1">
        <v>390052983240.49573</v>
      </c>
      <c r="AS115" s="1">
        <v>421622870682.16077</v>
      </c>
      <c r="AT115" s="1">
        <v>442152712908.21222</v>
      </c>
      <c r="AU115" s="1">
        <v>485102886087.96252</v>
      </c>
      <c r="AV115" s="1">
        <v>519928792724.94757</v>
      </c>
      <c r="AW115" s="1">
        <v>519124716837.81769</v>
      </c>
      <c r="AX115" s="1">
        <v>479250262076.18292</v>
      </c>
      <c r="AY115" s="1">
        <v>494892781230.87915</v>
      </c>
      <c r="AZ115" s="1">
        <v>509033861008.98437</v>
      </c>
      <c r="BA115" s="1">
        <v>521273843020.46588</v>
      </c>
      <c r="BB115" s="1">
        <f t="shared" si="3"/>
        <v>187272068275.84402</v>
      </c>
      <c r="BC115" s="1">
        <f t="shared" si="2"/>
        <v>9363603413792.2012</v>
      </c>
    </row>
    <row r="116" spans="1:55" x14ac:dyDescent="0.25">
      <c r="A116" t="s">
        <v>287</v>
      </c>
      <c r="B116" t="s">
        <v>62</v>
      </c>
      <c r="C116" t="s">
        <v>288</v>
      </c>
      <c r="D116" s="1">
        <v>90098330.665447056</v>
      </c>
      <c r="E116" s="1">
        <v>104888628.17194419</v>
      </c>
      <c r="F116" s="1">
        <v>124941925.0104734</v>
      </c>
      <c r="G116" s="1">
        <v>165930611.72901919</v>
      </c>
      <c r="H116" s="1">
        <v>193983720.46186894</v>
      </c>
      <c r="I116" s="1">
        <v>246387479.17715877</v>
      </c>
      <c r="J116" s="1">
        <v>272493879.02064329</v>
      </c>
      <c r="K116" s="1">
        <v>303496276.26378196</v>
      </c>
      <c r="L116" s="1">
        <v>436918176.73378074</v>
      </c>
      <c r="M116" s="1">
        <v>503180669.99458712</v>
      </c>
      <c r="N116" s="1">
        <v>534701915.61735398</v>
      </c>
      <c r="O116" s="1">
        <v>511658690.56104267</v>
      </c>
      <c r="P116" s="1">
        <v>522090331.47810662</v>
      </c>
      <c r="Q116" s="1">
        <v>524034109.85660523</v>
      </c>
      <c r="R116" s="1">
        <v>502617355.40707326</v>
      </c>
      <c r="S116" s="1">
        <v>529078995.56387609</v>
      </c>
      <c r="T116" s="1">
        <v>779365167.60242391</v>
      </c>
      <c r="U116" s="1">
        <v>1052843347.6394849</v>
      </c>
      <c r="V116" s="1">
        <v>1161757671.0175631</v>
      </c>
      <c r="W116" s="1">
        <v>1120000916.9264624</v>
      </c>
      <c r="X116" s="1">
        <v>1421466239.5623381</v>
      </c>
      <c r="Y116" s="1">
        <v>1484152022.3152022</v>
      </c>
      <c r="Z116" s="1">
        <v>1631197909.258996</v>
      </c>
      <c r="AA116" s="1">
        <v>1673104493.7736871</v>
      </c>
      <c r="AB116" s="1">
        <v>1948118227.6815088</v>
      </c>
      <c r="AC116" s="1">
        <v>2428461395.3488369</v>
      </c>
      <c r="AD116" s="1">
        <v>2504033252.4271846</v>
      </c>
      <c r="AE116" s="1">
        <v>2298410390.6842141</v>
      </c>
      <c r="AF116" s="1">
        <v>2479721340.8746033</v>
      </c>
      <c r="AG116" s="1">
        <v>2664026095.0605779</v>
      </c>
      <c r="AH116" s="1">
        <v>2483953102.7948837</v>
      </c>
      <c r="AI116" s="1">
        <v>2491822706.8025594</v>
      </c>
      <c r="AJ116" s="1">
        <v>2688630822.5330429</v>
      </c>
      <c r="AK116" s="1">
        <v>3070691319.5217943</v>
      </c>
      <c r="AL116" s="1">
        <v>3454362685.9670286</v>
      </c>
      <c r="AM116" s="1">
        <v>3659251525.8592997</v>
      </c>
      <c r="AN116" s="1">
        <v>4000239272.6112618</v>
      </c>
      <c r="AO116" s="1">
        <v>4601299566.8110628</v>
      </c>
      <c r="AP116" s="1">
        <v>5081432924.0144033</v>
      </c>
      <c r="AQ116" s="1">
        <v>4504549214.2266321</v>
      </c>
      <c r="AR116" s="1">
        <v>5082366478.089941</v>
      </c>
      <c r="AS116" s="1">
        <v>5739977477.477478</v>
      </c>
      <c r="AT116" s="1">
        <v>5456009384.6646061</v>
      </c>
      <c r="AU116" s="1">
        <v>6391735893.8396807</v>
      </c>
      <c r="AV116" s="1">
        <v>6657170923.3791752</v>
      </c>
      <c r="AW116" s="1">
        <v>6268391521.1970072</v>
      </c>
      <c r="AX116" s="1">
        <v>6237264055.2060061</v>
      </c>
      <c r="AY116" s="1">
        <v>6552858738.7021427</v>
      </c>
      <c r="AZ116" s="1">
        <v>0</v>
      </c>
      <c r="BA116" s="1">
        <v>0</v>
      </c>
      <c r="BB116" s="1">
        <f t="shared" si="3"/>
        <v>2292703343.5916772</v>
      </c>
      <c r="BC116" s="1">
        <f t="shared" si="2"/>
        <v>114635167179.58386</v>
      </c>
    </row>
    <row r="117" spans="1:55" x14ac:dyDescent="0.25">
      <c r="A117" t="s">
        <v>289</v>
      </c>
      <c r="B117" t="s">
        <v>62</v>
      </c>
      <c r="C117" t="s">
        <v>290</v>
      </c>
      <c r="D117" s="1">
        <v>596666059513.12231</v>
      </c>
      <c r="E117" s="1">
        <v>643582173959.37817</v>
      </c>
      <c r="F117" s="1">
        <v>719556890290.39441</v>
      </c>
      <c r="G117" s="1">
        <v>909722254613.78418</v>
      </c>
      <c r="H117" s="1">
        <v>1162510944781.0024</v>
      </c>
      <c r="I117" s="1">
        <v>1285035126992.0315</v>
      </c>
      <c r="J117" s="1">
        <v>1390024533103.7554</v>
      </c>
      <c r="K117" s="1">
        <v>1563226132749.0583</v>
      </c>
      <c r="L117" s="1">
        <v>1696735369057.2515</v>
      </c>
      <c r="M117" s="1">
        <v>2018101371184.9885</v>
      </c>
      <c r="N117" s="1">
        <v>2370194352303.0107</v>
      </c>
      <c r="O117" s="1">
        <v>2672915131143.6807</v>
      </c>
      <c r="P117" s="1">
        <v>2643664227742.6362</v>
      </c>
      <c r="Q117" s="1">
        <v>2558448959856.5972</v>
      </c>
      <c r="R117" s="1">
        <v>2585320130752.9971</v>
      </c>
      <c r="S117" s="1">
        <v>2723545609046.9336</v>
      </c>
      <c r="T117" s="1">
        <v>2817534811156.8154</v>
      </c>
      <c r="U117" s="1">
        <v>2885909414825.8125</v>
      </c>
      <c r="V117" s="1">
        <v>3103437784785.8213</v>
      </c>
      <c r="W117" s="1">
        <v>3201792525222.0059</v>
      </c>
      <c r="X117" s="1">
        <v>3653172248720.9355</v>
      </c>
      <c r="Y117" s="1">
        <v>3903651490046.0117</v>
      </c>
      <c r="Z117" s="1">
        <v>3862667383498.1045</v>
      </c>
      <c r="AA117" s="1">
        <v>4105140073038.7612</v>
      </c>
      <c r="AB117" s="1">
        <v>4442592287596.9502</v>
      </c>
      <c r="AC117" s="1">
        <v>4969722371971.043</v>
      </c>
      <c r="AD117" s="1">
        <v>5429489536556.1777</v>
      </c>
      <c r="AE117" s="1">
        <v>5750317846165.7715</v>
      </c>
      <c r="AF117" s="1">
        <v>5577894835661.541</v>
      </c>
      <c r="AG117" s="1">
        <v>5448892809590.6289</v>
      </c>
      <c r="AH117" s="1">
        <v>5958332947350.3691</v>
      </c>
      <c r="AI117" s="1">
        <v>6025103898691.9072</v>
      </c>
      <c r="AJ117" s="1">
        <v>6145810865454.1201</v>
      </c>
      <c r="AK117" s="1">
        <v>6918064101910.5117</v>
      </c>
      <c r="AL117" s="1">
        <v>8207085830745.7842</v>
      </c>
      <c r="AM117" s="1">
        <v>9780197198057.4805</v>
      </c>
      <c r="AN117" s="1">
        <v>11625805524214.756</v>
      </c>
      <c r="AO117" s="1">
        <v>14381205418335.016</v>
      </c>
      <c r="AP117" s="1">
        <v>17262301537843.268</v>
      </c>
      <c r="AQ117" s="1">
        <v>16891109440119.197</v>
      </c>
      <c r="AR117" s="1">
        <v>20535636055881.492</v>
      </c>
      <c r="AS117" s="1">
        <v>24248318623664.539</v>
      </c>
      <c r="AT117" s="1">
        <v>25897210999171.008</v>
      </c>
      <c r="AU117" s="1">
        <v>27431446957650.742</v>
      </c>
      <c r="AV117" s="1">
        <v>28486835211125.926</v>
      </c>
      <c r="AW117" s="1">
        <v>27052639815721.898</v>
      </c>
      <c r="AX117" s="1">
        <v>27180944380494.199</v>
      </c>
      <c r="AY117" s="1">
        <v>29845120321213.133</v>
      </c>
      <c r="AZ117" s="1">
        <v>31819618124575.539</v>
      </c>
      <c r="BA117" s="1">
        <v>32705773165069.738</v>
      </c>
      <c r="BB117" s="1">
        <f t="shared" si="3"/>
        <v>9301800502064.3535</v>
      </c>
      <c r="BC117" s="1">
        <f t="shared" si="2"/>
        <v>465090025103217.69</v>
      </c>
    </row>
    <row r="118" spans="1:55" x14ac:dyDescent="0.25">
      <c r="A118" t="s">
        <v>291</v>
      </c>
      <c r="B118" t="s">
        <v>56</v>
      </c>
      <c r="C118" t="s">
        <v>292</v>
      </c>
      <c r="D118" s="1">
        <v>343950375192.21899</v>
      </c>
      <c r="E118" s="1">
        <v>382966220094.02997</v>
      </c>
      <c r="F118" s="1">
        <v>439472664338.61261</v>
      </c>
      <c r="G118" s="1">
        <v>558354931378.59668</v>
      </c>
      <c r="H118" s="1">
        <v>657570308946.6355</v>
      </c>
      <c r="I118" s="1">
        <v>722610415136.55457</v>
      </c>
      <c r="J118" s="1">
        <v>788423856723.73315</v>
      </c>
      <c r="K118" s="1">
        <v>915208368057.58472</v>
      </c>
      <c r="L118" s="1">
        <v>953539804289.45227</v>
      </c>
      <c r="M118" s="1">
        <v>1139350576895.3679</v>
      </c>
      <c r="N118" s="1">
        <v>1291497697522.7825</v>
      </c>
      <c r="O118" s="1">
        <v>1369006297707.9126</v>
      </c>
      <c r="P118" s="1">
        <v>1400675413529.2173</v>
      </c>
      <c r="Q118" s="1">
        <v>1294243981374.188</v>
      </c>
      <c r="R118" s="1">
        <v>1362704223798.0073</v>
      </c>
      <c r="S118" s="1">
        <v>1456720365827.8604</v>
      </c>
      <c r="T118" s="1">
        <v>1549294211647.0403</v>
      </c>
      <c r="U118" s="1">
        <v>1633046301747.384</v>
      </c>
      <c r="V118" s="1">
        <v>1799038169458.874</v>
      </c>
      <c r="W118" s="1">
        <v>1906319291199.239</v>
      </c>
      <c r="X118" s="1">
        <v>2034399109241.146</v>
      </c>
      <c r="Y118" s="1">
        <v>2240019738320.9429</v>
      </c>
      <c r="Z118" s="1">
        <v>2090646651110.0603</v>
      </c>
      <c r="AA118" s="1">
        <v>2168855670075.0569</v>
      </c>
      <c r="AB118" s="1">
        <v>2470226987686.1895</v>
      </c>
      <c r="AC118" s="1">
        <v>3017659432950.7622</v>
      </c>
      <c r="AD118" s="1">
        <v>3327594332886.3755</v>
      </c>
      <c r="AE118" s="1">
        <v>3484125987353.0625</v>
      </c>
      <c r="AF118" s="1">
        <v>3353900807581.4639</v>
      </c>
      <c r="AG118" s="1">
        <v>3098662880880.7651</v>
      </c>
      <c r="AH118" s="1">
        <v>3402704990556.436</v>
      </c>
      <c r="AI118" s="1">
        <v>3517029587411.3472</v>
      </c>
      <c r="AJ118" s="1">
        <v>3725953397345.2627</v>
      </c>
      <c r="AK118" s="1">
        <v>4246584560695.0601</v>
      </c>
      <c r="AL118" s="1">
        <v>5106125188246.4902</v>
      </c>
      <c r="AM118" s="1">
        <v>6163596452364.9463</v>
      </c>
      <c r="AN118" s="1">
        <v>7438573149633.3496</v>
      </c>
      <c r="AO118" s="1">
        <v>9371977390981.3418</v>
      </c>
      <c r="AP118" s="1">
        <v>11651581464415.076</v>
      </c>
      <c r="AQ118" s="1">
        <v>11260079274798.85</v>
      </c>
      <c r="AR118" s="1">
        <v>13504540875616.846</v>
      </c>
      <c r="AS118" s="1">
        <v>16458183582719.217</v>
      </c>
      <c r="AT118" s="1">
        <v>17608201351645.039</v>
      </c>
      <c r="AU118" s="1">
        <v>18979472797344.664</v>
      </c>
      <c r="AV118" s="1">
        <v>19700201069048.262</v>
      </c>
      <c r="AW118" s="1">
        <v>18470072763242.641</v>
      </c>
      <c r="AX118" s="1">
        <v>18514640177064.191</v>
      </c>
      <c r="AY118" s="1">
        <v>20551045153102.871</v>
      </c>
      <c r="AZ118" s="1">
        <v>22514073510410.605</v>
      </c>
      <c r="BA118" s="1">
        <v>22985816197741.18</v>
      </c>
      <c r="BB118" s="1">
        <f t="shared" si="3"/>
        <v>6088410760146.6953</v>
      </c>
      <c r="BC118" s="1">
        <f t="shared" si="2"/>
        <v>304420538007334.75</v>
      </c>
    </row>
    <row r="119" spans="1:55" x14ac:dyDescent="0.25">
      <c r="A119" t="s">
        <v>293</v>
      </c>
      <c r="B119" t="s">
        <v>56</v>
      </c>
      <c r="C119" t="s">
        <v>294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7870782260.5169792</v>
      </c>
      <c r="AD119" s="1">
        <v>8385109020.2848501</v>
      </c>
      <c r="AE119" s="1">
        <v>10120274492.878721</v>
      </c>
      <c r="AF119" s="1">
        <v>11240360897.712559</v>
      </c>
      <c r="AG119" s="1">
        <v>10972878636.167458</v>
      </c>
      <c r="AH119" s="1">
        <v>11539211480.362537</v>
      </c>
      <c r="AI119" s="1">
        <v>12252498921.018559</v>
      </c>
      <c r="AJ119" s="1">
        <v>14278357283.741899</v>
      </c>
      <c r="AK119" s="1">
        <v>18802576988.15567</v>
      </c>
      <c r="AL119" s="1">
        <v>22649930576.254345</v>
      </c>
      <c r="AM119" s="1">
        <v>26125575942.28138</v>
      </c>
      <c r="AN119" s="1">
        <v>30216060233.404442</v>
      </c>
      <c r="AO119" s="1">
        <v>39738180076.628349</v>
      </c>
      <c r="AP119" s="1">
        <v>47850551148.836525</v>
      </c>
      <c r="AQ119" s="1">
        <v>37440673477.898247</v>
      </c>
      <c r="AR119" s="1">
        <v>37034461707.287422</v>
      </c>
      <c r="AS119" s="1">
        <v>43466133144.169922</v>
      </c>
      <c r="AT119" s="1">
        <v>42842537129.115356</v>
      </c>
      <c r="AU119" s="1">
        <v>46442055803.70182</v>
      </c>
      <c r="AV119" s="1">
        <v>48526000845.310234</v>
      </c>
      <c r="AW119" s="1">
        <v>41392396557.63369</v>
      </c>
      <c r="AX119" s="1">
        <v>43021972484.829872</v>
      </c>
      <c r="AY119" s="1">
        <v>47750908128.259026</v>
      </c>
      <c r="AZ119" s="1">
        <v>53455170033.519409</v>
      </c>
      <c r="BA119" s="1">
        <v>54219315600.085403</v>
      </c>
      <c r="BB119" s="1">
        <f t="shared" si="3"/>
        <v>15352679457.401094</v>
      </c>
      <c r="BC119" s="1">
        <f t="shared" si="2"/>
        <v>767633972870.05469</v>
      </c>
    </row>
    <row r="120" spans="1:55" x14ac:dyDescent="0.25">
      <c r="A120" t="s">
        <v>295</v>
      </c>
      <c r="B120" t="s">
        <v>56</v>
      </c>
      <c r="C120" t="s">
        <v>296</v>
      </c>
      <c r="D120" s="1">
        <v>1509155062.5252118</v>
      </c>
      <c r="E120" s="1">
        <v>1572310771.7705324</v>
      </c>
      <c r="F120" s="1">
        <v>1968733021.7211988</v>
      </c>
      <c r="G120" s="1">
        <v>2701874663.6307182</v>
      </c>
      <c r="H120" s="1">
        <v>3295861019.0555096</v>
      </c>
      <c r="I120" s="1">
        <v>3233431611.2756391</v>
      </c>
      <c r="J120" s="1">
        <v>3544268025.0783701</v>
      </c>
      <c r="K120" s="1">
        <v>3922895891.9527297</v>
      </c>
      <c r="L120" s="1">
        <v>4884869091.8406563</v>
      </c>
      <c r="M120" s="1">
        <v>5711457760.0440283</v>
      </c>
      <c r="N120" s="1">
        <v>6232005655.9525452</v>
      </c>
      <c r="O120" s="1">
        <v>5231808670.1434164</v>
      </c>
      <c r="P120" s="1">
        <v>4764549532.0501499</v>
      </c>
      <c r="Q120" s="1">
        <v>4683697830.374753</v>
      </c>
      <c r="R120" s="1">
        <v>4594891580.5640888</v>
      </c>
      <c r="S120" s="1">
        <v>4738559684.7611933</v>
      </c>
      <c r="T120" s="1">
        <v>6921264132.2015533</v>
      </c>
      <c r="U120" s="1">
        <v>8614215559.1572132</v>
      </c>
      <c r="V120" s="1">
        <v>9750161053.2089958</v>
      </c>
      <c r="W120" s="1">
        <v>10391504709.254709</v>
      </c>
      <c r="X120" s="1">
        <v>13229247947.851278</v>
      </c>
      <c r="Y120" s="1">
        <v>14321878795.038393</v>
      </c>
      <c r="Z120" s="1">
        <v>16065740777.917189</v>
      </c>
      <c r="AA120" s="1">
        <v>16486900186.567163</v>
      </c>
      <c r="AB120" s="1">
        <v>18325791415.481071</v>
      </c>
      <c r="AC120" s="1">
        <v>21588170498.08429</v>
      </c>
      <c r="AD120" s="1">
        <v>21776609771.986973</v>
      </c>
      <c r="AE120" s="1">
        <v>19731912494.361748</v>
      </c>
      <c r="AF120" s="1">
        <v>20209122027.117138</v>
      </c>
      <c r="AG120" s="1">
        <v>22235929043.255913</v>
      </c>
      <c r="AH120" s="1">
        <v>21263514833.241203</v>
      </c>
      <c r="AI120" s="1">
        <v>21272418791.946308</v>
      </c>
      <c r="AJ120" s="1">
        <v>23616328816.111423</v>
      </c>
      <c r="AK120" s="1">
        <v>29557325056.433407</v>
      </c>
      <c r="AL120" s="1">
        <v>34685281847.529175</v>
      </c>
      <c r="AM120" s="1">
        <v>37347394602.661362</v>
      </c>
      <c r="AN120" s="1">
        <v>42414308116.923851</v>
      </c>
      <c r="AO120" s="1">
        <v>50888134410.073914</v>
      </c>
      <c r="AP120" s="1">
        <v>55849686538.743225</v>
      </c>
      <c r="AQ120" s="1">
        <v>51370543206.446236</v>
      </c>
      <c r="AR120" s="1">
        <v>53212476812.295677</v>
      </c>
      <c r="AS120" s="1">
        <v>60004630234.413452</v>
      </c>
      <c r="AT120" s="1">
        <v>56677961787.071655</v>
      </c>
      <c r="AU120" s="1">
        <v>61739352212.304901</v>
      </c>
      <c r="AV120" s="1">
        <v>66103853236.757172</v>
      </c>
      <c r="AW120" s="1">
        <v>57744457954.729683</v>
      </c>
      <c r="AX120" s="1">
        <v>60691483443.122116</v>
      </c>
      <c r="AY120" s="1">
        <v>64181944722.728348</v>
      </c>
      <c r="AZ120" s="1">
        <v>70919958015.524658</v>
      </c>
      <c r="BA120" s="1">
        <v>71104919108.141068</v>
      </c>
      <c r="BB120" s="1">
        <f t="shared" si="3"/>
        <v>25457695840.628468</v>
      </c>
      <c r="BC120" s="1">
        <f t="shared" si="2"/>
        <v>1272884792031.4233</v>
      </c>
    </row>
    <row r="121" spans="1:55" x14ac:dyDescent="0.25">
      <c r="A121" t="s">
        <v>297</v>
      </c>
      <c r="B121" t="s">
        <v>56</v>
      </c>
      <c r="C121" t="s">
        <v>298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5770516257.8436966</v>
      </c>
      <c r="AD121" s="1">
        <v>5952007401.7355795</v>
      </c>
      <c r="AE121" s="1">
        <v>6508472054.1979189</v>
      </c>
      <c r="AF121" s="1">
        <v>7145882282.8547592</v>
      </c>
      <c r="AG121" s="1">
        <v>7518044679.3177996</v>
      </c>
      <c r="AH121" s="1">
        <v>7934206257.2421789</v>
      </c>
      <c r="AI121" s="1">
        <v>8334748153.1229019</v>
      </c>
      <c r="AJ121" s="1">
        <v>9529948840.3819904</v>
      </c>
      <c r="AK121" s="1">
        <v>11731703357.520599</v>
      </c>
      <c r="AL121" s="1">
        <v>14355307662.286978</v>
      </c>
      <c r="AM121" s="1">
        <v>16909366521.468575</v>
      </c>
      <c r="AN121" s="1">
        <v>21436812139.453224</v>
      </c>
      <c r="AO121" s="1">
        <v>30897981124.333199</v>
      </c>
      <c r="AP121" s="1">
        <v>35657998830.580322</v>
      </c>
      <c r="AQ121" s="1">
        <v>26250900750.625519</v>
      </c>
      <c r="AR121" s="1">
        <v>23803906230.747913</v>
      </c>
      <c r="AS121" s="1">
        <v>28490700600.957657</v>
      </c>
      <c r="AT121" s="1">
        <v>28176625841.466515</v>
      </c>
      <c r="AU121" s="1">
        <v>30272574650.37289</v>
      </c>
      <c r="AV121" s="1">
        <v>31382780146.418137</v>
      </c>
      <c r="AW121" s="1">
        <v>27090019662.797726</v>
      </c>
      <c r="AX121" s="1">
        <v>27734140217.366367</v>
      </c>
      <c r="AY121" s="1">
        <v>30273007510.302406</v>
      </c>
      <c r="AZ121" s="1">
        <v>34313873284.588211</v>
      </c>
      <c r="BA121" s="1">
        <v>34117202555.066612</v>
      </c>
      <c r="BB121" s="1">
        <f t="shared" si="3"/>
        <v>10231774540.260992</v>
      </c>
      <c r="BC121" s="1">
        <f t="shared" si="2"/>
        <v>511588727013.04962</v>
      </c>
    </row>
    <row r="122" spans="1:55" x14ac:dyDescent="0.25">
      <c r="A122" t="s">
        <v>299</v>
      </c>
      <c r="B122" t="s">
        <v>56</v>
      </c>
      <c r="C122" t="s">
        <v>300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1130457130.0073886</v>
      </c>
      <c r="Q122" s="1">
        <v>1121486562.52512</v>
      </c>
      <c r="R122" s="1">
        <v>1292281653.6824553</v>
      </c>
      <c r="S122" s="1">
        <v>1348827324.0986147</v>
      </c>
      <c r="T122" s="1">
        <v>1517496131.3832178</v>
      </c>
      <c r="U122" s="1">
        <v>1941246972.4587381</v>
      </c>
      <c r="V122" s="1">
        <v>2269233639.2806506</v>
      </c>
      <c r="W122" s="1">
        <v>2683254708.1741128</v>
      </c>
      <c r="X122" s="1">
        <v>3220920084.7774587</v>
      </c>
      <c r="Y122" s="1">
        <v>3735117374.4112535</v>
      </c>
      <c r="Z122" s="1">
        <v>4879018601.9091101</v>
      </c>
      <c r="AA122" s="1">
        <v>5625533410.3117628</v>
      </c>
      <c r="AB122" s="1">
        <v>6265844252.1010513</v>
      </c>
      <c r="AC122" s="1">
        <v>6996034036.9989204</v>
      </c>
      <c r="AD122" s="1">
        <v>7122539666.599719</v>
      </c>
      <c r="AE122" s="1">
        <v>7211264780.008276</v>
      </c>
      <c r="AF122" s="1">
        <v>6742367273.2741766</v>
      </c>
      <c r="AG122" s="1">
        <v>6490571703.8501482</v>
      </c>
      <c r="AH122" s="1">
        <v>6720492405.8361053</v>
      </c>
      <c r="AI122" s="1">
        <v>6811227982.8219328</v>
      </c>
      <c r="AJ122" s="1">
        <v>7322677820.101079</v>
      </c>
      <c r="AK122" s="1">
        <v>8195033162.1203804</v>
      </c>
      <c r="AL122" s="1">
        <v>10585624890.927675</v>
      </c>
      <c r="AM122" s="1">
        <v>12092222041.91684</v>
      </c>
      <c r="AN122" s="1">
        <v>14789661809.183392</v>
      </c>
      <c r="AO122" s="1">
        <v>18340447242.997051</v>
      </c>
      <c r="AP122" s="1">
        <v>20917444919.639408</v>
      </c>
      <c r="AQ122" s="1">
        <v>21475520709.392181</v>
      </c>
      <c r="AR122" s="1">
        <v>28123640998.725349</v>
      </c>
      <c r="AS122" s="1">
        <v>36709860068.344513</v>
      </c>
      <c r="AT122" s="1">
        <v>43031577366.425125</v>
      </c>
      <c r="AU122" s="1">
        <v>51552075901.51828</v>
      </c>
      <c r="AV122" s="1">
        <v>55347998647.819611</v>
      </c>
      <c r="AW122" s="1">
        <v>45361678146.524734</v>
      </c>
      <c r="AX122" s="1">
        <v>45387299721.079163</v>
      </c>
      <c r="AY122" s="1">
        <v>50751059058.061302</v>
      </c>
      <c r="AZ122" s="1">
        <v>55084050789.718178</v>
      </c>
      <c r="BA122" s="1">
        <v>53859116535.53064</v>
      </c>
      <c r="BB122" s="1">
        <f t="shared" si="3"/>
        <v>13281044110.490698</v>
      </c>
      <c r="BC122" s="1">
        <f t="shared" si="2"/>
        <v>664052205524.53491</v>
      </c>
    </row>
    <row r="123" spans="1:55" x14ac:dyDescent="0.25">
      <c r="A123" t="s">
        <v>301</v>
      </c>
      <c r="B123" t="s">
        <v>62</v>
      </c>
      <c r="C123" t="s">
        <v>302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f t="shared" si="3"/>
        <v>0</v>
      </c>
      <c r="BC123" s="1">
        <f t="shared" si="2"/>
        <v>0</v>
      </c>
    </row>
    <row r="124" spans="1:55" x14ac:dyDescent="0.25">
      <c r="A124" t="s">
        <v>303</v>
      </c>
      <c r="B124" t="s">
        <v>56</v>
      </c>
      <c r="C124" t="s">
        <v>304</v>
      </c>
      <c r="D124" s="1">
        <v>3956328426.044857</v>
      </c>
      <c r="E124" s="1">
        <v>4356633663.3663378</v>
      </c>
      <c r="F124" s="1">
        <v>5074117544.7748222</v>
      </c>
      <c r="G124" s="1">
        <v>6242177798.3393793</v>
      </c>
      <c r="H124" s="1">
        <v>7675408485.5142117</v>
      </c>
      <c r="I124" s="1">
        <v>8984824182.6033306</v>
      </c>
      <c r="J124" s="1">
        <v>9584323309.121357</v>
      </c>
      <c r="K124" s="1">
        <v>11049896742.388914</v>
      </c>
      <c r="L124" s="1">
        <v>13236854105.167162</v>
      </c>
      <c r="M124" s="1">
        <v>15912133569.285221</v>
      </c>
      <c r="N124" s="1">
        <v>21728770055.377739</v>
      </c>
      <c r="O124" s="1">
        <v>17788171722.444561</v>
      </c>
      <c r="P124" s="1">
        <v>17692341358.127178</v>
      </c>
      <c r="Q124" s="1">
        <v>16251460689.325441</v>
      </c>
      <c r="R124" s="1">
        <v>14824728528.46036</v>
      </c>
      <c r="S124" s="1">
        <v>14991283215.740831</v>
      </c>
      <c r="T124" s="1">
        <v>19462175321.822414</v>
      </c>
      <c r="U124" s="1">
        <v>21765261041.726482</v>
      </c>
      <c r="V124" s="1">
        <v>25705296183.503674</v>
      </c>
      <c r="W124" s="1">
        <v>26314220188.025726</v>
      </c>
      <c r="X124" s="1">
        <v>30180108561.930531</v>
      </c>
      <c r="Y124" s="1">
        <v>32285388165.299889</v>
      </c>
      <c r="Z124" s="1">
        <v>33711069430.780041</v>
      </c>
      <c r="AA124" s="1">
        <v>31655473663.834824</v>
      </c>
      <c r="AB124" s="1">
        <v>35604137422.579597</v>
      </c>
      <c r="AC124" s="1">
        <v>39030285468.384079</v>
      </c>
      <c r="AD124" s="1">
        <v>43161452678.438255</v>
      </c>
      <c r="AE124" s="1">
        <v>39147844526.083763</v>
      </c>
      <c r="AF124" s="1">
        <v>41806219378.618134</v>
      </c>
      <c r="AG124" s="1">
        <v>41632027599.853127</v>
      </c>
      <c r="AH124" s="1">
        <v>38857251336.34481</v>
      </c>
      <c r="AI124" s="1">
        <v>39459581217.375916</v>
      </c>
      <c r="AJ124" s="1">
        <v>42236836820.615189</v>
      </c>
      <c r="AK124" s="1">
        <v>52064058833.97393</v>
      </c>
      <c r="AL124" s="1">
        <v>59626020162.381599</v>
      </c>
      <c r="AM124" s="1">
        <v>62343022650.874222</v>
      </c>
      <c r="AN124" s="1">
        <v>68640825480.922279</v>
      </c>
      <c r="AO124" s="1">
        <v>79041294874.455292</v>
      </c>
      <c r="AP124" s="1">
        <v>92507257783.569672</v>
      </c>
      <c r="AQ124" s="1">
        <v>92897320375.817596</v>
      </c>
      <c r="AR124" s="1">
        <v>93216746661.597672</v>
      </c>
      <c r="AS124" s="1">
        <v>101370474295.10872</v>
      </c>
      <c r="AT124" s="1">
        <v>98266306615.363235</v>
      </c>
      <c r="AU124" s="1">
        <v>106825649872.10754</v>
      </c>
      <c r="AV124" s="1">
        <v>110081248587.369</v>
      </c>
      <c r="AW124" s="1">
        <v>101179808076.3598</v>
      </c>
      <c r="AX124" s="1">
        <v>103311649248.02449</v>
      </c>
      <c r="AY124" s="1">
        <v>109714300453.98267</v>
      </c>
      <c r="AZ124" s="1">
        <v>117921394402.36093</v>
      </c>
      <c r="BA124" s="1">
        <v>118725279596.13037</v>
      </c>
      <c r="BB124" s="1">
        <f t="shared" si="3"/>
        <v>46781934807.433945</v>
      </c>
      <c r="BC124" s="1">
        <f t="shared" si="2"/>
        <v>2339096740371.6973</v>
      </c>
    </row>
    <row r="125" spans="1:55" x14ac:dyDescent="0.25">
      <c r="A125" t="s">
        <v>305</v>
      </c>
      <c r="B125" t="s">
        <v>62</v>
      </c>
      <c r="C125" t="s">
        <v>306</v>
      </c>
      <c r="D125" s="1">
        <v>293073868.02322143</v>
      </c>
      <c r="E125" s="1">
        <v>327651487.96275675</v>
      </c>
      <c r="F125" s="1">
        <v>402460333.23763728</v>
      </c>
      <c r="G125" s="1">
        <v>523552815.11912727</v>
      </c>
      <c r="H125" s="1">
        <v>563939670.70441937</v>
      </c>
      <c r="I125" s="1">
        <v>711922994.22554493</v>
      </c>
      <c r="J125" s="1">
        <v>735339911.93506515</v>
      </c>
      <c r="K125" s="1">
        <v>811250927.38899815</v>
      </c>
      <c r="L125" s="1">
        <v>1000535735.3875108</v>
      </c>
      <c r="M125" s="1">
        <v>1209898293.4637191</v>
      </c>
      <c r="N125" s="1">
        <v>1378130995.659126</v>
      </c>
      <c r="O125" s="1">
        <v>1205166025.5159183</v>
      </c>
      <c r="P125" s="1">
        <v>1143229071.7794309</v>
      </c>
      <c r="Q125" s="1">
        <v>1092551781.0148635</v>
      </c>
      <c r="R125" s="1">
        <v>1037314956.2508339</v>
      </c>
      <c r="S125" s="1">
        <v>1082851076.5215752</v>
      </c>
      <c r="T125" s="1">
        <v>1515209588.2377975</v>
      </c>
      <c r="U125" s="1">
        <v>1839095595.2565525</v>
      </c>
      <c r="V125" s="1">
        <v>2000674667.0826108</v>
      </c>
      <c r="W125" s="1">
        <v>2010116851.2028396</v>
      </c>
      <c r="X125" s="1">
        <v>2481316053.8531599</v>
      </c>
      <c r="Y125" s="1">
        <v>2480497538.5479441</v>
      </c>
      <c r="Z125" s="1">
        <v>2737067001.7593813</v>
      </c>
      <c r="AA125" s="1">
        <v>2574440022.979641</v>
      </c>
      <c r="AB125" s="1">
        <v>2720297793.2866182</v>
      </c>
      <c r="AC125" s="1">
        <v>3130270895.1358652</v>
      </c>
      <c r="AD125" s="1">
        <v>3137848801.0360641</v>
      </c>
      <c r="AE125" s="1">
        <v>2840182220.9911728</v>
      </c>
      <c r="AF125" s="1">
        <v>2934578821.1093831</v>
      </c>
      <c r="AG125" s="1">
        <v>2906009307.6650963</v>
      </c>
      <c r="AH125" s="1">
        <v>2647883815.5796595</v>
      </c>
      <c r="AI125" s="1">
        <v>2718868306.0109286</v>
      </c>
      <c r="AJ125" s="1">
        <v>2968987019.2307692</v>
      </c>
      <c r="AK125" s="1">
        <v>3601321064.5526614</v>
      </c>
      <c r="AL125" s="1">
        <v>4137913500</v>
      </c>
      <c r="AM125" s="1">
        <v>4203084193.5082698</v>
      </c>
      <c r="AN125" s="1">
        <v>4582988332.7060595</v>
      </c>
      <c r="AO125" s="1">
        <v>5867916780.7281694</v>
      </c>
      <c r="AP125" s="1">
        <v>6476490405.7419071</v>
      </c>
      <c r="AQ125" s="1">
        <v>5451653237.0102806</v>
      </c>
      <c r="AR125" s="1">
        <v>5367625613.1512661</v>
      </c>
      <c r="AS125" s="1">
        <v>6088808463.2516699</v>
      </c>
      <c r="AT125" s="1">
        <v>5743029680.0719519</v>
      </c>
      <c r="AU125" s="1">
        <v>6555983530.3493156</v>
      </c>
      <c r="AV125" s="1">
        <v>7069616048.8906603</v>
      </c>
      <c r="AW125" s="1">
        <v>6261622101.4090757</v>
      </c>
      <c r="AX125" s="1">
        <v>6472990923.1791</v>
      </c>
      <c r="AY125" s="1">
        <v>6431314957.071847</v>
      </c>
      <c r="AZ125" s="1">
        <v>7188238072.7444496</v>
      </c>
      <c r="BA125" s="1">
        <v>0</v>
      </c>
      <c r="BB125" s="1">
        <f t="shared" si="3"/>
        <v>2973256222.9504375</v>
      </c>
      <c r="BC125" s="1">
        <f t="shared" si="2"/>
        <v>148662811147.52188</v>
      </c>
    </row>
    <row r="126" spans="1:55" x14ac:dyDescent="0.25">
      <c r="A126" t="s">
        <v>307</v>
      </c>
      <c r="B126" t="s">
        <v>59</v>
      </c>
      <c r="C126" t="s">
        <v>308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1752979926.4148901</v>
      </c>
      <c r="AD126" s="1">
        <v>1695122173.9130435</v>
      </c>
      <c r="AE126" s="1">
        <v>1930081168.8311689</v>
      </c>
      <c r="AF126" s="1">
        <v>1698717504.6554935</v>
      </c>
      <c r="AG126" s="1">
        <v>1170782957.3744323</v>
      </c>
      <c r="AH126" s="1">
        <v>1288429391.7995079</v>
      </c>
      <c r="AI126" s="1">
        <v>1480673594.0560203</v>
      </c>
      <c r="AJ126" s="1">
        <v>1661818168.4226036</v>
      </c>
      <c r="AK126" s="1">
        <v>1980907434.7682641</v>
      </c>
      <c r="AL126" s="1">
        <v>2598249555.8998399</v>
      </c>
      <c r="AM126" s="1">
        <v>2988348836.4709988</v>
      </c>
      <c r="AN126" s="1">
        <v>3408244549.1999907</v>
      </c>
      <c r="AO126" s="1">
        <v>4401189466.1405773</v>
      </c>
      <c r="AP126" s="1">
        <v>6054849884.5265589</v>
      </c>
      <c r="AQ126" s="1">
        <v>5439422031.3962708</v>
      </c>
      <c r="AR126" s="1">
        <v>6974960345.3712006</v>
      </c>
      <c r="AS126" s="1">
        <v>8414360656.2963219</v>
      </c>
      <c r="AT126" s="1">
        <v>8709165249.2692833</v>
      </c>
      <c r="AU126" s="1">
        <v>9496684701.4332466</v>
      </c>
      <c r="AV126" s="1">
        <v>9510219299.4955673</v>
      </c>
      <c r="AW126" s="1">
        <v>7745231660.3342457</v>
      </c>
      <c r="AX126" s="1">
        <v>8071480540.8606796</v>
      </c>
      <c r="AY126" s="1">
        <v>9669759987.0263271</v>
      </c>
      <c r="AZ126" s="1">
        <v>11457410264.193167</v>
      </c>
      <c r="BA126" s="1">
        <v>11955435456.795744</v>
      </c>
      <c r="BB126" s="1">
        <f t="shared" si="3"/>
        <v>2631090496.0989089</v>
      </c>
      <c r="BC126" s="1">
        <f t="shared" si="2"/>
        <v>131554524804.94543</v>
      </c>
    </row>
    <row r="127" spans="1:55" x14ac:dyDescent="0.25">
      <c r="A127" t="s">
        <v>309</v>
      </c>
      <c r="B127" t="s">
        <v>65</v>
      </c>
      <c r="C127" t="s">
        <v>310</v>
      </c>
      <c r="D127" s="1">
        <v>1111859569.7715023</v>
      </c>
      <c r="E127" s="1">
        <v>1199507629.9917893</v>
      </c>
      <c r="F127" s="1">
        <v>1341590681.5851088</v>
      </c>
      <c r="G127" s="1">
        <v>1653062347.3625412</v>
      </c>
      <c r="H127" s="1">
        <v>1917508190.0468938</v>
      </c>
      <c r="I127" s="1">
        <v>2283049233.2875834</v>
      </c>
      <c r="J127" s="1">
        <v>2181844193.9254036</v>
      </c>
      <c r="K127" s="1">
        <v>2358930406.4289637</v>
      </c>
      <c r="L127" s="1">
        <v>2669755115.5056915</v>
      </c>
      <c r="M127" s="1">
        <v>3463565881.4248624</v>
      </c>
      <c r="N127" s="1">
        <v>5201818349.0028162</v>
      </c>
      <c r="O127" s="1">
        <v>4759333969.8514061</v>
      </c>
      <c r="P127" s="1">
        <v>4784977348.9704227</v>
      </c>
      <c r="Q127" s="1">
        <v>4686457013.0576963</v>
      </c>
      <c r="R127" s="1">
        <v>3905938480.8235168</v>
      </c>
      <c r="S127" s="1">
        <v>3802557894.906136</v>
      </c>
      <c r="T127" s="1">
        <v>4347989798.834363</v>
      </c>
      <c r="U127" s="1">
        <v>3212900560.8099141</v>
      </c>
      <c r="V127" s="1">
        <v>3189456961.2797194</v>
      </c>
      <c r="W127" s="1">
        <v>3175638332.5404015</v>
      </c>
      <c r="X127" s="1">
        <v>3931334870.7496405</v>
      </c>
      <c r="Y127" s="1">
        <v>3254713056.0217071</v>
      </c>
      <c r="Z127" s="1">
        <v>3714967007.1860199</v>
      </c>
      <c r="AA127" s="1">
        <v>4063298919.2868047</v>
      </c>
      <c r="AB127" s="1">
        <v>3522226902.7586145</v>
      </c>
      <c r="AC127" s="1">
        <v>3838101052.212316</v>
      </c>
      <c r="AD127" s="1">
        <v>4931861239.0786438</v>
      </c>
      <c r="AE127" s="1">
        <v>4262965281.5835986</v>
      </c>
      <c r="AF127" s="1">
        <v>4401967499.2559357</v>
      </c>
      <c r="AG127" s="1">
        <v>4277903780.2913055</v>
      </c>
      <c r="AH127" s="1">
        <v>4629247090.9781647</v>
      </c>
      <c r="AI127" s="1">
        <v>5438332738.1037302</v>
      </c>
      <c r="AJ127" s="1">
        <v>5351701534.1580076</v>
      </c>
      <c r="AK127" s="1">
        <v>6372498719.8461285</v>
      </c>
      <c r="AL127" s="1">
        <v>5064732715.7261515</v>
      </c>
      <c r="AM127" s="1">
        <v>5859269849.1452274</v>
      </c>
      <c r="AN127" s="1">
        <v>6395712392.2368174</v>
      </c>
      <c r="AO127" s="1">
        <v>8524620739.2407417</v>
      </c>
      <c r="AP127" s="1">
        <v>10725137477.999506</v>
      </c>
      <c r="AQ127" s="1">
        <v>9616879920.5073395</v>
      </c>
      <c r="AR127" s="1">
        <v>9982711030.2638798</v>
      </c>
      <c r="AS127" s="1">
        <v>11551821062.33342</v>
      </c>
      <c r="AT127" s="1">
        <v>11578978052.878889</v>
      </c>
      <c r="AU127" s="1">
        <v>12423557906.918175</v>
      </c>
      <c r="AV127" s="1">
        <v>12522959157.229525</v>
      </c>
      <c r="AW127" s="1">
        <v>11323023786.569822</v>
      </c>
      <c r="AX127" s="1">
        <v>11848615018.413752</v>
      </c>
      <c r="AY127" s="1">
        <v>13176313233.197802</v>
      </c>
      <c r="AZ127" s="1">
        <v>13853433947.62405</v>
      </c>
      <c r="BA127" s="1">
        <v>14083906356.61797</v>
      </c>
      <c r="BB127" s="1">
        <f t="shared" si="3"/>
        <v>5835410685.9564085</v>
      </c>
      <c r="BC127" s="1">
        <f t="shared" si="2"/>
        <v>291770534297.82043</v>
      </c>
    </row>
    <row r="128" spans="1:55" x14ac:dyDescent="0.25">
      <c r="A128" t="s">
        <v>311</v>
      </c>
      <c r="B128" t="s">
        <v>65</v>
      </c>
      <c r="C128" t="s">
        <v>312</v>
      </c>
      <c r="D128" s="1">
        <v>41524683501.89431</v>
      </c>
      <c r="E128" s="1">
        <v>47881453182.970184</v>
      </c>
      <c r="F128" s="1">
        <v>58557683671.326637</v>
      </c>
      <c r="G128" s="1">
        <v>78686347259.460266</v>
      </c>
      <c r="H128" s="1">
        <v>142799665802.32159</v>
      </c>
      <c r="I128" s="1">
        <v>155911365674.93912</v>
      </c>
      <c r="J128" s="1">
        <v>193637861598.05167</v>
      </c>
      <c r="K128" s="1">
        <v>224477081435.00705</v>
      </c>
      <c r="L128" s="1">
        <v>238480112694.92029</v>
      </c>
      <c r="M128" s="1">
        <v>311601824340.54565</v>
      </c>
      <c r="N128" s="1">
        <v>401407613361.34601</v>
      </c>
      <c r="O128" s="1">
        <v>414916153162.06415</v>
      </c>
      <c r="P128" s="1">
        <v>415735686702.38495</v>
      </c>
      <c r="Q128" s="1">
        <v>422861630418.1676</v>
      </c>
      <c r="R128" s="1">
        <v>428860828257.59271</v>
      </c>
      <c r="S128" s="1">
        <v>435955647991.08582</v>
      </c>
      <c r="T128" s="1">
        <v>446754476442.57428</v>
      </c>
      <c r="U128" s="1">
        <v>411023899188.59308</v>
      </c>
      <c r="V128" s="1">
        <v>408472768540.18488</v>
      </c>
      <c r="W128" s="1">
        <v>420726975182.45715</v>
      </c>
      <c r="X128" s="1">
        <v>550748250347.15625</v>
      </c>
      <c r="Y128" s="1">
        <v>554709492776.30359</v>
      </c>
      <c r="Z128" s="1">
        <v>603853056720.14514</v>
      </c>
      <c r="AA128" s="1">
        <v>608089301255.94324</v>
      </c>
      <c r="AB128" s="1">
        <v>633946632329.76074</v>
      </c>
      <c r="AC128" s="1">
        <v>708890607178.08362</v>
      </c>
      <c r="AD128" s="1">
        <v>802522537636.4364</v>
      </c>
      <c r="AE128" s="1">
        <v>832803837981.77844</v>
      </c>
      <c r="AF128" s="1">
        <v>809508584961.22949</v>
      </c>
      <c r="AG128" s="1">
        <v>866974427404.45142</v>
      </c>
      <c r="AH128" s="1">
        <v>966901286086.31897</v>
      </c>
      <c r="AI128" s="1">
        <v>970527146872.23303</v>
      </c>
      <c r="AJ128" s="1">
        <v>966744855655.6333</v>
      </c>
      <c r="AK128" s="1">
        <v>1089307981250.3925</v>
      </c>
      <c r="AL128" s="1">
        <v>1271601034940.6665</v>
      </c>
      <c r="AM128" s="1">
        <v>1530610383659.1375</v>
      </c>
      <c r="AN128" s="1">
        <v>1791433893705.4414</v>
      </c>
      <c r="AO128" s="1">
        <v>2124073794663.6841</v>
      </c>
      <c r="AP128" s="1">
        <v>2654580291045.417</v>
      </c>
      <c r="AQ128" s="1">
        <v>2370996232323.3931</v>
      </c>
      <c r="AR128" s="1">
        <v>2766778332455.1733</v>
      </c>
      <c r="AS128" s="1">
        <v>3279582070597.8027</v>
      </c>
      <c r="AT128" s="1">
        <v>3575505036221.9409</v>
      </c>
      <c r="AU128" s="1">
        <v>3547271049627.3076</v>
      </c>
      <c r="AV128" s="1">
        <v>3567995712319.2031</v>
      </c>
      <c r="AW128" s="1">
        <v>3139157379607.8296</v>
      </c>
      <c r="AX128" s="1">
        <v>3150182655674.9292</v>
      </c>
      <c r="AY128" s="1">
        <v>3270329262072.4214</v>
      </c>
      <c r="AZ128" s="1">
        <v>3613740164271.2134</v>
      </c>
      <c r="BA128" s="1">
        <v>3701386017855.8389</v>
      </c>
      <c r="BB128" s="1">
        <f t="shared" si="3"/>
        <v>1240420501358.1028</v>
      </c>
      <c r="BC128" s="1">
        <f t="shared" si="2"/>
        <v>62021025067905.141</v>
      </c>
    </row>
    <row r="129" spans="1:55" x14ac:dyDescent="0.25">
      <c r="A129" t="s">
        <v>313</v>
      </c>
      <c r="B129" t="s">
        <v>65</v>
      </c>
      <c r="C129" t="s">
        <v>314</v>
      </c>
      <c r="D129" s="1">
        <v>35520000000</v>
      </c>
      <c r="E129" s="1">
        <v>39200000000</v>
      </c>
      <c r="F129" s="1">
        <v>45200000000</v>
      </c>
      <c r="G129" s="1">
        <v>55280000000</v>
      </c>
      <c r="H129" s="1">
        <v>72000000000</v>
      </c>
      <c r="I129" s="1">
        <v>88000000000</v>
      </c>
      <c r="J129" s="1">
        <v>89025974025.974014</v>
      </c>
      <c r="K129" s="1">
        <v>81814159292.0354</v>
      </c>
      <c r="L129" s="1">
        <v>102500000000</v>
      </c>
      <c r="M129" s="1">
        <v>134561403508.77193</v>
      </c>
      <c r="N129" s="1">
        <v>205139086956.52173</v>
      </c>
      <c r="O129" s="1">
        <v>263959336734.69382</v>
      </c>
      <c r="P129" s="1">
        <v>184609157801.41846</v>
      </c>
      <c r="Q129" s="1">
        <v>156159198584.51291</v>
      </c>
      <c r="R129" s="1">
        <v>184261495828.36713</v>
      </c>
      <c r="S129" s="1">
        <v>195219789801.47916</v>
      </c>
      <c r="T129" s="1">
        <v>134550096436.74403</v>
      </c>
      <c r="U129" s="1">
        <v>147540738281.81686</v>
      </c>
      <c r="V129" s="1">
        <v>181611549975.80399</v>
      </c>
      <c r="W129" s="1">
        <v>221400669713.58926</v>
      </c>
      <c r="X129" s="1">
        <v>261253582805.9447</v>
      </c>
      <c r="Y129" s="1">
        <v>313142768453.48529</v>
      </c>
      <c r="Z129" s="1">
        <v>363157598242.26953</v>
      </c>
      <c r="AA129" s="1">
        <v>500736065605.34082</v>
      </c>
      <c r="AB129" s="1">
        <v>527813238126.27771</v>
      </c>
      <c r="AC129" s="1">
        <v>360073909243.85455</v>
      </c>
      <c r="AD129" s="1">
        <v>410975595310.15607</v>
      </c>
      <c r="AE129" s="1">
        <v>500413483109.1748</v>
      </c>
      <c r="AF129" s="1">
        <v>526502129378.28375</v>
      </c>
      <c r="AG129" s="1">
        <v>600232874042.92712</v>
      </c>
      <c r="AH129" s="1">
        <v>707906744574.64368</v>
      </c>
      <c r="AI129" s="1">
        <v>756706300589.79053</v>
      </c>
      <c r="AJ129" s="1">
        <v>772106378935.37695</v>
      </c>
      <c r="AK129" s="1">
        <v>729336319677.44922</v>
      </c>
      <c r="AL129" s="1">
        <v>782240601984.75989</v>
      </c>
      <c r="AM129" s="1">
        <v>877476221382.1012</v>
      </c>
      <c r="AN129" s="1">
        <v>975387131716.08936</v>
      </c>
      <c r="AO129" s="1">
        <v>1052696282278.875</v>
      </c>
      <c r="AP129" s="1">
        <v>1109989063586.6194</v>
      </c>
      <c r="AQ129" s="1">
        <v>900045350649.35059</v>
      </c>
      <c r="AR129" s="1">
        <v>1057801295584.0457</v>
      </c>
      <c r="AS129" s="1">
        <v>1180489601957.6121</v>
      </c>
      <c r="AT129" s="1">
        <v>1201089987015.4524</v>
      </c>
      <c r="AU129" s="1">
        <v>1274443084716.5676</v>
      </c>
      <c r="AV129" s="1">
        <v>1314563967425.2397</v>
      </c>
      <c r="AW129" s="1">
        <v>1170564619927.6895</v>
      </c>
      <c r="AX129" s="1">
        <v>1077903618176.0708</v>
      </c>
      <c r="AY129" s="1">
        <v>1157736189998.1506</v>
      </c>
      <c r="AZ129" s="1">
        <v>1220699479845.9802</v>
      </c>
      <c r="BA129" s="1">
        <v>1258286717124.5251</v>
      </c>
      <c r="BB129" s="1">
        <f t="shared" si="3"/>
        <v>551186457168.11658</v>
      </c>
      <c r="BC129" s="1">
        <f t="shared" si="2"/>
        <v>27559322858405.828</v>
      </c>
    </row>
    <row r="130" spans="1:55" x14ac:dyDescent="0.25">
      <c r="A130" t="s">
        <v>315</v>
      </c>
      <c r="B130" t="s">
        <v>65</v>
      </c>
      <c r="C130" t="s">
        <v>316</v>
      </c>
      <c r="D130" s="1">
        <v>573018587676.36438</v>
      </c>
      <c r="E130" s="1">
        <v>617275470912.68591</v>
      </c>
      <c r="F130" s="1">
        <v>690809662020.79626</v>
      </c>
      <c r="G130" s="1">
        <v>875310024067.82263</v>
      </c>
      <c r="H130" s="1">
        <v>1119611713907.9797</v>
      </c>
      <c r="I130" s="1">
        <v>1234558542635.4272</v>
      </c>
      <c r="J130" s="1">
        <v>1336374024832.2397</v>
      </c>
      <c r="K130" s="1">
        <v>1501012624824.5078</v>
      </c>
      <c r="L130" s="1">
        <v>1626959893766.6946</v>
      </c>
      <c r="M130" s="1">
        <v>1942156539489.4722</v>
      </c>
      <c r="N130" s="1">
        <v>2289115760485.394</v>
      </c>
      <c r="O130" s="1">
        <v>2588760823506.665</v>
      </c>
      <c r="P130" s="1">
        <v>2556918412123.9546</v>
      </c>
      <c r="Q130" s="1">
        <v>2474353077764.9653</v>
      </c>
      <c r="R130" s="1">
        <v>2503559034737.0396</v>
      </c>
      <c r="S130" s="1">
        <v>2637919521712.1514</v>
      </c>
      <c r="T130" s="1">
        <v>2726003635683.7358</v>
      </c>
      <c r="U130" s="1">
        <v>2787587896167.5942</v>
      </c>
      <c r="V130" s="1">
        <v>3006279341062.8809</v>
      </c>
      <c r="W130" s="1">
        <v>3105095253820.688</v>
      </c>
      <c r="X130" s="1">
        <v>3549492913503.9795</v>
      </c>
      <c r="Y130" s="1">
        <v>3798556757682.2876</v>
      </c>
      <c r="Z130" s="1">
        <v>3769575874519.0723</v>
      </c>
      <c r="AA130" s="1">
        <v>4011281931888.6304</v>
      </c>
      <c r="AB130" s="1">
        <v>4359477842631.9419</v>
      </c>
      <c r="AC130" s="1">
        <v>4876174155548.1982</v>
      </c>
      <c r="AD130" s="1">
        <v>5330204148031.7832</v>
      </c>
      <c r="AE130" s="1">
        <v>5644430136948.1943</v>
      </c>
      <c r="AF130" s="1">
        <v>5471422722251.8955</v>
      </c>
      <c r="AG130" s="1">
        <v>5342826893809.9678</v>
      </c>
      <c r="AH130" s="1">
        <v>5831025504784.2129</v>
      </c>
      <c r="AI130" s="1">
        <v>5904845096813.2061</v>
      </c>
      <c r="AJ130" s="1">
        <v>6017155059026.3467</v>
      </c>
      <c r="AK130" s="1">
        <v>6776486764041.3828</v>
      </c>
      <c r="AL130" s="1">
        <v>8042080822808.6357</v>
      </c>
      <c r="AM130" s="1">
        <v>9586902809774.5059</v>
      </c>
      <c r="AN130" s="1">
        <v>11398370300419.371</v>
      </c>
      <c r="AO130" s="1">
        <v>14102390964164.551</v>
      </c>
      <c r="AP130" s="1">
        <v>16925260847998.666</v>
      </c>
      <c r="AQ130" s="1">
        <v>16547780429840.951</v>
      </c>
      <c r="AR130" s="1">
        <v>20147828415058.187</v>
      </c>
      <c r="AS130" s="1">
        <v>23821331308856.336</v>
      </c>
      <c r="AT130" s="1">
        <v>25447613826109.145</v>
      </c>
      <c r="AU130" s="1">
        <v>26941988983830.219</v>
      </c>
      <c r="AV130" s="1">
        <v>27965789157900.832</v>
      </c>
      <c r="AW130" s="1">
        <v>26537448537796.555</v>
      </c>
      <c r="AX130" s="1">
        <v>26696316740970.016</v>
      </c>
      <c r="AY130" s="1">
        <v>29337418670054.406</v>
      </c>
      <c r="AZ130" s="1">
        <v>31293056688091.484</v>
      </c>
      <c r="BA130" s="1">
        <v>32165979692375.414</v>
      </c>
      <c r="BB130" s="1">
        <f t="shared" si="3"/>
        <v>9116663876774.5879</v>
      </c>
      <c r="BC130" s="1">
        <f t="shared" si="2"/>
        <v>455833193838729.44</v>
      </c>
    </row>
    <row r="131" spans="1:55" x14ac:dyDescent="0.25">
      <c r="A131" t="s">
        <v>317</v>
      </c>
      <c r="B131" t="s">
        <v>59</v>
      </c>
      <c r="C131" t="s">
        <v>318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4699646643.1095409</v>
      </c>
      <c r="Y131" s="1">
        <v>4938775510.2040815</v>
      </c>
      <c r="Z131" s="1">
        <v>2436849341.9760361</v>
      </c>
      <c r="AA131" s="1">
        <v>2682456896.5517244</v>
      </c>
      <c r="AB131" s="1">
        <v>3556581986.1431875</v>
      </c>
      <c r="AC131" s="1">
        <v>4680078740.1574802</v>
      </c>
      <c r="AD131" s="1">
        <v>4651453634.0852137</v>
      </c>
      <c r="AE131" s="1">
        <v>3928975903.6144581</v>
      </c>
      <c r="AF131" s="1">
        <v>3756208791.2087908</v>
      </c>
      <c r="AG131" s="1">
        <v>3863743409.490334</v>
      </c>
      <c r="AH131" s="1">
        <v>3772851420.247633</v>
      </c>
      <c r="AI131" s="1">
        <v>3709637829.9486609</v>
      </c>
      <c r="AJ131" s="1">
        <v>4018365247.4444366</v>
      </c>
      <c r="AK131" s="1">
        <v>4946292774.7904634</v>
      </c>
      <c r="AL131" s="1">
        <v>5682719260.0762997</v>
      </c>
      <c r="AM131" s="1">
        <v>6258600713.8262749</v>
      </c>
      <c r="AN131" s="1">
        <v>6861222331.9631653</v>
      </c>
      <c r="AO131" s="1">
        <v>8336478142.0887203</v>
      </c>
      <c r="AP131" s="1">
        <v>9909548410.8274403</v>
      </c>
      <c r="AQ131" s="1">
        <v>9401731495.7166119</v>
      </c>
      <c r="AR131" s="1">
        <v>9407168702.4313011</v>
      </c>
      <c r="AS131" s="1">
        <v>10494632699.385948</v>
      </c>
      <c r="AT131" s="1">
        <v>9745251126.0109043</v>
      </c>
      <c r="AU131" s="1">
        <v>10817712138.945108</v>
      </c>
      <c r="AV131" s="1">
        <v>11362272837.881779</v>
      </c>
      <c r="AW131" s="1">
        <v>10064515432.026518</v>
      </c>
      <c r="AX131" s="1">
        <v>10672471860.718407</v>
      </c>
      <c r="AY131" s="1">
        <v>11307058382.343525</v>
      </c>
      <c r="AZ131" s="1">
        <v>12628854800.977217</v>
      </c>
      <c r="BA131" s="1">
        <v>12694823394.094694</v>
      </c>
      <c r="BB131" s="1">
        <f t="shared" si="3"/>
        <v>4225739597.1657195</v>
      </c>
      <c r="BC131" s="1">
        <f t="shared" ref="BC131:BC194" si="4">SUM(D131:BA131)</f>
        <v>211286979858.28598</v>
      </c>
    </row>
    <row r="132" spans="1:55" x14ac:dyDescent="0.25">
      <c r="A132" t="s">
        <v>319</v>
      </c>
      <c r="B132" t="s">
        <v>56</v>
      </c>
      <c r="C132" t="s">
        <v>320</v>
      </c>
      <c r="D132" s="1">
        <v>359772363.26220655</v>
      </c>
      <c r="E132" s="1">
        <v>430096738.3692162</v>
      </c>
      <c r="F132" s="1">
        <v>486617332.38740516</v>
      </c>
      <c r="G132" s="1">
        <v>563683660.31193972</v>
      </c>
      <c r="H132" s="1">
        <v>538747268.33335614</v>
      </c>
      <c r="I132" s="1">
        <v>830710615.17995393</v>
      </c>
      <c r="J132" s="1">
        <v>939227993.66395962</v>
      </c>
      <c r="K132" s="1">
        <v>1049838492.5575862</v>
      </c>
      <c r="L132" s="1">
        <v>1222702356.109457</v>
      </c>
      <c r="M132" s="1">
        <v>1595423285.6465917</v>
      </c>
      <c r="N132" s="1">
        <v>1759690811.6069891</v>
      </c>
      <c r="O132" s="1">
        <v>1538972158.1782017</v>
      </c>
      <c r="P132" s="1">
        <v>1333754034.2348886</v>
      </c>
      <c r="Q132" s="1">
        <v>1297765448.5049834</v>
      </c>
      <c r="R132" s="1">
        <v>1232932008.1371906</v>
      </c>
      <c r="S132" s="1">
        <v>1392195933.3397141</v>
      </c>
      <c r="T132" s="1">
        <v>1852163474.5466363</v>
      </c>
      <c r="U132" s="1">
        <v>2090629722.6361115</v>
      </c>
      <c r="V132" s="1">
        <v>2169040741.5589552</v>
      </c>
      <c r="W132" s="1">
        <v>2181821902.4395285</v>
      </c>
      <c r="X132" s="1">
        <v>2681912030.4938436</v>
      </c>
      <c r="Y132" s="1">
        <v>2724131545.169579</v>
      </c>
      <c r="Z132" s="1">
        <v>2830673388.8242855</v>
      </c>
      <c r="AA132" s="1">
        <v>2818280876.0761485</v>
      </c>
      <c r="AB132" s="1">
        <v>2081846482.7477145</v>
      </c>
      <c r="AC132" s="1">
        <v>2706425298.3681812</v>
      </c>
      <c r="AD132" s="1">
        <v>2780422212.2699451</v>
      </c>
      <c r="AE132" s="1">
        <v>2697105694.0795593</v>
      </c>
      <c r="AF132" s="1">
        <v>2920358586.7523413</v>
      </c>
      <c r="AG132" s="1">
        <v>3439463140.3554106</v>
      </c>
      <c r="AH132" s="1">
        <v>2954129565.829649</v>
      </c>
      <c r="AI132" s="1">
        <v>3465305993.4778323</v>
      </c>
      <c r="AJ132" s="1">
        <v>3889758023.7369871</v>
      </c>
      <c r="AK132" s="1">
        <v>4703504466.5324497</v>
      </c>
      <c r="AL132" s="1">
        <v>5444474268.4249096</v>
      </c>
      <c r="AM132" s="1">
        <v>6247496491.2946177</v>
      </c>
      <c r="AN132" s="1">
        <v>6905876385.3530617</v>
      </c>
      <c r="AO132" s="1">
        <v>8145694631.8835354</v>
      </c>
      <c r="AP132" s="1">
        <v>9798741073.8550892</v>
      </c>
      <c r="AQ132" s="1">
        <v>10190945007.299023</v>
      </c>
      <c r="AR132" s="1">
        <v>10689167195.337536</v>
      </c>
      <c r="AS132" s="1">
        <v>12995074801.061008</v>
      </c>
      <c r="AT132" s="1">
        <v>12441946098.401756</v>
      </c>
      <c r="AU132" s="1">
        <v>13242680701.35655</v>
      </c>
      <c r="AV132" s="1">
        <v>14365345530.014582</v>
      </c>
      <c r="AW132" s="1">
        <v>13104869674.227434</v>
      </c>
      <c r="AX132" s="1">
        <v>14020002871.028166</v>
      </c>
      <c r="AY132" s="1">
        <v>15375605991.630215</v>
      </c>
      <c r="AZ132" s="1">
        <v>17172022684.310017</v>
      </c>
      <c r="BA132" s="1">
        <v>17510141171.340313</v>
      </c>
      <c r="BB132" s="1">
        <f t="shared" ref="BB132:BB195" si="5">AVERAGE(D132:BA132)</f>
        <v>5104183764.4507322</v>
      </c>
      <c r="BC132" s="1">
        <f t="shared" si="4"/>
        <v>255209188222.53662</v>
      </c>
    </row>
    <row r="133" spans="1:55" x14ac:dyDescent="0.25">
      <c r="A133" t="s">
        <v>321</v>
      </c>
      <c r="B133" t="s">
        <v>62</v>
      </c>
      <c r="C133" t="s">
        <v>322</v>
      </c>
      <c r="D133" s="1">
        <v>250721821.5536781</v>
      </c>
      <c r="E133" s="1">
        <v>264579879.78487819</v>
      </c>
      <c r="F133" s="1">
        <v>295118249.32493246</v>
      </c>
      <c r="G133" s="1">
        <v>345602025.37539285</v>
      </c>
      <c r="H133" s="1">
        <v>376094108.47533131</v>
      </c>
      <c r="I133" s="1">
        <v>474620439.5849604</v>
      </c>
      <c r="J133" s="1">
        <v>527936988.79127538</v>
      </c>
      <c r="K133" s="1">
        <v>625573345.53217435</v>
      </c>
      <c r="L133" s="1">
        <v>793675169.87857866</v>
      </c>
      <c r="M133" s="1">
        <v>1001300838.3233532</v>
      </c>
      <c r="N133" s="1">
        <v>1250242107.8796918</v>
      </c>
      <c r="O133" s="1">
        <v>1243469360.5683837</v>
      </c>
      <c r="P133" s="1">
        <v>1234518125</v>
      </c>
      <c r="Q133" s="1">
        <v>1165771369.0062542</v>
      </c>
      <c r="R133" s="1">
        <v>1101828568.7680416</v>
      </c>
      <c r="S133" s="1">
        <v>1117835285.5051246</v>
      </c>
      <c r="T133" s="1">
        <v>1435079200.3495741</v>
      </c>
      <c r="U133" s="1">
        <v>1751247763.4194832</v>
      </c>
      <c r="V133" s="1">
        <v>2019474244.1935897</v>
      </c>
      <c r="W133" s="1">
        <v>2118574772.1113575</v>
      </c>
      <c r="X133" s="1">
        <v>2547163582.3314872</v>
      </c>
      <c r="Y133" s="1">
        <v>2750041434.262948</v>
      </c>
      <c r="Z133" s="1">
        <v>3021910216.718266</v>
      </c>
      <c r="AA133" s="1">
        <v>2709178326.7827063</v>
      </c>
      <c r="AB133" s="1">
        <v>2998570146.5409522</v>
      </c>
      <c r="AC133" s="1">
        <v>3439931906.6147857</v>
      </c>
      <c r="AD133" s="1">
        <v>3570271557.884707</v>
      </c>
      <c r="AE133" s="1">
        <v>3705372038.7053719</v>
      </c>
      <c r="AF133" s="1">
        <v>3923637971.0465245</v>
      </c>
      <c r="AG133" s="1">
        <v>4127313818.3383555</v>
      </c>
      <c r="AH133" s="1">
        <v>4053395700.5682936</v>
      </c>
      <c r="AI133" s="1">
        <v>4066485175.9992371</v>
      </c>
      <c r="AJ133" s="1">
        <v>4466981846.3518467</v>
      </c>
      <c r="AK133" s="1">
        <v>5415856194.3780584</v>
      </c>
      <c r="AL133" s="1">
        <v>6044382215.9940214</v>
      </c>
      <c r="AM133" s="1">
        <v>6403839313.518219</v>
      </c>
      <c r="AN133" s="1">
        <v>6757119558.3991966</v>
      </c>
      <c r="AO133" s="1">
        <v>7880509170.5447578</v>
      </c>
      <c r="AP133" s="1">
        <v>8977149553.2444706</v>
      </c>
      <c r="AQ133" s="1">
        <v>8528202278.4106712</v>
      </c>
      <c r="AR133" s="1">
        <v>8749171417.2080078</v>
      </c>
      <c r="AS133" s="1">
        <v>9515297914.8106918</v>
      </c>
      <c r="AT133" s="1">
        <v>9205506528.3309784</v>
      </c>
      <c r="AU133" s="1">
        <v>10153894646.03533</v>
      </c>
      <c r="AV133" s="1">
        <v>11302344157.034674</v>
      </c>
      <c r="AW133" s="1">
        <v>10682394998.335735</v>
      </c>
      <c r="AX133" s="1">
        <v>11444483133.717068</v>
      </c>
      <c r="AY133" s="1">
        <v>12747857570.040668</v>
      </c>
      <c r="AZ133" s="1">
        <v>14603581712.328768</v>
      </c>
      <c r="BA133" s="1">
        <v>14786156563.304604</v>
      </c>
      <c r="BB133" s="1">
        <f t="shared" si="5"/>
        <v>4559425286.2241488</v>
      </c>
      <c r="BC133" s="1">
        <f t="shared" si="4"/>
        <v>227971264311.20743</v>
      </c>
    </row>
    <row r="134" spans="1:55" x14ac:dyDescent="0.25">
      <c r="A134" t="s">
        <v>323</v>
      </c>
      <c r="B134" t="s">
        <v>65</v>
      </c>
      <c r="C134" t="s">
        <v>324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292060046752.1394</v>
      </c>
      <c r="AB134" s="1">
        <v>299066062740.29584</v>
      </c>
      <c r="AC134" s="1">
        <v>341035254015.77197</v>
      </c>
      <c r="AD134" s="1">
        <v>395439694941.995</v>
      </c>
      <c r="AE134" s="1">
        <v>406165428627.13702</v>
      </c>
      <c r="AF134" s="1">
        <v>412259840102.04321</v>
      </c>
      <c r="AG134" s="1">
        <v>435996789501.59149</v>
      </c>
      <c r="AH134" s="1">
        <v>451793993434.14801</v>
      </c>
      <c r="AI134" s="1">
        <v>467490265630.59949</v>
      </c>
      <c r="AJ134" s="1">
        <v>453814718711.71906</v>
      </c>
      <c r="AK134" s="1">
        <v>511924742705.04846</v>
      </c>
      <c r="AL134" s="1">
        <v>593296832436.03955</v>
      </c>
      <c r="AM134" s="1">
        <v>698814360457.27869</v>
      </c>
      <c r="AN134" s="1">
        <v>811809141595.50916</v>
      </c>
      <c r="AO134" s="1">
        <v>1003338630159.0808</v>
      </c>
      <c r="AP134" s="1">
        <v>1242123877668.2095</v>
      </c>
      <c r="AQ134" s="1">
        <v>1198614460832.8752</v>
      </c>
      <c r="AR134" s="1">
        <v>1383656519684.543</v>
      </c>
      <c r="AS134" s="1">
        <v>1565930747266.9521</v>
      </c>
      <c r="AT134" s="1">
        <v>1728907655678.9722</v>
      </c>
      <c r="AU134" s="1">
        <v>1617926234543.4236</v>
      </c>
      <c r="AV134" s="1">
        <v>1597407380352.7268</v>
      </c>
      <c r="AW134" s="1">
        <v>1435646688166.5083</v>
      </c>
      <c r="AX134" s="1">
        <v>1454739415346.0918</v>
      </c>
      <c r="AY134" s="1">
        <v>1428592790217.6777</v>
      </c>
      <c r="AZ134" s="1">
        <v>0</v>
      </c>
      <c r="BA134" s="1">
        <v>0</v>
      </c>
      <c r="BB134" s="1">
        <f t="shared" si="5"/>
        <v>444557031431.36768</v>
      </c>
      <c r="BC134" s="1">
        <f t="shared" si="4"/>
        <v>22227851571568.383</v>
      </c>
    </row>
    <row r="135" spans="1:55" x14ac:dyDescent="0.25">
      <c r="A135" t="s">
        <v>325</v>
      </c>
      <c r="B135" t="s">
        <v>62</v>
      </c>
      <c r="C135" t="s">
        <v>326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984297589.35993361</v>
      </c>
      <c r="AI135" s="1">
        <v>1159869245.9251299</v>
      </c>
      <c r="AJ135" s="1">
        <v>1284685050.5241289</v>
      </c>
      <c r="AK135" s="1">
        <v>1707710053.1493838</v>
      </c>
      <c r="AL135" s="1">
        <v>2073234417.6806552</v>
      </c>
      <c r="AM135" s="1">
        <v>2257174480.7859716</v>
      </c>
      <c r="AN135" s="1">
        <v>2721903148.9148159</v>
      </c>
      <c r="AO135" s="1">
        <v>3680711743.7722421</v>
      </c>
      <c r="AP135" s="1">
        <v>4545674527.6109571</v>
      </c>
      <c r="AQ135" s="1">
        <v>4159330369.5470963</v>
      </c>
      <c r="AR135" s="1">
        <v>4139192052.9801326</v>
      </c>
      <c r="AS135" s="1">
        <v>4538199888.7962189</v>
      </c>
      <c r="AT135" s="1">
        <v>4087725812.6686368</v>
      </c>
      <c r="AU135" s="1">
        <v>4466039314.6500196</v>
      </c>
      <c r="AV135" s="1">
        <v>4594024179.6200342</v>
      </c>
      <c r="AW135" s="1">
        <v>4054712082.5474315</v>
      </c>
      <c r="AX135" s="1">
        <v>4377033429.2672129</v>
      </c>
      <c r="AY135" s="1">
        <v>4856632399.4577494</v>
      </c>
      <c r="AZ135" s="1">
        <v>5506766650.9211149</v>
      </c>
      <c r="BA135" s="1">
        <v>5494736901.0300045</v>
      </c>
      <c r="BB135" s="1">
        <f t="shared" si="5"/>
        <v>1413793066.7841773</v>
      </c>
      <c r="BC135" s="1">
        <f t="shared" si="4"/>
        <v>70689653339.208862</v>
      </c>
    </row>
    <row r="136" spans="1:55" x14ac:dyDescent="0.25">
      <c r="A136" t="s">
        <v>327</v>
      </c>
      <c r="B136" t="s">
        <v>56</v>
      </c>
      <c r="C136" t="s">
        <v>328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2310099100</v>
      </c>
      <c r="P136" s="1">
        <v>2552401933.3333335</v>
      </c>
      <c r="Q136" s="1">
        <v>2725736633.3333335</v>
      </c>
      <c r="R136" s="1">
        <v>2098734600</v>
      </c>
      <c r="S136" s="1">
        <v>2186505475</v>
      </c>
      <c r="T136" s="1">
        <v>2896178866.666666</v>
      </c>
      <c r="U136" s="1">
        <v>3020611600</v>
      </c>
      <c r="V136" s="1">
        <v>3204461566.6666665</v>
      </c>
      <c r="W136" s="1">
        <v>3576966800</v>
      </c>
      <c r="X136" s="1">
        <v>2560785660</v>
      </c>
      <c r="Y136" s="1">
        <v>2379018326.3157897</v>
      </c>
      <c r="Z136" s="1">
        <v>1317611863.8497653</v>
      </c>
      <c r="AA136" s="1">
        <v>768401634.15457308</v>
      </c>
      <c r="AB136" s="1">
        <v>925817092.217484</v>
      </c>
      <c r="AC136" s="1">
        <v>1452165005.2384033</v>
      </c>
      <c r="AD136" s="1">
        <v>1345719472.3588309</v>
      </c>
      <c r="AE136" s="1">
        <v>1180934202.8380105</v>
      </c>
      <c r="AF136" s="1">
        <v>1124440248.9782991</v>
      </c>
      <c r="AG136" s="1">
        <v>1057408588.682687</v>
      </c>
      <c r="AH136" s="1">
        <v>1136896123.6129804</v>
      </c>
      <c r="AI136" s="1">
        <v>1267997934.3125043</v>
      </c>
      <c r="AJ136" s="1">
        <v>1396555719.974086</v>
      </c>
      <c r="AK136" s="1">
        <v>1595297355.7834878</v>
      </c>
      <c r="AL136" s="1">
        <v>1992066808.0959773</v>
      </c>
      <c r="AM136" s="1">
        <v>2523471532.0108318</v>
      </c>
      <c r="AN136" s="1">
        <v>3414055566.1138024</v>
      </c>
      <c r="AO136" s="1">
        <v>4234999823.308392</v>
      </c>
      <c r="AP136" s="1">
        <v>5623216448.8685141</v>
      </c>
      <c r="AQ136" s="1">
        <v>4583850367.8897209</v>
      </c>
      <c r="AR136" s="1">
        <v>7189481824.0728769</v>
      </c>
      <c r="AS136" s="1">
        <v>10409797649.306314</v>
      </c>
      <c r="AT136" s="1">
        <v>12292770631.196688</v>
      </c>
      <c r="AU136" s="1">
        <v>12582122604.192131</v>
      </c>
      <c r="AV136" s="1">
        <v>12226514722.086061</v>
      </c>
      <c r="AW136" s="1">
        <v>11749620619.596153</v>
      </c>
      <c r="AX136" s="1">
        <v>11186734674.384686</v>
      </c>
      <c r="AY136" s="1">
        <v>11425755279.525444</v>
      </c>
      <c r="AZ136" s="1">
        <v>13108769495.742519</v>
      </c>
      <c r="BA136" s="1">
        <v>13852850259.485359</v>
      </c>
      <c r="BB136" s="1">
        <f t="shared" si="5"/>
        <v>3649536482.1838474</v>
      </c>
      <c r="BC136" s="1">
        <f t="shared" si="4"/>
        <v>182476824109.19238</v>
      </c>
    </row>
    <row r="137" spans="1:55" x14ac:dyDescent="0.25">
      <c r="A137" t="s">
        <v>329</v>
      </c>
      <c r="B137" t="s">
        <v>59</v>
      </c>
      <c r="C137" t="s">
        <v>330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1284000000</v>
      </c>
      <c r="AK137" s="1">
        <v>1239000000</v>
      </c>
      <c r="AL137" s="1">
        <v>1210000000</v>
      </c>
      <c r="AM137" s="1">
        <v>1061000000</v>
      </c>
      <c r="AN137" s="1">
        <v>990000000</v>
      </c>
      <c r="AO137" s="1">
        <v>938000000</v>
      </c>
      <c r="AP137" s="1">
        <v>939000000</v>
      </c>
      <c r="AQ137" s="1">
        <v>795000000</v>
      </c>
      <c r="AR137" s="1">
        <v>799000000</v>
      </c>
      <c r="AS137" s="1">
        <v>733000000</v>
      </c>
      <c r="AT137" s="1">
        <v>751000000</v>
      </c>
      <c r="AU137" s="1">
        <v>782000000</v>
      </c>
      <c r="AV137" s="1">
        <v>845000000</v>
      </c>
      <c r="AW137" s="1">
        <v>931000000</v>
      </c>
      <c r="AX137" s="1">
        <v>1250000000</v>
      </c>
      <c r="AY137" s="1">
        <v>1601000000</v>
      </c>
      <c r="AZ137" s="1">
        <v>1323000000</v>
      </c>
      <c r="BA137" s="1">
        <v>0</v>
      </c>
      <c r="BB137" s="1">
        <f t="shared" si="5"/>
        <v>349420000</v>
      </c>
      <c r="BC137" s="1">
        <f t="shared" si="4"/>
        <v>17471000000</v>
      </c>
    </row>
    <row r="138" spans="1:55" x14ac:dyDescent="0.25">
      <c r="A138" t="s">
        <v>331</v>
      </c>
      <c r="B138" t="s">
        <v>62</v>
      </c>
      <c r="C138" t="s">
        <v>332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3704316974.555594</v>
      </c>
      <c r="Z138" s="1">
        <v>2644983401.5195794</v>
      </c>
      <c r="AA138" s="1">
        <v>2738413378.5528083</v>
      </c>
      <c r="AB138" s="1">
        <v>2793020800.8573656</v>
      </c>
      <c r="AC138" s="1">
        <v>2900913488.4933829</v>
      </c>
      <c r="AD138" s="1">
        <v>4163397088.6423411</v>
      </c>
      <c r="AE138" s="1">
        <v>4976735801.6563292</v>
      </c>
      <c r="AF138" s="1">
        <v>5613212495.5787983</v>
      </c>
      <c r="AG138" s="1">
        <v>5888561099.3260326</v>
      </c>
      <c r="AH138" s="1">
        <v>5553894130.2406225</v>
      </c>
      <c r="AI138" s="1">
        <v>5311092495.9910345</v>
      </c>
      <c r="AJ138" s="1">
        <v>5623299277.810626</v>
      </c>
      <c r="AK138" s="1">
        <v>6254047514.3278828</v>
      </c>
      <c r="AL138" s="1">
        <v>7589038159.893364</v>
      </c>
      <c r="AM138" s="1">
        <v>8512116725.2070599</v>
      </c>
      <c r="AN138" s="1">
        <v>9149485071.3363361</v>
      </c>
      <c r="AO138" s="1">
        <v>10423424155.292316</v>
      </c>
      <c r="AP138" s="1">
        <v>12574681497.576191</v>
      </c>
      <c r="AQ138" s="1">
        <v>11899763735.405167</v>
      </c>
      <c r="AR138" s="1">
        <v>11087646867.942085</v>
      </c>
      <c r="AS138" s="1">
        <v>14381552432.949402</v>
      </c>
      <c r="AT138" s="1">
        <v>16350804543.051493</v>
      </c>
      <c r="AU138" s="1">
        <v>16974320551.02129</v>
      </c>
      <c r="AV138" s="1">
        <v>17716084107.588821</v>
      </c>
      <c r="AW138" s="1">
        <v>15950969018.945791</v>
      </c>
      <c r="AX138" s="1">
        <v>11936999283.179132</v>
      </c>
      <c r="AY138" s="1">
        <v>13219084261.366407</v>
      </c>
      <c r="AZ138" s="1">
        <v>14717223206.90004</v>
      </c>
      <c r="BA138" s="1">
        <v>14934159925.523415</v>
      </c>
      <c r="BB138" s="1">
        <f t="shared" si="5"/>
        <v>5311664829.8146133</v>
      </c>
      <c r="BC138" s="1">
        <f t="shared" si="4"/>
        <v>265583241490.73068</v>
      </c>
    </row>
    <row r="139" spans="1:55" x14ac:dyDescent="0.25">
      <c r="A139" t="s">
        <v>333</v>
      </c>
      <c r="B139" t="s">
        <v>56</v>
      </c>
      <c r="C139" t="s">
        <v>334</v>
      </c>
      <c r="D139" s="1">
        <v>309405316.05895549</v>
      </c>
      <c r="E139" s="1">
        <v>335569088.71783251</v>
      </c>
      <c r="F139" s="1">
        <v>391669449.25347</v>
      </c>
      <c r="G139" s="1">
        <v>493237544.3529343</v>
      </c>
      <c r="H139" s="1">
        <v>613010958.14598978</v>
      </c>
      <c r="I139" s="1">
        <v>703378653.35002863</v>
      </c>
      <c r="J139" s="1">
        <v>775046377.59175241</v>
      </c>
      <c r="K139" s="1">
        <v>799029666.59134495</v>
      </c>
      <c r="L139" s="1">
        <v>804629876.77072299</v>
      </c>
      <c r="M139" s="1">
        <v>951900945.20028329</v>
      </c>
      <c r="N139" s="1">
        <v>1047924649.1177939</v>
      </c>
      <c r="O139" s="1">
        <v>1105495368.3814619</v>
      </c>
      <c r="P139" s="1">
        <v>1108776010.2557468</v>
      </c>
      <c r="Q139" s="1">
        <v>1165170625.6595893</v>
      </c>
      <c r="R139" s="1">
        <v>1074373735.4529109</v>
      </c>
      <c r="S139" s="1">
        <v>1009723326.3175235</v>
      </c>
      <c r="T139" s="1">
        <v>1186628778.5123618</v>
      </c>
      <c r="U139" s="1">
        <v>1344665270.6886528</v>
      </c>
      <c r="V139" s="1">
        <v>1414951854.0564411</v>
      </c>
      <c r="W139" s="1">
        <v>1450647019.205091</v>
      </c>
      <c r="X139" s="1">
        <v>1506914407.8233078</v>
      </c>
      <c r="Y139" s="1">
        <v>2133693477.8841624</v>
      </c>
      <c r="Z139" s="1">
        <v>2164292208.1652822</v>
      </c>
      <c r="AA139" s="1">
        <v>1847350611.7245831</v>
      </c>
      <c r="AB139" s="1">
        <v>1944876755.0070808</v>
      </c>
      <c r="AC139" s="1">
        <v>2091731420.68923</v>
      </c>
      <c r="AD139" s="1">
        <v>2132081881.9139783</v>
      </c>
      <c r="AE139" s="1">
        <v>2072001066.821202</v>
      </c>
      <c r="AF139" s="1">
        <v>2032345831.8300474</v>
      </c>
      <c r="AG139" s="1">
        <v>1985924386.9144788</v>
      </c>
      <c r="AH139" s="1">
        <v>1779521109.912679</v>
      </c>
      <c r="AI139" s="1">
        <v>1746064718.7916865</v>
      </c>
      <c r="AJ139" s="1">
        <v>1777058592.9881246</v>
      </c>
      <c r="AK139" s="1">
        <v>2051147606.7368741</v>
      </c>
      <c r="AL139" s="1">
        <v>2362501023.2424917</v>
      </c>
      <c r="AM139" s="1">
        <v>2936019525.6024098</v>
      </c>
      <c r="AN139" s="1">
        <v>4008583967.925189</v>
      </c>
      <c r="AO139" s="1">
        <v>4328063511.1352434</v>
      </c>
      <c r="AP139" s="1">
        <v>5138471610.1659803</v>
      </c>
      <c r="AQ139" s="1">
        <v>4725200357.5562401</v>
      </c>
      <c r="AR139" s="1">
        <v>5628882266.3776665</v>
      </c>
      <c r="AS139" s="1">
        <v>6764635686.7934456</v>
      </c>
      <c r="AT139" s="1">
        <v>6728208836.2214279</v>
      </c>
      <c r="AU139" s="1">
        <v>7223063169.7274857</v>
      </c>
      <c r="AV139" s="1">
        <v>6592537781.8151789</v>
      </c>
      <c r="AW139" s="1">
        <v>6166857628.622117</v>
      </c>
      <c r="AX139" s="1">
        <v>6398744505.0812922</v>
      </c>
      <c r="AY139" s="1">
        <v>6758390728.7173405</v>
      </c>
      <c r="AZ139" s="1">
        <v>7049169770.8639908</v>
      </c>
      <c r="BA139" s="1">
        <v>7593752450.2054987</v>
      </c>
      <c r="BB139" s="1">
        <f t="shared" si="5"/>
        <v>2715066428.2187324</v>
      </c>
      <c r="BC139" s="1">
        <f t="shared" si="4"/>
        <v>135753321410.93661</v>
      </c>
    </row>
    <row r="140" spans="1:55" x14ac:dyDescent="0.25">
      <c r="A140" t="s">
        <v>335</v>
      </c>
      <c r="B140" t="s">
        <v>59</v>
      </c>
      <c r="C140" t="s">
        <v>336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704033525.40597177</v>
      </c>
      <c r="K140" s="1">
        <v>823634464.91002357</v>
      </c>
      <c r="L140" s="1">
        <v>1015365145.2955399</v>
      </c>
      <c r="M140" s="1">
        <v>1211141231.11555</v>
      </c>
      <c r="N140" s="1">
        <v>1131788191.507359</v>
      </c>
      <c r="O140" s="1">
        <v>1142393554.5235829</v>
      </c>
      <c r="P140" s="1">
        <v>1078408829.6160035</v>
      </c>
      <c r="Q140" s="1">
        <v>1090276947.2587178</v>
      </c>
      <c r="R140" s="1">
        <v>1040557089.3386376</v>
      </c>
      <c r="S140" s="1">
        <v>1076121094.3823862</v>
      </c>
      <c r="T140" s="1">
        <v>1462900255.450603</v>
      </c>
      <c r="U140" s="1">
        <v>1880852914.2271435</v>
      </c>
      <c r="V140" s="1">
        <v>2134517067.6529467</v>
      </c>
      <c r="W140" s="1">
        <v>2181930254.8230143</v>
      </c>
      <c r="X140" s="1">
        <v>2653480001.3455782</v>
      </c>
      <c r="Y140" s="1">
        <v>2856890680.6028504</v>
      </c>
      <c r="Z140" s="1">
        <v>3224267547.8050785</v>
      </c>
      <c r="AA140" s="1">
        <v>3263368410.0181322</v>
      </c>
      <c r="AB140" s="1">
        <v>3558137040.3777199</v>
      </c>
      <c r="AC140" s="1">
        <v>4040345933.2923059</v>
      </c>
      <c r="AD140" s="1">
        <v>4421943910.4974899</v>
      </c>
      <c r="AE140" s="1">
        <v>4187367601.7343144</v>
      </c>
      <c r="AF140" s="1">
        <v>4169664285.3868051</v>
      </c>
      <c r="AG140" s="1">
        <v>4343710332.8065815</v>
      </c>
      <c r="AH140" s="1">
        <v>4663313620.017066</v>
      </c>
      <c r="AI140" s="1">
        <v>4613630622.7750063</v>
      </c>
      <c r="AJ140" s="1">
        <v>4841310239.6368732</v>
      </c>
      <c r="AK140" s="1">
        <v>5816553826.8551874</v>
      </c>
      <c r="AL140" s="1">
        <v>6578844486.0628757</v>
      </c>
      <c r="AM140" s="1">
        <v>6488750452.6006737</v>
      </c>
      <c r="AN140" s="1">
        <v>7028803365.7015085</v>
      </c>
      <c r="AO140" s="1">
        <v>8150138757.1574097</v>
      </c>
      <c r="AP140" s="1">
        <v>9990370016.3077087</v>
      </c>
      <c r="AQ140" s="1">
        <v>9128843109.1558762</v>
      </c>
      <c r="AR140" s="1">
        <v>10003670690.349657</v>
      </c>
      <c r="AS140" s="1">
        <v>11518393367.240299</v>
      </c>
      <c r="AT140" s="1">
        <v>11668685524.126455</v>
      </c>
      <c r="AU140" s="1">
        <v>12129642296.442507</v>
      </c>
      <c r="AV140" s="1">
        <v>12803445933.589361</v>
      </c>
      <c r="AW140" s="1">
        <v>11692287066.381035</v>
      </c>
      <c r="AX140" s="1">
        <v>12232463655.57272</v>
      </c>
      <c r="AY140" s="1">
        <v>13259351418.445887</v>
      </c>
      <c r="AZ140" s="1">
        <v>14181803715.403837</v>
      </c>
      <c r="BA140" s="1">
        <v>14180444557.204674</v>
      </c>
      <c r="BB140" s="1">
        <f t="shared" si="5"/>
        <v>4913276860.6080198</v>
      </c>
      <c r="BC140" s="1">
        <f t="shared" si="4"/>
        <v>245663843030.401</v>
      </c>
    </row>
    <row r="141" spans="1:55" x14ac:dyDescent="0.25">
      <c r="A141" t="s">
        <v>337</v>
      </c>
      <c r="B141" t="s">
        <v>65</v>
      </c>
      <c r="C141" t="s">
        <v>338</v>
      </c>
      <c r="D141" s="1">
        <v>290531621.26485056</v>
      </c>
      <c r="E141" s="1">
        <v>365386929.83511853</v>
      </c>
      <c r="F141" s="1">
        <v>406062874.25149703</v>
      </c>
      <c r="G141" s="1">
        <v>444281703.89356768</v>
      </c>
      <c r="H141" s="1">
        <v>548621017.59391344</v>
      </c>
      <c r="I141" s="1">
        <v>613220652.92891884</v>
      </c>
      <c r="J141" s="1">
        <v>670317634.17305589</v>
      </c>
      <c r="K141" s="1">
        <v>806290840.62465382</v>
      </c>
      <c r="L141" s="1">
        <v>949034016.83062696</v>
      </c>
      <c r="M141" s="1">
        <v>1058269065.9811482</v>
      </c>
      <c r="N141" s="1">
        <v>1237655461.1501045</v>
      </c>
      <c r="O141" s="1">
        <v>1237685691.9468334</v>
      </c>
      <c r="P141" s="1">
        <v>1180104216.0113688</v>
      </c>
      <c r="Q141" s="1">
        <v>1223186840.3132448</v>
      </c>
      <c r="R141" s="1">
        <v>1208008985.4252157</v>
      </c>
      <c r="S141" s="1">
        <v>1131347798.2665348</v>
      </c>
      <c r="T141" s="1">
        <v>1183654827.7900167</v>
      </c>
      <c r="U141" s="1">
        <v>1183094127.7674649</v>
      </c>
      <c r="V141" s="1">
        <v>1379924257.2131338</v>
      </c>
      <c r="W141" s="1">
        <v>1590215582.5330672</v>
      </c>
      <c r="X141" s="1">
        <v>1880771556.3047383</v>
      </c>
      <c r="Y141" s="1">
        <v>2203545856.6689253</v>
      </c>
      <c r="Z141" s="1">
        <v>1799517081.5641217</v>
      </c>
      <c r="AA141" s="1">
        <v>2070636935.5864449</v>
      </c>
      <c r="AB141" s="1">
        <v>1181802596.0349801</v>
      </c>
      <c r="AC141" s="1">
        <v>1397457932.3069673</v>
      </c>
      <c r="AD141" s="1">
        <v>2281034131.3649278</v>
      </c>
      <c r="AE141" s="1">
        <v>2663234933.8976665</v>
      </c>
      <c r="AF141" s="1">
        <v>1750584265.2875352</v>
      </c>
      <c r="AG141" s="1">
        <v>1775921718.1053393</v>
      </c>
      <c r="AH141" s="1">
        <v>1743506531.3265195</v>
      </c>
      <c r="AI141" s="1">
        <v>1716502862.2954042</v>
      </c>
      <c r="AJ141" s="1">
        <v>3495748397.6302533</v>
      </c>
      <c r="AK141" s="1">
        <v>3208837077.2506866</v>
      </c>
      <c r="AL141" s="1">
        <v>3476094498.8751664</v>
      </c>
      <c r="AM141" s="1">
        <v>3655909664.1423011</v>
      </c>
      <c r="AN141" s="1">
        <v>3998020176.6736393</v>
      </c>
      <c r="AO141" s="1">
        <v>4432937045.7989683</v>
      </c>
      <c r="AP141" s="1">
        <v>5321012192.3361855</v>
      </c>
      <c r="AQ141" s="1">
        <v>6191127665.1963034</v>
      </c>
      <c r="AR141" s="1">
        <v>6959655570.8909817</v>
      </c>
      <c r="AS141" s="1">
        <v>8004000737.3071671</v>
      </c>
      <c r="AT141" s="1">
        <v>6028487928.8335085</v>
      </c>
      <c r="AU141" s="1">
        <v>5518880768.5795546</v>
      </c>
      <c r="AV141" s="1">
        <v>6047813437.3180437</v>
      </c>
      <c r="AW141" s="1">
        <v>6373212640.8460436</v>
      </c>
      <c r="AX141" s="1">
        <v>5433040159.8874664</v>
      </c>
      <c r="AY141" s="1">
        <v>6303292264.1890526</v>
      </c>
      <c r="AZ141" s="1">
        <v>6917301908.6275692</v>
      </c>
      <c r="BA141" s="1">
        <v>7666704427.0091467</v>
      </c>
      <c r="BB141" s="1">
        <f t="shared" si="5"/>
        <v>2804069742.1585984</v>
      </c>
      <c r="BC141" s="1">
        <f t="shared" si="4"/>
        <v>140203487107.92993</v>
      </c>
    </row>
    <row r="142" spans="1:55" x14ac:dyDescent="0.25">
      <c r="A142" t="s">
        <v>339</v>
      </c>
      <c r="B142" t="s">
        <v>65</v>
      </c>
      <c r="C142" t="s">
        <v>340</v>
      </c>
      <c r="D142" s="1">
        <v>1161385395224.4238</v>
      </c>
      <c r="E142" s="1">
        <v>1264333061477.5208</v>
      </c>
      <c r="F142" s="1">
        <v>1392428220992.0198</v>
      </c>
      <c r="G142" s="1">
        <v>1556967359214.0791</v>
      </c>
      <c r="H142" s="1">
        <v>1705964297648.2625</v>
      </c>
      <c r="I142" s="1">
        <v>1859083029787.6533</v>
      </c>
      <c r="J142" s="1">
        <v>2080373864401.6238</v>
      </c>
      <c r="K142" s="1">
        <v>2293885156934.6509</v>
      </c>
      <c r="L142" s="1">
        <v>2570707667449.8125</v>
      </c>
      <c r="M142" s="1">
        <v>2870923302185.4199</v>
      </c>
      <c r="N142" s="1">
        <v>3131774126345.0107</v>
      </c>
      <c r="O142" s="1">
        <v>3513995963656.9907</v>
      </c>
      <c r="P142" s="1">
        <v>3658081025119.1372</v>
      </c>
      <c r="Q142" s="1">
        <v>3975475111781.8901</v>
      </c>
      <c r="R142" s="1">
        <v>4393971258071.6221</v>
      </c>
      <c r="S142" s="1">
        <v>4704774999482.752</v>
      </c>
      <c r="T142" s="1">
        <v>4958242427343.9834</v>
      </c>
      <c r="U142" s="1">
        <v>5287828242049.4492</v>
      </c>
      <c r="V142" s="1">
        <v>5745207451214.2549</v>
      </c>
      <c r="W142" s="1">
        <v>6208137243275.2441</v>
      </c>
      <c r="X142" s="1">
        <v>6558665950908.4687</v>
      </c>
      <c r="Y142" s="1">
        <v>6770092083611.1875</v>
      </c>
      <c r="Z142" s="1">
        <v>7114394589284.916</v>
      </c>
      <c r="AA142" s="1">
        <v>7437550121892.4375</v>
      </c>
      <c r="AB142" s="1">
        <v>7867242439501.6094</v>
      </c>
      <c r="AC142" s="1">
        <v>8245811373385.4014</v>
      </c>
      <c r="AD142" s="1">
        <v>8704363777972.1299</v>
      </c>
      <c r="AE142" s="1">
        <v>9233311210265.7812</v>
      </c>
      <c r="AF142" s="1">
        <v>9697762238406.8086</v>
      </c>
      <c r="AG142" s="1">
        <v>10310072635807.699</v>
      </c>
      <c r="AH142" s="1">
        <v>10998121151318.631</v>
      </c>
      <c r="AI142" s="1">
        <v>11321881659892.562</v>
      </c>
      <c r="AJ142" s="1">
        <v>11698306960646.531</v>
      </c>
      <c r="AK142" s="1">
        <v>12354812816817.715</v>
      </c>
      <c r="AL142" s="1">
        <v>13241410621714.066</v>
      </c>
      <c r="AM142" s="1">
        <v>14210866344864.664</v>
      </c>
      <c r="AN142" s="1">
        <v>15135440910461.215</v>
      </c>
      <c r="AO142" s="1">
        <v>15922730888205.756</v>
      </c>
      <c r="AP142" s="1">
        <v>16268085220997.187</v>
      </c>
      <c r="AQ142" s="1">
        <v>15825892407986.441</v>
      </c>
      <c r="AR142" s="1">
        <v>16611261563811.135</v>
      </c>
      <c r="AS142" s="1">
        <v>17336779781047.756</v>
      </c>
      <c r="AT142" s="1">
        <v>18031234215348.988</v>
      </c>
      <c r="AU142" s="1">
        <v>18637631422155.336</v>
      </c>
      <c r="AV142" s="1">
        <v>19331060828608.609</v>
      </c>
      <c r="AW142" s="1">
        <v>19781342853073.535</v>
      </c>
      <c r="AX142" s="1">
        <v>20241484802206.07</v>
      </c>
      <c r="AY142" s="1">
        <v>21141594444340.113</v>
      </c>
      <c r="AZ142" s="1">
        <v>22251966397055.41</v>
      </c>
      <c r="BA142" s="1">
        <v>23117758029454.23</v>
      </c>
      <c r="BB142" s="1">
        <f t="shared" si="5"/>
        <v>9594649378893.9648</v>
      </c>
      <c r="BC142" s="1">
        <f t="shared" si="4"/>
        <v>479732468944698.25</v>
      </c>
    </row>
    <row r="143" spans="1:55" x14ac:dyDescent="0.25">
      <c r="A143" t="s">
        <v>341</v>
      </c>
      <c r="B143" t="s">
        <v>56</v>
      </c>
      <c r="C143" t="s">
        <v>342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2422096074.584579</v>
      </c>
      <c r="O143" s="1">
        <v>2246757386.4629669</v>
      </c>
      <c r="P143" s="1">
        <v>2116069373.7687881</v>
      </c>
      <c r="Q143" s="1">
        <v>2293990996.4711332</v>
      </c>
      <c r="R143" s="1">
        <v>1947967886.463892</v>
      </c>
      <c r="S143" s="1">
        <v>1605911706.0063848</v>
      </c>
      <c r="T143" s="1">
        <v>1806223061.2946389</v>
      </c>
      <c r="U143" s="1">
        <v>2296378834.8614931</v>
      </c>
      <c r="V143" s="1">
        <v>2491412335.7839236</v>
      </c>
      <c r="W143" s="1">
        <v>2531519951.4229536</v>
      </c>
      <c r="X143" s="1">
        <v>2785764518.0184479</v>
      </c>
      <c r="Y143" s="1">
        <v>2992650454.4960709</v>
      </c>
      <c r="Z143" s="1">
        <v>3424733520.336606</v>
      </c>
      <c r="AA143" s="1">
        <v>3218475900.4804602</v>
      </c>
      <c r="AB143" s="1">
        <v>3636645995.2686715</v>
      </c>
      <c r="AC143" s="1">
        <v>3942478205.729095</v>
      </c>
      <c r="AD143" s="1">
        <v>3945340776.4054618</v>
      </c>
      <c r="AE143" s="1">
        <v>4102648719.6180558</v>
      </c>
      <c r="AF143" s="1">
        <v>3826527630.5555053</v>
      </c>
      <c r="AG143" s="1">
        <v>3818954447.9908342</v>
      </c>
      <c r="AH143" s="1">
        <v>3833993702.9885588</v>
      </c>
      <c r="AI143" s="1">
        <v>3476452446.2203226</v>
      </c>
      <c r="AJ143" s="1">
        <v>3275669889.09655</v>
      </c>
      <c r="AK143" s="1">
        <v>4811994024.8787127</v>
      </c>
      <c r="AL143" s="1">
        <v>6480441754.261034</v>
      </c>
      <c r="AM143" s="1">
        <v>7121391945.6543961</v>
      </c>
      <c r="AN143" s="1">
        <v>7835043624.0124054</v>
      </c>
      <c r="AO143" s="1">
        <v>8740865600.2498093</v>
      </c>
      <c r="AP143" s="1">
        <v>8486721916.912797</v>
      </c>
      <c r="AQ143" s="1">
        <v>8876191120.7618885</v>
      </c>
      <c r="AR143" s="1">
        <v>11268186636.290464</v>
      </c>
      <c r="AS143" s="1">
        <v>12343501808.219179</v>
      </c>
      <c r="AT143" s="1">
        <v>13042007432.448925</v>
      </c>
      <c r="AU143" s="1">
        <v>12011207761.971672</v>
      </c>
      <c r="AV143" s="1">
        <v>12356482878.196791</v>
      </c>
      <c r="AW143" s="1">
        <v>11272143550.25268</v>
      </c>
      <c r="AX143" s="1">
        <v>10665634660.88328</v>
      </c>
      <c r="AY143" s="1">
        <v>12741746433.671553</v>
      </c>
      <c r="AZ143" s="1">
        <v>13454211124.460665</v>
      </c>
      <c r="BA143" s="1">
        <v>12366527719.332245</v>
      </c>
      <c r="BB143" s="1">
        <f t="shared" si="5"/>
        <v>4838259276.1356773</v>
      </c>
      <c r="BC143" s="1">
        <f t="shared" si="4"/>
        <v>241912963806.78384</v>
      </c>
    </row>
    <row r="144" spans="1:55" x14ac:dyDescent="0.25">
      <c r="A144" t="s">
        <v>343</v>
      </c>
      <c r="B144" t="s">
        <v>59</v>
      </c>
      <c r="C144" t="s">
        <v>344</v>
      </c>
      <c r="D144" s="1">
        <v>358815681.90321463</v>
      </c>
      <c r="E144" s="1">
        <v>413634335.27009726</v>
      </c>
      <c r="F144" s="1">
        <v>505892512.86192739</v>
      </c>
      <c r="G144" s="1">
        <v>542294864.81242955</v>
      </c>
      <c r="H144" s="1">
        <v>637400199.11048937</v>
      </c>
      <c r="I144" s="1">
        <v>816647865.8314296</v>
      </c>
      <c r="J144" s="1">
        <v>798310509.64743352</v>
      </c>
      <c r="K144" s="1">
        <v>837616756.53373659</v>
      </c>
      <c r="L144" s="1">
        <v>846007597.7203958</v>
      </c>
      <c r="M144" s="1">
        <v>1047225130.2433331</v>
      </c>
      <c r="N144" s="1">
        <v>1182457142.6064794</v>
      </c>
      <c r="O144" s="1">
        <v>972563810.23032522</v>
      </c>
      <c r="P144" s="1">
        <v>904619629.79726827</v>
      </c>
      <c r="Q144" s="1">
        <v>823832940.45051134</v>
      </c>
      <c r="R144" s="1">
        <v>796018978.47129989</v>
      </c>
      <c r="S144" s="1">
        <v>854823821.72317684</v>
      </c>
      <c r="T144" s="1">
        <v>1201262517.8764403</v>
      </c>
      <c r="U144" s="1">
        <v>1488113532.2858417</v>
      </c>
      <c r="V144" s="1">
        <v>2072735787.3177876</v>
      </c>
      <c r="W144" s="1">
        <v>2185072798.331841</v>
      </c>
      <c r="X144" s="1">
        <v>2529310103.8360834</v>
      </c>
      <c r="Y144" s="1">
        <v>2653781596.4600844</v>
      </c>
      <c r="Z144" s="1">
        <v>2923764926.3971753</v>
      </c>
      <c r="AA144" s="1">
        <v>3070161471.0445051</v>
      </c>
      <c r="AB144" s="1">
        <v>3038727617.0390053</v>
      </c>
      <c r="AC144" s="1">
        <v>3628440274.6700048</v>
      </c>
      <c r="AD144" s="1">
        <v>3606968433.9268174</v>
      </c>
      <c r="AE144" s="1">
        <v>3291489840.5714126</v>
      </c>
      <c r="AF144" s="1">
        <v>3158806480.2610722</v>
      </c>
      <c r="AG144" s="1">
        <v>3056999988.0914588</v>
      </c>
      <c r="AH144" s="1">
        <v>2682347064.3641982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f t="shared" si="5"/>
        <v>1058522884.1937454</v>
      </c>
      <c r="BC144" s="1">
        <f t="shared" si="4"/>
        <v>52926144209.687271</v>
      </c>
    </row>
    <row r="145" spans="1:55" x14ac:dyDescent="0.25">
      <c r="A145" t="s">
        <v>345</v>
      </c>
      <c r="B145" t="s">
        <v>62</v>
      </c>
      <c r="C145" t="s">
        <v>346</v>
      </c>
      <c r="D145" s="1">
        <v>649916708.24241841</v>
      </c>
      <c r="E145" s="1">
        <v>693573595.32097483</v>
      </c>
      <c r="F145" s="1">
        <v>742779740.39351249</v>
      </c>
      <c r="G145" s="1">
        <v>946385033.01191807</v>
      </c>
      <c r="H145" s="1">
        <v>1026136974.4753634</v>
      </c>
      <c r="I145" s="1">
        <v>1048690933.2102733</v>
      </c>
      <c r="J145" s="1">
        <v>1064517574.5604215</v>
      </c>
      <c r="K145" s="1">
        <v>1291457973.1251707</v>
      </c>
      <c r="L145" s="1">
        <v>1774365275.1822577</v>
      </c>
      <c r="M145" s="1">
        <v>2109278101.9887025</v>
      </c>
      <c r="N145" s="1">
        <v>2508524186.4335222</v>
      </c>
      <c r="O145" s="1">
        <v>2170893038.9005322</v>
      </c>
      <c r="P145" s="1">
        <v>2017611927.4037049</v>
      </c>
      <c r="Q145" s="1">
        <v>1803099731.5425675</v>
      </c>
      <c r="R145" s="1">
        <v>1461243212.4281421</v>
      </c>
      <c r="S145" s="1">
        <v>1440581533.7563968</v>
      </c>
      <c r="T145" s="1">
        <v>1904097020.2933302</v>
      </c>
      <c r="U145" s="1">
        <v>2233005822.5853357</v>
      </c>
      <c r="V145" s="1">
        <v>2280356338.2286682</v>
      </c>
      <c r="W145" s="1">
        <v>2179567107.5015917</v>
      </c>
      <c r="X145" s="1">
        <v>3536335227.7475133</v>
      </c>
      <c r="Y145" s="1">
        <v>3309124415.9572134</v>
      </c>
      <c r="Z145" s="1">
        <v>3411197113.0197458</v>
      </c>
      <c r="AA145" s="1">
        <v>2225270607.5781193</v>
      </c>
      <c r="AB145" s="1">
        <v>1947256690.5503504</v>
      </c>
      <c r="AC145" s="1">
        <v>2313555921.0447235</v>
      </c>
      <c r="AD145" s="1">
        <v>2417146610.9825702</v>
      </c>
      <c r="AE145" s="1">
        <v>2297228092.4783792</v>
      </c>
      <c r="AF145" s="1">
        <v>2625049701.8569989</v>
      </c>
      <c r="AG145" s="1">
        <v>2520868602.6989479</v>
      </c>
      <c r="AH145" s="1">
        <v>2238259710.7516079</v>
      </c>
      <c r="AI145" s="1">
        <v>2445079043.597301</v>
      </c>
      <c r="AJ145" s="1">
        <v>2768787376.6012106</v>
      </c>
      <c r="AK145" s="1">
        <v>3387804102.4755149</v>
      </c>
      <c r="AL145" s="1">
        <v>3742134213.0229754</v>
      </c>
      <c r="AM145" s="1">
        <v>4374677876.8232613</v>
      </c>
      <c r="AN145" s="1">
        <v>4743059572.1739616</v>
      </c>
      <c r="AO145" s="1">
        <v>5694717110.5947666</v>
      </c>
      <c r="AP145" s="1">
        <v>7220003603.1284132</v>
      </c>
      <c r="AQ145" s="1">
        <v>7278718280.0517502</v>
      </c>
      <c r="AR145" s="1">
        <v>7792421015.5206585</v>
      </c>
      <c r="AS145" s="1">
        <v>8701085756.2274876</v>
      </c>
      <c r="AT145" s="1">
        <v>9366515965.1737366</v>
      </c>
      <c r="AU145" s="1">
        <v>10156855203.750921</v>
      </c>
      <c r="AV145" s="1">
        <v>10815312544.111773</v>
      </c>
      <c r="AW145" s="1">
        <v>9667589437.2790871</v>
      </c>
      <c r="AX145" s="1">
        <v>10284627189.649172</v>
      </c>
      <c r="AY145" s="1">
        <v>11166063886.85552</v>
      </c>
      <c r="AZ145" s="1">
        <v>12826750567.185858</v>
      </c>
      <c r="BA145" s="1">
        <v>12928145120.029604</v>
      </c>
      <c r="BB145" s="1">
        <f t="shared" si="5"/>
        <v>4110954447.7500801</v>
      </c>
      <c r="BC145" s="1">
        <f t="shared" si="4"/>
        <v>205547722387.504</v>
      </c>
    </row>
    <row r="146" spans="1:55" x14ac:dyDescent="0.25">
      <c r="A146" t="s">
        <v>347</v>
      </c>
      <c r="B146" t="s">
        <v>62</v>
      </c>
      <c r="C146" t="s">
        <v>348</v>
      </c>
      <c r="D146" s="1">
        <v>12545849083.018339</v>
      </c>
      <c r="E146" s="1">
        <v>9181769911.504425</v>
      </c>
      <c r="F146" s="1">
        <v>12274416017.797552</v>
      </c>
      <c r="G146" s="1">
        <v>15162871287.128712</v>
      </c>
      <c r="H146" s="1">
        <v>24846641318.124207</v>
      </c>
      <c r="I146" s="1">
        <v>27778934624.697338</v>
      </c>
      <c r="J146" s="1">
        <v>36308883248.730965</v>
      </c>
      <c r="K146" s="1">
        <v>36035407725.321884</v>
      </c>
      <c r="L146" s="1">
        <v>36527862208.713272</v>
      </c>
      <c r="M146" s="1">
        <v>47259911894.273125</v>
      </c>
      <c r="N146" s="1">
        <v>64201788122.605354</v>
      </c>
      <c r="O146" s="1">
        <v>164475209515.19009</v>
      </c>
      <c r="P146" s="1">
        <v>142769363313.37549</v>
      </c>
      <c r="Q146" s="1">
        <v>97094911790.694809</v>
      </c>
      <c r="R146" s="1">
        <v>73484359521.099686</v>
      </c>
      <c r="S146" s="1">
        <v>73745821156.299545</v>
      </c>
      <c r="T146" s="1">
        <v>54805852581.151581</v>
      </c>
      <c r="U146" s="1">
        <v>52676041930.579117</v>
      </c>
      <c r="V146" s="1">
        <v>49648470439.796288</v>
      </c>
      <c r="W146" s="1">
        <v>44003061108.335693</v>
      </c>
      <c r="X146" s="1">
        <v>54035795388.091545</v>
      </c>
      <c r="Y146" s="1">
        <v>49118433047.531837</v>
      </c>
      <c r="Z146" s="1">
        <v>47794925814.755806</v>
      </c>
      <c r="AA146" s="1">
        <v>27752204320.088303</v>
      </c>
      <c r="AB146" s="1">
        <v>33833042987.758224</v>
      </c>
      <c r="AC146" s="1">
        <v>44062465800.170555</v>
      </c>
      <c r="AD146" s="1">
        <v>51075815092.5</v>
      </c>
      <c r="AE146" s="1">
        <v>54457835193.492737</v>
      </c>
      <c r="AF146" s="1">
        <v>54604050168.181831</v>
      </c>
      <c r="AG146" s="1">
        <v>59372613485.6576</v>
      </c>
      <c r="AH146" s="1">
        <v>69448756932.583267</v>
      </c>
      <c r="AI146" s="1">
        <v>74030364472.050583</v>
      </c>
      <c r="AJ146" s="1">
        <v>95385819320.5737</v>
      </c>
      <c r="AK146" s="1">
        <v>104911947834.12163</v>
      </c>
      <c r="AL146" s="1">
        <v>136385979322.4369</v>
      </c>
      <c r="AM146" s="1">
        <v>176134087150.34094</v>
      </c>
      <c r="AN146" s="1">
        <v>236103982431.63519</v>
      </c>
      <c r="AO146" s="1">
        <v>275625684968.61493</v>
      </c>
      <c r="AP146" s="1">
        <v>337035512676.93542</v>
      </c>
      <c r="AQ146" s="1">
        <v>291880204327.41876</v>
      </c>
      <c r="AR146" s="1">
        <v>363359886203.40924</v>
      </c>
      <c r="AS146" s="1">
        <v>410334579160.7522</v>
      </c>
      <c r="AT146" s="1">
        <v>459376049763.99908</v>
      </c>
      <c r="AU146" s="1">
        <v>514966287334.27747</v>
      </c>
      <c r="AV146" s="1">
        <v>568498937615.65564</v>
      </c>
      <c r="AW146" s="1">
        <v>494583180777.10333</v>
      </c>
      <c r="AX146" s="1">
        <v>404649527537.75269</v>
      </c>
      <c r="AY146" s="1">
        <v>375745486520.65582</v>
      </c>
      <c r="AZ146" s="1">
        <v>398160403206.51874</v>
      </c>
      <c r="BA146" s="1">
        <v>448120428858.76923</v>
      </c>
      <c r="BB146" s="1">
        <f t="shared" si="5"/>
        <v>155713434290.24542</v>
      </c>
      <c r="BC146" s="1">
        <f t="shared" si="4"/>
        <v>7785671714512.2715</v>
      </c>
    </row>
    <row r="147" spans="1:55" x14ac:dyDescent="0.25">
      <c r="A147" t="s">
        <v>349</v>
      </c>
      <c r="B147" t="s">
        <v>56</v>
      </c>
      <c r="C147" t="s">
        <v>350</v>
      </c>
      <c r="D147" s="1">
        <v>776585681.07142866</v>
      </c>
      <c r="E147" s="1">
        <v>826571413.42857146</v>
      </c>
      <c r="F147" s="1">
        <v>880842890.07142866</v>
      </c>
      <c r="G147" s="1">
        <v>1093571441.5000002</v>
      </c>
      <c r="H147" s="1">
        <v>1520900045.1428571</v>
      </c>
      <c r="I147" s="1">
        <v>1590428522.6428573</v>
      </c>
      <c r="J147" s="1">
        <v>1847871371.7142859</v>
      </c>
      <c r="K147" s="1">
        <v>2239857060.5714288</v>
      </c>
      <c r="L147" s="1">
        <v>2142128603.7857141</v>
      </c>
      <c r="M147" s="1">
        <v>1527852635.6315787</v>
      </c>
      <c r="N147" s="1">
        <v>2189347367.5263157</v>
      </c>
      <c r="O147" s="1">
        <v>2448290109.6499996</v>
      </c>
      <c r="P147" s="1">
        <v>2465165179.6956525</v>
      </c>
      <c r="Q147" s="1">
        <v>2743341724.083333</v>
      </c>
      <c r="R147" s="1">
        <v>3105517091.4137931</v>
      </c>
      <c r="S147" s="1">
        <v>2683816288.7906976</v>
      </c>
      <c r="T147" s="1">
        <v>2885710608.880795</v>
      </c>
      <c r="U147" s="1">
        <v>3851213727.6785712</v>
      </c>
      <c r="V147" s="1">
        <v>2630904261.8324676</v>
      </c>
      <c r="W147" s="1">
        <v>1013184745.7071515</v>
      </c>
      <c r="X147" s="1">
        <v>1009455483.8709677</v>
      </c>
      <c r="Y147" s="1">
        <v>1488804123.7113404</v>
      </c>
      <c r="Z147" s="1">
        <v>1792800000</v>
      </c>
      <c r="AA147" s="1">
        <v>1756454248.3660131</v>
      </c>
      <c r="AB147" s="1">
        <v>3863185119.0476193</v>
      </c>
      <c r="AC147" s="1">
        <v>4140470000</v>
      </c>
      <c r="AD147" s="1">
        <v>4308351902.7860107</v>
      </c>
      <c r="AE147" s="1">
        <v>4389965590.9653788</v>
      </c>
      <c r="AF147" s="1">
        <v>4635267224.8419495</v>
      </c>
      <c r="AG147" s="1">
        <v>4855717874.6824722</v>
      </c>
      <c r="AH147" s="1">
        <v>5107329007.0921993</v>
      </c>
      <c r="AI147" s="1">
        <v>5323146565.7031498</v>
      </c>
      <c r="AJ147" s="1">
        <v>5224213017.5438595</v>
      </c>
      <c r="AK147" s="1">
        <v>5322454925.8474579</v>
      </c>
      <c r="AL147" s="1">
        <v>5795568204.6453238</v>
      </c>
      <c r="AM147" s="1">
        <v>6321335612.2223349</v>
      </c>
      <c r="AN147" s="1">
        <v>6763418645.8137703</v>
      </c>
      <c r="AO147" s="1">
        <v>7423367753.475893</v>
      </c>
      <c r="AP147" s="1">
        <v>8496946608.2315102</v>
      </c>
      <c r="AQ147" s="1">
        <v>8298679908.5523243</v>
      </c>
      <c r="AR147" s="1">
        <v>8758639096.4769344</v>
      </c>
      <c r="AS147" s="1">
        <v>9774262741.7578259</v>
      </c>
      <c r="AT147" s="1">
        <v>10531964139.348614</v>
      </c>
      <c r="AU147" s="1">
        <v>10982979274.192244</v>
      </c>
      <c r="AV147" s="1">
        <v>11880472593.214659</v>
      </c>
      <c r="AW147" s="1">
        <v>12756706583.311321</v>
      </c>
      <c r="AX147" s="1">
        <v>13286048705.495966</v>
      </c>
      <c r="AY147" s="1">
        <v>13785943183.066065</v>
      </c>
      <c r="AZ147" s="1">
        <v>13063873077.849472</v>
      </c>
      <c r="BA147" s="1">
        <v>12520915291.183727</v>
      </c>
      <c r="BB147" s="1">
        <f t="shared" si="5"/>
        <v>5082436745.4823046</v>
      </c>
      <c r="BC147" s="1">
        <f t="shared" si="4"/>
        <v>254121837274.11523</v>
      </c>
    </row>
    <row r="148" spans="1:55" x14ac:dyDescent="0.25">
      <c r="A148" t="s">
        <v>351</v>
      </c>
      <c r="B148" t="s">
        <v>56</v>
      </c>
      <c r="C148" t="s">
        <v>352</v>
      </c>
      <c r="D148" s="1">
        <v>38164716868.570038</v>
      </c>
      <c r="E148" s="1">
        <v>44579122681.704262</v>
      </c>
      <c r="F148" s="1">
        <v>54706557264.487778</v>
      </c>
      <c r="G148" s="1">
        <v>71840910058.332016</v>
      </c>
      <c r="H148" s="1">
        <v>87243413476.514465</v>
      </c>
      <c r="I148" s="1">
        <v>100249523178.80795</v>
      </c>
      <c r="J148" s="1">
        <v>109168720703.45058</v>
      </c>
      <c r="K148" s="1">
        <v>127016990571.96733</v>
      </c>
      <c r="L148" s="1">
        <v>155859695762.88449</v>
      </c>
      <c r="M148" s="1">
        <v>179669405141.16226</v>
      </c>
      <c r="N148" s="1">
        <v>195152092662.38086</v>
      </c>
      <c r="O148" s="1">
        <v>164134217080.27905</v>
      </c>
      <c r="P148" s="1">
        <v>158479528266.07245</v>
      </c>
      <c r="Q148" s="1">
        <v>153445466064.39658</v>
      </c>
      <c r="R148" s="1">
        <v>143912664079.67032</v>
      </c>
      <c r="S148" s="1">
        <v>143845822916.66666</v>
      </c>
      <c r="T148" s="1">
        <v>200862095880.55408</v>
      </c>
      <c r="U148" s="1">
        <v>245046310922.54132</v>
      </c>
      <c r="V148" s="1">
        <v>261910508306.38867</v>
      </c>
      <c r="W148" s="1">
        <v>258336705601.16388</v>
      </c>
      <c r="X148" s="1">
        <v>318330511920.60992</v>
      </c>
      <c r="Y148" s="1">
        <v>327500328264.96936</v>
      </c>
      <c r="Z148" s="1">
        <v>362962871804.51123</v>
      </c>
      <c r="AA148" s="1">
        <v>353550170028.4765</v>
      </c>
      <c r="AB148" s="1">
        <v>379130260200.99286</v>
      </c>
      <c r="AC148" s="1">
        <v>452301674444.1394</v>
      </c>
      <c r="AD148" s="1">
        <v>450490196078.43134</v>
      </c>
      <c r="AE148" s="1">
        <v>416812740004.51776</v>
      </c>
      <c r="AF148" s="1">
        <v>438008220395.46765</v>
      </c>
      <c r="AG148" s="1">
        <v>446898572341.78564</v>
      </c>
      <c r="AH148" s="1">
        <v>416442786069.65179</v>
      </c>
      <c r="AI148" s="1">
        <v>431213422818.79199</v>
      </c>
      <c r="AJ148" s="1">
        <v>471613965744.40051</v>
      </c>
      <c r="AK148" s="1">
        <v>578792325056.43335</v>
      </c>
      <c r="AL148" s="1">
        <v>657171591755.64941</v>
      </c>
      <c r="AM148" s="1">
        <v>685092650167.88953</v>
      </c>
      <c r="AN148" s="1">
        <v>733340860619.74658</v>
      </c>
      <c r="AO148" s="1">
        <v>847481522036.68213</v>
      </c>
      <c r="AP148" s="1">
        <v>947997656364.43542</v>
      </c>
      <c r="AQ148" s="1">
        <v>868077243678.79968</v>
      </c>
      <c r="AR148" s="1">
        <v>846554894931.08386</v>
      </c>
      <c r="AS148" s="1">
        <v>904085980796.0177</v>
      </c>
      <c r="AT148" s="1">
        <v>838971306990.90637</v>
      </c>
      <c r="AU148" s="1">
        <v>876923518850.40479</v>
      </c>
      <c r="AV148" s="1">
        <v>890981311077.6582</v>
      </c>
      <c r="AW148" s="1">
        <v>765264949780.99866</v>
      </c>
      <c r="AX148" s="1">
        <v>783528181704.56665</v>
      </c>
      <c r="AY148" s="1">
        <v>833869641687.0603</v>
      </c>
      <c r="AZ148" s="1">
        <v>914104847814.11694</v>
      </c>
      <c r="BA148" s="1">
        <v>909070395160.78284</v>
      </c>
      <c r="BB148" s="1">
        <f t="shared" si="5"/>
        <v>440803781321.55939</v>
      </c>
      <c r="BC148" s="1">
        <f t="shared" si="4"/>
        <v>22040189066077.969</v>
      </c>
    </row>
    <row r="149" spans="1:55" x14ac:dyDescent="0.25">
      <c r="A149" t="s">
        <v>353</v>
      </c>
      <c r="B149" t="s">
        <v>62</v>
      </c>
      <c r="C149" t="s">
        <v>354</v>
      </c>
      <c r="D149" s="1">
        <v>12814123115.261309</v>
      </c>
      <c r="E149" s="1">
        <v>14583114840.062925</v>
      </c>
      <c r="F149" s="1">
        <v>17358610849.700981</v>
      </c>
      <c r="G149" s="1">
        <v>22534253702.868641</v>
      </c>
      <c r="H149" s="1">
        <v>27145693810.134125</v>
      </c>
      <c r="I149" s="1">
        <v>32877805200.022961</v>
      </c>
      <c r="J149" s="1">
        <v>35942270686.337395</v>
      </c>
      <c r="K149" s="1">
        <v>41508030431.107353</v>
      </c>
      <c r="L149" s="1">
        <v>46523091009.671326</v>
      </c>
      <c r="M149" s="1">
        <v>53132244623.921333</v>
      </c>
      <c r="N149" s="1">
        <v>64439382896.015556</v>
      </c>
      <c r="O149" s="1">
        <v>63596654760.867676</v>
      </c>
      <c r="P149" s="1">
        <v>62647195537.65107</v>
      </c>
      <c r="Q149" s="1">
        <v>61627240831.094788</v>
      </c>
      <c r="R149" s="1">
        <v>62057955032.775833</v>
      </c>
      <c r="S149" s="1">
        <v>65416879914.390724</v>
      </c>
      <c r="T149" s="1">
        <v>78693253275.994965</v>
      </c>
      <c r="U149" s="1">
        <v>94230055658.62709</v>
      </c>
      <c r="V149" s="1">
        <v>101900260856.22218</v>
      </c>
      <c r="W149" s="1">
        <v>102633789557.53494</v>
      </c>
      <c r="X149" s="1">
        <v>119791683307.50676</v>
      </c>
      <c r="Y149" s="1">
        <v>121872464483.48734</v>
      </c>
      <c r="Z149" s="1">
        <v>130838040067.58388</v>
      </c>
      <c r="AA149" s="1">
        <v>120579072750.59557</v>
      </c>
      <c r="AB149" s="1">
        <v>127131461119.92746</v>
      </c>
      <c r="AC149" s="1">
        <v>152029612324.78848</v>
      </c>
      <c r="AD149" s="1">
        <v>163520109150.67136</v>
      </c>
      <c r="AE149" s="1">
        <v>161356631888.48361</v>
      </c>
      <c r="AF149" s="1">
        <v>154163364302.66</v>
      </c>
      <c r="AG149" s="1">
        <v>162284465073.34085</v>
      </c>
      <c r="AH149" s="1">
        <v>171247131268.60416</v>
      </c>
      <c r="AI149" s="1">
        <v>173972218824.02661</v>
      </c>
      <c r="AJ149" s="1">
        <v>195524186477.61719</v>
      </c>
      <c r="AK149" s="1">
        <v>228858506821.84122</v>
      </c>
      <c r="AL149" s="1">
        <v>264511630666.98315</v>
      </c>
      <c r="AM149" s="1">
        <v>308884284051.22235</v>
      </c>
      <c r="AN149" s="1">
        <v>345581369965.54041</v>
      </c>
      <c r="AO149" s="1">
        <v>400937100158.65704</v>
      </c>
      <c r="AP149" s="1">
        <v>462250000000</v>
      </c>
      <c r="AQ149" s="1">
        <v>386190385318.7666</v>
      </c>
      <c r="AR149" s="1">
        <v>428757038466.84106</v>
      </c>
      <c r="AS149" s="1">
        <v>498283438454.28113</v>
      </c>
      <c r="AT149" s="1">
        <v>509506317146.54065</v>
      </c>
      <c r="AU149" s="1">
        <v>522761531914.89362</v>
      </c>
      <c r="AV149" s="1">
        <v>498410050251.25598</v>
      </c>
      <c r="AW149" s="1">
        <v>385801550067.16937</v>
      </c>
      <c r="AX149" s="1">
        <v>368819929542.19415</v>
      </c>
      <c r="AY149" s="1">
        <v>398393955268.99036</v>
      </c>
      <c r="AZ149" s="1">
        <v>434166615431.909</v>
      </c>
      <c r="BA149" s="1">
        <v>403336363636.36359</v>
      </c>
      <c r="BB149" s="1">
        <f t="shared" si="5"/>
        <v>197228448295.86011</v>
      </c>
      <c r="BC149" s="1">
        <f t="shared" si="4"/>
        <v>9861422414793.0059</v>
      </c>
    </row>
    <row r="150" spans="1:55" x14ac:dyDescent="0.25">
      <c r="A150" t="s">
        <v>355</v>
      </c>
      <c r="B150" t="s">
        <v>56</v>
      </c>
      <c r="C150" t="s">
        <v>356</v>
      </c>
      <c r="D150" s="1">
        <v>865975308.64197528</v>
      </c>
      <c r="E150" s="1">
        <v>882765471.60493827</v>
      </c>
      <c r="F150" s="1">
        <v>1024098804.9382716</v>
      </c>
      <c r="G150" s="1">
        <v>972101724.99536824</v>
      </c>
      <c r="H150" s="1">
        <v>1217953546.9760365</v>
      </c>
      <c r="I150" s="1">
        <v>1575789254.4693799</v>
      </c>
      <c r="J150" s="1">
        <v>1452792989.1086464</v>
      </c>
      <c r="K150" s="1">
        <v>1382400000</v>
      </c>
      <c r="L150" s="1">
        <v>1604162497.4594533</v>
      </c>
      <c r="M150" s="1">
        <v>1851250008.3333333</v>
      </c>
      <c r="N150" s="1">
        <v>1945916583.3333333</v>
      </c>
      <c r="O150" s="1">
        <v>2275583316.6666665</v>
      </c>
      <c r="P150" s="1">
        <v>2395429852.4307566</v>
      </c>
      <c r="Q150" s="1">
        <v>2447174803.377913</v>
      </c>
      <c r="R150" s="1">
        <v>2581207387.7970943</v>
      </c>
      <c r="S150" s="1">
        <v>2619913955.515564</v>
      </c>
      <c r="T150" s="1">
        <v>2850784523.3771081</v>
      </c>
      <c r="U150" s="1">
        <v>2957255379.5431495</v>
      </c>
      <c r="V150" s="1">
        <v>3487009748.3563819</v>
      </c>
      <c r="W150" s="1">
        <v>3525228153.1736097</v>
      </c>
      <c r="X150" s="1">
        <v>3627562402.6602683</v>
      </c>
      <c r="Y150" s="1">
        <v>3921476084.8907189</v>
      </c>
      <c r="Z150" s="1">
        <v>3401211581.2917595</v>
      </c>
      <c r="AA150" s="1">
        <v>3660041666.6666665</v>
      </c>
      <c r="AB150" s="1">
        <v>4066775510.2040815</v>
      </c>
      <c r="AC150" s="1">
        <v>4401104417.6706829</v>
      </c>
      <c r="AD150" s="1">
        <v>4521580381.4713898</v>
      </c>
      <c r="AE150" s="1">
        <v>4918691916.5351572</v>
      </c>
      <c r="AF150" s="1">
        <v>4856255044.3906374</v>
      </c>
      <c r="AG150" s="1">
        <v>5033642384.1059608</v>
      </c>
      <c r="AH150" s="1">
        <v>5494252207.9050245</v>
      </c>
      <c r="AI150" s="1">
        <v>6007055042.1768703</v>
      </c>
      <c r="AJ150" s="1">
        <v>6050875806.664032</v>
      </c>
      <c r="AK150" s="1">
        <v>6330473096.5407076</v>
      </c>
      <c r="AL150" s="1">
        <v>7273938314.7198763</v>
      </c>
      <c r="AM150" s="1">
        <v>8130258041.4670582</v>
      </c>
      <c r="AN150" s="1">
        <v>9043715355.8880978</v>
      </c>
      <c r="AO150" s="1">
        <v>10325618017.378969</v>
      </c>
      <c r="AP150" s="1">
        <v>12545438605.395878</v>
      </c>
      <c r="AQ150" s="1">
        <v>12854985464.076431</v>
      </c>
      <c r="AR150" s="1">
        <v>16002656434.474615</v>
      </c>
      <c r="AS150" s="1">
        <v>18913574370.76004</v>
      </c>
      <c r="AT150" s="1">
        <v>18851513891.065998</v>
      </c>
      <c r="AU150" s="1">
        <v>19271168018.48201</v>
      </c>
      <c r="AV150" s="1">
        <v>20002968837.947144</v>
      </c>
      <c r="AW150" s="1">
        <v>21410840908.51981</v>
      </c>
      <c r="AX150" s="1">
        <v>21185922407.592155</v>
      </c>
      <c r="AY150" s="1">
        <v>25180583770.271854</v>
      </c>
      <c r="AZ150" s="1">
        <v>29173513475.559673</v>
      </c>
      <c r="BA150" s="1">
        <v>30641380604.298378</v>
      </c>
      <c r="BB150" s="1">
        <f t="shared" si="5"/>
        <v>7740277347.423419</v>
      </c>
      <c r="BC150" s="1">
        <f t="shared" si="4"/>
        <v>387013867371.17096</v>
      </c>
    </row>
    <row r="151" spans="1:55" x14ac:dyDescent="0.25">
      <c r="A151" t="s">
        <v>357</v>
      </c>
      <c r="B151" t="s">
        <v>56</v>
      </c>
      <c r="C151" t="s">
        <v>358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47564520.391086057</v>
      </c>
      <c r="AS151" s="1">
        <v>66055407.670314498</v>
      </c>
      <c r="AT151" s="1">
        <v>96927201.484842241</v>
      </c>
      <c r="AU151" s="1">
        <v>98491843.644198209</v>
      </c>
      <c r="AV151" s="1">
        <v>104654365.18865328</v>
      </c>
      <c r="AW151" s="1">
        <v>86779266.161910295</v>
      </c>
      <c r="AX151" s="1">
        <v>100087348.95909157</v>
      </c>
      <c r="AY151" s="1">
        <v>109585941.6245569</v>
      </c>
      <c r="AZ151" s="1">
        <v>124021393.69041157</v>
      </c>
      <c r="BA151" s="1">
        <v>118223430.12444571</v>
      </c>
      <c r="BB151" s="1">
        <f t="shared" si="5"/>
        <v>19047814.378790207</v>
      </c>
      <c r="BC151" s="1">
        <f t="shared" si="4"/>
        <v>952390718.93951035</v>
      </c>
    </row>
    <row r="152" spans="1:55" x14ac:dyDescent="0.25">
      <c r="A152" t="s">
        <v>359</v>
      </c>
      <c r="B152" t="s">
        <v>56</v>
      </c>
      <c r="C152" t="s">
        <v>360</v>
      </c>
      <c r="D152" s="1">
        <v>2390860601094.582</v>
      </c>
      <c r="E152" s="1">
        <v>2649737020833.0303</v>
      </c>
      <c r="F152" s="1">
        <v>3076620642183.5591</v>
      </c>
      <c r="G152" s="1">
        <v>3722734688531.8628</v>
      </c>
      <c r="H152" s="1">
        <v>4176486988764.0688</v>
      </c>
      <c r="I152" s="1">
        <v>4679591652842.0869</v>
      </c>
      <c r="J152" s="1">
        <v>5070929721039.7207</v>
      </c>
      <c r="K152" s="1">
        <v>5716781620257.2666</v>
      </c>
      <c r="L152" s="1">
        <v>6878357919516.5518</v>
      </c>
      <c r="M152" s="1">
        <v>7944279627965.751</v>
      </c>
      <c r="N152" s="1">
        <v>8823885071678.418</v>
      </c>
      <c r="O152" s="1">
        <v>8986224293286.8203</v>
      </c>
      <c r="P152" s="1">
        <v>8854254370700.9629</v>
      </c>
      <c r="Q152" s="1">
        <v>9145948264164.3945</v>
      </c>
      <c r="R152" s="1">
        <v>9561552261792.9883</v>
      </c>
      <c r="S152" s="1">
        <v>10067203708051.43</v>
      </c>
      <c r="T152" s="1">
        <v>12193946300913.402</v>
      </c>
      <c r="U152" s="1">
        <v>14123507936797.1</v>
      </c>
      <c r="V152" s="1">
        <v>15924194984685.551</v>
      </c>
      <c r="W152" s="1">
        <v>16661973027185.949</v>
      </c>
      <c r="X152" s="1">
        <v>18772165846438.98</v>
      </c>
      <c r="Y152" s="1">
        <v>19866966651654.66</v>
      </c>
      <c r="Z152" s="1">
        <v>21368787846983.75</v>
      </c>
      <c r="AA152" s="1">
        <v>21659161596581.187</v>
      </c>
      <c r="AB152" s="1">
        <v>23153671371181.984</v>
      </c>
      <c r="AC152" s="1">
        <v>25533387327746.23</v>
      </c>
      <c r="AD152" s="1">
        <v>25754718550930.652</v>
      </c>
      <c r="AE152" s="1">
        <v>25375519746568.594</v>
      </c>
      <c r="AF152" s="1">
        <v>25644006741976.172</v>
      </c>
      <c r="AG152" s="1">
        <v>26926906333283.375</v>
      </c>
      <c r="AH152" s="1">
        <v>27500475538550.172</v>
      </c>
      <c r="AI152" s="1">
        <v>27254554419243.047</v>
      </c>
      <c r="AJ152" s="1">
        <v>28432020586982.23</v>
      </c>
      <c r="AK152" s="1">
        <v>31816115518653.699</v>
      </c>
      <c r="AL152" s="1">
        <v>35422587918412.594</v>
      </c>
      <c r="AM152" s="1">
        <v>37473850788990.984</v>
      </c>
      <c r="AN152" s="1">
        <v>39546303239936.18</v>
      </c>
      <c r="AO152" s="1">
        <v>43284978777606.172</v>
      </c>
      <c r="AP152" s="1">
        <v>45864842906718.336</v>
      </c>
      <c r="AQ152" s="1">
        <v>42938967944655.937</v>
      </c>
      <c r="AR152" s="1">
        <v>45042214867556.906</v>
      </c>
      <c r="AS152" s="1">
        <v>48442679017802.57</v>
      </c>
      <c r="AT152" s="1">
        <v>48417462072684.68</v>
      </c>
      <c r="AU152" s="1">
        <v>49071994020000.898</v>
      </c>
      <c r="AV152" s="1">
        <v>50102014086770.148</v>
      </c>
      <c r="AW152" s="1">
        <v>47277421589550.422</v>
      </c>
      <c r="AX152" s="1">
        <v>48160410793466.656</v>
      </c>
      <c r="AY152" s="1">
        <v>50257605239562.031</v>
      </c>
      <c r="AZ152" s="1">
        <v>53106298036378.539</v>
      </c>
      <c r="BA152" s="1">
        <v>53581268885788.883</v>
      </c>
      <c r="BB152" s="1">
        <f t="shared" si="5"/>
        <v>24953968579298.844</v>
      </c>
      <c r="BC152" s="1">
        <f t="shared" si="4"/>
        <v>1247698428964942.2</v>
      </c>
    </row>
    <row r="153" spans="1:55" x14ac:dyDescent="0.25">
      <c r="A153" t="s">
        <v>361</v>
      </c>
      <c r="B153" t="s">
        <v>62</v>
      </c>
      <c r="C153" t="s">
        <v>362</v>
      </c>
      <c r="D153" s="1">
        <v>3153481327.2786045</v>
      </c>
      <c r="E153" s="1">
        <v>3742957116.2951989</v>
      </c>
      <c r="F153" s="1">
        <v>4532369668.4068565</v>
      </c>
      <c r="G153" s="1">
        <v>6564906144.6515007</v>
      </c>
      <c r="H153" s="1">
        <v>12101340993.120653</v>
      </c>
      <c r="I153" s="1">
        <v>13507743216.662739</v>
      </c>
      <c r="J153" s="1">
        <v>16791986410.81452</v>
      </c>
      <c r="K153" s="1">
        <v>18909658995.261784</v>
      </c>
      <c r="L153" s="1">
        <v>20862214684.670506</v>
      </c>
      <c r="M153" s="1">
        <v>27089105085.446621</v>
      </c>
      <c r="N153" s="1">
        <v>37613734527.526497</v>
      </c>
      <c r="O153" s="1">
        <v>37810527078.255714</v>
      </c>
      <c r="P153" s="1">
        <v>35763878062.786781</v>
      </c>
      <c r="Q153" s="1">
        <v>33785572242.183491</v>
      </c>
      <c r="R153" s="1">
        <v>34029241950.14259</v>
      </c>
      <c r="S153" s="1">
        <v>32341543000.537849</v>
      </c>
      <c r="T153" s="1">
        <v>32751359905.141811</v>
      </c>
      <c r="U153" s="1">
        <v>38869819041.751648</v>
      </c>
      <c r="V153" s="1">
        <v>43670380808.457733</v>
      </c>
      <c r="W153" s="1">
        <v>45724084829.947044</v>
      </c>
      <c r="X153" s="1">
        <v>54720518731.749634</v>
      </c>
      <c r="Y153" s="1">
        <v>56344266330.685043</v>
      </c>
      <c r="Z153" s="1">
        <v>61461217092.239059</v>
      </c>
      <c r="AA153" s="1">
        <v>58495845576.620102</v>
      </c>
      <c r="AB153" s="1">
        <v>61119117360.349983</v>
      </c>
      <c r="AC153" s="1">
        <v>69927412289.271866</v>
      </c>
      <c r="AD153" s="1">
        <v>73711608597.359833</v>
      </c>
      <c r="AE153" s="1">
        <v>76739500964.214615</v>
      </c>
      <c r="AF153" s="1">
        <v>75152820197.794449</v>
      </c>
      <c r="AG153" s="1">
        <v>80920940319.274612</v>
      </c>
      <c r="AH153" s="1">
        <v>91276164873.122253</v>
      </c>
      <c r="AI153" s="1">
        <v>90810520092.852524</v>
      </c>
      <c r="AJ153" s="1">
        <v>97988987808.224716</v>
      </c>
      <c r="AK153" s="1">
        <v>121969920334.02161</v>
      </c>
      <c r="AL153" s="1">
        <v>151382714018.36813</v>
      </c>
      <c r="AM153" s="1">
        <v>183446654884.79547</v>
      </c>
      <c r="AN153" s="1">
        <v>215317231501.72791</v>
      </c>
      <c r="AO153" s="1">
        <v>263786910533.40909</v>
      </c>
      <c r="AP153" s="1">
        <v>322574821460.12787</v>
      </c>
      <c r="AQ153" s="1">
        <v>277066453701.65619</v>
      </c>
      <c r="AR153" s="1">
        <v>322154734641.10913</v>
      </c>
      <c r="AS153" s="1">
        <v>396825784106.44684</v>
      </c>
      <c r="AT153" s="1">
        <v>414170458854.23285</v>
      </c>
      <c r="AU153" s="1">
        <v>431980718227.93817</v>
      </c>
      <c r="AV153" s="1">
        <v>446493815718.74634</v>
      </c>
      <c r="AW153" s="1">
        <v>370369834002.2229</v>
      </c>
      <c r="AX153" s="1">
        <v>365890438052.16168</v>
      </c>
      <c r="AY153" s="1">
        <v>404126868252.70135</v>
      </c>
      <c r="AZ153" s="1">
        <v>450095668151.36066</v>
      </c>
      <c r="BA153" s="1">
        <v>438468157980.32623</v>
      </c>
      <c r="BB153" s="1">
        <f t="shared" si="5"/>
        <v>140488120194.88904</v>
      </c>
      <c r="BC153" s="1">
        <f t="shared" si="4"/>
        <v>7024406009744.4512</v>
      </c>
    </row>
    <row r="154" spans="1:55" x14ac:dyDescent="0.25">
      <c r="A154" t="s">
        <v>363</v>
      </c>
      <c r="B154" t="s">
        <v>56</v>
      </c>
      <c r="C154" t="s">
        <v>364</v>
      </c>
      <c r="D154" s="1">
        <v>10027509449.811005</v>
      </c>
      <c r="E154" s="1">
        <v>10665896682.06636</v>
      </c>
      <c r="F154" s="1">
        <v>9415016359.56604</v>
      </c>
      <c r="G154" s="1">
        <v>6383429490.2109146</v>
      </c>
      <c r="H154" s="1">
        <v>8899191919.1919193</v>
      </c>
      <c r="I154" s="1">
        <v>11230606060.60606</v>
      </c>
      <c r="J154" s="1">
        <v>13168080808.080807</v>
      </c>
      <c r="K154" s="1">
        <v>15126060606.060606</v>
      </c>
      <c r="L154" s="1">
        <v>17811515151.515152</v>
      </c>
      <c r="M154" s="1">
        <v>19688383838.383839</v>
      </c>
      <c r="N154" s="1">
        <v>23654444444.444443</v>
      </c>
      <c r="O154" s="1">
        <v>28100606060.60606</v>
      </c>
      <c r="P154" s="1">
        <v>30725971563.981041</v>
      </c>
      <c r="Q154" s="1">
        <v>28691889763.77953</v>
      </c>
      <c r="R154" s="1">
        <v>31151825467.497772</v>
      </c>
      <c r="S154" s="1">
        <v>31144920844.327175</v>
      </c>
      <c r="T154" s="1">
        <v>31899070055.796654</v>
      </c>
      <c r="U154" s="1">
        <v>33351529274.686863</v>
      </c>
      <c r="V154" s="1">
        <v>38472742808.316719</v>
      </c>
      <c r="W154" s="1">
        <v>40171018229.071533</v>
      </c>
      <c r="X154" s="1">
        <v>40010423970.457626</v>
      </c>
      <c r="Y154" s="1">
        <v>45625234697.709351</v>
      </c>
      <c r="Z154" s="1">
        <v>48884606848.126549</v>
      </c>
      <c r="AA154" s="1">
        <v>51809949334.239555</v>
      </c>
      <c r="AB154" s="1">
        <v>52293456906.266518</v>
      </c>
      <c r="AC154" s="1">
        <v>60636022422.617592</v>
      </c>
      <c r="AD154" s="1">
        <v>63320122807.12233</v>
      </c>
      <c r="AE154" s="1">
        <v>62433300338.09407</v>
      </c>
      <c r="AF154" s="1">
        <v>62191955814.347801</v>
      </c>
      <c r="AG154" s="1">
        <v>62973855718.88736</v>
      </c>
      <c r="AH154" s="1">
        <v>82017743416.284134</v>
      </c>
      <c r="AI154" s="1">
        <v>79484403984.884918</v>
      </c>
      <c r="AJ154" s="1">
        <v>79904985384.865219</v>
      </c>
      <c r="AK154" s="1">
        <v>91760542940.071701</v>
      </c>
      <c r="AL154" s="1">
        <v>107759683863.12315</v>
      </c>
      <c r="AM154" s="1">
        <v>120055291992.93773</v>
      </c>
      <c r="AN154" s="1">
        <v>137264061106.04344</v>
      </c>
      <c r="AO154" s="1">
        <v>152385716311.91638</v>
      </c>
      <c r="AP154" s="1">
        <v>170077814106.3049</v>
      </c>
      <c r="AQ154" s="1">
        <v>168152775283.03162</v>
      </c>
      <c r="AR154" s="1">
        <v>177165635077.06534</v>
      </c>
      <c r="AS154" s="1">
        <v>213587413183.99557</v>
      </c>
      <c r="AT154" s="1">
        <v>224383620829.56964</v>
      </c>
      <c r="AU154" s="1">
        <v>231218567178.97867</v>
      </c>
      <c r="AV154" s="1">
        <v>244360888750.80704</v>
      </c>
      <c r="AW154" s="1">
        <v>270556131701.17093</v>
      </c>
      <c r="AX154" s="1">
        <v>278654637737.68988</v>
      </c>
      <c r="AY154" s="1">
        <v>304567253219.09705</v>
      </c>
      <c r="AZ154" s="1">
        <v>314567541558.33887</v>
      </c>
      <c r="BA154" s="1">
        <v>278221906022.84106</v>
      </c>
      <c r="BB154" s="1">
        <f t="shared" si="5"/>
        <v>94322105027.697739</v>
      </c>
      <c r="BC154" s="1">
        <f t="shared" si="4"/>
        <v>4716105251384.8867</v>
      </c>
    </row>
    <row r="155" spans="1:55" x14ac:dyDescent="0.25">
      <c r="A155" t="s">
        <v>365</v>
      </c>
      <c r="B155" t="s">
        <v>65</v>
      </c>
      <c r="C155" t="s">
        <v>366</v>
      </c>
      <c r="D155" s="1">
        <v>1351006400</v>
      </c>
      <c r="E155" s="1">
        <v>1523917200.0000002</v>
      </c>
      <c r="F155" s="1">
        <v>1673411700.0000002</v>
      </c>
      <c r="G155" s="1">
        <v>1913793399.9999998</v>
      </c>
      <c r="H155" s="1">
        <v>2188307600</v>
      </c>
      <c r="I155" s="1">
        <v>2435304100</v>
      </c>
      <c r="J155" s="1">
        <v>2588106000.0000005</v>
      </c>
      <c r="K155" s="1">
        <v>2738261900</v>
      </c>
      <c r="L155" s="1">
        <v>3244558600</v>
      </c>
      <c r="M155" s="1">
        <v>3704551600</v>
      </c>
      <c r="N155" s="1">
        <v>4614086400</v>
      </c>
      <c r="O155" s="1">
        <v>5222421500.000001</v>
      </c>
      <c r="P155" s="1">
        <v>5769767899.999999</v>
      </c>
      <c r="Q155" s="1">
        <v>5923755900</v>
      </c>
      <c r="R155" s="1">
        <v>6183387100</v>
      </c>
      <c r="S155" s="1">
        <v>6541517100</v>
      </c>
      <c r="T155" s="1">
        <v>6797834200</v>
      </c>
      <c r="U155" s="1">
        <v>6827665299.999999</v>
      </c>
      <c r="V155" s="1">
        <v>5902783400.000001</v>
      </c>
      <c r="W155" s="1">
        <v>5918469800</v>
      </c>
      <c r="X155" s="1">
        <v>6433966999.999999</v>
      </c>
      <c r="Y155" s="1">
        <v>7074675500</v>
      </c>
      <c r="Z155" s="1">
        <v>8042337700</v>
      </c>
      <c r="AA155" s="1">
        <v>8782585400</v>
      </c>
      <c r="AB155" s="1">
        <v>9365289800</v>
      </c>
      <c r="AC155" s="1">
        <v>9573813700</v>
      </c>
      <c r="AD155" s="1">
        <v>9870494000</v>
      </c>
      <c r="AE155" s="1">
        <v>10677286100</v>
      </c>
      <c r="AF155" s="1">
        <v>11575486400</v>
      </c>
      <c r="AG155" s="1">
        <v>12130252200.000002</v>
      </c>
      <c r="AH155" s="1">
        <v>12304114999.999998</v>
      </c>
      <c r="AI155" s="1">
        <v>12502013400</v>
      </c>
      <c r="AJ155" s="1">
        <v>12994310400</v>
      </c>
      <c r="AK155" s="1">
        <v>13693981200</v>
      </c>
      <c r="AL155" s="1">
        <v>15013381700</v>
      </c>
      <c r="AM155" s="1">
        <v>16374393899.999998</v>
      </c>
      <c r="AN155" s="1">
        <v>18141666300</v>
      </c>
      <c r="AO155" s="1">
        <v>21295984200</v>
      </c>
      <c r="AP155" s="1">
        <v>25155888600</v>
      </c>
      <c r="AQ155" s="1">
        <v>27116635600</v>
      </c>
      <c r="AR155" s="1">
        <v>29440300000</v>
      </c>
      <c r="AS155" s="1">
        <v>34686200000</v>
      </c>
      <c r="AT155" s="1">
        <v>40429699999.999992</v>
      </c>
      <c r="AU155" s="1">
        <v>45600000000</v>
      </c>
      <c r="AV155" s="1">
        <v>49921500000</v>
      </c>
      <c r="AW155" s="1">
        <v>54091699999.999992</v>
      </c>
      <c r="AX155" s="1">
        <v>57907699999.999992</v>
      </c>
      <c r="AY155" s="1">
        <v>62219000000</v>
      </c>
      <c r="AZ155" s="1">
        <v>65128200000</v>
      </c>
      <c r="BA155" s="1">
        <v>66800800000</v>
      </c>
      <c r="BB155" s="1">
        <f t="shared" si="5"/>
        <v>17148131304</v>
      </c>
      <c r="BC155" s="1">
        <f t="shared" si="4"/>
        <v>857406565200</v>
      </c>
    </row>
    <row r="156" spans="1:55" x14ac:dyDescent="0.25">
      <c r="A156" t="s">
        <v>367</v>
      </c>
      <c r="B156" t="s">
        <v>62</v>
      </c>
      <c r="C156" t="s">
        <v>368</v>
      </c>
      <c r="D156" s="1">
        <v>7432223176.7726097</v>
      </c>
      <c r="E156" s="1">
        <v>8289582883.5012913</v>
      </c>
      <c r="F156" s="1">
        <v>9189413409.0129204</v>
      </c>
      <c r="G156" s="1">
        <v>10994381894.798449</v>
      </c>
      <c r="H156" s="1">
        <v>13858441211.219637</v>
      </c>
      <c r="I156" s="1">
        <v>16877163792.128395</v>
      </c>
      <c r="J156" s="1">
        <v>15947709379.650709</v>
      </c>
      <c r="K156" s="1">
        <v>14620386673.854416</v>
      </c>
      <c r="L156" s="1">
        <v>12495779622.071018</v>
      </c>
      <c r="M156" s="1">
        <v>15962459447.216827</v>
      </c>
      <c r="N156" s="1">
        <v>18134029179.639324</v>
      </c>
      <c r="O156" s="1">
        <v>21649137620.30547</v>
      </c>
      <c r="P156" s="1">
        <v>21793496819.337875</v>
      </c>
      <c r="Q156" s="1">
        <v>17345624453.691639</v>
      </c>
      <c r="R156" s="1">
        <v>17599660054.286041</v>
      </c>
      <c r="S156" s="1">
        <v>16548827018.287201</v>
      </c>
      <c r="T156" s="1">
        <v>15244232957.875952</v>
      </c>
      <c r="U156" s="1">
        <v>20702298396.971703</v>
      </c>
      <c r="V156" s="1">
        <v>15439408447.2288</v>
      </c>
      <c r="W156" s="1">
        <v>22499559086.034309</v>
      </c>
      <c r="X156" s="1">
        <v>26410386669.360916</v>
      </c>
      <c r="Y156" s="1">
        <v>34341465998.200283</v>
      </c>
      <c r="Z156" s="1">
        <v>35966302303.262955</v>
      </c>
      <c r="AA156" s="1">
        <v>34832077220.853653</v>
      </c>
      <c r="AB156" s="1">
        <v>44882079766.891273</v>
      </c>
      <c r="AC156" s="1">
        <v>53312793687.383636</v>
      </c>
      <c r="AD156" s="1">
        <v>55252414130.301918</v>
      </c>
      <c r="AE156" s="1">
        <v>58147522522.522522</v>
      </c>
      <c r="AF156" s="1">
        <v>55501467877.381035</v>
      </c>
      <c r="AG156" s="1">
        <v>50187324567.882996</v>
      </c>
      <c r="AH156" s="1">
        <v>51744749133.21299</v>
      </c>
      <c r="AI156" s="1">
        <v>52030158775.405487</v>
      </c>
      <c r="AJ156" s="1">
        <v>54777553515.080879</v>
      </c>
      <c r="AK156" s="1">
        <v>58731030121.867096</v>
      </c>
      <c r="AL156" s="1">
        <v>66768703497.56868</v>
      </c>
      <c r="AM156" s="1">
        <v>76060606060.606049</v>
      </c>
      <c r="AN156" s="1">
        <v>88643193061.748001</v>
      </c>
      <c r="AO156" s="1">
        <v>102170981144.13551</v>
      </c>
      <c r="AP156" s="1">
        <v>120550599815.44142</v>
      </c>
      <c r="AQ156" s="1">
        <v>120822986521.47932</v>
      </c>
      <c r="AR156" s="1">
        <v>147528937028.77774</v>
      </c>
      <c r="AS156" s="1">
        <v>171761737046.58508</v>
      </c>
      <c r="AT156" s="1">
        <v>192648999090.08191</v>
      </c>
      <c r="AU156" s="1">
        <v>201175469114.32693</v>
      </c>
      <c r="AV156" s="1">
        <v>200789362451.56744</v>
      </c>
      <c r="AW156" s="1">
        <v>189805300841.60281</v>
      </c>
      <c r="AX156" s="1">
        <v>191895943823.88669</v>
      </c>
      <c r="AY156" s="1">
        <v>211007207483.5148</v>
      </c>
      <c r="AZ156" s="1">
        <v>222044970486.21677</v>
      </c>
      <c r="BA156" s="1">
        <v>226848050819.52472</v>
      </c>
      <c r="BB156" s="1">
        <f t="shared" si="5"/>
        <v>70185283802.011139</v>
      </c>
      <c r="BC156" s="1">
        <f t="shared" si="4"/>
        <v>3509264190100.5566</v>
      </c>
    </row>
    <row r="157" spans="1:55" x14ac:dyDescent="0.25">
      <c r="A157" t="s">
        <v>369</v>
      </c>
      <c r="B157" t="s">
        <v>56</v>
      </c>
      <c r="C157" t="s">
        <v>370</v>
      </c>
      <c r="D157" s="1">
        <v>6687204834.3687048</v>
      </c>
      <c r="E157" s="1">
        <v>7408305735.6530933</v>
      </c>
      <c r="F157" s="1">
        <v>8017468688.2003956</v>
      </c>
      <c r="G157" s="1">
        <v>10082885603.066767</v>
      </c>
      <c r="H157" s="1">
        <v>13781139969.651882</v>
      </c>
      <c r="I157" s="1">
        <v>14893969287.655735</v>
      </c>
      <c r="J157" s="1">
        <v>17097563270.298241</v>
      </c>
      <c r="K157" s="1">
        <v>19648106122.007889</v>
      </c>
      <c r="L157" s="1">
        <v>22706155475.304787</v>
      </c>
      <c r="M157" s="1">
        <v>27502168726.957275</v>
      </c>
      <c r="N157" s="1">
        <v>32450541843.065208</v>
      </c>
      <c r="O157" s="1">
        <v>35646416952.542503</v>
      </c>
      <c r="P157" s="1">
        <v>37140163934.426231</v>
      </c>
      <c r="Q157" s="1">
        <v>33212180658.165882</v>
      </c>
      <c r="R157" s="1">
        <v>31408492876.691002</v>
      </c>
      <c r="S157" s="1">
        <v>30734335448.990452</v>
      </c>
      <c r="T157" s="1">
        <v>29868339080.826267</v>
      </c>
      <c r="U157" s="1">
        <v>33195933429.600784</v>
      </c>
      <c r="V157" s="1">
        <v>37885440418.683365</v>
      </c>
      <c r="W157" s="1">
        <v>42575183905.560646</v>
      </c>
      <c r="X157" s="1">
        <v>44311593755.784531</v>
      </c>
      <c r="Y157" s="1">
        <v>45417561302.249748</v>
      </c>
      <c r="Z157" s="1">
        <v>52976344928.956398</v>
      </c>
      <c r="AA157" s="1">
        <v>54368083953.111916</v>
      </c>
      <c r="AB157" s="1">
        <v>64084460124.464363</v>
      </c>
      <c r="AC157" s="1">
        <v>74119987244.501144</v>
      </c>
      <c r="AD157" s="1">
        <v>82848140618.026611</v>
      </c>
      <c r="AE157" s="1">
        <v>82344260570.668488</v>
      </c>
      <c r="AF157" s="1">
        <v>72207028767.759766</v>
      </c>
      <c r="AG157" s="1">
        <v>82995145792.934082</v>
      </c>
      <c r="AH157" s="1">
        <v>83670261707.729004</v>
      </c>
      <c r="AI157" s="1">
        <v>78921071498.250412</v>
      </c>
      <c r="AJ157" s="1">
        <v>84307369867.904907</v>
      </c>
      <c r="AK157" s="1">
        <v>87039145965.009323</v>
      </c>
      <c r="AL157" s="1">
        <v>95001994599.564392</v>
      </c>
      <c r="AM157" s="1">
        <v>107419986400.18808</v>
      </c>
      <c r="AN157" s="1">
        <v>127652908954.83597</v>
      </c>
      <c r="AO157" s="1">
        <v>155980408071.67303</v>
      </c>
      <c r="AP157" s="1">
        <v>181006859907.40186</v>
      </c>
      <c r="AQ157" s="1">
        <v>176131654909.91132</v>
      </c>
      <c r="AR157" s="1">
        <v>208368892318.65424</v>
      </c>
      <c r="AS157" s="1">
        <v>234216730703.49155</v>
      </c>
      <c r="AT157" s="1">
        <v>261920542606.12064</v>
      </c>
      <c r="AU157" s="1">
        <v>283902829720.15851</v>
      </c>
      <c r="AV157" s="1">
        <v>297483553299.4751</v>
      </c>
      <c r="AW157" s="1">
        <v>306445871631.48309</v>
      </c>
      <c r="AX157" s="1">
        <v>318627003965.49268</v>
      </c>
      <c r="AY157" s="1">
        <v>328480738147.72949</v>
      </c>
      <c r="AZ157" s="1">
        <v>346841896889.55322</v>
      </c>
      <c r="BA157" s="1">
        <v>376795508679.67584</v>
      </c>
      <c r="BB157" s="1">
        <f t="shared" si="5"/>
        <v>105756596663.28954</v>
      </c>
      <c r="BC157" s="1">
        <f t="shared" si="4"/>
        <v>5287829833164.4766</v>
      </c>
    </row>
    <row r="158" spans="1:55" x14ac:dyDescent="0.25">
      <c r="A158" t="s">
        <v>371</v>
      </c>
      <c r="B158" t="s">
        <v>62</v>
      </c>
      <c r="C158" t="s">
        <v>372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146113700</v>
      </c>
      <c r="AI158" s="1">
        <v>156737100</v>
      </c>
      <c r="AJ158" s="1">
        <v>163026600</v>
      </c>
      <c r="AK158" s="1">
        <v>153761900</v>
      </c>
      <c r="AL158" s="1">
        <v>164886100</v>
      </c>
      <c r="AM158" s="1">
        <v>184468800</v>
      </c>
      <c r="AN158" s="1">
        <v>189028900</v>
      </c>
      <c r="AO158" s="1">
        <v>194630300</v>
      </c>
      <c r="AP158" s="1">
        <v>198024400</v>
      </c>
      <c r="AQ158" s="1">
        <v>183369300</v>
      </c>
      <c r="AR158" s="1">
        <v>183498800</v>
      </c>
      <c r="AS158" s="1">
        <v>193143900</v>
      </c>
      <c r="AT158" s="1">
        <v>211103300</v>
      </c>
      <c r="AU158" s="1">
        <v>223388400</v>
      </c>
      <c r="AV158" s="1">
        <v>243147000</v>
      </c>
      <c r="AW158" s="1">
        <v>280376100</v>
      </c>
      <c r="AX158" s="1">
        <v>300125600</v>
      </c>
      <c r="AY158" s="1">
        <v>286321800</v>
      </c>
      <c r="AZ158" s="1">
        <v>283994900</v>
      </c>
      <c r="BA158" s="1">
        <v>0</v>
      </c>
      <c r="BB158" s="1">
        <f t="shared" si="5"/>
        <v>78782938</v>
      </c>
      <c r="BC158" s="1">
        <f t="shared" si="4"/>
        <v>3939146900</v>
      </c>
    </row>
    <row r="159" spans="1:55" x14ac:dyDescent="0.25">
      <c r="A159" t="s">
        <v>373</v>
      </c>
      <c r="B159" t="s">
        <v>56</v>
      </c>
      <c r="C159" t="s">
        <v>374</v>
      </c>
      <c r="D159" s="1">
        <v>645537126.2179414</v>
      </c>
      <c r="E159" s="1">
        <v>717716130.49388313</v>
      </c>
      <c r="F159" s="1">
        <v>858802035.92814362</v>
      </c>
      <c r="G159" s="1">
        <v>1299105240.7328506</v>
      </c>
      <c r="H159" s="1">
        <v>1467346059.9971294</v>
      </c>
      <c r="I159" s="1">
        <v>1356591176.8556094</v>
      </c>
      <c r="J159" s="1">
        <v>1511856584.2583246</v>
      </c>
      <c r="K159" s="1">
        <v>1640763204.447814</v>
      </c>
      <c r="L159" s="1">
        <v>1947947524.3334749</v>
      </c>
      <c r="M159" s="1">
        <v>2293621944.3663955</v>
      </c>
      <c r="N159" s="1">
        <v>2545983007.8998361</v>
      </c>
      <c r="O159" s="1">
        <v>2498068350.6686478</v>
      </c>
      <c r="P159" s="1">
        <v>2368584969.5328369</v>
      </c>
      <c r="Q159" s="1">
        <v>2562492524.8176055</v>
      </c>
      <c r="R159" s="1">
        <v>2552526263.0758958</v>
      </c>
      <c r="S159" s="1">
        <v>2423373088.0735779</v>
      </c>
      <c r="T159" s="1">
        <v>2648033765.6989908</v>
      </c>
      <c r="U159" s="1">
        <v>3143848331.3140211</v>
      </c>
      <c r="V159" s="1">
        <v>3655979702.4564638</v>
      </c>
      <c r="W159" s="1">
        <v>3546460176.9911504</v>
      </c>
      <c r="X159" s="1">
        <v>3219730364.996232</v>
      </c>
      <c r="Y159" s="1">
        <v>3787394957.9831934</v>
      </c>
      <c r="Z159" s="1">
        <v>4377980510.0559816</v>
      </c>
      <c r="AA159" s="1">
        <v>4974550286.1815214</v>
      </c>
      <c r="AB159" s="1">
        <v>5502786069.651742</v>
      </c>
      <c r="AC159" s="1">
        <v>4636057476.425684</v>
      </c>
      <c r="AD159" s="1">
        <v>5155311077.3899841</v>
      </c>
      <c r="AE159" s="1">
        <v>4936615298.7936687</v>
      </c>
      <c r="AF159" s="1">
        <v>3789443014.6166177</v>
      </c>
      <c r="AG159" s="1">
        <v>3477038204.0173302</v>
      </c>
      <c r="AH159" s="1">
        <v>3521339699.0740738</v>
      </c>
      <c r="AI159" s="1">
        <v>3081024212.429244</v>
      </c>
      <c r="AJ159" s="1">
        <v>2999511040.1976433</v>
      </c>
      <c r="AK159" s="1">
        <v>3536411824.2958045</v>
      </c>
      <c r="AL159" s="1">
        <v>3927157866.9646463</v>
      </c>
      <c r="AM159" s="1">
        <v>4865892972.2759514</v>
      </c>
      <c r="AN159" s="1">
        <v>8355006706.57899</v>
      </c>
      <c r="AO159" s="1">
        <v>9545177014.1301041</v>
      </c>
      <c r="AP159" s="1">
        <v>11670840931.817341</v>
      </c>
      <c r="AQ159" s="1">
        <v>11619637798.990961</v>
      </c>
      <c r="AR159" s="1">
        <v>14250755231.125656</v>
      </c>
      <c r="AS159" s="1">
        <v>17984910501.897934</v>
      </c>
      <c r="AT159" s="1">
        <v>21295659243.616817</v>
      </c>
      <c r="AU159" s="1">
        <v>21261432791.267548</v>
      </c>
      <c r="AV159" s="1">
        <v>23210682538.392788</v>
      </c>
      <c r="AW159" s="1">
        <v>21723531173.24086</v>
      </c>
      <c r="AX159" s="1">
        <v>20759069103.096073</v>
      </c>
      <c r="AY159" s="1">
        <v>22742613553.687908</v>
      </c>
      <c r="AZ159" s="1">
        <v>23412495063.498478</v>
      </c>
      <c r="BA159" s="1">
        <v>24969611434.768387</v>
      </c>
      <c r="BB159" s="1">
        <f t="shared" si="5"/>
        <v>7205486103.392395</v>
      </c>
      <c r="BC159" s="1">
        <f t="shared" si="4"/>
        <v>360274305169.61975</v>
      </c>
    </row>
    <row r="160" spans="1:55" x14ac:dyDescent="0.25">
      <c r="A160" t="s">
        <v>375</v>
      </c>
      <c r="B160" t="s">
        <v>56</v>
      </c>
      <c r="C160" t="s">
        <v>376</v>
      </c>
      <c r="D160" s="1">
        <v>23492519176.797047</v>
      </c>
      <c r="E160" s="1">
        <v>22976471656.508656</v>
      </c>
      <c r="F160" s="1">
        <v>26665323615.343056</v>
      </c>
      <c r="G160" s="1">
        <v>32715012925.839882</v>
      </c>
      <c r="H160" s="1">
        <v>46584267331.114082</v>
      </c>
      <c r="I160" s="1">
        <v>53088667469.826424</v>
      </c>
      <c r="J160" s="1">
        <v>62441653343.132446</v>
      </c>
      <c r="K160" s="1">
        <v>68957579315.470688</v>
      </c>
      <c r="L160" s="1">
        <v>76671384662.793304</v>
      </c>
      <c r="M160" s="1">
        <v>96898454271.191284</v>
      </c>
      <c r="N160" s="1">
        <v>119105508345.33632</v>
      </c>
      <c r="O160" s="1">
        <v>166990487671.17874</v>
      </c>
      <c r="P160" s="1">
        <v>156434008059.57266</v>
      </c>
      <c r="Q160" s="1">
        <v>124546725097.23192</v>
      </c>
      <c r="R160" s="1">
        <v>113610971210.68263</v>
      </c>
      <c r="S160" s="1">
        <v>117029805859.85461</v>
      </c>
      <c r="T160" s="1">
        <v>113113118635.94739</v>
      </c>
      <c r="U160" s="1">
        <v>125381951007.04796</v>
      </c>
      <c r="V160" s="1">
        <v>127813098532.03914</v>
      </c>
      <c r="W160" s="1">
        <v>125251229447.72113</v>
      </c>
      <c r="X160" s="1">
        <v>198027563948.2764</v>
      </c>
      <c r="Y160" s="1">
        <v>192103263523.50504</v>
      </c>
      <c r="Z160" s="1">
        <v>178666783410.51804</v>
      </c>
      <c r="AA160" s="1">
        <v>156655910141.92508</v>
      </c>
      <c r="AB160" s="1">
        <v>147794614034.88263</v>
      </c>
      <c r="AC160" s="1">
        <v>175711720079.72354</v>
      </c>
      <c r="AD160" s="1">
        <v>193791781788.64575</v>
      </c>
      <c r="AE160" s="1">
        <v>203933626699.65137</v>
      </c>
      <c r="AF160" s="1">
        <v>210024659413.30215</v>
      </c>
      <c r="AG160" s="1">
        <v>214477327489.0795</v>
      </c>
      <c r="AH160" s="1">
        <v>243798466478.99268</v>
      </c>
      <c r="AI160" s="1">
        <v>241150838176.18362</v>
      </c>
      <c r="AJ160" s="1">
        <v>286437603787.39716</v>
      </c>
      <c r="AK160" s="1">
        <v>326388477927.28851</v>
      </c>
      <c r="AL160" s="1">
        <v>398098285498.84351</v>
      </c>
      <c r="AM160" s="1">
        <v>495811235111.78656</v>
      </c>
      <c r="AN160" s="1">
        <v>627723859753.61145</v>
      </c>
      <c r="AO160" s="1">
        <v>759365491890.0907</v>
      </c>
      <c r="AP160" s="1">
        <v>956317049747.64478</v>
      </c>
      <c r="AQ160" s="1">
        <v>867888952748.28333</v>
      </c>
      <c r="AR160" s="1">
        <v>1022338126450.5264</v>
      </c>
      <c r="AS160" s="1">
        <v>1186656241498.8572</v>
      </c>
      <c r="AT160" s="1">
        <v>1301746926888.1721</v>
      </c>
      <c r="AU160" s="1">
        <v>1430317486784.3337</v>
      </c>
      <c r="AV160" s="1">
        <v>1525936721780.8457</v>
      </c>
      <c r="AW160" s="1">
        <v>1344295058510.7371</v>
      </c>
      <c r="AX160" s="1">
        <v>1217024928217.2058</v>
      </c>
      <c r="AY160" s="1">
        <v>1265557357216.6924</v>
      </c>
      <c r="AZ160" s="1">
        <v>1332366066557.6143</v>
      </c>
      <c r="BA160" s="1">
        <v>1391261013601.9866</v>
      </c>
      <c r="BB160" s="1">
        <f t="shared" si="5"/>
        <v>437828713535.82458</v>
      </c>
      <c r="BC160" s="1">
        <f t="shared" si="4"/>
        <v>21891435676791.23</v>
      </c>
    </row>
    <row r="161" spans="1:55" x14ac:dyDescent="0.25">
      <c r="A161" t="s">
        <v>377</v>
      </c>
      <c r="B161" t="s">
        <v>59</v>
      </c>
      <c r="C161" t="s">
        <v>378</v>
      </c>
      <c r="D161" s="1">
        <v>5034700000</v>
      </c>
      <c r="E161" s="1">
        <v>5646800000</v>
      </c>
      <c r="F161" s="1">
        <v>6328900000</v>
      </c>
      <c r="G161" s="1">
        <v>7002400000</v>
      </c>
      <c r="H161" s="1">
        <v>7684800000</v>
      </c>
      <c r="I161" s="1">
        <v>8198299999.999999</v>
      </c>
      <c r="J161" s="1">
        <v>8968600000</v>
      </c>
      <c r="K161" s="1">
        <v>9910900000</v>
      </c>
      <c r="L161" s="1">
        <v>11165000000</v>
      </c>
      <c r="M161" s="1">
        <v>12750000000</v>
      </c>
      <c r="N161" s="1">
        <v>14436100000</v>
      </c>
      <c r="O161" s="1">
        <v>15955700000</v>
      </c>
      <c r="P161" s="1">
        <v>16764200000</v>
      </c>
      <c r="Q161" s="1">
        <v>17276600000</v>
      </c>
      <c r="R161" s="1">
        <v>19162600000</v>
      </c>
      <c r="S161" s="1">
        <v>20289200000</v>
      </c>
      <c r="T161" s="1">
        <v>22009300000</v>
      </c>
      <c r="U161" s="1">
        <v>24025800000</v>
      </c>
      <c r="V161" s="1">
        <v>26385800000</v>
      </c>
      <c r="W161" s="1">
        <v>28161200000</v>
      </c>
      <c r="X161" s="1">
        <v>30603919000</v>
      </c>
      <c r="Y161" s="1">
        <v>32287031000</v>
      </c>
      <c r="Z161" s="1">
        <v>34630430000</v>
      </c>
      <c r="AA161" s="1">
        <v>36922456000</v>
      </c>
      <c r="AB161" s="1">
        <v>39690630000</v>
      </c>
      <c r="AC161" s="1">
        <v>42647331000</v>
      </c>
      <c r="AD161" s="1">
        <v>45340835000</v>
      </c>
      <c r="AE161" s="1">
        <v>48187039000</v>
      </c>
      <c r="AF161" s="1">
        <v>54086400000</v>
      </c>
      <c r="AG161" s="1">
        <v>57841000000</v>
      </c>
      <c r="AH161" s="1">
        <v>61701800000</v>
      </c>
      <c r="AI161" s="1">
        <v>69208400000</v>
      </c>
      <c r="AJ161" s="1">
        <v>71623500000</v>
      </c>
      <c r="AK161" s="1">
        <v>74827400000</v>
      </c>
      <c r="AL161" s="1">
        <v>80322313000</v>
      </c>
      <c r="AM161" s="1">
        <v>83914521300</v>
      </c>
      <c r="AN161" s="1">
        <v>87276164400</v>
      </c>
      <c r="AO161" s="1">
        <v>89524131600</v>
      </c>
      <c r="AP161" s="1">
        <v>93639300000</v>
      </c>
      <c r="AQ161" s="1">
        <v>96385600000</v>
      </c>
      <c r="AR161" s="1">
        <v>98381300000</v>
      </c>
      <c r="AS161" s="1">
        <v>100351700000</v>
      </c>
      <c r="AT161" s="1">
        <v>101564800000</v>
      </c>
      <c r="AU161" s="1">
        <v>102450000000</v>
      </c>
      <c r="AV161" s="1">
        <v>102445800000</v>
      </c>
      <c r="AW161" s="1">
        <v>103375500000</v>
      </c>
      <c r="AX161" s="1">
        <v>104336700000</v>
      </c>
      <c r="AY161" s="1">
        <v>103445500000</v>
      </c>
      <c r="AZ161" s="1">
        <v>100979900000</v>
      </c>
      <c r="BA161" s="1">
        <v>104988600000</v>
      </c>
      <c r="BB161" s="1">
        <f t="shared" si="5"/>
        <v>50802738026</v>
      </c>
      <c r="BC161" s="1">
        <f t="shared" si="4"/>
        <v>2540136901300</v>
      </c>
    </row>
    <row r="162" spans="1:55" x14ac:dyDescent="0.25">
      <c r="A162" t="s">
        <v>379</v>
      </c>
      <c r="B162" t="s">
        <v>56</v>
      </c>
      <c r="C162" t="s">
        <v>380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f t="shared" si="5"/>
        <v>0</v>
      </c>
      <c r="BC162" s="1">
        <f t="shared" si="4"/>
        <v>0</v>
      </c>
    </row>
    <row r="163" spans="1:55" x14ac:dyDescent="0.25">
      <c r="A163" t="s">
        <v>381</v>
      </c>
      <c r="B163" t="s">
        <v>65</v>
      </c>
      <c r="C163" t="s">
        <v>382</v>
      </c>
      <c r="D163" s="1">
        <v>8108235006.9735003</v>
      </c>
      <c r="E163" s="1">
        <v>9201607067.1378098</v>
      </c>
      <c r="F163" s="1">
        <v>11239117123.795404</v>
      </c>
      <c r="G163" s="1">
        <v>15090566639.411283</v>
      </c>
      <c r="H163" s="1">
        <v>17512388318.863457</v>
      </c>
      <c r="I163" s="1">
        <v>19347608627.450981</v>
      </c>
      <c r="J163" s="1">
        <v>20332834217.506634</v>
      </c>
      <c r="K163" s="1">
        <v>21439525405.971714</v>
      </c>
      <c r="L163" s="1">
        <v>23487613138.686131</v>
      </c>
      <c r="M163" s="1">
        <v>26622818852.459019</v>
      </c>
      <c r="N163" s="1">
        <v>32896521425.710854</v>
      </c>
      <c r="O163" s="1">
        <v>31977275895.765472</v>
      </c>
      <c r="P163" s="1">
        <v>30527754540.867813</v>
      </c>
      <c r="Q163" s="1">
        <v>27239650741.947159</v>
      </c>
      <c r="R163" s="1">
        <v>25217969597.370586</v>
      </c>
      <c r="S163" s="1">
        <v>27115807153.782799</v>
      </c>
      <c r="T163" s="1">
        <v>38745902023.857391</v>
      </c>
      <c r="U163" s="1">
        <v>48182925145.865944</v>
      </c>
      <c r="V163" s="1">
        <v>56347251114.206131</v>
      </c>
      <c r="W163" s="1">
        <v>60594092436.974792</v>
      </c>
      <c r="X163" s="1">
        <v>78713859794.684296</v>
      </c>
      <c r="Y163" s="1">
        <v>89233599833.495209</v>
      </c>
      <c r="Z163" s="1">
        <v>107592098901.09891</v>
      </c>
      <c r="AA163" s="1">
        <v>95009751901.259186</v>
      </c>
      <c r="AB163" s="1">
        <v>99688640942.028992</v>
      </c>
      <c r="AC163" s="1">
        <v>118122007430.01193</v>
      </c>
      <c r="AD163" s="1">
        <v>122630089680.27034</v>
      </c>
      <c r="AE163" s="1">
        <v>117016535162.95026</v>
      </c>
      <c r="AF163" s="1">
        <v>123946327916.29564</v>
      </c>
      <c r="AG163" s="1">
        <v>127427343916.47134</v>
      </c>
      <c r="AH163" s="1">
        <v>118310710337.20288</v>
      </c>
      <c r="AI163" s="1">
        <v>121498889485.45862</v>
      </c>
      <c r="AJ163" s="1">
        <v>134156091661.96123</v>
      </c>
      <c r="AK163" s="1">
        <v>164862142212.18961</v>
      </c>
      <c r="AL163" s="1">
        <v>189034502110.75241</v>
      </c>
      <c r="AM163" s="1">
        <v>197180330804.62628</v>
      </c>
      <c r="AN163" s="1">
        <v>208581694893.99072</v>
      </c>
      <c r="AO163" s="1">
        <v>240190803449.21982</v>
      </c>
      <c r="AP163" s="1">
        <v>262344779551.77969</v>
      </c>
      <c r="AQ163" s="1">
        <v>243701635176.4379</v>
      </c>
      <c r="AR163" s="1">
        <v>237880908317.65213</v>
      </c>
      <c r="AS163" s="1">
        <v>244797226567.1087</v>
      </c>
      <c r="AT163" s="1">
        <v>216236608773.97641</v>
      </c>
      <c r="AU163" s="1">
        <v>226369502104.23566</v>
      </c>
      <c r="AV163" s="1">
        <v>229596170846.99496</v>
      </c>
      <c r="AW163" s="1">
        <v>199313894327.4855</v>
      </c>
      <c r="AX163" s="1">
        <v>206286022781.89377</v>
      </c>
      <c r="AY163" s="1">
        <v>221357874718.92978</v>
      </c>
      <c r="AZ163" s="1">
        <v>241274628877.36218</v>
      </c>
      <c r="BA163" s="1">
        <v>237686075634.69766</v>
      </c>
      <c r="BB163" s="1">
        <f t="shared" si="5"/>
        <v>115425364251.74254</v>
      </c>
      <c r="BC163" s="1">
        <f t="shared" si="4"/>
        <v>5771268212587.127</v>
      </c>
    </row>
    <row r="164" spans="1:55" x14ac:dyDescent="0.25">
      <c r="A164" t="s">
        <v>383</v>
      </c>
      <c r="B164" t="s">
        <v>62</v>
      </c>
      <c r="C164" t="s">
        <v>384</v>
      </c>
      <c r="D164" s="1">
        <v>594611111.11111116</v>
      </c>
      <c r="E164" s="1">
        <v>664571428.57142854</v>
      </c>
      <c r="F164" s="1">
        <v>769039682.53968251</v>
      </c>
      <c r="G164" s="1">
        <v>995531746.03174603</v>
      </c>
      <c r="H164" s="1">
        <v>1333475396.8253965</v>
      </c>
      <c r="I164" s="1">
        <v>1511420634.920635</v>
      </c>
      <c r="J164" s="1">
        <v>1698960317.4603171</v>
      </c>
      <c r="K164" s="1">
        <v>2092158730.1587303</v>
      </c>
      <c r="L164" s="1">
        <v>2559857142.8571429</v>
      </c>
      <c r="M164" s="1">
        <v>3416777777.7777777</v>
      </c>
      <c r="N164" s="1">
        <v>4448087301.5873013</v>
      </c>
      <c r="O164" s="1">
        <v>5624515873.015873</v>
      </c>
      <c r="P164" s="1">
        <v>5419411764.7058821</v>
      </c>
      <c r="Q164" s="1">
        <v>5673248726.180089</v>
      </c>
      <c r="R164" s="1">
        <v>4502462807.0601978</v>
      </c>
      <c r="S164" s="1">
        <v>3282449235.872612</v>
      </c>
      <c r="T164" s="1">
        <v>3723993942.7200422</v>
      </c>
      <c r="U164" s="1">
        <v>3971044723.8015423</v>
      </c>
      <c r="V164" s="1">
        <v>4255683528.3396792</v>
      </c>
      <c r="W164" s="1">
        <v>4757732199.9667759</v>
      </c>
      <c r="X164" s="1">
        <v>5812114523.0270205</v>
      </c>
      <c r="Y164" s="1">
        <v>6984367762.9037113</v>
      </c>
      <c r="Z164" s="1">
        <v>7157424031.0604544</v>
      </c>
      <c r="AA164" s="1">
        <v>7249533620.3061399</v>
      </c>
      <c r="AB164" s="1">
        <v>7870982004.8195047</v>
      </c>
      <c r="AC164" s="1">
        <v>9062131475.0231781</v>
      </c>
      <c r="AD164" s="1">
        <v>9788391780.52421</v>
      </c>
      <c r="AE164" s="1">
        <v>9965225678.05093</v>
      </c>
      <c r="AF164" s="1">
        <v>9260481572.4246178</v>
      </c>
      <c r="AG164" s="1">
        <v>8837070235.5189209</v>
      </c>
      <c r="AH164" s="1">
        <v>8855705139.5585651</v>
      </c>
      <c r="AI164" s="1">
        <v>8495806432.1846695</v>
      </c>
      <c r="AJ164" s="1">
        <v>7196260656.8455591</v>
      </c>
      <c r="AK164" s="1">
        <v>7691367471.1799183</v>
      </c>
      <c r="AL164" s="1">
        <v>9624440836.2930946</v>
      </c>
      <c r="AM164" s="1">
        <v>10737500188.11231</v>
      </c>
      <c r="AN164" s="1">
        <v>13429430050.260954</v>
      </c>
      <c r="AO164" s="1">
        <v>17856270473.152958</v>
      </c>
      <c r="AP164" s="1">
        <v>24578067861.399773</v>
      </c>
      <c r="AQ164" s="1">
        <v>22341754513.96426</v>
      </c>
      <c r="AR164" s="1">
        <v>27215968615.554821</v>
      </c>
      <c r="AS164" s="1">
        <v>33715524703.928837</v>
      </c>
      <c r="AT164" s="1">
        <v>33283228891.092331</v>
      </c>
      <c r="AU164" s="1">
        <v>38585317742.980957</v>
      </c>
      <c r="AV164" s="1">
        <v>40276532540.881203</v>
      </c>
      <c r="AW164" s="1">
        <v>36164068797.251053</v>
      </c>
      <c r="AX164" s="1">
        <v>36054281572.398148</v>
      </c>
      <c r="AY164" s="1">
        <v>39008900331.673264</v>
      </c>
      <c r="AZ164" s="1">
        <v>40384691790.568512</v>
      </c>
      <c r="BA164" s="1">
        <v>38145288939.848808</v>
      </c>
      <c r="BB164" s="1">
        <f t="shared" si="5"/>
        <v>12738463286.085852</v>
      </c>
      <c r="BC164" s="1">
        <f t="shared" si="4"/>
        <v>636923164304.2926</v>
      </c>
    </row>
    <row r="165" spans="1:55" x14ac:dyDescent="0.25">
      <c r="A165" t="s">
        <v>385</v>
      </c>
      <c r="B165" t="s">
        <v>56</v>
      </c>
      <c r="C165" t="s">
        <v>386</v>
      </c>
      <c r="D165" s="1">
        <v>2332250807654.3193</v>
      </c>
      <c r="E165" s="1">
        <v>2588852602133.6455</v>
      </c>
      <c r="F165" s="1">
        <v>3005126019745.0024</v>
      </c>
      <c r="G165" s="1">
        <v>3633249406749.4976</v>
      </c>
      <c r="H165" s="1">
        <v>4059294342391.4268</v>
      </c>
      <c r="I165" s="1">
        <v>4549803331601.083</v>
      </c>
      <c r="J165" s="1">
        <v>4934576859035.0371</v>
      </c>
      <c r="K165" s="1">
        <v>5574645238884.6201</v>
      </c>
      <c r="L165" s="1">
        <v>6712570687255.4248</v>
      </c>
      <c r="M165" s="1">
        <v>7715188931961.9687</v>
      </c>
      <c r="N165" s="1">
        <v>8538727128466.8633</v>
      </c>
      <c r="O165" s="1">
        <v>8635529405072.2949</v>
      </c>
      <c r="P165" s="1">
        <v>8597537117026.1738</v>
      </c>
      <c r="Q165" s="1">
        <v>8922514447767.082</v>
      </c>
      <c r="R165" s="1">
        <v>9324866779531.8496</v>
      </c>
      <c r="S165" s="1">
        <v>9819174996528.2559</v>
      </c>
      <c r="T165" s="1">
        <v>11997107680296.18</v>
      </c>
      <c r="U165" s="1">
        <v>13909645236518.633</v>
      </c>
      <c r="V165" s="1">
        <v>15669464915611.24</v>
      </c>
      <c r="W165" s="1">
        <v>16366042903264.768</v>
      </c>
      <c r="X165" s="1">
        <v>18369406348230.043</v>
      </c>
      <c r="Y165" s="1">
        <v>19377225414443.148</v>
      </c>
      <c r="Z165" s="1">
        <v>20795573726716.477</v>
      </c>
      <c r="AA165" s="1">
        <v>20933361918865.52</v>
      </c>
      <c r="AB165" s="1">
        <v>22414790689759.246</v>
      </c>
      <c r="AC165" s="1">
        <v>24864463316958.77</v>
      </c>
      <c r="AD165" s="1">
        <v>24987979036343.207</v>
      </c>
      <c r="AE165" s="1">
        <v>24510139940343.277</v>
      </c>
      <c r="AF165" s="1">
        <v>24626431061148.082</v>
      </c>
      <c r="AG165" s="1">
        <v>25851388740527.02</v>
      </c>
      <c r="AH165" s="1">
        <v>26283349304143.012</v>
      </c>
      <c r="AI165" s="1">
        <v>26043493064783.801</v>
      </c>
      <c r="AJ165" s="1">
        <v>27159708262597.223</v>
      </c>
      <c r="AK165" s="1">
        <v>30460788208832.527</v>
      </c>
      <c r="AL165" s="1">
        <v>33846796706037.754</v>
      </c>
      <c r="AM165" s="1">
        <v>35633570942703.062</v>
      </c>
      <c r="AN165" s="1">
        <v>37508917735498.687</v>
      </c>
      <c r="AO165" s="1">
        <v>40929046849457.07</v>
      </c>
      <c r="AP165" s="1">
        <v>43259498161088.773</v>
      </c>
      <c r="AQ165" s="1">
        <v>40763949793286.078</v>
      </c>
      <c r="AR165" s="1">
        <v>42520490304489.711</v>
      </c>
      <c r="AS165" s="1">
        <v>45660813533610.391</v>
      </c>
      <c r="AT165" s="1">
        <v>45619401962675.969</v>
      </c>
      <c r="AU165" s="1">
        <v>46079406151119.922</v>
      </c>
      <c r="AV165" s="1">
        <v>47026070247848.484</v>
      </c>
      <c r="AW165" s="1">
        <v>44515254914677.742</v>
      </c>
      <c r="AX165" s="1">
        <v>45489352126092.5</v>
      </c>
      <c r="AY165" s="1">
        <v>47415034220935.859</v>
      </c>
      <c r="AZ165" s="1">
        <v>50195052422344.648</v>
      </c>
      <c r="BA165" s="1">
        <v>50671271399767.242</v>
      </c>
      <c r="BB165" s="1">
        <f t="shared" si="5"/>
        <v>23813963906856.414</v>
      </c>
      <c r="BC165" s="1">
        <f t="shared" si="4"/>
        <v>1190698195342820.7</v>
      </c>
    </row>
    <row r="166" spans="1:55" x14ac:dyDescent="0.25">
      <c r="A166" t="s">
        <v>387</v>
      </c>
      <c r="B166" t="s">
        <v>56</v>
      </c>
      <c r="C166" t="s">
        <v>388</v>
      </c>
      <c r="D166" s="1">
        <v>254035999.21719679</v>
      </c>
      <c r="E166" s="1">
        <v>296613496.87326908</v>
      </c>
      <c r="F166" s="1">
        <v>325843254.66712266</v>
      </c>
      <c r="G166" s="1">
        <v>431254103.0464766</v>
      </c>
      <c r="H166" s="1">
        <v>555337985.68299127</v>
      </c>
      <c r="I166" s="1">
        <v>690319754.91119242</v>
      </c>
      <c r="J166" s="1">
        <v>732286143.34291017</v>
      </c>
      <c r="K166" s="1">
        <v>793193187.4155699</v>
      </c>
      <c r="L166" s="1">
        <v>1005573294.2076297</v>
      </c>
      <c r="M166" s="1">
        <v>1215031775.2679532</v>
      </c>
      <c r="N166" s="1">
        <v>1362151523.6899333</v>
      </c>
      <c r="O166" s="1">
        <v>1279972866.3817177</v>
      </c>
      <c r="P166" s="1">
        <v>1286462642.6369748</v>
      </c>
      <c r="Q166" s="1">
        <v>1335895286.3917971</v>
      </c>
      <c r="R166" s="1">
        <v>1378991403.3788133</v>
      </c>
      <c r="S166" s="1">
        <v>1507230778.8992124</v>
      </c>
      <c r="T166" s="1">
        <v>2301514717.2980652</v>
      </c>
      <c r="U166" s="1">
        <v>2543199148.3892965</v>
      </c>
      <c r="V166" s="1">
        <v>2687472829.62988</v>
      </c>
      <c r="W166" s="1">
        <v>2636461517.105197</v>
      </c>
      <c r="X166" s="1">
        <v>3181206304.8154917</v>
      </c>
      <c r="Y166" s="1">
        <v>3267367609.8952813</v>
      </c>
      <c r="Z166" s="1">
        <v>3558215110.2480865</v>
      </c>
      <c r="AA166" s="1">
        <v>3694600399.8922482</v>
      </c>
      <c r="AB166" s="1">
        <v>3522272321.4076638</v>
      </c>
      <c r="AC166" s="1">
        <v>3982374845.9270854</v>
      </c>
      <c r="AD166" s="1">
        <v>3954696873.7489181</v>
      </c>
      <c r="AE166" s="1">
        <v>3567062511.8729267</v>
      </c>
      <c r="AF166" s="1">
        <v>3775160797.3892775</v>
      </c>
      <c r="AG166" s="1">
        <v>3797016068.6968808</v>
      </c>
      <c r="AH166" s="1">
        <v>3447543137.9414983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f t="shared" si="5"/>
        <v>1287327153.805371</v>
      </c>
      <c r="BC166" s="1">
        <f t="shared" si="4"/>
        <v>64366357690.268555</v>
      </c>
    </row>
    <row r="167" spans="1:55" x14ac:dyDescent="0.25">
      <c r="A167" t="s">
        <v>389</v>
      </c>
      <c r="B167" t="s">
        <v>56</v>
      </c>
      <c r="C167" t="s">
        <v>390</v>
      </c>
      <c r="D167" s="1">
        <v>301791301.79130173</v>
      </c>
      <c r="E167" s="1">
        <v>387700084.24599832</v>
      </c>
      <c r="F167" s="1">
        <v>510259940.72047424</v>
      </c>
      <c r="G167" s="1">
        <v>793884368.04043734</v>
      </c>
      <c r="H167" s="1">
        <v>2401403227.4408469</v>
      </c>
      <c r="I167" s="1">
        <v>2512784033.3782787</v>
      </c>
      <c r="J167" s="1">
        <v>3284301332.1895347</v>
      </c>
      <c r="K167" s="1">
        <v>3617580171.7605457</v>
      </c>
      <c r="L167" s="1">
        <v>4052000412.7008686</v>
      </c>
      <c r="M167" s="1">
        <v>5633000318.0240107</v>
      </c>
      <c r="N167" s="1">
        <v>7829094613.0708227</v>
      </c>
      <c r="O167" s="1">
        <v>8661263763.7362633</v>
      </c>
      <c r="P167" s="1">
        <v>7596703214.2857141</v>
      </c>
      <c r="Q167" s="1">
        <v>6467582307.6923075</v>
      </c>
      <c r="R167" s="1">
        <v>6704395824.1758251</v>
      </c>
      <c r="S167" s="1">
        <v>6153296456.0439558</v>
      </c>
      <c r="T167" s="1">
        <v>5053021950.5494499</v>
      </c>
      <c r="U167" s="1">
        <v>5446428681.3186808</v>
      </c>
      <c r="V167" s="1">
        <v>6038187032.9670324</v>
      </c>
      <c r="W167" s="1">
        <v>6487912087.9120874</v>
      </c>
      <c r="X167" s="1">
        <v>7360439423.0769224</v>
      </c>
      <c r="Y167" s="1">
        <v>6883516483.5164824</v>
      </c>
      <c r="Z167" s="1">
        <v>7646153983.5164833</v>
      </c>
      <c r="AA167" s="1">
        <v>7156593653.8461533</v>
      </c>
      <c r="AB167" s="1">
        <v>7374450769.2307701</v>
      </c>
      <c r="AC167" s="1">
        <v>8137911978.0219774</v>
      </c>
      <c r="AD167" s="1">
        <v>9059340384.6153851</v>
      </c>
      <c r="AE167" s="1">
        <v>11297802115.384615</v>
      </c>
      <c r="AF167" s="1">
        <v>10255495027.472528</v>
      </c>
      <c r="AG167" s="1">
        <v>12393131868.131868</v>
      </c>
      <c r="AH167" s="1">
        <v>17759890109.89011</v>
      </c>
      <c r="AI167" s="1">
        <v>17538461538.461536</v>
      </c>
      <c r="AJ167" s="1">
        <v>19363736263.736263</v>
      </c>
      <c r="AK167" s="1">
        <v>23533791208.791206</v>
      </c>
      <c r="AL167" s="1">
        <v>31734065934.065933</v>
      </c>
      <c r="AM167" s="1">
        <v>44530494505.494507</v>
      </c>
      <c r="AN167" s="1">
        <v>60882142857.142845</v>
      </c>
      <c r="AO167" s="1">
        <v>79712087912.087906</v>
      </c>
      <c r="AP167" s="1">
        <v>115270054945.05495</v>
      </c>
      <c r="AQ167" s="1">
        <v>97798351648.351624</v>
      </c>
      <c r="AR167" s="1">
        <v>125122306346.15385</v>
      </c>
      <c r="AS167" s="1">
        <v>167775274725.27472</v>
      </c>
      <c r="AT167" s="1">
        <v>186833516483.51648</v>
      </c>
      <c r="AU167" s="1">
        <v>198727747252.74725</v>
      </c>
      <c r="AV167" s="1">
        <v>206224725274.72528</v>
      </c>
      <c r="AW167" s="1">
        <v>161739835164.83517</v>
      </c>
      <c r="AX167" s="1">
        <v>151732142857.14285</v>
      </c>
      <c r="AY167" s="1">
        <v>166928571428.57141</v>
      </c>
      <c r="AZ167" s="1">
        <v>191362087912.08789</v>
      </c>
      <c r="BA167" s="1">
        <v>183466208791.20877</v>
      </c>
      <c r="BB167" s="1">
        <f t="shared" si="5"/>
        <v>48510658399.363968</v>
      </c>
      <c r="BC167" s="1">
        <f t="shared" si="4"/>
        <v>2425532919968.1982</v>
      </c>
    </row>
    <row r="168" spans="1:55" x14ac:dyDescent="0.25">
      <c r="A168" t="s">
        <v>391</v>
      </c>
      <c r="B168" t="s">
        <v>65</v>
      </c>
      <c r="C168" t="s">
        <v>392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38413636363.63636</v>
      </c>
      <c r="V168" s="1">
        <v>40809523809.523811</v>
      </c>
      <c r="W168" s="1">
        <v>42105263157.89473</v>
      </c>
      <c r="X168" s="1">
        <v>38995454545.454544</v>
      </c>
      <c r="Y168" s="1">
        <v>28998684210.526318</v>
      </c>
      <c r="Z168" s="1">
        <v>25121666666.666668</v>
      </c>
      <c r="AA168" s="1">
        <v>26362894736.842106</v>
      </c>
      <c r="AB168" s="1">
        <v>30074440483.383686</v>
      </c>
      <c r="AC168" s="1">
        <v>37435317265.125427</v>
      </c>
      <c r="AD168" s="1">
        <v>36937074278.300362</v>
      </c>
      <c r="AE168" s="1">
        <v>35574916294.64286</v>
      </c>
      <c r="AF168" s="1">
        <v>41694118972.510132</v>
      </c>
      <c r="AG168" s="1">
        <v>35952781582.208305</v>
      </c>
      <c r="AH168" s="1">
        <v>37253259016.997559</v>
      </c>
      <c r="AI168" s="1">
        <v>40394824679.123222</v>
      </c>
      <c r="AJ168" s="1">
        <v>46066101951.293304</v>
      </c>
      <c r="AK168" s="1">
        <v>57806506024.09639</v>
      </c>
      <c r="AL168" s="1">
        <v>74972669056.592209</v>
      </c>
      <c r="AM168" s="1">
        <v>98452791982.702408</v>
      </c>
      <c r="AN168" s="1">
        <v>122022997508.00996</v>
      </c>
      <c r="AO168" s="1">
        <v>174585202805.23312</v>
      </c>
      <c r="AP168" s="1">
        <v>214313628965.02438</v>
      </c>
      <c r="AQ168" s="1">
        <v>174103695930.21347</v>
      </c>
      <c r="AR168" s="1">
        <v>166225180150.41379</v>
      </c>
      <c r="AS168" s="1">
        <v>183443154234.73068</v>
      </c>
      <c r="AT168" s="1">
        <v>171196268957.96091</v>
      </c>
      <c r="AU168" s="1">
        <v>190949066979.17606</v>
      </c>
      <c r="AV168" s="1">
        <v>199626806401.52869</v>
      </c>
      <c r="AW168" s="1">
        <v>177893451831.14066</v>
      </c>
      <c r="AX168" s="1">
        <v>188494136775.71936</v>
      </c>
      <c r="AY168" s="1">
        <v>211695422578.65512</v>
      </c>
      <c r="AZ168" s="1">
        <v>241626953521.4126</v>
      </c>
      <c r="BA168" s="1">
        <v>250077444017.08395</v>
      </c>
      <c r="BB168" s="1">
        <f t="shared" si="5"/>
        <v>69593506714.676468</v>
      </c>
      <c r="BC168" s="1">
        <f t="shared" si="4"/>
        <v>3479675335733.8232</v>
      </c>
    </row>
    <row r="169" spans="1:55" x14ac:dyDescent="0.25">
      <c r="A169" t="s">
        <v>393</v>
      </c>
      <c r="B169" t="s">
        <v>59</v>
      </c>
      <c r="C169" t="s">
        <v>394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554713455149.50159</v>
      </c>
      <c r="W169" s="1">
        <v>506500173960.26923</v>
      </c>
      <c r="X169" s="1">
        <v>516814274021.95587</v>
      </c>
      <c r="Y169" s="1">
        <v>517962962962.96301</v>
      </c>
      <c r="Z169" s="1">
        <v>460290556900.72638</v>
      </c>
      <c r="AA169" s="1">
        <v>435083713850.83716</v>
      </c>
      <c r="AB169" s="1">
        <v>395077301248.46368</v>
      </c>
      <c r="AC169" s="1">
        <v>395537185734.85437</v>
      </c>
      <c r="AD169" s="1">
        <v>391724890744.49817</v>
      </c>
      <c r="AE169" s="1">
        <v>404928954191.87555</v>
      </c>
      <c r="AF169" s="1">
        <v>270955486862.44205</v>
      </c>
      <c r="AG169" s="1">
        <v>195907128350.9342</v>
      </c>
      <c r="AH169" s="1">
        <v>259710142196.94278</v>
      </c>
      <c r="AI169" s="1">
        <v>306602070620.50049</v>
      </c>
      <c r="AJ169" s="1">
        <v>345470494417.86279</v>
      </c>
      <c r="AK169" s="1">
        <v>430347770731.78687</v>
      </c>
      <c r="AL169" s="1">
        <v>591016690742.79761</v>
      </c>
      <c r="AM169" s="1">
        <v>764017107992.3916</v>
      </c>
      <c r="AN169" s="1">
        <v>989930542278.69519</v>
      </c>
      <c r="AO169" s="1">
        <v>1299705764823.6177</v>
      </c>
      <c r="AP169" s="1">
        <v>1660846387624.7842</v>
      </c>
      <c r="AQ169" s="1">
        <v>1222644282201.8625</v>
      </c>
      <c r="AR169" s="1">
        <v>1524917468442.0066</v>
      </c>
      <c r="AS169" s="1">
        <v>2045925608274.3691</v>
      </c>
      <c r="AT169" s="1">
        <v>2208295773643.1494</v>
      </c>
      <c r="AU169" s="1">
        <v>2292473246621.0806</v>
      </c>
      <c r="AV169" s="1">
        <v>2059241965490.8254</v>
      </c>
      <c r="AW169" s="1">
        <v>1363481063446.7661</v>
      </c>
      <c r="AX169" s="1">
        <v>1276786979221.8135</v>
      </c>
      <c r="AY169" s="1">
        <v>1574199387070.8982</v>
      </c>
      <c r="AZ169" s="1">
        <v>1669583089322.9568</v>
      </c>
      <c r="BA169" s="1">
        <v>1699876578871.353</v>
      </c>
      <c r="BB169" s="1">
        <f t="shared" si="5"/>
        <v>612611369960.31567</v>
      </c>
      <c r="BC169" s="1">
        <f t="shared" si="4"/>
        <v>30630568498015.781</v>
      </c>
    </row>
    <row r="170" spans="1:55" x14ac:dyDescent="0.25">
      <c r="A170" t="s">
        <v>395</v>
      </c>
      <c r="B170" t="s">
        <v>56</v>
      </c>
      <c r="C170" t="s">
        <v>396</v>
      </c>
      <c r="D170" s="1">
        <v>85739817096.570618</v>
      </c>
      <c r="E170" s="1">
        <v>91198574992.984756</v>
      </c>
      <c r="F170" s="1">
        <v>91683239018.080078</v>
      </c>
      <c r="G170" s="1">
        <v>104815598487.5558</v>
      </c>
      <c r="H170" s="1">
        <v>126976006269.79849</v>
      </c>
      <c r="I170" s="1">
        <v>135911848514.71768</v>
      </c>
      <c r="J170" s="1">
        <v>132651726052.55885</v>
      </c>
      <c r="K170" s="1">
        <v>153604372185.00317</v>
      </c>
      <c r="L170" s="1">
        <v>174778829608.0188</v>
      </c>
      <c r="M170" s="1">
        <v>195756940688.28738</v>
      </c>
      <c r="N170" s="1">
        <v>236039144469.70395</v>
      </c>
      <c r="O170" s="1">
        <v>250220927476.36896</v>
      </c>
      <c r="P170" s="1">
        <v>258876797993.5661</v>
      </c>
      <c r="Q170" s="1">
        <v>274041685077.45685</v>
      </c>
      <c r="R170" s="1">
        <v>272766689592.13107</v>
      </c>
      <c r="S170" s="1">
        <v>296607983649.69781</v>
      </c>
      <c r="T170" s="1">
        <v>314138292882.19238</v>
      </c>
      <c r="U170" s="1">
        <v>348804397195.78583</v>
      </c>
      <c r="V170" s="1">
        <v>374801545442.27686</v>
      </c>
      <c r="W170" s="1">
        <v>378236580071.89929</v>
      </c>
      <c r="X170" s="1">
        <v>407199618240.66541</v>
      </c>
      <c r="Y170" s="1">
        <v>362272388524.88409</v>
      </c>
      <c r="Z170" s="1">
        <v>384744238020.39423</v>
      </c>
      <c r="AA170" s="1">
        <v>381109482761.82648</v>
      </c>
      <c r="AB170" s="1">
        <v>432336029562.8158</v>
      </c>
      <c r="AC170" s="1">
        <v>479862245751.70966</v>
      </c>
      <c r="AD170" s="1">
        <v>524983483232.18207</v>
      </c>
      <c r="AE170" s="1">
        <v>550725909693.10364</v>
      </c>
      <c r="AF170" s="1">
        <v>558438177755.21216</v>
      </c>
      <c r="AG170" s="1">
        <v>598343804724.09521</v>
      </c>
      <c r="AH170" s="1">
        <v>630429061929.22815</v>
      </c>
      <c r="AI170" s="1">
        <v>645870273837.06335</v>
      </c>
      <c r="AJ170" s="1">
        <v>677627487567.08545</v>
      </c>
      <c r="AK170" s="1">
        <v>791002717916.67395</v>
      </c>
      <c r="AL170" s="1">
        <v>917089339402.25232</v>
      </c>
      <c r="AM170" s="1">
        <v>1050585317863.9664</v>
      </c>
      <c r="AN170" s="1">
        <v>1196088039743.311</v>
      </c>
      <c r="AO170" s="1">
        <v>1504193483987.5598</v>
      </c>
      <c r="AP170" s="1">
        <v>1527472606190.1135</v>
      </c>
      <c r="AQ170" s="1">
        <v>1683456769133.3091</v>
      </c>
      <c r="AR170" s="1">
        <v>2060781195903.1748</v>
      </c>
      <c r="AS170" s="1">
        <v>2271837830662.8394</v>
      </c>
      <c r="AT170" s="1">
        <v>2297332203012.9014</v>
      </c>
      <c r="AU170" s="1">
        <v>2357132410757.7104</v>
      </c>
      <c r="AV170" s="1">
        <v>2581822536189.3652</v>
      </c>
      <c r="AW170" s="1">
        <v>2697257683468.9902</v>
      </c>
      <c r="AX170" s="1">
        <v>2924355490449.9326</v>
      </c>
      <c r="AY170" s="1">
        <v>3347019816218.731</v>
      </c>
      <c r="AZ170" s="1">
        <v>3446629610783.0771</v>
      </c>
      <c r="BA170" s="1">
        <v>3597970348647.5757</v>
      </c>
      <c r="BB170" s="1">
        <f t="shared" si="5"/>
        <v>943672411973.92822</v>
      </c>
      <c r="BC170" s="1">
        <f t="shared" si="4"/>
        <v>47183620598696.414</v>
      </c>
    </row>
    <row r="171" spans="1:55" x14ac:dyDescent="0.25">
      <c r="A171" t="s">
        <v>397</v>
      </c>
      <c r="B171" t="s">
        <v>59</v>
      </c>
      <c r="C171" t="s">
        <v>398</v>
      </c>
      <c r="D171" s="1">
        <v>5377333333.333333</v>
      </c>
      <c r="E171" s="1">
        <v>7184853347.5973969</v>
      </c>
      <c r="F171" s="1">
        <v>9664157498.5524025</v>
      </c>
      <c r="G171" s="1">
        <v>14947391140.128422</v>
      </c>
      <c r="H171" s="1">
        <v>45412957746.478867</v>
      </c>
      <c r="I171" s="1">
        <v>46773368205.594727</v>
      </c>
      <c r="J171" s="1">
        <v>64005665722.379601</v>
      </c>
      <c r="K171" s="1">
        <v>74188249978.723999</v>
      </c>
      <c r="L171" s="1">
        <v>80265619484.645248</v>
      </c>
      <c r="M171" s="1">
        <v>111859676267.55534</v>
      </c>
      <c r="N171" s="1">
        <v>164541738058.73688</v>
      </c>
      <c r="O171" s="1">
        <v>184291796008.8692</v>
      </c>
      <c r="P171" s="1">
        <v>153239017560.23569</v>
      </c>
      <c r="Q171" s="1">
        <v>129171635311.14326</v>
      </c>
      <c r="R171" s="1">
        <v>119624858115.77753</v>
      </c>
      <c r="S171" s="1">
        <v>103897846493.64992</v>
      </c>
      <c r="T171" s="1">
        <v>86961922765.325409</v>
      </c>
      <c r="U171" s="1">
        <v>85695861148.197601</v>
      </c>
      <c r="V171" s="1">
        <v>88256074766.355133</v>
      </c>
      <c r="W171" s="1">
        <v>95344459279.038696</v>
      </c>
      <c r="X171" s="1">
        <v>117630271802.40321</v>
      </c>
      <c r="Y171" s="1">
        <v>132223268491.32176</v>
      </c>
      <c r="Z171" s="1">
        <v>137087876662.21628</v>
      </c>
      <c r="AA171" s="1">
        <v>132967901415.22031</v>
      </c>
      <c r="AB171" s="1">
        <v>135174886488.65154</v>
      </c>
      <c r="AC171" s="1">
        <v>143343036341.78906</v>
      </c>
      <c r="AD171" s="1">
        <v>158662398744.99332</v>
      </c>
      <c r="AE171" s="1">
        <v>165963557409.87982</v>
      </c>
      <c r="AF171" s="1">
        <v>146775498080</v>
      </c>
      <c r="AG171" s="1">
        <v>161716960000</v>
      </c>
      <c r="AH171" s="1">
        <v>189514926213.33334</v>
      </c>
      <c r="AI171" s="1">
        <v>184137469733.33334</v>
      </c>
      <c r="AJ171" s="1">
        <v>189605920240</v>
      </c>
      <c r="AK171" s="1">
        <v>215807655253.33334</v>
      </c>
      <c r="AL171" s="1">
        <v>258742133333.33334</v>
      </c>
      <c r="AM171" s="1">
        <v>328459608764.1109</v>
      </c>
      <c r="AN171" s="1">
        <v>376900133511.34845</v>
      </c>
      <c r="AO171" s="1">
        <v>415964509673.11536</v>
      </c>
      <c r="AP171" s="1">
        <v>519796800000</v>
      </c>
      <c r="AQ171" s="1">
        <v>429097866666.66669</v>
      </c>
      <c r="AR171" s="1">
        <v>528207200000</v>
      </c>
      <c r="AS171" s="1">
        <v>671238840106.66663</v>
      </c>
      <c r="AT171" s="1">
        <v>735974843360</v>
      </c>
      <c r="AU171" s="1">
        <v>746647127413.33337</v>
      </c>
      <c r="AV171" s="1">
        <v>756350347333.3335</v>
      </c>
      <c r="AW171" s="1">
        <v>654269902880</v>
      </c>
      <c r="AX171" s="1">
        <v>644935541440</v>
      </c>
      <c r="AY171" s="1">
        <v>688586133333.33337</v>
      </c>
      <c r="AZ171" s="1">
        <v>786521831573.33325</v>
      </c>
      <c r="BA171" s="1">
        <v>792966838161.65857</v>
      </c>
      <c r="BB171" s="1">
        <f t="shared" si="5"/>
        <v>264319515333.18063</v>
      </c>
      <c r="BC171" s="1">
        <f t="shared" si="4"/>
        <v>13215975766659.031</v>
      </c>
    </row>
    <row r="172" spans="1:55" x14ac:dyDescent="0.25">
      <c r="A172" t="s">
        <v>399</v>
      </c>
      <c r="B172" t="s">
        <v>62</v>
      </c>
      <c r="C172" t="s">
        <v>400</v>
      </c>
      <c r="D172" s="1">
        <v>2437666666.6666675</v>
      </c>
      <c r="E172" s="1">
        <v>2656000000</v>
      </c>
      <c r="F172" s="1">
        <v>2882000000.0000005</v>
      </c>
      <c r="G172" s="1">
        <v>3571666666.666667</v>
      </c>
      <c r="H172" s="1">
        <v>4595000000.000001</v>
      </c>
      <c r="I172" s="1">
        <v>5598000000</v>
      </c>
      <c r="J172" s="1">
        <v>6979333333.333333</v>
      </c>
      <c r="K172" s="1">
        <v>8704000000</v>
      </c>
      <c r="L172" s="1">
        <v>7670500000</v>
      </c>
      <c r="M172" s="1">
        <v>9032249999.9999981</v>
      </c>
      <c r="N172" s="1">
        <v>7459833333.333334</v>
      </c>
      <c r="O172" s="1">
        <v>10016500000</v>
      </c>
      <c r="P172" s="1">
        <v>9240000000.0000019</v>
      </c>
      <c r="Q172" s="1">
        <v>8230153846.1538448</v>
      </c>
      <c r="R172" s="1">
        <v>9701357142.8571415</v>
      </c>
      <c r="S172" s="1">
        <v>12403733333.333334</v>
      </c>
      <c r="T172" s="1">
        <v>15769062499.999996</v>
      </c>
      <c r="U172" s="1">
        <v>20155555555.555557</v>
      </c>
      <c r="V172" s="1">
        <v>15399166666.66667</v>
      </c>
      <c r="W172" s="1">
        <v>15291507936.507936</v>
      </c>
      <c r="X172" s="1">
        <v>12408647540.983606</v>
      </c>
      <c r="Y172" s="1">
        <v>11379222222.222223</v>
      </c>
      <c r="Z172" s="1">
        <v>7034219712.5256672</v>
      </c>
      <c r="AA172" s="1">
        <v>8881785938.480854</v>
      </c>
      <c r="AB172" s="1">
        <v>12794192334.254143</v>
      </c>
      <c r="AC172" s="1">
        <v>13829744878.6366</v>
      </c>
      <c r="AD172" s="1">
        <v>9018243044.4515514</v>
      </c>
      <c r="AE172" s="1">
        <v>11681494637.304054</v>
      </c>
      <c r="AF172" s="1">
        <v>11250327988.04781</v>
      </c>
      <c r="AG172" s="1">
        <v>10682045258.364679</v>
      </c>
      <c r="AH172" s="1">
        <v>12257418326.073427</v>
      </c>
      <c r="AI172" s="1">
        <v>13182979783.533049</v>
      </c>
      <c r="AJ172" s="1">
        <v>14803189092.704412</v>
      </c>
      <c r="AK172" s="1">
        <v>17646503525.174343</v>
      </c>
      <c r="AL172" s="1">
        <v>21457470202.783916</v>
      </c>
      <c r="AM172" s="1">
        <v>26524538565.740322</v>
      </c>
      <c r="AN172" s="1">
        <v>35822408611.55883</v>
      </c>
      <c r="AO172" s="1">
        <v>45898948564.059326</v>
      </c>
      <c r="AP172" s="1">
        <v>54526580231.556801</v>
      </c>
      <c r="AQ172" s="1">
        <v>49957202646.410194</v>
      </c>
      <c r="AR172" s="1">
        <v>61739815526.518066</v>
      </c>
      <c r="AS172" s="1">
        <v>57891984839.816933</v>
      </c>
      <c r="AT172" s="1">
        <v>52766720138.738342</v>
      </c>
      <c r="AU172" s="1">
        <v>57730424385.314934</v>
      </c>
      <c r="AV172" s="1">
        <v>64941775064.763268</v>
      </c>
      <c r="AW172" s="1">
        <v>74294471279.456543</v>
      </c>
      <c r="AX172" s="1">
        <v>51772232494.853996</v>
      </c>
      <c r="AY172" s="1">
        <v>45379127306.435951</v>
      </c>
      <c r="AZ172" s="1">
        <v>26078607538.570343</v>
      </c>
      <c r="BA172" s="1">
        <v>18902284475.605419</v>
      </c>
      <c r="BB172" s="1">
        <f t="shared" si="5"/>
        <v>21806557862.72028</v>
      </c>
      <c r="BC172" s="1">
        <f t="shared" si="4"/>
        <v>1090327893136.0139</v>
      </c>
    </row>
    <row r="173" spans="1:55" x14ac:dyDescent="0.25">
      <c r="A173" t="s">
        <v>401</v>
      </c>
      <c r="B173" t="s">
        <v>56</v>
      </c>
      <c r="C173" t="s">
        <v>402</v>
      </c>
      <c r="D173" s="1">
        <v>1297407828.6095705</v>
      </c>
      <c r="E173" s="1">
        <v>1339548823.6685536</v>
      </c>
      <c r="F173" s="1">
        <v>1620857277.1933789</v>
      </c>
      <c r="G173" s="1">
        <v>1863398448.3259215</v>
      </c>
      <c r="H173" s="1">
        <v>2099324949.8460479</v>
      </c>
      <c r="I173" s="1">
        <v>2830388404.8784509</v>
      </c>
      <c r="J173" s="1">
        <v>2869777812.4100847</v>
      </c>
      <c r="K173" s="1">
        <v>2938046307.228941</v>
      </c>
      <c r="L173" s="1">
        <v>3280354339.3934126</v>
      </c>
      <c r="M173" s="1">
        <v>4084878667.8561559</v>
      </c>
      <c r="N173" s="1">
        <v>4435050396.6726227</v>
      </c>
      <c r="O173" s="1">
        <v>4021697233.3940306</v>
      </c>
      <c r="P173" s="1">
        <v>3936758681.5834332</v>
      </c>
      <c r="Q173" s="1">
        <v>3512053232.0356584</v>
      </c>
      <c r="R173" s="1">
        <v>3425127373.3671327</v>
      </c>
      <c r="S173" s="1">
        <v>3750056424.4927363</v>
      </c>
      <c r="T173" s="1">
        <v>5304238012.6797142</v>
      </c>
      <c r="U173" s="1">
        <v>6381385759.7802725</v>
      </c>
      <c r="V173" s="1">
        <v>6311054901.488409</v>
      </c>
      <c r="W173" s="1">
        <v>6219793532.5587454</v>
      </c>
      <c r="X173" s="1">
        <v>7237100724.3419638</v>
      </c>
      <c r="Y173" s="1">
        <v>7111252865.8462448</v>
      </c>
      <c r="Z173" s="1">
        <v>7602005274.4361563</v>
      </c>
      <c r="AA173" s="1">
        <v>7189226453.2816133</v>
      </c>
      <c r="AB173" s="1">
        <v>4908415368.7820015</v>
      </c>
      <c r="AC173" s="1">
        <v>6176312552.1388035</v>
      </c>
      <c r="AD173" s="1">
        <v>6413189839.2031775</v>
      </c>
      <c r="AE173" s="1">
        <v>5915250258.2797728</v>
      </c>
      <c r="AF173" s="1">
        <v>6368265193.6988754</v>
      </c>
      <c r="AG173" s="1">
        <v>6512207622.1972713</v>
      </c>
      <c r="AH173" s="1">
        <v>5924239700.8158836</v>
      </c>
      <c r="AI173" s="1">
        <v>6174898370.1401768</v>
      </c>
      <c r="AJ173" s="1">
        <v>6752510282.9574432</v>
      </c>
      <c r="AK173" s="1">
        <v>8683229268.1197872</v>
      </c>
      <c r="AL173" s="1">
        <v>10167441854.469408</v>
      </c>
      <c r="AM173" s="1">
        <v>11022821631.867407</v>
      </c>
      <c r="AN173" s="1">
        <v>11847848224.894678</v>
      </c>
      <c r="AO173" s="1">
        <v>14285970085.138384</v>
      </c>
      <c r="AP173" s="1">
        <v>16949789464.528446</v>
      </c>
      <c r="AQ173" s="1">
        <v>16248212852.215322</v>
      </c>
      <c r="AR173" s="1">
        <v>16230887978.49935</v>
      </c>
      <c r="AS173" s="1">
        <v>17902207621.624763</v>
      </c>
      <c r="AT173" s="1">
        <v>17824398468.885799</v>
      </c>
      <c r="AU173" s="1">
        <v>18965572150.291271</v>
      </c>
      <c r="AV173" s="1">
        <v>19797254643.121227</v>
      </c>
      <c r="AW173" s="1">
        <v>17774766636.04594</v>
      </c>
      <c r="AX173" s="1">
        <v>19040312815.133709</v>
      </c>
      <c r="AY173" s="1">
        <v>20996564751.599354</v>
      </c>
      <c r="AZ173" s="1">
        <v>23236007428.258167</v>
      </c>
      <c r="BA173" s="1">
        <v>23578084052.014725</v>
      </c>
      <c r="BB173" s="1">
        <f t="shared" si="5"/>
        <v>8807148856.805809</v>
      </c>
      <c r="BC173" s="1">
        <f t="shared" si="4"/>
        <v>440357442840.29047</v>
      </c>
    </row>
    <row r="174" spans="1:55" x14ac:dyDescent="0.25">
      <c r="A174" t="s">
        <v>403</v>
      </c>
      <c r="B174" t="s">
        <v>62</v>
      </c>
      <c r="C174" t="s">
        <v>404</v>
      </c>
      <c r="D174" s="1">
        <v>1920586698.0269177</v>
      </c>
      <c r="E174" s="1">
        <v>2263785443.6168823</v>
      </c>
      <c r="F174" s="1">
        <v>2721440980.7585139</v>
      </c>
      <c r="G174" s="1">
        <v>3696213333.3333335</v>
      </c>
      <c r="H174" s="1">
        <v>5221534955.6441774</v>
      </c>
      <c r="I174" s="1">
        <v>5633673929.9930239</v>
      </c>
      <c r="J174" s="1">
        <v>6327077974.107029</v>
      </c>
      <c r="K174" s="1">
        <v>6618585073.6603527</v>
      </c>
      <c r="L174" s="1">
        <v>7517176354.8413544</v>
      </c>
      <c r="M174" s="1">
        <v>9296921723.8346519</v>
      </c>
      <c r="N174" s="1">
        <v>11896256782.856619</v>
      </c>
      <c r="O174" s="1">
        <v>14175228843.63908</v>
      </c>
      <c r="P174" s="1">
        <v>16084252378.473045</v>
      </c>
      <c r="Q174" s="1">
        <v>17784112149.532711</v>
      </c>
      <c r="R174" s="1">
        <v>19749361097.964977</v>
      </c>
      <c r="S174" s="1">
        <v>19156532745.76907</v>
      </c>
      <c r="T174" s="1">
        <v>18586746056.997406</v>
      </c>
      <c r="U174" s="1">
        <v>20919215578.212547</v>
      </c>
      <c r="V174" s="1">
        <v>25371462488.129162</v>
      </c>
      <c r="W174" s="1">
        <v>30465364738.620552</v>
      </c>
      <c r="X174" s="1">
        <v>36144336768.702255</v>
      </c>
      <c r="Y174" s="1">
        <v>45466164978.292328</v>
      </c>
      <c r="Z174" s="1">
        <v>52130263965.623085</v>
      </c>
      <c r="AA174" s="1">
        <v>60603478153.236801</v>
      </c>
      <c r="AB174" s="1">
        <v>73690847191.305466</v>
      </c>
      <c r="AC174" s="1">
        <v>87810991957.104553</v>
      </c>
      <c r="AD174" s="1">
        <v>96295886524.822708</v>
      </c>
      <c r="AE174" s="1">
        <v>100124191810.34482</v>
      </c>
      <c r="AF174" s="1">
        <v>85728310229.445511</v>
      </c>
      <c r="AG174" s="1">
        <v>86284660766.961655</v>
      </c>
      <c r="AH174" s="1">
        <v>96074477958.236649</v>
      </c>
      <c r="AI174" s="1">
        <v>89794943349.891159</v>
      </c>
      <c r="AJ174" s="1">
        <v>92537752708.589325</v>
      </c>
      <c r="AK174" s="1">
        <v>97645448283.779129</v>
      </c>
      <c r="AL174" s="1">
        <v>115035498757.54349</v>
      </c>
      <c r="AM174" s="1">
        <v>127807618360.97092</v>
      </c>
      <c r="AN174" s="1">
        <v>148630373214.17334</v>
      </c>
      <c r="AO174" s="1">
        <v>180941941477.00879</v>
      </c>
      <c r="AP174" s="1">
        <v>193611986712.84186</v>
      </c>
      <c r="AQ174" s="1">
        <v>194152286008.93781</v>
      </c>
      <c r="AR174" s="1">
        <v>239809387605.42719</v>
      </c>
      <c r="AS174" s="1">
        <v>279351168707.26666</v>
      </c>
      <c r="AT174" s="1">
        <v>295087220933.02399</v>
      </c>
      <c r="AU174" s="1">
        <v>307576360584.99158</v>
      </c>
      <c r="AV174" s="1">
        <v>314851156183.41101</v>
      </c>
      <c r="AW174" s="1">
        <v>308004146057.60834</v>
      </c>
      <c r="AX174" s="1">
        <v>318652334419.10968</v>
      </c>
      <c r="AY174" s="1">
        <v>341863349989.13751</v>
      </c>
      <c r="AZ174" s="1">
        <v>373217081850.53381</v>
      </c>
      <c r="BA174" s="1">
        <v>372062527488.638</v>
      </c>
      <c r="BB174" s="1">
        <f t="shared" si="5"/>
        <v>109127834446.49944</v>
      </c>
      <c r="BC174" s="1">
        <f t="shared" si="4"/>
        <v>5456391722324.9717</v>
      </c>
    </row>
    <row r="175" spans="1:55" x14ac:dyDescent="0.25">
      <c r="A175" t="s">
        <v>405</v>
      </c>
      <c r="B175" t="s">
        <v>59</v>
      </c>
      <c r="C175" t="s">
        <v>406</v>
      </c>
      <c r="D175" s="1">
        <v>0</v>
      </c>
      <c r="E175" s="1">
        <v>50056882.821387939</v>
      </c>
      <c r="F175" s="1">
        <v>40606712.050638959</v>
      </c>
      <c r="G175" s="1">
        <v>55272108.843537413</v>
      </c>
      <c r="H175" s="1">
        <v>84539332.282561973</v>
      </c>
      <c r="I175" s="1">
        <v>74617096.478596672</v>
      </c>
      <c r="J175" s="1">
        <v>83099107.906635702</v>
      </c>
      <c r="K175" s="1">
        <v>93147039.254823685</v>
      </c>
      <c r="L175" s="1">
        <v>111022089.96222958</v>
      </c>
      <c r="M175" s="1">
        <v>151270207.85219401</v>
      </c>
      <c r="N175" s="1">
        <v>168715353.09713185</v>
      </c>
      <c r="O175" s="1">
        <v>187313261.31923696</v>
      </c>
      <c r="P175" s="1">
        <v>188446092.06054989</v>
      </c>
      <c r="Q175" s="1">
        <v>180219397.52742469</v>
      </c>
      <c r="R175" s="1">
        <v>252806783.3869828</v>
      </c>
      <c r="S175" s="1">
        <v>232306861.15613183</v>
      </c>
      <c r="T175" s="1">
        <v>210737869.65259832</v>
      </c>
      <c r="U175" s="1">
        <v>238606299.60565069</v>
      </c>
      <c r="V175" s="1">
        <v>310684273.70948386</v>
      </c>
      <c r="W175" s="1">
        <v>332286760.85818946</v>
      </c>
      <c r="X175" s="1">
        <v>302515026.89022464</v>
      </c>
      <c r="Y175" s="1">
        <v>320355090.61440998</v>
      </c>
      <c r="Z175" s="1">
        <v>378778047.19784158</v>
      </c>
      <c r="AA175" s="1">
        <v>410923236.18910187</v>
      </c>
      <c r="AB175" s="1">
        <v>464756638.51248711</v>
      </c>
      <c r="AC175" s="1">
        <v>519334096.71452481</v>
      </c>
      <c r="AD175" s="1">
        <v>565163750.56078959</v>
      </c>
      <c r="AE175" s="1">
        <v>567919502.81148267</v>
      </c>
      <c r="AF175" s="1">
        <v>471177008.05714762</v>
      </c>
      <c r="AG175" s="1">
        <v>482214092.30896425</v>
      </c>
      <c r="AH175" s="1">
        <v>435103853.48503608</v>
      </c>
      <c r="AI175" s="1">
        <v>400463452.06517625</v>
      </c>
      <c r="AJ175" s="1">
        <v>341661643.55144608</v>
      </c>
      <c r="AK175" s="1">
        <v>332738245.91321504</v>
      </c>
      <c r="AL175" s="1">
        <v>375111894.93232852</v>
      </c>
      <c r="AM175" s="1">
        <v>413909879.28126538</v>
      </c>
      <c r="AN175" s="1">
        <v>456705433.99697751</v>
      </c>
      <c r="AO175" s="1">
        <v>516074228.9597491</v>
      </c>
      <c r="AP175" s="1">
        <v>608229326.65625525</v>
      </c>
      <c r="AQ175" s="1">
        <v>597765363.12849164</v>
      </c>
      <c r="AR175" s="1">
        <v>681151193.50238693</v>
      </c>
      <c r="AS175" s="1">
        <v>932725583.34314835</v>
      </c>
      <c r="AT175" s="1">
        <v>1063879445.8342397</v>
      </c>
      <c r="AU175" s="1">
        <v>1129787198.2032566</v>
      </c>
      <c r="AV175" s="1">
        <v>1172268300.9504697</v>
      </c>
      <c r="AW175" s="1">
        <v>1154650068.8592114</v>
      </c>
      <c r="AX175" s="1">
        <v>1230459714.1491156</v>
      </c>
      <c r="AY175" s="1">
        <v>1309631133.1997869</v>
      </c>
      <c r="AZ175" s="1">
        <v>1395608475.3222258</v>
      </c>
      <c r="BA175" s="1">
        <v>1425074225.7779775</v>
      </c>
      <c r="BB175" s="1">
        <f t="shared" si="5"/>
        <v>470037773.61589456</v>
      </c>
      <c r="BC175" s="1">
        <f t="shared" si="4"/>
        <v>23501888680.794727</v>
      </c>
    </row>
    <row r="176" spans="1:55" x14ac:dyDescent="0.25">
      <c r="A176" t="s">
        <v>407</v>
      </c>
      <c r="B176" t="s">
        <v>62</v>
      </c>
      <c r="C176" t="s">
        <v>408</v>
      </c>
      <c r="D176" s="1">
        <v>434410373.76414961</v>
      </c>
      <c r="E176" s="1">
        <v>419549425.07708555</v>
      </c>
      <c r="F176" s="1">
        <v>465381089.98454005</v>
      </c>
      <c r="G176" s="1">
        <v>575230234.38705838</v>
      </c>
      <c r="H176" s="1">
        <v>648590642.93988848</v>
      </c>
      <c r="I176" s="1">
        <v>679335901.11745071</v>
      </c>
      <c r="J176" s="1">
        <v>594895672.33384848</v>
      </c>
      <c r="K176" s="1">
        <v>691777758.39511549</v>
      </c>
      <c r="L176" s="1">
        <v>960728338.93643034</v>
      </c>
      <c r="M176" s="1">
        <v>1109374722.0829353</v>
      </c>
      <c r="N176" s="1">
        <v>1100685844.9228423</v>
      </c>
      <c r="O176" s="1">
        <v>1114830471.9178672</v>
      </c>
      <c r="P176" s="1">
        <v>1295361885.9241917</v>
      </c>
      <c r="Q176" s="1">
        <v>995104305.34707439</v>
      </c>
      <c r="R176" s="1">
        <v>1087471861.9892826</v>
      </c>
      <c r="S176" s="1">
        <v>856890498.62583423</v>
      </c>
      <c r="T176" s="1">
        <v>490181456.62440968</v>
      </c>
      <c r="U176" s="1">
        <v>701307602.28443038</v>
      </c>
      <c r="V176" s="1">
        <v>1055083945.377376</v>
      </c>
      <c r="W176" s="1">
        <v>932974411.9171418</v>
      </c>
      <c r="X176" s="1">
        <v>649644826.80044734</v>
      </c>
      <c r="Y176" s="1">
        <v>779981458.92148888</v>
      </c>
      <c r="Z176" s="1">
        <v>679997997.59711659</v>
      </c>
      <c r="AA176" s="1">
        <v>768812334.8017621</v>
      </c>
      <c r="AB176" s="1">
        <v>911915970.68348372</v>
      </c>
      <c r="AC176" s="1">
        <v>870758739.40677965</v>
      </c>
      <c r="AD176" s="1">
        <v>941742152.70989466</v>
      </c>
      <c r="AE176" s="1">
        <v>850218033.62200701</v>
      </c>
      <c r="AF176" s="1">
        <v>672375927.34714758</v>
      </c>
      <c r="AG176" s="1">
        <v>669384768.87263048</v>
      </c>
      <c r="AH176" s="1">
        <v>635874002.19874775</v>
      </c>
      <c r="AI176" s="1">
        <v>1090467712.3077309</v>
      </c>
      <c r="AJ176" s="1">
        <v>1253340519.5331111</v>
      </c>
      <c r="AK176" s="1">
        <v>1385810072.1921716</v>
      </c>
      <c r="AL176" s="1">
        <v>1448536630.8814275</v>
      </c>
      <c r="AM176" s="1">
        <v>1650494366.9987495</v>
      </c>
      <c r="AN176" s="1">
        <v>1885112201.8527782</v>
      </c>
      <c r="AO176" s="1">
        <v>2158496872.8579645</v>
      </c>
      <c r="AP176" s="1">
        <v>2505458705.0333843</v>
      </c>
      <c r="AQ176" s="1">
        <v>2453899846.8831687</v>
      </c>
      <c r="AR176" s="1">
        <v>2578026297.1591249</v>
      </c>
      <c r="AS176" s="1">
        <v>2942546781.0454803</v>
      </c>
      <c r="AT176" s="1">
        <v>3801862611.3641367</v>
      </c>
      <c r="AU176" s="1">
        <v>4920343194.9933939</v>
      </c>
      <c r="AV176" s="1">
        <v>5015157815.7340612</v>
      </c>
      <c r="AW176" s="1">
        <v>4218723875.1379037</v>
      </c>
      <c r="AX176" s="1">
        <v>3674794530.1895642</v>
      </c>
      <c r="AY176" s="1">
        <v>3739577973.2394319</v>
      </c>
      <c r="AZ176" s="1">
        <v>4085114794.2232356</v>
      </c>
      <c r="BA176" s="1">
        <v>3941474310.7691326</v>
      </c>
      <c r="BB176" s="1">
        <f t="shared" si="5"/>
        <v>1587782235.3861284</v>
      </c>
      <c r="BC176" s="1">
        <f t="shared" si="4"/>
        <v>79389111769.306427</v>
      </c>
    </row>
    <row r="177" spans="1:55" x14ac:dyDescent="0.25">
      <c r="A177" t="s">
        <v>409</v>
      </c>
      <c r="B177" t="s">
        <v>56</v>
      </c>
      <c r="C177" t="s">
        <v>410</v>
      </c>
      <c r="D177" s="1">
        <v>1132920000</v>
      </c>
      <c r="E177" s="1">
        <v>1186120000</v>
      </c>
      <c r="F177" s="1">
        <v>1263720000</v>
      </c>
      <c r="G177" s="1">
        <v>1442320000</v>
      </c>
      <c r="H177" s="1">
        <v>1665880000</v>
      </c>
      <c r="I177" s="1">
        <v>1884120100</v>
      </c>
      <c r="J177" s="1">
        <v>2328280100</v>
      </c>
      <c r="K177" s="1">
        <v>2941640100</v>
      </c>
      <c r="L177" s="1">
        <v>3127960000</v>
      </c>
      <c r="M177" s="1">
        <v>3463639900</v>
      </c>
      <c r="N177" s="1">
        <v>3573959900</v>
      </c>
      <c r="O177" s="1">
        <v>3437200200</v>
      </c>
      <c r="P177" s="1">
        <v>3399189100</v>
      </c>
      <c r="Q177" s="1">
        <v>3506347800</v>
      </c>
      <c r="R177" s="1">
        <v>3661683400</v>
      </c>
      <c r="S177" s="1">
        <v>3800368600</v>
      </c>
      <c r="T177" s="1">
        <v>3771663200</v>
      </c>
      <c r="U177" s="1">
        <v>3958045800</v>
      </c>
      <c r="V177" s="1">
        <v>4189880000</v>
      </c>
      <c r="W177" s="1">
        <v>4372215300</v>
      </c>
      <c r="X177" s="1">
        <v>4817542204.0267305</v>
      </c>
      <c r="Y177" s="1">
        <v>5252342400</v>
      </c>
      <c r="Z177" s="1">
        <v>5813399300</v>
      </c>
      <c r="AA177" s="1">
        <v>6680269200</v>
      </c>
      <c r="AB177" s="1">
        <v>7679384000</v>
      </c>
      <c r="AC177" s="1">
        <v>8921947100</v>
      </c>
      <c r="AD177" s="1">
        <v>9586327800</v>
      </c>
      <c r="AE177" s="1">
        <v>10221705900</v>
      </c>
      <c r="AF177" s="1">
        <v>10936669900</v>
      </c>
      <c r="AG177" s="1">
        <v>11284197000</v>
      </c>
      <c r="AH177" s="1">
        <v>11784927700</v>
      </c>
      <c r="AI177" s="1">
        <v>12282533600</v>
      </c>
      <c r="AJ177" s="1">
        <v>12664190300</v>
      </c>
      <c r="AK177" s="1">
        <v>13243892200</v>
      </c>
      <c r="AL177" s="1">
        <v>13724810900</v>
      </c>
      <c r="AM177" s="1">
        <v>14698001400</v>
      </c>
      <c r="AN177" s="1">
        <v>15999886400</v>
      </c>
      <c r="AO177" s="1">
        <v>17011750900</v>
      </c>
      <c r="AP177" s="1">
        <v>17986890000</v>
      </c>
      <c r="AQ177" s="1">
        <v>17601620000</v>
      </c>
      <c r="AR177" s="1">
        <v>18448000000</v>
      </c>
      <c r="AS177" s="1">
        <v>20284000000</v>
      </c>
      <c r="AT177" s="1">
        <v>21386000000</v>
      </c>
      <c r="AU177" s="1">
        <v>21990970000</v>
      </c>
      <c r="AV177" s="1">
        <v>22593480000</v>
      </c>
      <c r="AW177" s="1">
        <v>23438240000</v>
      </c>
      <c r="AX177" s="1">
        <v>24191440000</v>
      </c>
      <c r="AY177" s="1">
        <v>24979200000</v>
      </c>
      <c r="AZ177" s="1">
        <v>26117400000</v>
      </c>
      <c r="BA177" s="1">
        <v>27022640000</v>
      </c>
      <c r="BB177" s="1">
        <f t="shared" si="5"/>
        <v>10335016234.080534</v>
      </c>
      <c r="BC177" s="1">
        <f t="shared" si="4"/>
        <v>516750811704.02673</v>
      </c>
    </row>
    <row r="178" spans="1:55" x14ac:dyDescent="0.25">
      <c r="A178" t="s">
        <v>411</v>
      </c>
      <c r="B178" t="s">
        <v>59</v>
      </c>
      <c r="C178" t="s">
        <v>412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1109098657.5751119</v>
      </c>
      <c r="AH178" s="1">
        <v>1005159388.2439654</v>
      </c>
      <c r="AI178" s="1">
        <v>1077413479.0528233</v>
      </c>
      <c r="AJ178" s="1">
        <v>1168269230.7692308</v>
      </c>
      <c r="AK178" s="1">
        <v>1464326160.815402</v>
      </c>
      <c r="AL178" s="1">
        <v>1723750000</v>
      </c>
      <c r="AM178" s="1">
        <v>1785847531.401567</v>
      </c>
      <c r="AN178" s="1">
        <v>1908167105.758374</v>
      </c>
      <c r="AO178" s="1">
        <v>2185874623.5970435</v>
      </c>
      <c r="AP178" s="1">
        <v>2393437820.4189248</v>
      </c>
      <c r="AQ178" s="1">
        <v>2056126701.8616283</v>
      </c>
      <c r="AR178" s="1">
        <v>1881214370.9399445</v>
      </c>
      <c r="AS178" s="1">
        <v>1813752783.9643652</v>
      </c>
      <c r="AT178" s="1">
        <v>1604779647.9506614</v>
      </c>
      <c r="AU178" s="1">
        <v>1678841811.6615753</v>
      </c>
      <c r="AV178" s="1">
        <v>1673973694.6990833</v>
      </c>
      <c r="AW178" s="1">
        <v>1419061355.8193719</v>
      </c>
      <c r="AX178" s="1">
        <v>1468895284.4808502</v>
      </c>
      <c r="AY178" s="1">
        <v>1528468142.7925892</v>
      </c>
      <c r="AZ178" s="1">
        <v>1637931034.4827585</v>
      </c>
      <c r="BA178" s="1">
        <v>0</v>
      </c>
      <c r="BB178" s="1">
        <f t="shared" si="5"/>
        <v>651687776.52570546</v>
      </c>
      <c r="BC178" s="1">
        <f t="shared" si="4"/>
        <v>32584388826.285271</v>
      </c>
    </row>
    <row r="179" spans="1:55" x14ac:dyDescent="0.25">
      <c r="A179" t="s">
        <v>413</v>
      </c>
      <c r="B179" t="s">
        <v>65</v>
      </c>
      <c r="C179" t="s">
        <v>414</v>
      </c>
      <c r="D179" s="1">
        <v>322600009.14285713</v>
      </c>
      <c r="E179" s="1">
        <v>331102742.19341809</v>
      </c>
      <c r="F179" s="1">
        <v>416942436.92783767</v>
      </c>
      <c r="G179" s="1">
        <v>507028428.24166203</v>
      </c>
      <c r="H179" s="1">
        <v>467577432.24781573</v>
      </c>
      <c r="I179" s="1">
        <v>710850226.52899122</v>
      </c>
      <c r="J179" s="1">
        <v>807275808.73709297</v>
      </c>
      <c r="K179" s="1">
        <v>498550873.04347831</v>
      </c>
      <c r="L179" s="1">
        <v>564986059.66850829</v>
      </c>
      <c r="M179" s="1">
        <v>590419855.11811018</v>
      </c>
      <c r="N179" s="1">
        <v>603592656.82220912</v>
      </c>
      <c r="O179" s="1">
        <v>699112266.83576417</v>
      </c>
      <c r="P179" s="1">
        <v>774419569.69906604</v>
      </c>
      <c r="Q179" s="1">
        <v>733901365.93535423</v>
      </c>
      <c r="R179" s="1">
        <v>788307213.43823516</v>
      </c>
      <c r="S179" s="1">
        <v>876404617.6565007</v>
      </c>
      <c r="T179" s="1">
        <v>930318705.33220148</v>
      </c>
      <c r="U179" s="1">
        <v>1009792724.3977171</v>
      </c>
      <c r="V179" s="1">
        <v>1038291284.4969462</v>
      </c>
      <c r="W179" s="1">
        <v>1092392963.1990004</v>
      </c>
      <c r="X179" s="1">
        <v>917044228.01267874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f t="shared" si="5"/>
        <v>293618229.35350889</v>
      </c>
      <c r="BC179" s="1">
        <f t="shared" si="4"/>
        <v>14680911467.675444</v>
      </c>
    </row>
    <row r="180" spans="1:55" x14ac:dyDescent="0.25">
      <c r="A180" t="s">
        <v>415</v>
      </c>
      <c r="B180" t="s">
        <v>59</v>
      </c>
      <c r="C180" t="s">
        <v>416</v>
      </c>
      <c r="D180" s="1">
        <v>64122529702.032791</v>
      </c>
      <c r="E180" s="1">
        <v>65238810732.165627</v>
      </c>
      <c r="F180" s="1">
        <v>73591145769.580719</v>
      </c>
      <c r="G180" s="1">
        <v>94083415417.102325</v>
      </c>
      <c r="H180" s="1">
        <v>123019773875.6414</v>
      </c>
      <c r="I180" s="1">
        <v>135593023080.3299</v>
      </c>
      <c r="J180" s="1">
        <v>147267986014.83911</v>
      </c>
      <c r="K180" s="1">
        <v>161746709286.31754</v>
      </c>
      <c r="L180" s="1">
        <v>178637487718.25412</v>
      </c>
      <c r="M180" s="1">
        <v>214995127828.88367</v>
      </c>
      <c r="N180" s="1">
        <v>271532792971.80038</v>
      </c>
      <c r="O180" s="1">
        <v>380008899936.62006</v>
      </c>
      <c r="P180" s="1">
        <v>349460474541.13306</v>
      </c>
      <c r="Q180" s="1">
        <v>304147417754.85339</v>
      </c>
      <c r="R180" s="1">
        <v>265661384414.60681</v>
      </c>
      <c r="S180" s="1">
        <v>251038796010.99158</v>
      </c>
      <c r="T180" s="1">
        <v>257398525710.27023</v>
      </c>
      <c r="U180" s="1">
        <v>293593204711.70245</v>
      </c>
      <c r="V180" s="1">
        <v>302304907316.68964</v>
      </c>
      <c r="W180" s="1">
        <v>300423444453.87769</v>
      </c>
      <c r="X180" s="1">
        <v>337210343779.36169</v>
      </c>
      <c r="Y180" s="1">
        <v>341879626350.32629</v>
      </c>
      <c r="Z180" s="1">
        <v>336905312281.83771</v>
      </c>
      <c r="AA180" s="1">
        <v>313558468102.67963</v>
      </c>
      <c r="AB180" s="1">
        <v>308226398490.29645</v>
      </c>
      <c r="AC180" s="1">
        <v>353530218477.2182</v>
      </c>
      <c r="AD180" s="1">
        <v>365228949061.36078</v>
      </c>
      <c r="AE180" s="1">
        <v>379841874512.91846</v>
      </c>
      <c r="AF180" s="1">
        <v>366437119663.55627</v>
      </c>
      <c r="AG180" s="1">
        <v>370538741887.23499</v>
      </c>
      <c r="AH180" s="1">
        <v>394604320808.48364</v>
      </c>
      <c r="AI180" s="1">
        <v>376494726708.23993</v>
      </c>
      <c r="AJ180" s="1">
        <v>410631981501.37073</v>
      </c>
      <c r="AK180" s="1">
        <v>514842514695.29602</v>
      </c>
      <c r="AL180" s="1">
        <v>641590534139.95288</v>
      </c>
      <c r="AM180" s="1">
        <v>762767625770.07324</v>
      </c>
      <c r="AN180" s="1">
        <v>907328723196.7113</v>
      </c>
      <c r="AO180" s="1">
        <v>1053635839716.9238</v>
      </c>
      <c r="AP180" s="1">
        <v>1207826911649.4534</v>
      </c>
      <c r="AQ180" s="1">
        <v>1151225791278.3579</v>
      </c>
      <c r="AR180" s="1">
        <v>1369751319010.9666</v>
      </c>
      <c r="AS180" s="1">
        <v>1546179340750.0474</v>
      </c>
      <c r="AT180" s="1">
        <v>1622143823542.5876</v>
      </c>
      <c r="AU180" s="1">
        <v>1730883249452.4687</v>
      </c>
      <c r="AV180" s="1">
        <v>1812804721994.7642</v>
      </c>
      <c r="AW180" s="1">
        <v>1652782838246.7217</v>
      </c>
      <c r="AX180" s="1">
        <v>1524452375174.8132</v>
      </c>
      <c r="AY180" s="1">
        <v>1624372548153.5654</v>
      </c>
      <c r="AZ180" s="1">
        <v>1698100832536.8723</v>
      </c>
      <c r="BA180" s="1">
        <v>1739115379284.5803</v>
      </c>
      <c r="BB180" s="1">
        <f t="shared" si="5"/>
        <v>628975166149.33472</v>
      </c>
      <c r="BC180" s="1">
        <f t="shared" si="4"/>
        <v>31448758307466.738</v>
      </c>
    </row>
    <row r="181" spans="1:55" x14ac:dyDescent="0.25">
      <c r="A181" t="s">
        <v>417</v>
      </c>
      <c r="B181" t="s">
        <v>62</v>
      </c>
      <c r="C181" t="s">
        <v>418</v>
      </c>
      <c r="D181" s="1">
        <v>7898249535.3699112</v>
      </c>
      <c r="E181" s="1">
        <v>8885376369.5955219</v>
      </c>
      <c r="F181" s="1">
        <v>10470527422.388582</v>
      </c>
      <c r="G181" s="1">
        <v>13047671735.801332</v>
      </c>
      <c r="H181" s="1">
        <v>20267640628.151279</v>
      </c>
      <c r="I181" s="1">
        <v>23071702068.295918</v>
      </c>
      <c r="J181" s="1">
        <v>26336537268.722374</v>
      </c>
      <c r="K181" s="1">
        <v>29908093701.931923</v>
      </c>
      <c r="L181" s="1">
        <v>32156116610.011566</v>
      </c>
      <c r="M181" s="1">
        <v>39905111806.405998</v>
      </c>
      <c r="N181" s="1">
        <v>53072512036.728325</v>
      </c>
      <c r="O181" s="1">
        <v>54839547173.335312</v>
      </c>
      <c r="P181" s="1">
        <v>54580423948.636292</v>
      </c>
      <c r="Q181" s="1">
        <v>52816555126.792488</v>
      </c>
      <c r="R181" s="1">
        <v>52408839392.769745</v>
      </c>
      <c r="S181" s="1">
        <v>50481620877.831001</v>
      </c>
      <c r="T181" s="1">
        <v>49546534861.431648</v>
      </c>
      <c r="U181" s="1">
        <v>56606385887.758247</v>
      </c>
      <c r="V181" s="1">
        <v>62383319450.253387</v>
      </c>
      <c r="W181" s="1">
        <v>64921934535.162331</v>
      </c>
      <c r="X181" s="1">
        <v>75070435219.773483</v>
      </c>
      <c r="Y181" s="1">
        <v>76623338233.741913</v>
      </c>
      <c r="Z181" s="1">
        <v>81567260636.972488</v>
      </c>
      <c r="AA181" s="1">
        <v>80393122063.358856</v>
      </c>
      <c r="AB181" s="1">
        <v>84451123151.680908</v>
      </c>
      <c r="AC181" s="1">
        <v>95555782918.750397</v>
      </c>
      <c r="AD181" s="1">
        <v>101640795216.33282</v>
      </c>
      <c r="AE181" s="1">
        <v>108854963156.53821</v>
      </c>
      <c r="AF181" s="1">
        <v>108683237384.37418</v>
      </c>
      <c r="AG181" s="1">
        <v>116565737218.92709</v>
      </c>
      <c r="AH181" s="1">
        <v>128943566781.61092</v>
      </c>
      <c r="AI181" s="1">
        <v>129445366074.62701</v>
      </c>
      <c r="AJ181" s="1">
        <v>138530720391.66766</v>
      </c>
      <c r="AK181" s="1">
        <v>165664381404.28372</v>
      </c>
      <c r="AL181" s="1">
        <v>199445129329.40228</v>
      </c>
      <c r="AM181" s="1">
        <v>237638030300.20486</v>
      </c>
      <c r="AN181" s="1">
        <v>275591279330.82123</v>
      </c>
      <c r="AO181" s="1">
        <v>330821669772.08069</v>
      </c>
      <c r="AP181" s="1">
        <v>398318286531.85272</v>
      </c>
      <c r="AQ181" s="1">
        <v>341114155579.31384</v>
      </c>
      <c r="AR181" s="1">
        <v>391952751502.15295</v>
      </c>
      <c r="AS181" s="1">
        <v>473003770694.57098</v>
      </c>
      <c r="AT181" s="1">
        <v>493116628979.98126</v>
      </c>
      <c r="AU181" s="1">
        <v>512604337788.63428</v>
      </c>
      <c r="AV181" s="1">
        <v>528792943526.73065</v>
      </c>
      <c r="AW181" s="1">
        <v>451052672793.54022</v>
      </c>
      <c r="AX181" s="1">
        <v>443426400009.11029</v>
      </c>
      <c r="AY181" s="1">
        <v>484048521232.16534</v>
      </c>
      <c r="AZ181" s="1">
        <v>533934645661.51807</v>
      </c>
      <c r="BA181" s="1">
        <v>525221276646.77625</v>
      </c>
      <c r="BB181" s="1">
        <f t="shared" si="5"/>
        <v>177513540599.37738</v>
      </c>
      <c r="BC181" s="1">
        <f t="shared" si="4"/>
        <v>8875677029968.8691</v>
      </c>
    </row>
    <row r="182" spans="1:55" x14ac:dyDescent="0.25">
      <c r="A182" t="s">
        <v>419</v>
      </c>
      <c r="B182" t="s">
        <v>65</v>
      </c>
      <c r="C182" t="s">
        <v>420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75951210.685244456</v>
      </c>
      <c r="AJ182" s="1">
        <v>85171308.16544348</v>
      </c>
      <c r="AK182" s="1">
        <v>102085583.46527451</v>
      </c>
      <c r="AL182" s="1">
        <v>114582561.62709673</v>
      </c>
      <c r="AM182" s="1">
        <v>136450274.6732336</v>
      </c>
      <c r="AN182" s="1">
        <v>142775597.2559163</v>
      </c>
      <c r="AO182" s="1">
        <v>149146423.08374211</v>
      </c>
      <c r="AP182" s="1">
        <v>188021190.59284663</v>
      </c>
      <c r="AQ182" s="1">
        <v>187820464.57105839</v>
      </c>
      <c r="AR182" s="1">
        <v>197454066.79424387</v>
      </c>
      <c r="AS182" s="1">
        <v>233213982.94264844</v>
      </c>
      <c r="AT182" s="1">
        <v>252560781.18772417</v>
      </c>
      <c r="AU182" s="1">
        <v>302924710.02710027</v>
      </c>
      <c r="AV182" s="1">
        <v>348941715.76484859</v>
      </c>
      <c r="AW182" s="1">
        <v>318266475.33339977</v>
      </c>
      <c r="AX182" s="1">
        <v>347544771.97513193</v>
      </c>
      <c r="AY182" s="1">
        <v>375040835.10033989</v>
      </c>
      <c r="AZ182" s="1">
        <v>422295934.15225363</v>
      </c>
      <c r="BA182" s="1">
        <v>429016605.20820487</v>
      </c>
      <c r="BB182" s="1">
        <f t="shared" si="5"/>
        <v>88185289.852115035</v>
      </c>
      <c r="BC182" s="1">
        <f t="shared" si="4"/>
        <v>4409264492.605752</v>
      </c>
    </row>
    <row r="183" spans="1:55" x14ac:dyDescent="0.25">
      <c r="A183" t="s">
        <v>421</v>
      </c>
      <c r="B183" t="s">
        <v>56</v>
      </c>
      <c r="C183" t="s">
        <v>422</v>
      </c>
      <c r="D183" s="1">
        <v>274900000</v>
      </c>
      <c r="E183" s="1">
        <v>301000000</v>
      </c>
      <c r="F183" s="1">
        <v>311950000</v>
      </c>
      <c r="G183" s="1">
        <v>339450000</v>
      </c>
      <c r="H183" s="1">
        <v>409850000</v>
      </c>
      <c r="I183" s="1">
        <v>465500000</v>
      </c>
      <c r="J183" s="1">
        <v>505499999.99999994</v>
      </c>
      <c r="K183" s="1">
        <v>641499999.99999988</v>
      </c>
      <c r="L183" s="1">
        <v>735500000</v>
      </c>
      <c r="M183" s="1">
        <v>782500000.00000012</v>
      </c>
      <c r="N183" s="1">
        <v>795000000.00000012</v>
      </c>
      <c r="O183" s="1">
        <v>889000000</v>
      </c>
      <c r="P183" s="1">
        <v>915000000</v>
      </c>
      <c r="Q183" s="1">
        <v>883500000</v>
      </c>
      <c r="R183" s="1">
        <v>864000000.00000012</v>
      </c>
      <c r="S183" s="1">
        <v>873000000</v>
      </c>
      <c r="T183" s="1">
        <v>891000000</v>
      </c>
      <c r="U183" s="1">
        <v>980000000.00000012</v>
      </c>
      <c r="V183" s="1">
        <v>1161000000</v>
      </c>
      <c r="W183" s="1">
        <v>542600000.00000012</v>
      </c>
      <c r="X183" s="1">
        <v>388400000</v>
      </c>
      <c r="Y183" s="1">
        <v>448100000</v>
      </c>
      <c r="Z183" s="1">
        <v>404600000</v>
      </c>
      <c r="AA183" s="1">
        <v>428764705.88235283</v>
      </c>
      <c r="AB183" s="1">
        <v>605492537.31343269</v>
      </c>
      <c r="AC183" s="1">
        <v>691590497.73755658</v>
      </c>
      <c r="AD183" s="1">
        <v>861411471.32169569</v>
      </c>
      <c r="AE183" s="1">
        <v>926422500</v>
      </c>
      <c r="AF183" s="1">
        <v>1110849999.9999998</v>
      </c>
      <c r="AG183" s="1">
        <v>886290697.67441857</v>
      </c>
      <c r="AH183" s="1">
        <v>947671969.69696963</v>
      </c>
      <c r="AI183" s="1">
        <v>834279357.79816508</v>
      </c>
      <c r="AJ183" s="1">
        <v>1093574468.0851066</v>
      </c>
      <c r="AK183" s="1">
        <v>1274190311.418685</v>
      </c>
      <c r="AL183" s="1">
        <v>1484092538.4052672</v>
      </c>
      <c r="AM183" s="1">
        <v>1793388732.2912471</v>
      </c>
      <c r="AN183" s="1">
        <v>2626380435.1787729</v>
      </c>
      <c r="AO183" s="1">
        <v>2936612021.8579235</v>
      </c>
      <c r="AP183" s="1">
        <v>3532969034.6083789</v>
      </c>
      <c r="AQ183" s="1">
        <v>3875409836.0655737</v>
      </c>
      <c r="AR183" s="1">
        <v>4368398047.6433306</v>
      </c>
      <c r="AS183" s="1">
        <v>4422276621.7870255</v>
      </c>
      <c r="AT183" s="1">
        <v>4980000000</v>
      </c>
      <c r="AU183" s="1">
        <v>5145757575.757576</v>
      </c>
      <c r="AV183" s="1">
        <v>5240606060.606061</v>
      </c>
      <c r="AW183" s="1">
        <v>4787367928.117774</v>
      </c>
      <c r="AX183" s="1">
        <v>3128953536.9103808</v>
      </c>
      <c r="AY183" s="1">
        <v>3210064505.7894945</v>
      </c>
      <c r="AZ183" s="1">
        <v>3458090452.2613068</v>
      </c>
      <c r="BA183" s="1">
        <v>3985250737.4631267</v>
      </c>
      <c r="BB183" s="1">
        <f t="shared" si="5"/>
        <v>1668780131.6334324</v>
      </c>
      <c r="BC183" s="1">
        <f t="shared" si="4"/>
        <v>83439006581.671616</v>
      </c>
    </row>
    <row r="184" spans="1:55" x14ac:dyDescent="0.25">
      <c r="A184" t="s">
        <v>423</v>
      </c>
      <c r="B184" t="s">
        <v>56</v>
      </c>
      <c r="C184" t="s">
        <v>424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12747380523.108177</v>
      </c>
      <c r="Y184" s="1">
        <v>14272201508.221043</v>
      </c>
      <c r="Z184" s="1">
        <v>15495514426.187086</v>
      </c>
      <c r="AA184" s="1">
        <v>16520676622.159756</v>
      </c>
      <c r="AB184" s="1">
        <v>20162935816.822872</v>
      </c>
      <c r="AC184" s="1">
        <v>25840146405.228756</v>
      </c>
      <c r="AD184" s="1">
        <v>27925036755.386562</v>
      </c>
      <c r="AE184" s="1">
        <v>27706028095.615723</v>
      </c>
      <c r="AF184" s="1">
        <v>29856000671.216019</v>
      </c>
      <c r="AG184" s="1">
        <v>30453383763.051353</v>
      </c>
      <c r="AH184" s="1">
        <v>29169953012.714211</v>
      </c>
      <c r="AI184" s="1">
        <v>30752150335.570473</v>
      </c>
      <c r="AJ184" s="1">
        <v>35130340673.818932</v>
      </c>
      <c r="AK184" s="1">
        <v>46816589164.785553</v>
      </c>
      <c r="AL184" s="1">
        <v>57332015147.75267</v>
      </c>
      <c r="AM184" s="1">
        <v>62785305310.28479</v>
      </c>
      <c r="AN184" s="1">
        <v>70708098105.632919</v>
      </c>
      <c r="AO184" s="1">
        <v>86454081576.786194</v>
      </c>
      <c r="AP184" s="1">
        <v>100469509301.30365</v>
      </c>
      <c r="AQ184" s="1">
        <v>89046289247.013062</v>
      </c>
      <c r="AR184" s="1">
        <v>90183986821.64386</v>
      </c>
      <c r="AS184" s="1">
        <v>98997521242.394073</v>
      </c>
      <c r="AT184" s="1">
        <v>94416582465.28476</v>
      </c>
      <c r="AU184" s="1">
        <v>98723944143.693787</v>
      </c>
      <c r="AV184" s="1">
        <v>101171217100.82361</v>
      </c>
      <c r="AW184" s="1">
        <v>88457167724.277039</v>
      </c>
      <c r="AX184" s="1">
        <v>89640616270.886597</v>
      </c>
      <c r="AY184" s="1">
        <v>95481955557.69075</v>
      </c>
      <c r="AZ184" s="1">
        <v>105820499976.7207</v>
      </c>
      <c r="BA184" s="1">
        <v>105422304975.57629</v>
      </c>
      <c r="BB184" s="1">
        <f t="shared" si="5"/>
        <v>35959188654.833031</v>
      </c>
      <c r="BC184" s="1">
        <f t="shared" si="4"/>
        <v>1797959432741.6514</v>
      </c>
    </row>
    <row r="185" spans="1:55" x14ac:dyDescent="0.25">
      <c r="A185" t="s">
        <v>425</v>
      </c>
      <c r="B185" t="s">
        <v>56</v>
      </c>
      <c r="C185" t="s">
        <v>426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18198205508.474575</v>
      </c>
      <c r="Y185" s="1">
        <v>13263688695.652174</v>
      </c>
      <c r="Z185" s="1">
        <v>13101056603.773584</v>
      </c>
      <c r="AA185" s="1">
        <v>13258920423.280424</v>
      </c>
      <c r="AB185" s="1">
        <v>15049621395.348837</v>
      </c>
      <c r="AC185" s="1">
        <v>21352223817.226044</v>
      </c>
      <c r="AD185" s="1">
        <v>21507233002.832863</v>
      </c>
      <c r="AE185" s="1">
        <v>20763101590.636253</v>
      </c>
      <c r="AF185" s="1">
        <v>22146232111.944603</v>
      </c>
      <c r="AG185" s="1">
        <v>22711383651.94463</v>
      </c>
      <c r="AH185" s="1">
        <v>20289627636.676712</v>
      </c>
      <c r="AI185" s="1">
        <v>20876309575.518265</v>
      </c>
      <c r="AJ185" s="1">
        <v>23489889975.062344</v>
      </c>
      <c r="AK185" s="1">
        <v>29634713062.594009</v>
      </c>
      <c r="AL185" s="1">
        <v>34414784504.235176</v>
      </c>
      <c r="AM185" s="1">
        <v>36206396343.738342</v>
      </c>
      <c r="AN185" s="1">
        <v>39481044912.808929</v>
      </c>
      <c r="AO185" s="1">
        <v>48006373117.985214</v>
      </c>
      <c r="AP185" s="1">
        <v>55552508715.39476</v>
      </c>
      <c r="AQ185" s="1">
        <v>50368056543.484299</v>
      </c>
      <c r="AR185" s="1">
        <v>48161250935.016594</v>
      </c>
      <c r="AS185" s="1">
        <v>51516367349.886581</v>
      </c>
      <c r="AT185" s="1">
        <v>46580457470.276909</v>
      </c>
      <c r="AU185" s="1">
        <v>48401896409.984177</v>
      </c>
      <c r="AV185" s="1">
        <v>49930685013.460335</v>
      </c>
      <c r="AW185" s="1">
        <v>43090173061.971291</v>
      </c>
      <c r="AX185" s="1">
        <v>44651537259.973099</v>
      </c>
      <c r="AY185" s="1">
        <v>48561672400.843727</v>
      </c>
      <c r="AZ185" s="1">
        <v>54034358544.262154</v>
      </c>
      <c r="BA185" s="1">
        <v>53742159516.927757</v>
      </c>
      <c r="BB185" s="1">
        <f t="shared" si="5"/>
        <v>20566838583.024296</v>
      </c>
      <c r="BC185" s="1">
        <f t="shared" si="4"/>
        <v>1028341929151.2147</v>
      </c>
    </row>
    <row r="186" spans="1:55" x14ac:dyDescent="0.25">
      <c r="A186" t="s">
        <v>427</v>
      </c>
      <c r="B186" t="s">
        <v>62</v>
      </c>
      <c r="C186" t="s">
        <v>428</v>
      </c>
      <c r="D186" s="1">
        <v>38092452021.959335</v>
      </c>
      <c r="E186" s="1">
        <v>41566412922.608719</v>
      </c>
      <c r="F186" s="1">
        <v>48954145850.831512</v>
      </c>
      <c r="G186" s="1">
        <v>59404966707.118813</v>
      </c>
      <c r="H186" s="1">
        <v>66013338942.199394</v>
      </c>
      <c r="I186" s="1">
        <v>82885397596.454895</v>
      </c>
      <c r="J186" s="1">
        <v>89362071672.903412</v>
      </c>
      <c r="K186" s="1">
        <v>94468740784.541229</v>
      </c>
      <c r="L186" s="1">
        <v>104442351222.7509</v>
      </c>
      <c r="M186" s="1">
        <v>123386410067.41154</v>
      </c>
      <c r="N186" s="1">
        <v>142092068233.40271</v>
      </c>
      <c r="O186" s="1">
        <v>129686938164.07948</v>
      </c>
      <c r="P186" s="1">
        <v>114380557699.04179</v>
      </c>
      <c r="Q186" s="1">
        <v>105014356653.75436</v>
      </c>
      <c r="R186" s="1">
        <v>109201362605.47885</v>
      </c>
      <c r="S186" s="1">
        <v>114123537523.68112</v>
      </c>
      <c r="T186" s="1">
        <v>150498057779.77429</v>
      </c>
      <c r="U186" s="1">
        <v>183009638335.12082</v>
      </c>
      <c r="V186" s="1">
        <v>206986674500.58752</v>
      </c>
      <c r="W186" s="1">
        <v>217948315686.60907</v>
      </c>
      <c r="X186" s="1">
        <v>261846194532.67554</v>
      </c>
      <c r="Y186" s="1">
        <v>274229034344.77054</v>
      </c>
      <c r="Z186" s="1">
        <v>284321115560.28711</v>
      </c>
      <c r="AA186" s="1">
        <v>212953336588.12344</v>
      </c>
      <c r="AB186" s="1">
        <v>229033566614.82632</v>
      </c>
      <c r="AC186" s="1">
        <v>267305875261.09933</v>
      </c>
      <c r="AD186" s="1">
        <v>291743811512.07874</v>
      </c>
      <c r="AE186" s="1">
        <v>268146144677.72989</v>
      </c>
      <c r="AF186" s="1">
        <v>270809066780.7142</v>
      </c>
      <c r="AG186" s="1">
        <v>274072182416.73123</v>
      </c>
      <c r="AH186" s="1">
        <v>262835454366.8551</v>
      </c>
      <c r="AI186" s="1">
        <v>242395852494.409</v>
      </c>
      <c r="AJ186" s="1">
        <v>266849061835.65948</v>
      </c>
      <c r="AK186" s="1">
        <v>334337212322.07562</v>
      </c>
      <c r="AL186" s="1">
        <v>385118044877.46466</v>
      </c>
      <c r="AM186" s="1">
        <v>392218088878.77856</v>
      </c>
      <c r="AN186" s="1">
        <v>423093437423.7619</v>
      </c>
      <c r="AO186" s="1">
        <v>491252589217.02075</v>
      </c>
      <c r="AP186" s="1">
        <v>517706149201.19556</v>
      </c>
      <c r="AQ186" s="1">
        <v>436537014293.55353</v>
      </c>
      <c r="AR186" s="1">
        <v>495812558843.31036</v>
      </c>
      <c r="AS186" s="1">
        <v>574094112972.73267</v>
      </c>
      <c r="AT186" s="1">
        <v>552483727282.80249</v>
      </c>
      <c r="AU186" s="1">
        <v>586841821796.89111</v>
      </c>
      <c r="AV186" s="1">
        <v>581964017237.0946</v>
      </c>
      <c r="AW186" s="1">
        <v>505103781349.7569</v>
      </c>
      <c r="AX186" s="1">
        <v>515654671469.54694</v>
      </c>
      <c r="AY186" s="1">
        <v>541018749769.09711</v>
      </c>
      <c r="AZ186" s="1">
        <v>555455371487.08936</v>
      </c>
      <c r="BA186" s="1">
        <v>530832908737.86243</v>
      </c>
      <c r="BB186" s="1">
        <f t="shared" si="5"/>
        <v>280951654982.32611</v>
      </c>
      <c r="BC186" s="1">
        <f t="shared" si="4"/>
        <v>14047582749116.305</v>
      </c>
    </row>
    <row r="187" spans="1:55" x14ac:dyDescent="0.25">
      <c r="A187" t="s">
        <v>429</v>
      </c>
      <c r="B187" t="s">
        <v>56</v>
      </c>
      <c r="C187" t="s">
        <v>430</v>
      </c>
      <c r="D187" s="1">
        <v>112137757.24485509</v>
      </c>
      <c r="E187" s="1">
        <v>136465324.38478747</v>
      </c>
      <c r="F187" s="1">
        <v>146741251.46350983</v>
      </c>
      <c r="G187" s="1">
        <v>221902017.29106629</v>
      </c>
      <c r="H187" s="1">
        <v>264311994.11331862</v>
      </c>
      <c r="I187" s="1">
        <v>288302907.36984444</v>
      </c>
      <c r="J187" s="1">
        <v>272539098.43606257</v>
      </c>
      <c r="K187" s="1">
        <v>304047838.0864765</v>
      </c>
      <c r="L187" s="1">
        <v>340616375.3449862</v>
      </c>
      <c r="M187" s="1">
        <v>412093133.76098835</v>
      </c>
      <c r="N187" s="1">
        <v>542000513.61068308</v>
      </c>
      <c r="O187" s="1">
        <v>571542674.57781839</v>
      </c>
      <c r="P187" s="1">
        <v>537575980.84361756</v>
      </c>
      <c r="Q187" s="1">
        <v>555336145.76788437</v>
      </c>
      <c r="R187" s="1">
        <v>494475699.85765606</v>
      </c>
      <c r="S187" s="1">
        <v>361014890.45841014</v>
      </c>
      <c r="T187" s="1">
        <v>449146608.31509846</v>
      </c>
      <c r="U187" s="1">
        <v>584135559.92141449</v>
      </c>
      <c r="V187" s="1">
        <v>692016714.31713223</v>
      </c>
      <c r="W187" s="1">
        <v>696915430.66305709</v>
      </c>
      <c r="X187" s="1">
        <v>1114703088.1614039</v>
      </c>
      <c r="Y187" s="1">
        <v>1156141998.3341181</v>
      </c>
      <c r="Z187" s="1">
        <v>1284766234.2215989</v>
      </c>
      <c r="AA187" s="1">
        <v>1357206995.7462435</v>
      </c>
      <c r="AB187" s="1">
        <v>1419293454.9960573</v>
      </c>
      <c r="AC187" s="1">
        <v>1698982437.7601941</v>
      </c>
      <c r="AD187" s="1">
        <v>1602760100.4814739</v>
      </c>
      <c r="AE187" s="1">
        <v>1716699913.1944447</v>
      </c>
      <c r="AF187" s="1">
        <v>1576904292.4588029</v>
      </c>
      <c r="AG187" s="1">
        <v>1547884442.2620509</v>
      </c>
      <c r="AH187" s="1">
        <v>1738100853.0505202</v>
      </c>
      <c r="AI187" s="1">
        <v>1542477355.3565414</v>
      </c>
      <c r="AJ187" s="1">
        <v>1432228172.7020028</v>
      </c>
      <c r="AK187" s="1">
        <v>2197612767.1949973</v>
      </c>
      <c r="AL187" s="1">
        <v>2770082822.4657874</v>
      </c>
      <c r="AM187" s="1">
        <v>3178126554.8094912</v>
      </c>
      <c r="AN187" s="1">
        <v>3291353806.3944473</v>
      </c>
      <c r="AO187" s="1">
        <v>3469363925.3981323</v>
      </c>
      <c r="AP187" s="1">
        <v>3294093364.1601706</v>
      </c>
      <c r="AQ187" s="1">
        <v>3580417161.3344822</v>
      </c>
      <c r="AR187" s="1">
        <v>4438778547.2326937</v>
      </c>
      <c r="AS187" s="1">
        <v>4820499497.3213425</v>
      </c>
      <c r="AT187" s="1">
        <v>4886658806.3337402</v>
      </c>
      <c r="AU187" s="1">
        <v>4597702903.1289167</v>
      </c>
      <c r="AV187" s="1">
        <v>4422304974.7988987</v>
      </c>
      <c r="AW187" s="1">
        <v>4073390989.8188715</v>
      </c>
      <c r="AX187" s="1">
        <v>3840677845.0033984</v>
      </c>
      <c r="AY187" s="1">
        <v>4446248676.2963295</v>
      </c>
      <c r="AZ187" s="1">
        <v>4710618470.0435772</v>
      </c>
      <c r="BA187" s="1">
        <v>4405405802.4429388</v>
      </c>
      <c r="BB187" s="1">
        <f t="shared" si="5"/>
        <v>1871896083.3746469</v>
      </c>
      <c r="BC187" s="1">
        <f t="shared" si="4"/>
        <v>93594804168.732346</v>
      </c>
    </row>
    <row r="188" spans="1:55" x14ac:dyDescent="0.25">
      <c r="A188" t="s">
        <v>431</v>
      </c>
      <c r="B188" t="s">
        <v>56</v>
      </c>
      <c r="C188" t="s">
        <v>432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f t="shared" si="5"/>
        <v>0</v>
      </c>
      <c r="BC188" s="1">
        <f t="shared" si="4"/>
        <v>0</v>
      </c>
    </row>
    <row r="189" spans="1:55" x14ac:dyDescent="0.25">
      <c r="A189" t="s">
        <v>433</v>
      </c>
      <c r="B189" t="s">
        <v>59</v>
      </c>
      <c r="C189" t="s">
        <v>434</v>
      </c>
      <c r="D189" s="1">
        <v>18432031.36169586</v>
      </c>
      <c r="E189" s="1">
        <v>21965951.721304826</v>
      </c>
      <c r="F189" s="1">
        <v>30645121.012949865</v>
      </c>
      <c r="G189" s="1">
        <v>36896278.223562934</v>
      </c>
      <c r="H189" s="1">
        <v>43134498.692965664</v>
      </c>
      <c r="I189" s="1">
        <v>47803145.956030257</v>
      </c>
      <c r="J189" s="1">
        <v>49278979.547145747</v>
      </c>
      <c r="K189" s="1">
        <v>64526398.658536114</v>
      </c>
      <c r="L189" s="1">
        <v>85552369.914184019</v>
      </c>
      <c r="M189" s="1">
        <v>127261099.24395965</v>
      </c>
      <c r="N189" s="1">
        <v>147357222.77980226</v>
      </c>
      <c r="O189" s="1">
        <v>154902869.02139029</v>
      </c>
      <c r="P189" s="1">
        <v>147912069.76574969</v>
      </c>
      <c r="Q189" s="1">
        <v>146712850.50924766</v>
      </c>
      <c r="R189" s="1">
        <v>151313241.98249218</v>
      </c>
      <c r="S189" s="1">
        <v>168887539.13081762</v>
      </c>
      <c r="T189" s="1">
        <v>207850623.63709393</v>
      </c>
      <c r="U189" s="1">
        <v>249267039.78267452</v>
      </c>
      <c r="V189" s="1">
        <v>283828769.02992547</v>
      </c>
      <c r="W189" s="1">
        <v>304832867.393246</v>
      </c>
      <c r="X189" s="1">
        <v>368584758.9424572</v>
      </c>
      <c r="Y189" s="1">
        <v>374359556.08492613</v>
      </c>
      <c r="Z189" s="1">
        <v>433667193.81479526</v>
      </c>
      <c r="AA189" s="1">
        <v>473916819.45382613</v>
      </c>
      <c r="AB189" s="1">
        <v>486451204.55714232</v>
      </c>
      <c r="AC189" s="1">
        <v>508221508.22150826</v>
      </c>
      <c r="AD189" s="1">
        <v>503068472.20266002</v>
      </c>
      <c r="AE189" s="1">
        <v>562958836.51990521</v>
      </c>
      <c r="AF189" s="1">
        <v>608369282.22572744</v>
      </c>
      <c r="AG189" s="1">
        <v>622985493.68273282</v>
      </c>
      <c r="AH189" s="1">
        <v>614879764.78000641</v>
      </c>
      <c r="AI189" s="1">
        <v>622262057.19163465</v>
      </c>
      <c r="AJ189" s="1">
        <v>697518248.17518246</v>
      </c>
      <c r="AK189" s="1">
        <v>705704816.04236495</v>
      </c>
      <c r="AL189" s="1">
        <v>839319927.27272749</v>
      </c>
      <c r="AM189" s="1">
        <v>919103254.5454545</v>
      </c>
      <c r="AN189" s="1">
        <v>1016418229.2515897</v>
      </c>
      <c r="AO189" s="1">
        <v>1033561654.0567966</v>
      </c>
      <c r="AP189" s="1">
        <v>967199593.96015728</v>
      </c>
      <c r="AQ189" s="1">
        <v>847397850.09441662</v>
      </c>
      <c r="AR189" s="1">
        <v>969936525.29872894</v>
      </c>
      <c r="AS189" s="1">
        <v>1065826669.8974236</v>
      </c>
      <c r="AT189" s="1">
        <v>1060226125.6261593</v>
      </c>
      <c r="AU189" s="1">
        <v>1328157608.8308716</v>
      </c>
      <c r="AV189" s="1">
        <v>1343007841.3761623</v>
      </c>
      <c r="AW189" s="1">
        <v>1377495052.129158</v>
      </c>
      <c r="AX189" s="1">
        <v>1426651766.4761326</v>
      </c>
      <c r="AY189" s="1">
        <v>1524486801.1904366</v>
      </c>
      <c r="AZ189" s="1">
        <v>1586008996.6261582</v>
      </c>
      <c r="BA189" s="1">
        <v>1698843062.7614136</v>
      </c>
      <c r="BB189" s="1">
        <f t="shared" si="5"/>
        <v>581498998.77306867</v>
      </c>
      <c r="BC189" s="1">
        <f t="shared" si="4"/>
        <v>29074949938.653431</v>
      </c>
    </row>
    <row r="190" spans="1:55" x14ac:dyDescent="0.25">
      <c r="A190" t="s">
        <v>435</v>
      </c>
      <c r="B190" t="s">
        <v>56</v>
      </c>
      <c r="C190" t="s">
        <v>436</v>
      </c>
      <c r="D190" s="1">
        <v>2140383695.946177</v>
      </c>
      <c r="E190" s="1">
        <v>2589851693.016561</v>
      </c>
      <c r="F190" s="1">
        <v>3059682162.0656567</v>
      </c>
      <c r="G190" s="1">
        <v>3239488104.6009116</v>
      </c>
      <c r="H190" s="1">
        <v>5159557176.250123</v>
      </c>
      <c r="I190" s="1">
        <v>6826980766.8047981</v>
      </c>
      <c r="J190" s="1">
        <v>7633528920.6324701</v>
      </c>
      <c r="K190" s="1">
        <v>7696011359.9415569</v>
      </c>
      <c r="L190" s="1">
        <v>9275203105.5794621</v>
      </c>
      <c r="M190" s="1">
        <v>9929682184.3271809</v>
      </c>
      <c r="N190" s="1">
        <v>13062421024.933716</v>
      </c>
      <c r="O190" s="1">
        <v>15518199247.339262</v>
      </c>
      <c r="P190" s="1">
        <v>16298905397.070112</v>
      </c>
      <c r="Q190" s="1">
        <v>17589184556.694603</v>
      </c>
      <c r="R190" s="1">
        <v>17503082982.28318</v>
      </c>
      <c r="S190" s="1">
        <v>16403544510.526758</v>
      </c>
      <c r="T190" s="1">
        <v>13293209270.103582</v>
      </c>
      <c r="U190" s="1">
        <v>11356215712.9326</v>
      </c>
      <c r="V190" s="1">
        <v>10577042354.798973</v>
      </c>
      <c r="W190" s="1">
        <v>9853396225.587492</v>
      </c>
      <c r="X190" s="1">
        <v>12308624283.978701</v>
      </c>
      <c r="Y190" s="1">
        <v>12981833333.333334</v>
      </c>
      <c r="Z190" s="1">
        <v>13253565898.955755</v>
      </c>
      <c r="AA190" s="1">
        <v>13695962019.208378</v>
      </c>
      <c r="AB190" s="1">
        <v>10122020000</v>
      </c>
      <c r="AC190" s="1">
        <v>11396706586.826347</v>
      </c>
      <c r="AD190" s="1">
        <v>13789560878.243513</v>
      </c>
      <c r="AE190" s="1">
        <v>14505233968.871593</v>
      </c>
      <c r="AF190" s="1">
        <v>15200846138.461538</v>
      </c>
      <c r="AG190" s="1">
        <v>15873875968.992249</v>
      </c>
      <c r="AH190" s="1">
        <v>19325894913.125393</v>
      </c>
      <c r="AI190" s="1">
        <v>21099833783.50301</v>
      </c>
      <c r="AJ190" s="1">
        <v>21582248881.65921</v>
      </c>
      <c r="AK190" s="1">
        <v>21828144686.039421</v>
      </c>
      <c r="AL190" s="1">
        <v>25086930693.069305</v>
      </c>
      <c r="AM190" s="1">
        <v>28858965517.241379</v>
      </c>
      <c r="AN190" s="1">
        <v>33332844574.78006</v>
      </c>
      <c r="AO190" s="1">
        <v>40405006007.208649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f t="shared" si="5"/>
        <v>10873073371.69866</v>
      </c>
      <c r="BC190" s="1">
        <f t="shared" si="4"/>
        <v>543653668584.93298</v>
      </c>
    </row>
    <row r="191" spans="1:55" x14ac:dyDescent="0.25">
      <c r="A191" t="s">
        <v>437</v>
      </c>
      <c r="B191" t="s">
        <v>59</v>
      </c>
      <c r="C191" t="s">
        <v>438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358744800</v>
      </c>
      <c r="AJ191" s="1">
        <v>366707910</v>
      </c>
      <c r="AK191" s="1">
        <v>409753640</v>
      </c>
      <c r="AL191" s="1">
        <v>485598810</v>
      </c>
      <c r="AM191" s="1">
        <v>578645760</v>
      </c>
      <c r="AN191" s="1">
        <v>721891470</v>
      </c>
      <c r="AO191" s="1">
        <v>773489740</v>
      </c>
      <c r="AP191" s="1">
        <v>862683630</v>
      </c>
      <c r="AQ191" s="1">
        <v>703175750</v>
      </c>
      <c r="AR191" s="1">
        <v>686787810</v>
      </c>
      <c r="AS191" s="1">
        <v>728789570</v>
      </c>
      <c r="AT191" s="1">
        <v>715722770</v>
      </c>
      <c r="AU191" s="1">
        <v>740776770</v>
      </c>
      <c r="AV191" s="1">
        <v>823968140</v>
      </c>
      <c r="AW191" s="1">
        <v>893501650</v>
      </c>
      <c r="AX191" s="1">
        <v>950357510</v>
      </c>
      <c r="AY191" s="1">
        <v>962525840</v>
      </c>
      <c r="AZ191" s="1">
        <v>1022312010</v>
      </c>
      <c r="BA191" s="1">
        <v>0</v>
      </c>
      <c r="BB191" s="1">
        <f t="shared" si="5"/>
        <v>255708671.59999999</v>
      </c>
      <c r="BC191" s="1">
        <f t="shared" si="4"/>
        <v>12785433580</v>
      </c>
    </row>
    <row r="192" spans="1:55" x14ac:dyDescent="0.25">
      <c r="A192" t="s">
        <v>439</v>
      </c>
      <c r="B192" t="s">
        <v>59</v>
      </c>
      <c r="C192" t="s">
        <v>440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989129048712.93762</v>
      </c>
      <c r="W192" s="1">
        <v>960295347638.74866</v>
      </c>
      <c r="X192" s="1">
        <v>1020602255164.5658</v>
      </c>
      <c r="Y192" s="1">
        <v>1008446335298.3379</v>
      </c>
      <c r="Z192" s="1">
        <v>944123813512.72522</v>
      </c>
      <c r="AA192" s="1">
        <v>931157031886.65991</v>
      </c>
      <c r="AB192" s="1">
        <v>837354351551.73804</v>
      </c>
      <c r="AC192" s="1">
        <v>924960588127.88538</v>
      </c>
      <c r="AD192" s="1">
        <v>950673001314.78723</v>
      </c>
      <c r="AE192" s="1">
        <v>980650245810.90991</v>
      </c>
      <c r="AF192" s="1">
        <v>947645271253.14111</v>
      </c>
      <c r="AG192" s="1">
        <v>821100599084.01282</v>
      </c>
      <c r="AH192" s="1">
        <v>891927686505.99646</v>
      </c>
      <c r="AI192" s="1">
        <v>907718094742.25793</v>
      </c>
      <c r="AJ192" s="1">
        <v>1019921997430.1757</v>
      </c>
      <c r="AK192" s="1">
        <v>1253617289782.7693</v>
      </c>
      <c r="AL192" s="1">
        <v>1623118594387.8472</v>
      </c>
      <c r="AM192" s="1">
        <v>2032521520539.4004</v>
      </c>
      <c r="AN192" s="1">
        <v>2459092751195.1064</v>
      </c>
      <c r="AO192" s="1">
        <v>3162045874757.6309</v>
      </c>
      <c r="AP192" s="1">
        <v>3914876359616.4243</v>
      </c>
      <c r="AQ192" s="1">
        <v>3105897974475.4766</v>
      </c>
      <c r="AR192" s="1">
        <v>3645206523144.7129</v>
      </c>
      <c r="AS192" s="1">
        <v>4428600290399.4199</v>
      </c>
      <c r="AT192" s="1">
        <v>4625529132055.5059</v>
      </c>
      <c r="AU192" s="1">
        <v>4905014838258.377</v>
      </c>
      <c r="AV192" s="1">
        <v>4639658844615.0283</v>
      </c>
      <c r="AW192" s="1">
        <v>3617084112829.7593</v>
      </c>
      <c r="AX192" s="1">
        <v>3479304166745.4653</v>
      </c>
      <c r="AY192" s="1">
        <v>3901827241973.8984</v>
      </c>
      <c r="AZ192" s="1">
        <v>4074722030848.4897</v>
      </c>
      <c r="BA192" s="1">
        <v>4142093595765.0493</v>
      </c>
      <c r="BB192" s="1">
        <f t="shared" si="5"/>
        <v>1462918336188.5049</v>
      </c>
      <c r="BC192" s="1">
        <f t="shared" si="4"/>
        <v>73145916809425.25</v>
      </c>
    </row>
    <row r="193" spans="1:55" x14ac:dyDescent="0.25">
      <c r="A193" t="s">
        <v>441</v>
      </c>
      <c r="B193" t="s">
        <v>65</v>
      </c>
      <c r="C193" t="s">
        <v>442</v>
      </c>
      <c r="D193" s="1">
        <v>253976626.16663852</v>
      </c>
      <c r="E193" s="1">
        <v>286537524.99033076</v>
      </c>
      <c r="F193" s="1">
        <v>335677636.89373702</v>
      </c>
      <c r="G193" s="1">
        <v>406479906.15965241</v>
      </c>
      <c r="H193" s="1">
        <v>560437742.59497213</v>
      </c>
      <c r="I193" s="1">
        <v>617321669.39087665</v>
      </c>
      <c r="J193" s="1">
        <v>619375134.18051016</v>
      </c>
      <c r="K193" s="1">
        <v>777435020.47584724</v>
      </c>
      <c r="L193" s="1">
        <v>824263841.53926396</v>
      </c>
      <c r="M193" s="1">
        <v>891775906.63101459</v>
      </c>
      <c r="N193" s="1">
        <v>1136408814.1969221</v>
      </c>
      <c r="O193" s="1">
        <v>962347000.99178803</v>
      </c>
      <c r="P193" s="1">
        <v>821651918.72462595</v>
      </c>
      <c r="Q193" s="1">
        <v>765746590.61684859</v>
      </c>
      <c r="R193" s="1">
        <v>718148959.61087215</v>
      </c>
      <c r="S193" s="1">
        <v>762359722.70140207</v>
      </c>
      <c r="T193" s="1">
        <v>1060911735.2606466</v>
      </c>
      <c r="U193" s="1">
        <v>1249099130.0227656</v>
      </c>
      <c r="V193" s="1">
        <v>1378847487.4113727</v>
      </c>
      <c r="W193" s="1">
        <v>1352949662.7517214</v>
      </c>
      <c r="X193" s="1">
        <v>1628427515.418813</v>
      </c>
      <c r="Y193" s="1">
        <v>1602299862.9243031</v>
      </c>
      <c r="Z193" s="1">
        <v>1692959110.180217</v>
      </c>
      <c r="AA193" s="1">
        <v>1233496846.3349326</v>
      </c>
      <c r="AB193" s="1">
        <v>982624324.50589848</v>
      </c>
      <c r="AC193" s="1">
        <v>1309382885.3302946</v>
      </c>
      <c r="AD193" s="1">
        <v>1465448290.3413219</v>
      </c>
      <c r="AE193" s="1">
        <v>1498950899.0877373</v>
      </c>
      <c r="AF193" s="1">
        <v>1587345950.9742999</v>
      </c>
      <c r="AG193" s="1">
        <v>1576094566.4854796</v>
      </c>
      <c r="AH193" s="1">
        <v>1488185772.4758534</v>
      </c>
      <c r="AI193" s="1">
        <v>1481141849.9846871</v>
      </c>
      <c r="AJ193" s="1">
        <v>1698678686.3823519</v>
      </c>
      <c r="AK193" s="1">
        <v>2111093197.9904346</v>
      </c>
      <c r="AL193" s="1">
        <v>2255942249.3321781</v>
      </c>
      <c r="AM193" s="1">
        <v>2280575830.083374</v>
      </c>
      <c r="AN193" s="1">
        <v>2349495620.5902543</v>
      </c>
      <c r="AO193" s="1">
        <v>2659095101.1002641</v>
      </c>
      <c r="AP193" s="1">
        <v>3310277926.5899715</v>
      </c>
      <c r="AQ193" s="1">
        <v>3365711796.3820629</v>
      </c>
      <c r="AR193" s="1">
        <v>3429461495.4133463</v>
      </c>
      <c r="AS193" s="1">
        <v>3872459249.7463121</v>
      </c>
      <c r="AT193" s="1">
        <v>3873308389.3000631</v>
      </c>
      <c r="AU193" s="1">
        <v>4321655656.3317728</v>
      </c>
      <c r="AV193" s="1">
        <v>4574986536.9079103</v>
      </c>
      <c r="AW193" s="1">
        <v>4180866177.0394592</v>
      </c>
      <c r="AX193" s="1">
        <v>4486979198.3065977</v>
      </c>
      <c r="AY193" s="1">
        <v>4819949975.1815147</v>
      </c>
      <c r="AZ193" s="1">
        <v>5356344850.4941521</v>
      </c>
      <c r="BA193" s="1">
        <v>5459979416.6690836</v>
      </c>
      <c r="BB193" s="1">
        <f t="shared" si="5"/>
        <v>1954699425.1839352</v>
      </c>
      <c r="BC193" s="1">
        <f t="shared" si="4"/>
        <v>97734971259.196762</v>
      </c>
    </row>
    <row r="194" spans="1:55" x14ac:dyDescent="0.25">
      <c r="A194" t="s">
        <v>443</v>
      </c>
      <c r="B194" t="s">
        <v>59</v>
      </c>
      <c r="C194" t="s">
        <v>444</v>
      </c>
      <c r="D194" s="1">
        <v>7086538437.500001</v>
      </c>
      <c r="E194" s="1">
        <v>7375000024.0384598</v>
      </c>
      <c r="F194" s="1">
        <v>8177884552.8846149</v>
      </c>
      <c r="G194" s="1">
        <v>10838587357.74659</v>
      </c>
      <c r="H194" s="1">
        <v>13703000530.058748</v>
      </c>
      <c r="I194" s="1">
        <v>14882747955.032803</v>
      </c>
      <c r="J194" s="1">
        <v>16985211146.023796</v>
      </c>
      <c r="K194" s="1">
        <v>19779315170.023678</v>
      </c>
      <c r="L194" s="1">
        <v>24006570178.15609</v>
      </c>
      <c r="M194" s="1">
        <v>27371699082.712585</v>
      </c>
      <c r="N194" s="1">
        <v>32353440726.885578</v>
      </c>
      <c r="O194" s="1">
        <v>34846107862.367325</v>
      </c>
      <c r="P194" s="1">
        <v>36589797857.40062</v>
      </c>
      <c r="Q194" s="1">
        <v>40042826244.233719</v>
      </c>
      <c r="R194" s="1">
        <v>41797592963.442398</v>
      </c>
      <c r="S194" s="1">
        <v>38900692712.149612</v>
      </c>
      <c r="T194" s="1">
        <v>43096746122.461395</v>
      </c>
      <c r="U194" s="1">
        <v>50535438696.409409</v>
      </c>
      <c r="V194" s="1">
        <v>61667199834.74276</v>
      </c>
      <c r="W194" s="1">
        <v>72250877410.318268</v>
      </c>
      <c r="X194" s="1">
        <v>85343063965.918182</v>
      </c>
      <c r="Y194" s="1">
        <v>98234695722.034119</v>
      </c>
      <c r="Z194" s="1">
        <v>111452869378.46703</v>
      </c>
      <c r="AA194" s="1">
        <v>128889318946.58682</v>
      </c>
      <c r="AB194" s="1">
        <v>146683499005.96423</v>
      </c>
      <c r="AC194" s="1">
        <v>169278753531.9805</v>
      </c>
      <c r="AD194" s="1">
        <v>183035114648.39972</v>
      </c>
      <c r="AE194" s="1">
        <v>150180619366.60471</v>
      </c>
      <c r="AF194" s="1">
        <v>113675561057.46214</v>
      </c>
      <c r="AG194" s="1">
        <v>126669064386.717</v>
      </c>
      <c r="AH194" s="1">
        <v>126392233706.78952</v>
      </c>
      <c r="AI194" s="1">
        <v>120296476180.40192</v>
      </c>
      <c r="AJ194" s="1">
        <v>134300851255.00174</v>
      </c>
      <c r="AK194" s="1">
        <v>152280677649.0553</v>
      </c>
      <c r="AL194" s="1">
        <v>172895749632.04584</v>
      </c>
      <c r="AM194" s="1">
        <v>189318549680.38367</v>
      </c>
      <c r="AN194" s="1">
        <v>221758196504.9364</v>
      </c>
      <c r="AO194" s="1">
        <v>262942476722.42468</v>
      </c>
      <c r="AP194" s="1">
        <v>291382991177.69781</v>
      </c>
      <c r="AQ194" s="1">
        <v>281710416557.29193</v>
      </c>
      <c r="AR194" s="1">
        <v>341104820155.46442</v>
      </c>
      <c r="AS194" s="1">
        <v>370819140946.55267</v>
      </c>
      <c r="AT194" s="1">
        <v>397558222957.16956</v>
      </c>
      <c r="AU194" s="1">
        <v>420333203150.42639</v>
      </c>
      <c r="AV194" s="1">
        <v>407339361695.57697</v>
      </c>
      <c r="AW194" s="1">
        <v>401295941041.2962</v>
      </c>
      <c r="AX194" s="1">
        <v>413430123185.36731</v>
      </c>
      <c r="AY194" s="1">
        <v>456294704152.64679</v>
      </c>
      <c r="AZ194" s="1">
        <v>506514103905.26825</v>
      </c>
      <c r="BA194" s="1">
        <v>543649976165.62958</v>
      </c>
      <c r="BB194" s="1">
        <f t="shared" si="5"/>
        <v>162546961025.923</v>
      </c>
      <c r="BC194" s="1">
        <f t="shared" si="4"/>
        <v>8127348051296.1504</v>
      </c>
    </row>
    <row r="195" spans="1:55" x14ac:dyDescent="0.25">
      <c r="A195" t="s">
        <v>445</v>
      </c>
      <c r="B195" t="s">
        <v>65</v>
      </c>
      <c r="C195" t="s">
        <v>446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2629395066.2701721</v>
      </c>
      <c r="Y195" s="1">
        <v>2534720480.324399</v>
      </c>
      <c r="Z195" s="1">
        <v>1909246640.8083768</v>
      </c>
      <c r="AA195" s="1">
        <v>1646693642.1108849</v>
      </c>
      <c r="AB195" s="1">
        <v>1522018435.6953595</v>
      </c>
      <c r="AC195" s="1">
        <v>1231567145.3550835</v>
      </c>
      <c r="AD195" s="1">
        <v>1043654822.3350254</v>
      </c>
      <c r="AE195" s="1">
        <v>921572114.52961051</v>
      </c>
      <c r="AF195" s="1">
        <v>1320242080.8653104</v>
      </c>
      <c r="AG195" s="1">
        <v>1086605267.4099209</v>
      </c>
      <c r="AH195" s="1">
        <v>860521119.29875278</v>
      </c>
      <c r="AI195" s="1">
        <v>1080768906.5002952</v>
      </c>
      <c r="AJ195" s="1">
        <v>1221120798.8133571</v>
      </c>
      <c r="AK195" s="1">
        <v>1555301496.0475597</v>
      </c>
      <c r="AL195" s="1">
        <v>2076182460.8651743</v>
      </c>
      <c r="AM195" s="1">
        <v>2312327536.4178915</v>
      </c>
      <c r="AN195" s="1">
        <v>2830220713.0730052</v>
      </c>
      <c r="AO195" s="1">
        <v>3719506172.8395061</v>
      </c>
      <c r="AP195" s="1">
        <v>5161337336.4036493</v>
      </c>
      <c r="AQ195" s="1">
        <v>4979481980.3509798</v>
      </c>
      <c r="AR195" s="1">
        <v>5642178579.5843801</v>
      </c>
      <c r="AS195" s="1">
        <v>6522732202.5074825</v>
      </c>
      <c r="AT195" s="1">
        <v>7633049792.0932093</v>
      </c>
      <c r="AU195" s="1">
        <v>8448469837.5383053</v>
      </c>
      <c r="AV195" s="1">
        <v>9112544556.0596237</v>
      </c>
      <c r="AW195" s="1">
        <v>7854602391.6535511</v>
      </c>
      <c r="AX195" s="1">
        <v>6952678127.0339594</v>
      </c>
      <c r="AY195" s="1">
        <v>7157865188.2522202</v>
      </c>
      <c r="AZ195" s="1">
        <v>7522947810.1232634</v>
      </c>
      <c r="BA195" s="1">
        <v>8116626794.2583733</v>
      </c>
      <c r="BB195" s="1">
        <f t="shared" si="5"/>
        <v>2332123589.9083738</v>
      </c>
      <c r="BC195" s="1">
        <f t="shared" ref="BC195:BC218" si="6">SUM(D195:BA195)</f>
        <v>116606179495.41869</v>
      </c>
    </row>
    <row r="196" spans="1:55" x14ac:dyDescent="0.25">
      <c r="A196" t="s">
        <v>447</v>
      </c>
      <c r="B196" t="s">
        <v>62</v>
      </c>
      <c r="C196" t="s">
        <v>448</v>
      </c>
      <c r="D196" s="1">
        <v>163015313606.46893</v>
      </c>
      <c r="E196" s="1">
        <v>181597647661.44351</v>
      </c>
      <c r="F196" s="1">
        <v>203693530719.6962</v>
      </c>
      <c r="G196" s="1">
        <v>268843413957.00327</v>
      </c>
      <c r="H196" s="1">
        <v>352626576694.77606</v>
      </c>
      <c r="I196" s="1">
        <v>368009680646.78705</v>
      </c>
      <c r="J196" s="1">
        <v>409692119714.81885</v>
      </c>
      <c r="K196" s="1">
        <v>451158229912.76843</v>
      </c>
      <c r="L196" s="1">
        <v>510561193302.16351</v>
      </c>
      <c r="M196" s="1">
        <v>610782093259.7677</v>
      </c>
      <c r="N196" s="1">
        <v>740181622692.72302</v>
      </c>
      <c r="O196" s="1">
        <v>857201896031.62292</v>
      </c>
      <c r="P196" s="1">
        <v>795280130221.9021</v>
      </c>
      <c r="Q196" s="1">
        <v>694238835101.45166</v>
      </c>
      <c r="R196" s="1">
        <v>697299138443.69287</v>
      </c>
      <c r="S196" s="1">
        <v>719314863423.5675</v>
      </c>
      <c r="T196" s="1">
        <v>721612935344.06641</v>
      </c>
      <c r="U196" s="1">
        <v>761121046943.78394</v>
      </c>
      <c r="V196" s="1">
        <v>860153017671.64136</v>
      </c>
      <c r="W196" s="1">
        <v>942513479596.51941</v>
      </c>
      <c r="X196" s="1">
        <v>1109291524898.1499</v>
      </c>
      <c r="Y196" s="1">
        <v>1382032928274.6431</v>
      </c>
      <c r="Z196" s="1">
        <v>1302750221770.3745</v>
      </c>
      <c r="AA196" s="1">
        <v>1504728327861.0918</v>
      </c>
      <c r="AB196" s="1">
        <v>1719782041408.7808</v>
      </c>
      <c r="AC196" s="1">
        <v>1833546195402.543</v>
      </c>
      <c r="AD196" s="1">
        <v>1992979902838.2346</v>
      </c>
      <c r="AE196" s="1">
        <v>2186169649268.1748</v>
      </c>
      <c r="AF196" s="1">
        <v>2199531327183.252</v>
      </c>
      <c r="AG196" s="1">
        <v>1968183519019.5684</v>
      </c>
      <c r="AH196" s="1">
        <v>2174444072332.6851</v>
      </c>
      <c r="AI196" s="1">
        <v>2116268213586.47</v>
      </c>
      <c r="AJ196" s="1">
        <v>1882189629922.5925</v>
      </c>
      <c r="AK196" s="1">
        <v>1919700354962.7012</v>
      </c>
      <c r="AL196" s="1">
        <v>2223193801591.645</v>
      </c>
      <c r="AM196" s="1">
        <v>2707062293395.0513</v>
      </c>
      <c r="AN196" s="1">
        <v>3183163922283.019</v>
      </c>
      <c r="AO196" s="1">
        <v>3769362262771.6455</v>
      </c>
      <c r="AP196" s="1">
        <v>4402822594370.458</v>
      </c>
      <c r="AQ196" s="1">
        <v>4123850567303.6489</v>
      </c>
      <c r="AR196" s="1">
        <v>5153142407819.0332</v>
      </c>
      <c r="AS196" s="1">
        <v>5878955134451.252</v>
      </c>
      <c r="AT196" s="1">
        <v>5935625710383.667</v>
      </c>
      <c r="AU196" s="1">
        <v>6081836606493.2617</v>
      </c>
      <c r="AV196" s="1">
        <v>6200027783295.3408</v>
      </c>
      <c r="AW196" s="1">
        <v>5291584333881.5596</v>
      </c>
      <c r="AX196" s="1">
        <v>5155452908226.6025</v>
      </c>
      <c r="AY196" s="1">
        <v>5745984224045.251</v>
      </c>
      <c r="AZ196" s="1">
        <v>5574628171203.3008</v>
      </c>
      <c r="BA196" s="1">
        <v>5474751287356.8545</v>
      </c>
      <c r="BB196" s="1">
        <f t="shared" ref="BB196:BB210" si="7">AVERAGE(D196:BA196)</f>
        <v>2270038773650.9507</v>
      </c>
      <c r="BC196" s="1">
        <f t="shared" si="6"/>
        <v>113501938682547.53</v>
      </c>
    </row>
    <row r="197" spans="1:55" x14ac:dyDescent="0.25">
      <c r="A197" t="s">
        <v>449</v>
      </c>
      <c r="B197" t="s">
        <v>65</v>
      </c>
      <c r="C197" t="s">
        <v>450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289252798257.30688</v>
      </c>
      <c r="AB197" s="1">
        <v>296191473203.59113</v>
      </c>
      <c r="AC197" s="1">
        <v>337713942265.00616</v>
      </c>
      <c r="AD197" s="1">
        <v>392013193582.94092</v>
      </c>
      <c r="AE197" s="1">
        <v>402370247096.198</v>
      </c>
      <c r="AF197" s="1">
        <v>408138534895.5296</v>
      </c>
      <c r="AG197" s="1">
        <v>431671158368.57935</v>
      </c>
      <c r="AH197" s="1">
        <v>447431846918.23663</v>
      </c>
      <c r="AI197" s="1">
        <v>463468482739.39618</v>
      </c>
      <c r="AJ197" s="1">
        <v>450264495456.42206</v>
      </c>
      <c r="AK197" s="1">
        <v>507966048317.54169</v>
      </c>
      <c r="AL197" s="1">
        <v>588997264582.9447</v>
      </c>
      <c r="AM197" s="1">
        <v>694018313003.22766</v>
      </c>
      <c r="AN197" s="1">
        <v>806942811084.85156</v>
      </c>
      <c r="AO197" s="1">
        <v>997888716023.1637</v>
      </c>
      <c r="AP197" s="1">
        <v>1235526075492.6111</v>
      </c>
      <c r="AQ197" s="1">
        <v>1191381484213.8059</v>
      </c>
      <c r="AR197" s="1">
        <v>1374760211111.6387</v>
      </c>
      <c r="AS197" s="1">
        <v>1555467086750.9866</v>
      </c>
      <c r="AT197" s="1">
        <v>1717642740488.5552</v>
      </c>
      <c r="AU197" s="1">
        <v>1605376103752.8347</v>
      </c>
      <c r="AV197" s="1">
        <v>1584600427333.9656</v>
      </c>
      <c r="AW197" s="1">
        <v>1422834744463.5217</v>
      </c>
      <c r="AX197" s="1">
        <v>1441146254299.5806</v>
      </c>
      <c r="AY197" s="1">
        <v>1413870262588.0813</v>
      </c>
      <c r="AZ197" s="1">
        <v>0</v>
      </c>
      <c r="BA197" s="1">
        <v>0</v>
      </c>
      <c r="BB197" s="1">
        <f t="shared" si="7"/>
        <v>441138694325.81036</v>
      </c>
      <c r="BC197" s="1">
        <f t="shared" si="6"/>
        <v>22056934716290.52</v>
      </c>
    </row>
    <row r="198" spans="1:55" x14ac:dyDescent="0.25">
      <c r="A198" t="s">
        <v>451</v>
      </c>
      <c r="B198" t="s">
        <v>56</v>
      </c>
      <c r="C198" t="s">
        <v>452</v>
      </c>
      <c r="D198" s="1">
        <v>64438892138.411583</v>
      </c>
      <c r="E198" s="1">
        <v>65564267784.271637</v>
      </c>
      <c r="F198" s="1">
        <v>73964820270.748901</v>
      </c>
      <c r="G198" s="1">
        <v>94558595632.716064</v>
      </c>
      <c r="H198" s="1">
        <v>123635396204.12241</v>
      </c>
      <c r="I198" s="1">
        <v>136271855522.3772</v>
      </c>
      <c r="J198" s="1">
        <v>148002320347.80481</v>
      </c>
      <c r="K198" s="1">
        <v>162620746084.9679</v>
      </c>
      <c r="L198" s="1">
        <v>179736167975.20676</v>
      </c>
      <c r="M198" s="1">
        <v>216332331500.33002</v>
      </c>
      <c r="N198" s="1">
        <v>272764639342.11893</v>
      </c>
      <c r="O198" s="1">
        <v>381203997292.35291</v>
      </c>
      <c r="P198" s="1">
        <v>350594523396.12103</v>
      </c>
      <c r="Q198" s="1">
        <v>305312817096.75891</v>
      </c>
      <c r="R198" s="1">
        <v>266796446462.26028</v>
      </c>
      <c r="S198" s="1">
        <v>252236223359.06778</v>
      </c>
      <c r="T198" s="1">
        <v>259040741346.97552</v>
      </c>
      <c r="U198" s="1">
        <v>295700479699.61261</v>
      </c>
      <c r="V198" s="1">
        <v>304709458510.20831</v>
      </c>
      <c r="W198" s="1">
        <v>302898612887.47327</v>
      </c>
      <c r="X198" s="1">
        <v>340225239743.26514</v>
      </c>
      <c r="Y198" s="1">
        <v>345108322427.12946</v>
      </c>
      <c r="Z198" s="1">
        <v>340568757566.37579</v>
      </c>
      <c r="AA198" s="1">
        <v>317306040920.92273</v>
      </c>
      <c r="AB198" s="1">
        <v>312286847566.39819</v>
      </c>
      <c r="AC198" s="1">
        <v>358095575224.33868</v>
      </c>
      <c r="AD198" s="1">
        <v>370174808155.36395</v>
      </c>
      <c r="AE198" s="1">
        <v>384608119898.27698</v>
      </c>
      <c r="AF198" s="1">
        <v>371233538242.65271</v>
      </c>
      <c r="AG198" s="1">
        <v>375526123782.59705</v>
      </c>
      <c r="AH198" s="1">
        <v>399904372078.61572</v>
      </c>
      <c r="AI198" s="1">
        <v>381754123438.93011</v>
      </c>
      <c r="AJ198" s="1">
        <v>416194203628.34808</v>
      </c>
      <c r="AK198" s="1">
        <v>521388595252.48199</v>
      </c>
      <c r="AL198" s="1">
        <v>649029124602.30957</v>
      </c>
      <c r="AM198" s="1">
        <v>770181349479.69507</v>
      </c>
      <c r="AN198" s="1">
        <v>915370925877.67334</v>
      </c>
      <c r="AO198" s="1">
        <v>1062813962374.2542</v>
      </c>
      <c r="AP198" s="1">
        <v>1218783696166.3274</v>
      </c>
      <c r="AQ198" s="1">
        <v>1161200857415.51</v>
      </c>
      <c r="AR198" s="1">
        <v>1380722711234.2544</v>
      </c>
      <c r="AS198" s="1">
        <v>1558761240263.5002</v>
      </c>
      <c r="AT198" s="1">
        <v>1634869239546.7429</v>
      </c>
      <c r="AU198" s="1">
        <v>1744337040678.4456</v>
      </c>
      <c r="AV198" s="1">
        <v>1826947093216.3655</v>
      </c>
      <c r="AW198" s="1">
        <v>1665849283759.4028</v>
      </c>
      <c r="AX198" s="1">
        <v>1538123696903.4329</v>
      </c>
      <c r="AY198" s="1">
        <v>1639171578758.9172</v>
      </c>
      <c r="AZ198" s="1">
        <v>1713887508951.0061</v>
      </c>
      <c r="BA198" s="1">
        <v>1755011419750.844</v>
      </c>
      <c r="BB198" s="1">
        <f t="shared" si="7"/>
        <v>634516374595.16577</v>
      </c>
      <c r="BC198" s="1">
        <f t="shared" si="6"/>
        <v>31725818729758.289</v>
      </c>
    </row>
    <row r="199" spans="1:55" x14ac:dyDescent="0.25">
      <c r="A199" t="s">
        <v>453</v>
      </c>
      <c r="B199" t="s">
        <v>62</v>
      </c>
      <c r="C199" t="s">
        <v>454</v>
      </c>
      <c r="D199" s="1">
        <v>821850000</v>
      </c>
      <c r="E199" s="1">
        <v>896754316.67426193</v>
      </c>
      <c r="F199" s="1">
        <v>1083381044.0847342</v>
      </c>
      <c r="G199" s="1">
        <v>1308799458.962842</v>
      </c>
      <c r="H199" s="1">
        <v>2042031901.4221702</v>
      </c>
      <c r="I199" s="1">
        <v>2442667573.0482073</v>
      </c>
      <c r="J199" s="1">
        <v>2500410583.7917728</v>
      </c>
      <c r="K199" s="1">
        <v>3138666666.666667</v>
      </c>
      <c r="L199" s="1">
        <v>3562333458.3333335</v>
      </c>
      <c r="M199" s="1">
        <v>4602416625</v>
      </c>
      <c r="N199" s="1">
        <v>6235833333.333334</v>
      </c>
      <c r="O199" s="1">
        <v>6992083333.333334</v>
      </c>
      <c r="P199" s="1">
        <v>8140416666.666667</v>
      </c>
      <c r="Q199" s="1">
        <v>7763750000</v>
      </c>
      <c r="R199" s="1">
        <v>7757083333.333334</v>
      </c>
      <c r="S199" s="1">
        <v>7375918367.3469381</v>
      </c>
      <c r="T199" s="1">
        <v>4794444444.4444447</v>
      </c>
      <c r="U199" s="1">
        <v>4797777777.7777777</v>
      </c>
      <c r="V199" s="1">
        <v>4496852073.4689627</v>
      </c>
      <c r="W199" s="1">
        <v>4323058823.5294113</v>
      </c>
      <c r="X199" s="1">
        <v>5068000000</v>
      </c>
      <c r="Y199" s="1">
        <v>5307905882.3529415</v>
      </c>
      <c r="Z199" s="1">
        <v>5439552941.1764708</v>
      </c>
      <c r="AA199" s="1">
        <v>4669488516.3798103</v>
      </c>
      <c r="AB199" s="1">
        <v>4947205860.0145149</v>
      </c>
      <c r="AC199" s="1">
        <v>5329214163.2200146</v>
      </c>
      <c r="AD199" s="1">
        <v>5759537726.2660074</v>
      </c>
      <c r="AE199" s="1">
        <v>5737751331.6377945</v>
      </c>
      <c r="AF199" s="1">
        <v>6043694330.2160902</v>
      </c>
      <c r="AG199" s="1">
        <v>6808982520.7575932</v>
      </c>
      <c r="AH199" s="1">
        <v>8154338232.959775</v>
      </c>
      <c r="AI199" s="1">
        <v>8824873259.3210545</v>
      </c>
      <c r="AJ199" s="1">
        <v>9008273720.9339542</v>
      </c>
      <c r="AK199" s="1">
        <v>11305459802.068275</v>
      </c>
      <c r="AL199" s="1">
        <v>13280275123.035402</v>
      </c>
      <c r="AM199" s="1">
        <v>15982282462.378565</v>
      </c>
      <c r="AN199" s="1">
        <v>18369361094.388645</v>
      </c>
      <c r="AO199" s="1">
        <v>21641620049.935211</v>
      </c>
      <c r="AP199" s="1">
        <v>27871587349.541271</v>
      </c>
      <c r="AQ199" s="1">
        <v>19172165225.501511</v>
      </c>
      <c r="AR199" s="1">
        <v>22157948396.20422</v>
      </c>
      <c r="AS199" s="1">
        <v>25433011405.30167</v>
      </c>
      <c r="AT199" s="1">
        <v>25763220107.005104</v>
      </c>
      <c r="AU199" s="1">
        <v>27268478564.554684</v>
      </c>
      <c r="AV199" s="1">
        <v>27615843098.094902</v>
      </c>
      <c r="AW199" s="1">
        <v>25062893969.329193</v>
      </c>
      <c r="AX199" s="1">
        <v>22284780326.88559</v>
      </c>
      <c r="AY199" s="1">
        <v>22474828527.177521</v>
      </c>
      <c r="AZ199" s="1">
        <v>23808146747.799374</v>
      </c>
      <c r="BA199" s="1">
        <v>24100202833.750351</v>
      </c>
      <c r="BB199" s="1">
        <f t="shared" si="7"/>
        <v>10795349066.988117</v>
      </c>
      <c r="BC199" s="1">
        <f t="shared" si="6"/>
        <v>539767453349.40582</v>
      </c>
    </row>
    <row r="200" spans="1:55" x14ac:dyDescent="0.25">
      <c r="A200" t="s">
        <v>455</v>
      </c>
      <c r="B200" t="s">
        <v>65</v>
      </c>
      <c r="C200" t="s">
        <v>456</v>
      </c>
      <c r="D200" s="1">
        <v>1439238095.2380953</v>
      </c>
      <c r="E200" s="1">
        <v>1685217058.7110345</v>
      </c>
      <c r="F200" s="1">
        <v>2237476420.0377278</v>
      </c>
      <c r="G200" s="1">
        <v>2730787476.2808352</v>
      </c>
      <c r="H200" s="1">
        <v>3545933562.4284077</v>
      </c>
      <c r="I200" s="1">
        <v>4328610489.6843157</v>
      </c>
      <c r="J200" s="1">
        <v>4507929104.4776115</v>
      </c>
      <c r="K200" s="1">
        <v>5109324009.3240089</v>
      </c>
      <c r="L200" s="1">
        <v>5968044209.5146561</v>
      </c>
      <c r="M200" s="1">
        <v>7188191881.9188194</v>
      </c>
      <c r="N200" s="1">
        <v>8744134354.1615219</v>
      </c>
      <c r="O200" s="1">
        <v>8428513568.246253</v>
      </c>
      <c r="P200" s="1">
        <v>8133401049.6021671</v>
      </c>
      <c r="Q200" s="1">
        <v>8350176782.557456</v>
      </c>
      <c r="R200" s="1">
        <v>8254891864.0576715</v>
      </c>
      <c r="S200" s="1">
        <v>8410185739.9640503</v>
      </c>
      <c r="T200" s="1">
        <v>9018136020.1511326</v>
      </c>
      <c r="U200" s="1">
        <v>9696271268.2514782</v>
      </c>
      <c r="V200" s="1">
        <v>10096292842.154348</v>
      </c>
      <c r="W200" s="1">
        <v>10102075213.315073</v>
      </c>
      <c r="X200" s="1">
        <v>12290568181.818182</v>
      </c>
      <c r="Y200" s="1">
        <v>13074782608.69565</v>
      </c>
      <c r="Z200" s="1">
        <v>15497286295.793756</v>
      </c>
      <c r="AA200" s="1">
        <v>14608946896.483013</v>
      </c>
      <c r="AB200" s="1">
        <v>15632463424.27837</v>
      </c>
      <c r="AC200" s="1">
        <v>18030876599.344398</v>
      </c>
      <c r="AD200" s="1">
        <v>19587322786.110538</v>
      </c>
      <c r="AE200" s="1">
        <v>20746360430.418667</v>
      </c>
      <c r="AF200" s="1">
        <v>21803372266.619827</v>
      </c>
      <c r="AG200" s="1">
        <v>22943685719.10302</v>
      </c>
      <c r="AH200" s="1">
        <v>21473188881.593346</v>
      </c>
      <c r="AI200" s="1">
        <v>22066101341.488842</v>
      </c>
      <c r="AJ200" s="1">
        <v>23142294436.238308</v>
      </c>
      <c r="AK200" s="1">
        <v>27453084982.537834</v>
      </c>
      <c r="AL200" s="1">
        <v>31183139301.485348</v>
      </c>
      <c r="AM200" s="1">
        <v>32273007553.568672</v>
      </c>
      <c r="AN200" s="1">
        <v>34378437265.214119</v>
      </c>
      <c r="AO200" s="1">
        <v>38908069299.203995</v>
      </c>
      <c r="AP200" s="1">
        <v>44856586316.045784</v>
      </c>
      <c r="AQ200" s="1">
        <v>43454935940.161446</v>
      </c>
      <c r="AR200" s="1">
        <v>44050929160.26268</v>
      </c>
      <c r="AS200" s="1">
        <v>45810626509.447365</v>
      </c>
      <c r="AT200" s="1">
        <v>45044112939.368713</v>
      </c>
      <c r="AU200" s="1">
        <v>46251061734.474068</v>
      </c>
      <c r="AV200" s="1">
        <v>47632326088.237015</v>
      </c>
      <c r="AW200" s="1">
        <v>43173480831.9739</v>
      </c>
      <c r="AX200" s="1">
        <v>41801210428.305397</v>
      </c>
      <c r="AY200" s="1">
        <v>39802430354.633377</v>
      </c>
      <c r="AZ200" s="1">
        <v>39770297328.950851</v>
      </c>
      <c r="BA200" s="1">
        <v>38797709923.664124</v>
      </c>
      <c r="BB200" s="1">
        <f t="shared" si="7"/>
        <v>21070270536.711948</v>
      </c>
      <c r="BC200" s="1">
        <f t="shared" si="6"/>
        <v>1053513526835.5974</v>
      </c>
    </row>
    <row r="201" spans="1:55" x14ac:dyDescent="0.25">
      <c r="A201" t="s">
        <v>457</v>
      </c>
      <c r="B201" t="s">
        <v>65</v>
      </c>
      <c r="C201" t="s">
        <v>458</v>
      </c>
      <c r="D201" s="1">
        <v>17086956521.73913</v>
      </c>
      <c r="E201" s="1">
        <v>16256619963.799692</v>
      </c>
      <c r="F201" s="1">
        <v>20431095406.360424</v>
      </c>
      <c r="G201" s="1">
        <v>25724381625.441696</v>
      </c>
      <c r="H201" s="1">
        <v>35599913836.432823</v>
      </c>
      <c r="I201" s="1">
        <v>44633707242.76416</v>
      </c>
      <c r="J201" s="1">
        <v>51280134554.288918</v>
      </c>
      <c r="K201" s="1">
        <v>58676813687.368065</v>
      </c>
      <c r="L201" s="1">
        <v>65147022485.791946</v>
      </c>
      <c r="M201" s="1">
        <v>89394085658.203796</v>
      </c>
      <c r="N201" s="1">
        <v>68789289565.743439</v>
      </c>
      <c r="O201" s="1">
        <v>71040020140.443634</v>
      </c>
      <c r="P201" s="1">
        <v>64546332580.758278</v>
      </c>
      <c r="Q201" s="1">
        <v>61678280115.498734</v>
      </c>
      <c r="R201" s="1">
        <v>59989909457.837898</v>
      </c>
      <c r="S201" s="1">
        <v>67234948264.598663</v>
      </c>
      <c r="T201" s="1">
        <v>75728009962.787811</v>
      </c>
      <c r="U201" s="1">
        <v>87172789528.331604</v>
      </c>
      <c r="V201" s="1">
        <v>90852814004.991745</v>
      </c>
      <c r="W201" s="1">
        <v>107143348667.09401</v>
      </c>
      <c r="X201" s="1">
        <v>150676291094.21002</v>
      </c>
      <c r="Y201" s="1">
        <v>150027833333.33334</v>
      </c>
      <c r="Z201" s="1">
        <v>158459130434.78256</v>
      </c>
      <c r="AA201" s="1">
        <v>180169736363.63635</v>
      </c>
      <c r="AB201" s="1">
        <v>130690172297.29729</v>
      </c>
      <c r="AC201" s="1">
        <v>169485941048.03494</v>
      </c>
      <c r="AD201" s="1">
        <v>181475555282.55527</v>
      </c>
      <c r="AE201" s="1">
        <v>189834649111.25739</v>
      </c>
      <c r="AF201" s="1">
        <v>275768693133.87036</v>
      </c>
      <c r="AG201" s="1">
        <v>255884300620.82144</v>
      </c>
      <c r="AH201" s="1">
        <v>272979390275.11197</v>
      </c>
      <c r="AI201" s="1">
        <v>200251925261.09659</v>
      </c>
      <c r="AJ201" s="1">
        <v>238428125928.87466</v>
      </c>
      <c r="AK201" s="1">
        <v>311823003797.72144</v>
      </c>
      <c r="AL201" s="1">
        <v>404786739600.14032</v>
      </c>
      <c r="AM201" s="1">
        <v>501416301503.42365</v>
      </c>
      <c r="AN201" s="1">
        <v>552486912915.64575</v>
      </c>
      <c r="AO201" s="1">
        <v>675770112211.22119</v>
      </c>
      <c r="AP201" s="1">
        <v>764335657625.81628</v>
      </c>
      <c r="AQ201" s="1">
        <v>644639901999.99988</v>
      </c>
      <c r="AR201" s="1">
        <v>771901768898.05713</v>
      </c>
      <c r="AS201" s="1">
        <v>832523680895.52234</v>
      </c>
      <c r="AT201" s="1">
        <v>873982246603.56335</v>
      </c>
      <c r="AU201" s="1">
        <v>950579413121.12622</v>
      </c>
      <c r="AV201" s="1">
        <v>934185915375.82825</v>
      </c>
      <c r="AW201" s="1">
        <v>859796872683.82349</v>
      </c>
      <c r="AX201" s="1">
        <v>863721648058.01135</v>
      </c>
      <c r="AY201" s="1">
        <v>852676779693.53931</v>
      </c>
      <c r="AZ201" s="1">
        <v>771350331372.7113</v>
      </c>
      <c r="BA201" s="1">
        <v>754411708202.6156</v>
      </c>
      <c r="BB201" s="1">
        <f t="shared" si="7"/>
        <v>321058544240.2785</v>
      </c>
      <c r="BC201" s="1">
        <f t="shared" si="6"/>
        <v>16052927212013.924</v>
      </c>
    </row>
    <row r="202" spans="1:55" x14ac:dyDescent="0.25">
      <c r="A202" t="s">
        <v>459</v>
      </c>
      <c r="B202" t="s">
        <v>62</v>
      </c>
      <c r="C202" t="s">
        <v>460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8824447.7402232457</v>
      </c>
      <c r="Y202" s="1">
        <v>9365165.9136937205</v>
      </c>
      <c r="Z202" s="1">
        <v>9742949.4712103419</v>
      </c>
      <c r="AA202" s="1">
        <v>9630762.9538963698</v>
      </c>
      <c r="AB202" s="1">
        <v>10886825.559292294</v>
      </c>
      <c r="AC202" s="1">
        <v>11025945.144551519</v>
      </c>
      <c r="AD202" s="1">
        <v>12334846.232099539</v>
      </c>
      <c r="AE202" s="1">
        <v>12700905.447528575</v>
      </c>
      <c r="AF202" s="1">
        <v>12757632.868450809</v>
      </c>
      <c r="AG202" s="1">
        <v>13687141.105877798</v>
      </c>
      <c r="AH202" s="1">
        <v>13742057.050092764</v>
      </c>
      <c r="AI202" s="1">
        <v>13196544.946725974</v>
      </c>
      <c r="AJ202" s="1">
        <v>15450994.241008367</v>
      </c>
      <c r="AK202" s="1">
        <v>18231078.539464295</v>
      </c>
      <c r="AL202" s="1">
        <v>21534931.607589353</v>
      </c>
      <c r="AM202" s="1">
        <v>21839098.892707136</v>
      </c>
      <c r="AN202" s="1">
        <v>22902861.445783131</v>
      </c>
      <c r="AO202" s="1">
        <v>27030374.027278055</v>
      </c>
      <c r="AP202" s="1">
        <v>30290219.761784945</v>
      </c>
      <c r="AQ202" s="1">
        <v>27101076.275152083</v>
      </c>
      <c r="AR202" s="1">
        <v>31823518.620436624</v>
      </c>
      <c r="AS202" s="1">
        <v>38711810.211449198</v>
      </c>
      <c r="AT202" s="1">
        <v>37671774.69455374</v>
      </c>
      <c r="AU202" s="1">
        <v>37509075.111025289</v>
      </c>
      <c r="AV202" s="1">
        <v>37290607.535604827</v>
      </c>
      <c r="AW202" s="1">
        <v>35492074.224325739</v>
      </c>
      <c r="AX202" s="1">
        <v>36547799.583705023</v>
      </c>
      <c r="AY202" s="1">
        <v>40619251.992642552</v>
      </c>
      <c r="AZ202" s="1">
        <v>42588164.973102212</v>
      </c>
      <c r="BA202" s="1">
        <v>47271463.329857491</v>
      </c>
      <c r="BB202" s="1">
        <f t="shared" si="7"/>
        <v>14156027.990022261</v>
      </c>
      <c r="BC202" s="1">
        <f t="shared" si="6"/>
        <v>707801399.50111306</v>
      </c>
    </row>
    <row r="203" spans="1:55" x14ac:dyDescent="0.25">
      <c r="A203" t="s">
        <v>461</v>
      </c>
      <c r="B203" t="s">
        <v>59</v>
      </c>
      <c r="C203" t="s">
        <v>462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5100405772.4632673</v>
      </c>
      <c r="W203" s="1">
        <v>4420168102.3930635</v>
      </c>
      <c r="X203" s="1">
        <v>4258743262.8287582</v>
      </c>
      <c r="Y203" s="1">
        <v>4956588278.5614357</v>
      </c>
      <c r="Z203" s="1">
        <v>4601413263.5289402</v>
      </c>
      <c r="AA203" s="1">
        <v>4257702196.5386381</v>
      </c>
      <c r="AB203" s="1">
        <v>4510846967.8742008</v>
      </c>
      <c r="AC203" s="1">
        <v>5255221424.8096218</v>
      </c>
      <c r="AD203" s="1">
        <v>6496195450.610342</v>
      </c>
      <c r="AE203" s="1">
        <v>7683852496.8449945</v>
      </c>
      <c r="AF203" s="1">
        <v>12270448700.199436</v>
      </c>
      <c r="AG203" s="1">
        <v>12711213451.034033</v>
      </c>
      <c r="AH203" s="1">
        <v>13375976353.69939</v>
      </c>
      <c r="AI203" s="1">
        <v>13581644245.735195</v>
      </c>
      <c r="AJ203" s="1">
        <v>14142035080.284895</v>
      </c>
      <c r="AK203" s="1">
        <v>15224257698.482018</v>
      </c>
      <c r="AL203" s="1">
        <v>16675948414.757338</v>
      </c>
      <c r="AM203" s="1">
        <v>18399046025.268787</v>
      </c>
      <c r="AN203" s="1">
        <v>18649590248.262638</v>
      </c>
      <c r="AO203" s="1">
        <v>21843529024.915352</v>
      </c>
      <c r="AP203" s="1">
        <v>27941177434.508705</v>
      </c>
      <c r="AQ203" s="1">
        <v>29081425282.294891</v>
      </c>
      <c r="AR203" s="1">
        <v>32014249841.415123</v>
      </c>
      <c r="AS203" s="1">
        <v>34657139495.403137</v>
      </c>
      <c r="AT203" s="1">
        <v>39650530214.328712</v>
      </c>
      <c r="AU203" s="1">
        <v>45680532613.759094</v>
      </c>
      <c r="AV203" s="1">
        <v>49964788814.092651</v>
      </c>
      <c r="AW203" s="1">
        <v>47378599025.30442</v>
      </c>
      <c r="AX203" s="1">
        <v>49774021003.074745</v>
      </c>
      <c r="AY203" s="1">
        <v>53320625958.562805</v>
      </c>
      <c r="AZ203" s="1">
        <v>58001200572.396454</v>
      </c>
      <c r="BA203" s="1">
        <v>63177068174.548973</v>
      </c>
      <c r="BB203" s="1">
        <f t="shared" si="7"/>
        <v>14781123697.775642</v>
      </c>
      <c r="BC203" s="1">
        <f t="shared" si="6"/>
        <v>739056184888.7821</v>
      </c>
    </row>
    <row r="204" spans="1:55" x14ac:dyDescent="0.25">
      <c r="A204" t="s">
        <v>463</v>
      </c>
      <c r="B204" t="s">
        <v>62</v>
      </c>
      <c r="C204" t="s">
        <v>464</v>
      </c>
      <c r="D204" s="1">
        <v>1260084033.6134453</v>
      </c>
      <c r="E204" s="1">
        <v>1417787114.8459382</v>
      </c>
      <c r="F204" s="1">
        <v>1491596638.655462</v>
      </c>
      <c r="G204" s="1">
        <v>1702521008.4033613</v>
      </c>
      <c r="H204" s="1">
        <v>2100142653.3523538</v>
      </c>
      <c r="I204" s="1">
        <v>2359555555.5555558</v>
      </c>
      <c r="J204" s="1">
        <v>2447300000</v>
      </c>
      <c r="K204" s="1">
        <v>2936470588.2352939</v>
      </c>
      <c r="L204" s="1">
        <v>2420260869.5652175</v>
      </c>
      <c r="M204" s="1">
        <v>2139025000</v>
      </c>
      <c r="N204" s="1">
        <v>1244610000</v>
      </c>
      <c r="O204" s="1">
        <v>1337300000</v>
      </c>
      <c r="P204" s="1">
        <v>2177500000</v>
      </c>
      <c r="Q204" s="1">
        <v>2240333333.3333335</v>
      </c>
      <c r="R204" s="1">
        <v>3615647477.054337</v>
      </c>
      <c r="S204" s="1">
        <v>3519666338.5245414</v>
      </c>
      <c r="T204" s="1">
        <v>3923232122.1278396</v>
      </c>
      <c r="U204" s="1">
        <v>6269511614.6623459</v>
      </c>
      <c r="V204" s="1">
        <v>6508931651.666667</v>
      </c>
      <c r="W204" s="1">
        <v>5276480985.9993658</v>
      </c>
      <c r="X204" s="1">
        <v>4304398865.8826799</v>
      </c>
      <c r="Y204" s="1">
        <v>3321729057.1221542</v>
      </c>
      <c r="Z204" s="1">
        <v>2857457860.0508757</v>
      </c>
      <c r="AA204" s="1">
        <v>3220439044.1894865</v>
      </c>
      <c r="AB204" s="1">
        <v>3990430446.7121596</v>
      </c>
      <c r="AC204" s="1">
        <v>5755818947.4212494</v>
      </c>
      <c r="AD204" s="1">
        <v>6044585326.9380007</v>
      </c>
      <c r="AE204" s="1">
        <v>6269333313.1710835</v>
      </c>
      <c r="AF204" s="1">
        <v>6584815846.5275383</v>
      </c>
      <c r="AG204" s="1">
        <v>5998563257.9465895</v>
      </c>
      <c r="AH204" s="1">
        <v>6193246837.0968733</v>
      </c>
      <c r="AI204" s="1">
        <v>5840503868.5724554</v>
      </c>
      <c r="AJ204" s="1">
        <v>6178563590.8925371</v>
      </c>
      <c r="AK204" s="1">
        <v>6336696288.9821358</v>
      </c>
      <c r="AL204" s="1">
        <v>7940362799.179966</v>
      </c>
      <c r="AM204" s="1">
        <v>9013834373.4124622</v>
      </c>
      <c r="AN204" s="1">
        <v>9942597779.9926548</v>
      </c>
      <c r="AO204" s="1">
        <v>12292813603.232693</v>
      </c>
      <c r="AP204" s="1">
        <v>14239026629.639013</v>
      </c>
      <c r="AQ204" s="1">
        <v>24924179655.581112</v>
      </c>
      <c r="AR204" s="1">
        <v>26457287917.780109</v>
      </c>
      <c r="AS204" s="1">
        <v>27646526401.816967</v>
      </c>
      <c r="AT204" s="1">
        <v>27084639297.081734</v>
      </c>
      <c r="AU204" s="1">
        <v>28681464765.333916</v>
      </c>
      <c r="AV204" s="1">
        <v>32348119639.074329</v>
      </c>
      <c r="AW204" s="1">
        <v>32124730770.808552</v>
      </c>
      <c r="AX204" s="1">
        <v>28967460676.825184</v>
      </c>
      <c r="AY204" s="1">
        <v>30756466548.054302</v>
      </c>
      <c r="AZ204" s="1">
        <v>32772824208.949894</v>
      </c>
      <c r="BA204" s="1">
        <v>34387229486.400787</v>
      </c>
      <c r="BB204" s="1">
        <f t="shared" si="7"/>
        <v>10177282081.80529</v>
      </c>
      <c r="BC204" s="1">
        <f t="shared" si="6"/>
        <v>508864104090.26453</v>
      </c>
    </row>
    <row r="205" spans="1:55" x14ac:dyDescent="0.25">
      <c r="A205" t="s">
        <v>465</v>
      </c>
      <c r="B205" t="s">
        <v>56</v>
      </c>
      <c r="C205" t="s">
        <v>466</v>
      </c>
      <c r="D205" s="1">
        <v>406484041448.63983</v>
      </c>
      <c r="E205" s="1">
        <v>444577833118.09235</v>
      </c>
      <c r="F205" s="1">
        <v>507197120062.72296</v>
      </c>
      <c r="G205" s="1">
        <v>661255495456.42065</v>
      </c>
      <c r="H205" s="1">
        <v>850916582483.90613</v>
      </c>
      <c r="I205" s="1">
        <v>939179427333.99561</v>
      </c>
      <c r="J205" s="1">
        <v>1024362858988.962</v>
      </c>
      <c r="K205" s="1">
        <v>1148096127210.7432</v>
      </c>
      <c r="L205" s="1">
        <v>1224360617723.2104</v>
      </c>
      <c r="M205" s="1">
        <v>1471641285003.3311</v>
      </c>
      <c r="N205" s="1">
        <v>1709235598121.0671</v>
      </c>
      <c r="O205" s="1">
        <v>1867164307463.6401</v>
      </c>
      <c r="P205" s="1">
        <v>1843202553391.9514</v>
      </c>
      <c r="Q205" s="1">
        <v>1798053186147.9631</v>
      </c>
      <c r="R205" s="1">
        <v>1853308260391.2791</v>
      </c>
      <c r="S205" s="1">
        <v>1948408766424.1118</v>
      </c>
      <c r="T205" s="1">
        <v>2000181934141.8789</v>
      </c>
      <c r="U205" s="1">
        <v>1987287825521.1323</v>
      </c>
      <c r="V205" s="1">
        <v>2191612367072.5791</v>
      </c>
      <c r="W205" s="1">
        <v>2296622187800.7598</v>
      </c>
      <c r="X205" s="1">
        <v>2675712696953.8887</v>
      </c>
      <c r="Y205" s="1">
        <v>2992168175594.5947</v>
      </c>
      <c r="Z205" s="1">
        <v>2930494575486.6421</v>
      </c>
      <c r="AA205" s="1">
        <v>3199145912994.8154</v>
      </c>
      <c r="AB205" s="1">
        <v>3493501953050.1333</v>
      </c>
      <c r="AC205" s="1">
        <v>3914206904385.2881</v>
      </c>
      <c r="AD205" s="1">
        <v>4274836946032.0723</v>
      </c>
      <c r="AE205" s="1">
        <v>4538592532470.1699</v>
      </c>
      <c r="AF205" s="1">
        <v>4362599574571.7187</v>
      </c>
      <c r="AG205" s="1">
        <v>4176438358629.0469</v>
      </c>
      <c r="AH205" s="1">
        <v>4611365196018.9844</v>
      </c>
      <c r="AI205" s="1">
        <v>4665056064934.7471</v>
      </c>
      <c r="AJ205" s="1">
        <v>4705750418006.249</v>
      </c>
      <c r="AK205" s="1">
        <v>5281341549430.084</v>
      </c>
      <c r="AL205" s="1">
        <v>6309687841460.1025</v>
      </c>
      <c r="AM205" s="1">
        <v>7566180096861.3213</v>
      </c>
      <c r="AN205" s="1">
        <v>9022222678255.998</v>
      </c>
      <c r="AO205" s="1">
        <v>11190613618931</v>
      </c>
      <c r="AP205" s="1">
        <v>13663910366376.062</v>
      </c>
      <c r="AQ205" s="1">
        <v>13257668123170.98</v>
      </c>
      <c r="AR205" s="1">
        <v>16216910862238.248</v>
      </c>
      <c r="AS205" s="1">
        <v>19395372226496.809</v>
      </c>
      <c r="AT205" s="1">
        <v>20780446805746.516</v>
      </c>
      <c r="AU205" s="1">
        <v>22022555443165.898</v>
      </c>
      <c r="AV205" s="1">
        <v>22722888759366.812</v>
      </c>
      <c r="AW205" s="1">
        <v>21344663258317.953</v>
      </c>
      <c r="AX205" s="1">
        <v>21330536898265.801</v>
      </c>
      <c r="AY205" s="1">
        <v>23570009724735.469</v>
      </c>
      <c r="AZ205" s="1">
        <v>25289258609173.172</v>
      </c>
      <c r="BA205" s="1">
        <v>25817130358727.859</v>
      </c>
      <c r="BB205" s="1">
        <f t="shared" si="7"/>
        <v>7269888298103.0986</v>
      </c>
      <c r="BC205" s="1">
        <f t="shared" si="6"/>
        <v>363494414905154.94</v>
      </c>
    </row>
    <row r="206" spans="1:55" x14ac:dyDescent="0.25">
      <c r="A206" t="s">
        <v>467</v>
      </c>
      <c r="B206" t="s">
        <v>56</v>
      </c>
      <c r="C206" t="s">
        <v>468</v>
      </c>
      <c r="D206" s="1">
        <v>2137096774.1935482</v>
      </c>
      <c r="E206" s="1">
        <v>2807258064.516129</v>
      </c>
      <c r="F206" s="1">
        <v>2189418001.3789825</v>
      </c>
      <c r="G206" s="1">
        <v>3964295672.5244441</v>
      </c>
      <c r="H206" s="1">
        <v>4090209681.9717207</v>
      </c>
      <c r="I206" s="1">
        <v>3538283322.0772595</v>
      </c>
      <c r="J206" s="1">
        <v>3667161241.4837241</v>
      </c>
      <c r="K206" s="1">
        <v>4114667062.6491656</v>
      </c>
      <c r="L206" s="1">
        <v>4910257282.9315348</v>
      </c>
      <c r="M206" s="1">
        <v>7181185277.9865103</v>
      </c>
      <c r="N206" s="1">
        <v>10163020115.73436</v>
      </c>
      <c r="O206" s="1">
        <v>11048335541.493334</v>
      </c>
      <c r="P206" s="1">
        <v>9178802162.6616039</v>
      </c>
      <c r="Q206" s="1">
        <v>5102281255.9998608</v>
      </c>
      <c r="R206" s="1">
        <v>4850241442.1764326</v>
      </c>
      <c r="S206" s="1">
        <v>4732017873.3836851</v>
      </c>
      <c r="T206" s="1">
        <v>5880112788.4094715</v>
      </c>
      <c r="U206" s="1">
        <v>7367494080.4001379</v>
      </c>
      <c r="V206" s="1">
        <v>8213515458.5113859</v>
      </c>
      <c r="W206" s="1">
        <v>8438951476.0664415</v>
      </c>
      <c r="X206" s="1">
        <v>9298839655.2313862</v>
      </c>
      <c r="Y206" s="1">
        <v>11205971155.27581</v>
      </c>
      <c r="Z206" s="1">
        <v>12878199880.983868</v>
      </c>
      <c r="AA206" s="1">
        <v>15002106518.484686</v>
      </c>
      <c r="AB206" s="1">
        <v>17474647792.382877</v>
      </c>
      <c r="AC206" s="1">
        <v>19297663096.550636</v>
      </c>
      <c r="AD206" s="1">
        <v>20515543039.21323</v>
      </c>
      <c r="AE206" s="1">
        <v>23969823010.442921</v>
      </c>
      <c r="AF206" s="1">
        <v>25385928198.32122</v>
      </c>
      <c r="AG206" s="1">
        <v>23983945190.620232</v>
      </c>
      <c r="AH206" s="1">
        <v>22823255801.844688</v>
      </c>
      <c r="AI206" s="1">
        <v>20898788416.634758</v>
      </c>
      <c r="AJ206" s="1">
        <v>13606494599.426071</v>
      </c>
      <c r="AK206" s="1">
        <v>12045631092.535282</v>
      </c>
      <c r="AL206" s="1">
        <v>13686329890.119078</v>
      </c>
      <c r="AM206" s="1">
        <v>17362857683.854469</v>
      </c>
      <c r="AN206" s="1">
        <v>19579457966.053818</v>
      </c>
      <c r="AO206" s="1">
        <v>23410572634.31469</v>
      </c>
      <c r="AP206" s="1">
        <v>30366213119.292767</v>
      </c>
      <c r="AQ206" s="1">
        <v>31660911277.029419</v>
      </c>
      <c r="AR206" s="1">
        <v>40284481651.902107</v>
      </c>
      <c r="AS206" s="1">
        <v>47962439303.724724</v>
      </c>
      <c r="AT206" s="1">
        <v>51264390116.490898</v>
      </c>
      <c r="AU206" s="1">
        <v>57531233350.910088</v>
      </c>
      <c r="AV206" s="1">
        <v>57236013086.122345</v>
      </c>
      <c r="AW206" s="1">
        <v>53274304222.136024</v>
      </c>
      <c r="AX206" s="1">
        <v>52687612261.542427</v>
      </c>
      <c r="AY206" s="1">
        <v>59530088536.217926</v>
      </c>
      <c r="AZ206" s="1">
        <v>59596885023.091728</v>
      </c>
      <c r="BA206" s="1">
        <v>56045912952.342049</v>
      </c>
      <c r="BB206" s="1">
        <f t="shared" si="7"/>
        <v>20668822901.992836</v>
      </c>
      <c r="BC206" s="1">
        <f t="shared" si="6"/>
        <v>1033441145099.6417</v>
      </c>
    </row>
    <row r="207" spans="1:55" x14ac:dyDescent="0.25">
      <c r="A207" t="s">
        <v>469</v>
      </c>
      <c r="B207" t="s">
        <v>62</v>
      </c>
      <c r="C207" t="s">
        <v>470</v>
      </c>
      <c r="D207" s="1">
        <v>1073303000000</v>
      </c>
      <c r="E207" s="1">
        <v>1164850000000</v>
      </c>
      <c r="F207" s="1">
        <v>1279110000000</v>
      </c>
      <c r="G207" s="1">
        <v>1425376000000</v>
      </c>
      <c r="H207" s="1">
        <v>1545243000000</v>
      </c>
      <c r="I207" s="1">
        <v>1684904000000</v>
      </c>
      <c r="J207" s="1">
        <v>1873412000000</v>
      </c>
      <c r="K207" s="1">
        <v>2081826000000</v>
      </c>
      <c r="L207" s="1">
        <v>2351599000000</v>
      </c>
      <c r="M207" s="1">
        <v>2627334000000</v>
      </c>
      <c r="N207" s="1">
        <v>2857307000000</v>
      </c>
      <c r="O207" s="1">
        <v>3207042000000</v>
      </c>
      <c r="P207" s="1">
        <v>3343789000000</v>
      </c>
      <c r="Q207" s="1">
        <v>3634038000000</v>
      </c>
      <c r="R207" s="1">
        <v>4037613000000</v>
      </c>
      <c r="S207" s="1">
        <v>4338979000000</v>
      </c>
      <c r="T207" s="1">
        <v>4579631000000</v>
      </c>
      <c r="U207" s="1">
        <v>4855215000000</v>
      </c>
      <c r="V207" s="1">
        <v>5236438000000</v>
      </c>
      <c r="W207" s="1">
        <v>5641580000000</v>
      </c>
      <c r="X207" s="1">
        <v>5963144000000</v>
      </c>
      <c r="Y207" s="1">
        <v>6158129000000</v>
      </c>
      <c r="Z207" s="1">
        <v>6520327000000</v>
      </c>
      <c r="AA207" s="1">
        <v>6858559000000</v>
      </c>
      <c r="AB207" s="1">
        <v>7287236000000</v>
      </c>
      <c r="AC207" s="1">
        <v>7639749000000</v>
      </c>
      <c r="AD207" s="1">
        <v>8073122000000</v>
      </c>
      <c r="AE207" s="1">
        <v>8577554463000</v>
      </c>
      <c r="AF207" s="1">
        <v>9062818211000</v>
      </c>
      <c r="AG207" s="1">
        <v>9630664202000</v>
      </c>
      <c r="AH207" s="1">
        <v>10252345464000</v>
      </c>
      <c r="AI207" s="1">
        <v>10581821399000</v>
      </c>
      <c r="AJ207" s="1">
        <v>10936419054000</v>
      </c>
      <c r="AK207" s="1">
        <v>11458243878000</v>
      </c>
      <c r="AL207" s="1">
        <v>12213729147000</v>
      </c>
      <c r="AM207" s="1">
        <v>13036640229000</v>
      </c>
      <c r="AN207" s="1">
        <v>13814611414000</v>
      </c>
      <c r="AO207" s="1">
        <v>14451858650000</v>
      </c>
      <c r="AP207" s="1">
        <v>14712844084000</v>
      </c>
      <c r="AQ207" s="1">
        <v>14448933025000</v>
      </c>
      <c r="AR207" s="1">
        <v>14992052727000</v>
      </c>
      <c r="AS207" s="1">
        <v>15542581104000</v>
      </c>
      <c r="AT207" s="1">
        <v>16197007349000</v>
      </c>
      <c r="AU207" s="1">
        <v>16784849190000.002</v>
      </c>
      <c r="AV207" s="1">
        <v>17521746534000.002</v>
      </c>
      <c r="AW207" s="1">
        <v>18219297584000</v>
      </c>
      <c r="AX207" s="1">
        <v>18707188235000</v>
      </c>
      <c r="AY207" s="1">
        <v>19485393853000</v>
      </c>
      <c r="AZ207" s="1">
        <v>20529049174601.5</v>
      </c>
      <c r="BA207" s="1">
        <v>21374418877706.699</v>
      </c>
      <c r="BB207" s="1">
        <f t="shared" si="7"/>
        <v>8797418456966.1641</v>
      </c>
      <c r="BC207" s="1">
        <f t="shared" si="6"/>
        <v>439870922848308.19</v>
      </c>
    </row>
    <row r="208" spans="1:55" x14ac:dyDescent="0.25">
      <c r="A208" t="s">
        <v>471</v>
      </c>
      <c r="B208" t="s">
        <v>65</v>
      </c>
      <c r="C208" t="s">
        <v>472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13360607917.877314</v>
      </c>
      <c r="Y208" s="1">
        <v>13677622222.222223</v>
      </c>
      <c r="Z208" s="1">
        <v>12941297376.093298</v>
      </c>
      <c r="AA208" s="1">
        <v>13099013835.511147</v>
      </c>
      <c r="AB208" s="1">
        <v>12899156990.615555</v>
      </c>
      <c r="AC208" s="1">
        <v>13350468917.411453</v>
      </c>
      <c r="AD208" s="1">
        <v>13948892215.568863</v>
      </c>
      <c r="AE208" s="1">
        <v>14744603773.584906</v>
      </c>
      <c r="AF208" s="1">
        <v>14988971210.838272</v>
      </c>
      <c r="AG208" s="1">
        <v>17078465982.028242</v>
      </c>
      <c r="AH208" s="1">
        <v>13760513969.314003</v>
      </c>
      <c r="AI208" s="1">
        <v>11401421329.197435</v>
      </c>
      <c r="AJ208" s="1">
        <v>9687788512.8018398</v>
      </c>
      <c r="AK208" s="1">
        <v>10134453435.460291</v>
      </c>
      <c r="AL208" s="1">
        <v>12030023547.88069</v>
      </c>
      <c r="AM208" s="1">
        <v>14307509838.805326</v>
      </c>
      <c r="AN208" s="1">
        <v>17330833852.918976</v>
      </c>
      <c r="AO208" s="1">
        <v>22311393927.881721</v>
      </c>
      <c r="AP208" s="1">
        <v>29549438883.83379</v>
      </c>
      <c r="AQ208" s="1">
        <v>33689223673.257736</v>
      </c>
      <c r="AR208" s="1">
        <v>46679875793.572411</v>
      </c>
      <c r="AS208" s="1">
        <v>56516280748.377708</v>
      </c>
      <c r="AT208" s="1">
        <v>63628854498.502434</v>
      </c>
      <c r="AU208" s="1">
        <v>68997168337.678207</v>
      </c>
      <c r="AV208" s="1">
        <v>76658542757.470718</v>
      </c>
      <c r="AW208" s="1">
        <v>81847410181.795303</v>
      </c>
      <c r="AX208" s="1">
        <v>81779012350.883331</v>
      </c>
      <c r="AY208" s="1">
        <v>59159945320.566734</v>
      </c>
      <c r="AZ208" s="1">
        <v>50392607758.232368</v>
      </c>
      <c r="BA208" s="1">
        <v>57921286440.349503</v>
      </c>
      <c r="BB208" s="1">
        <f t="shared" si="7"/>
        <v>19157453712.010635</v>
      </c>
      <c r="BC208" s="1">
        <f t="shared" si="6"/>
        <v>957872685600.53174</v>
      </c>
    </row>
    <row r="209" spans="1:55" x14ac:dyDescent="0.25">
      <c r="A209" t="s">
        <v>473</v>
      </c>
      <c r="B209" t="s">
        <v>65</v>
      </c>
      <c r="C209" t="s">
        <v>474</v>
      </c>
      <c r="D209" s="1">
        <v>18450000</v>
      </c>
      <c r="E209" s="1">
        <v>20051648.18471821</v>
      </c>
      <c r="F209" s="1">
        <v>27585488.991828449</v>
      </c>
      <c r="G209" s="1">
        <v>30165373.621886488</v>
      </c>
      <c r="H209" s="1">
        <v>32924215.858172603</v>
      </c>
      <c r="I209" s="1">
        <v>33237164.71564199</v>
      </c>
      <c r="J209" s="1">
        <v>32792480.972960573</v>
      </c>
      <c r="K209" s="1">
        <v>49353161.851851843</v>
      </c>
      <c r="L209" s="1">
        <v>60844771.481481478</v>
      </c>
      <c r="M209" s="1">
        <v>71096359.629629627</v>
      </c>
      <c r="N209" s="1">
        <v>82340339.629629627</v>
      </c>
      <c r="O209" s="1">
        <v>102086539.25925925</v>
      </c>
      <c r="P209" s="1">
        <v>113759203.33333334</v>
      </c>
      <c r="Q209" s="1">
        <v>122255349.62962963</v>
      </c>
      <c r="R209" s="1">
        <v>135024987.77777776</v>
      </c>
      <c r="S209" s="1">
        <v>145641705.18518516</v>
      </c>
      <c r="T209" s="1">
        <v>160846656.66666669</v>
      </c>
      <c r="U209" s="1">
        <v>175580647.4074074</v>
      </c>
      <c r="V209" s="1">
        <v>200726712.59259257</v>
      </c>
      <c r="W209" s="1">
        <v>214745002.22222221</v>
      </c>
      <c r="X209" s="1">
        <v>240365262.59259257</v>
      </c>
      <c r="Y209" s="1">
        <v>254829629.62962961</v>
      </c>
      <c r="Z209" s="1">
        <v>277954111.1111111</v>
      </c>
      <c r="AA209" s="1">
        <v>286307814.81481487</v>
      </c>
      <c r="AB209" s="1">
        <v>289438481.48148143</v>
      </c>
      <c r="AC209" s="1">
        <v>316008481.48148143</v>
      </c>
      <c r="AD209" s="1">
        <v>331489703.7037037</v>
      </c>
      <c r="AE209" s="1">
        <v>347770000</v>
      </c>
      <c r="AF209" s="1">
        <v>373619851.85185182</v>
      </c>
      <c r="AG209" s="1">
        <v>390719148.14814818</v>
      </c>
      <c r="AH209" s="1">
        <v>396261370.37037033</v>
      </c>
      <c r="AI209" s="1">
        <v>430039296.29629624</v>
      </c>
      <c r="AJ209" s="1">
        <v>461883444.44444442</v>
      </c>
      <c r="AK209" s="1">
        <v>481806296.29629624</v>
      </c>
      <c r="AL209" s="1">
        <v>521975111.11111099</v>
      </c>
      <c r="AM209" s="1">
        <v>550728666.66666663</v>
      </c>
      <c r="AN209" s="1">
        <v>610930037.03703701</v>
      </c>
      <c r="AO209" s="1">
        <v>684446259.25925922</v>
      </c>
      <c r="AP209" s="1">
        <v>695428851.8518517</v>
      </c>
      <c r="AQ209" s="1">
        <v>674922481.48148155</v>
      </c>
      <c r="AR209" s="1">
        <v>681225925.92592585</v>
      </c>
      <c r="AS209" s="1">
        <v>676129629.62962961</v>
      </c>
      <c r="AT209" s="1">
        <v>692933333.33333325</v>
      </c>
      <c r="AU209" s="1">
        <v>721207407.4074074</v>
      </c>
      <c r="AV209" s="1">
        <v>727714814.81481481</v>
      </c>
      <c r="AW209" s="1">
        <v>755400000</v>
      </c>
      <c r="AX209" s="1">
        <v>774429629.62962961</v>
      </c>
      <c r="AY209" s="1">
        <v>792177777.77777767</v>
      </c>
      <c r="AZ209" s="1">
        <v>811300000</v>
      </c>
      <c r="BA209" s="1">
        <v>825385185.18518507</v>
      </c>
      <c r="BB209" s="1">
        <f t="shared" si="7"/>
        <v>358086716.24690413</v>
      </c>
      <c r="BC209" s="1">
        <f t="shared" si="6"/>
        <v>17904335812.345207</v>
      </c>
    </row>
    <row r="210" spans="1:55" x14ac:dyDescent="0.25">
      <c r="A210" t="s">
        <v>475</v>
      </c>
      <c r="B210" t="s">
        <v>56</v>
      </c>
      <c r="C210" t="s">
        <v>476</v>
      </c>
      <c r="D210" s="1">
        <v>11561111111.111113</v>
      </c>
      <c r="E210" s="1">
        <v>12986590909.090908</v>
      </c>
      <c r="F210" s="1">
        <v>13977727272.727272</v>
      </c>
      <c r="G210" s="1">
        <v>17035581395.348837</v>
      </c>
      <c r="H210" s="1">
        <v>26100930232.55814</v>
      </c>
      <c r="I210" s="1">
        <v>27464651162.790699</v>
      </c>
      <c r="J210" s="1">
        <v>31419534883.720932</v>
      </c>
      <c r="K210" s="1">
        <v>36210697674.418602</v>
      </c>
      <c r="L210" s="1">
        <v>39316279069.767441</v>
      </c>
      <c r="M210" s="1">
        <v>48310930232.558136</v>
      </c>
      <c r="N210" s="1">
        <v>59116511627.906975</v>
      </c>
      <c r="O210" s="1">
        <v>66327441860.465118</v>
      </c>
      <c r="P210" s="1">
        <v>67736744186.046509</v>
      </c>
      <c r="Q210" s="1">
        <v>67556279069.767441</v>
      </c>
      <c r="R210" s="1">
        <v>60010285714.285713</v>
      </c>
      <c r="S210" s="1">
        <v>61965466666.666672</v>
      </c>
      <c r="T210" s="1">
        <v>60391604938.271606</v>
      </c>
      <c r="U210" s="1">
        <v>48029034482.758621</v>
      </c>
      <c r="V210" s="1">
        <v>60226413793.103447</v>
      </c>
      <c r="W210" s="1">
        <v>43526253602.305473</v>
      </c>
      <c r="X210" s="1">
        <v>48598315565.031982</v>
      </c>
      <c r="Y210" s="1">
        <v>53476971830.985916</v>
      </c>
      <c r="Z210" s="1">
        <v>60401798245.614037</v>
      </c>
      <c r="AA210" s="1">
        <v>60065011013.215858</v>
      </c>
      <c r="AB210" s="1">
        <v>58418666666.666672</v>
      </c>
      <c r="AC210" s="1">
        <v>77407726244.343887</v>
      </c>
      <c r="AD210" s="1">
        <v>70543211119.098969</v>
      </c>
      <c r="AE210" s="1">
        <v>85843534588.62056</v>
      </c>
      <c r="AF210" s="1">
        <v>91331203433.162903</v>
      </c>
      <c r="AG210" s="1">
        <v>97976886247.317154</v>
      </c>
      <c r="AH210" s="1">
        <v>117140723529.41176</v>
      </c>
      <c r="AI210" s="1">
        <v>122903960204.50462</v>
      </c>
      <c r="AJ210" s="1">
        <v>92893587733.654922</v>
      </c>
      <c r="AK210" s="1">
        <v>83620628582.108154</v>
      </c>
      <c r="AL210" s="1">
        <v>112453382329.61455</v>
      </c>
      <c r="AM210" s="1">
        <v>145510008134.74976</v>
      </c>
      <c r="AN210" s="1">
        <v>183477522123.89383</v>
      </c>
      <c r="AO210" s="1">
        <v>230364012575.68701</v>
      </c>
      <c r="AP210" s="1">
        <v>315953388510.67798</v>
      </c>
      <c r="AQ210" s="1">
        <v>329787628928.4715</v>
      </c>
      <c r="AR210" s="1">
        <v>393192354510.65308</v>
      </c>
      <c r="AS210" s="1">
        <v>316482190800.36371</v>
      </c>
      <c r="AT210" s="1">
        <v>381286237847.66748</v>
      </c>
      <c r="AU210" s="1">
        <v>371005379786.56622</v>
      </c>
      <c r="AV210" s="1">
        <v>482359318767.70312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f t="shared" si="7"/>
        <v>104835274384.10912</v>
      </c>
      <c r="BC210" s="1">
        <f t="shared" si="6"/>
        <v>5241763719205.4561</v>
      </c>
    </row>
    <row r="211" spans="1:55" x14ac:dyDescent="0.25">
      <c r="A211" t="s">
        <v>477</v>
      </c>
      <c r="B211" t="s">
        <v>62</v>
      </c>
      <c r="C211" t="s">
        <v>478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3269000000</v>
      </c>
      <c r="AK211" s="1">
        <v>3453000000</v>
      </c>
      <c r="AL211" s="1">
        <v>3799000000</v>
      </c>
      <c r="AM211" s="1">
        <v>4439000000</v>
      </c>
      <c r="AN211" s="1">
        <v>4504000000</v>
      </c>
      <c r="AO211" s="1">
        <v>4803000000</v>
      </c>
      <c r="AP211" s="1">
        <v>4250000000</v>
      </c>
      <c r="AQ211" s="1">
        <v>4203000000</v>
      </c>
      <c r="AR211" s="1">
        <v>4339000000</v>
      </c>
      <c r="AS211" s="1">
        <v>4239000000</v>
      </c>
      <c r="AT211" s="1">
        <v>4095000000</v>
      </c>
      <c r="AU211" s="1">
        <v>3762000000</v>
      </c>
      <c r="AV211" s="1">
        <v>3622000000</v>
      </c>
      <c r="AW211" s="1">
        <v>3748000000</v>
      </c>
      <c r="AX211" s="1">
        <v>3863000000</v>
      </c>
      <c r="AY211" s="1">
        <v>3855000000</v>
      </c>
      <c r="AZ211" s="1">
        <v>0</v>
      </c>
      <c r="BA211" s="1">
        <v>0</v>
      </c>
      <c r="BB211" s="1">
        <f>AVERAGE(D211:BA211)</f>
        <v>1284860000</v>
      </c>
      <c r="BC211" s="1">
        <f t="shared" si="6"/>
        <v>64243000000</v>
      </c>
    </row>
    <row r="212" spans="1:55" x14ac:dyDescent="0.25">
      <c r="A212" t="s">
        <v>479</v>
      </c>
      <c r="B212" t="s">
        <v>62</v>
      </c>
      <c r="C212" t="s">
        <v>480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14094687820.744488</v>
      </c>
      <c r="T212" s="1">
        <v>26336616250.439678</v>
      </c>
      <c r="U212" s="1">
        <v>36658108850.31485</v>
      </c>
      <c r="V212" s="1">
        <v>25423812648.594109</v>
      </c>
      <c r="W212" s="1">
        <v>6293304974.5940275</v>
      </c>
      <c r="X212" s="1">
        <v>6471740805.5698404</v>
      </c>
      <c r="Y212" s="1">
        <v>9613369520.4188499</v>
      </c>
      <c r="Z212" s="1">
        <v>9866990236.4358749</v>
      </c>
      <c r="AA212" s="1">
        <v>13180953598.171595</v>
      </c>
      <c r="AB212" s="1">
        <v>16286433533.32275</v>
      </c>
      <c r="AC212" s="1">
        <v>20736164458.950462</v>
      </c>
      <c r="AD212" s="1">
        <v>24657470574.750126</v>
      </c>
      <c r="AE212" s="1">
        <v>26843700441.548199</v>
      </c>
      <c r="AF212" s="1">
        <v>27209602050.045223</v>
      </c>
      <c r="AG212" s="1">
        <v>28683659006.775215</v>
      </c>
      <c r="AH212" s="1">
        <v>31172518403.316227</v>
      </c>
      <c r="AI212" s="1">
        <v>32685198735.305321</v>
      </c>
      <c r="AJ212" s="1">
        <v>35064105500.834457</v>
      </c>
      <c r="AK212" s="1">
        <v>39552513316.073425</v>
      </c>
      <c r="AL212" s="1">
        <v>45427854693.255432</v>
      </c>
      <c r="AM212" s="1">
        <v>57633255618.273094</v>
      </c>
      <c r="AN212" s="1">
        <v>66371664817.043625</v>
      </c>
      <c r="AO212" s="1">
        <v>77414425532.245163</v>
      </c>
      <c r="AP212" s="1">
        <v>99130304099.127411</v>
      </c>
      <c r="AQ212" s="1">
        <v>106014659770.22217</v>
      </c>
      <c r="AR212" s="1">
        <v>115931749697.24118</v>
      </c>
      <c r="AS212" s="1">
        <v>135539438559.70946</v>
      </c>
      <c r="AT212" s="1">
        <v>155820001920.49164</v>
      </c>
      <c r="AU212" s="1">
        <v>171222025117.38089</v>
      </c>
      <c r="AV212" s="1">
        <v>186204652922.26215</v>
      </c>
      <c r="AW212" s="1">
        <v>193241108709.53622</v>
      </c>
      <c r="AX212" s="1">
        <v>205276172134.9014</v>
      </c>
      <c r="AY212" s="1">
        <v>223779865815.18256</v>
      </c>
      <c r="AZ212" s="1">
        <v>245213686369.15674</v>
      </c>
      <c r="BA212" s="1">
        <v>261921244843.1723</v>
      </c>
      <c r="BB212" s="1">
        <f>AVERAGE(D212:BA212)</f>
        <v>55539461226.908127</v>
      </c>
      <c r="BC212" s="1">
        <f t="shared" si="6"/>
        <v>2776973061345.4062</v>
      </c>
    </row>
    <row r="213" spans="1:55" x14ac:dyDescent="0.25">
      <c r="A213" t="s">
        <v>481</v>
      </c>
      <c r="B213" t="s">
        <v>65</v>
      </c>
      <c r="C213" t="s">
        <v>482</v>
      </c>
      <c r="D213" s="1">
        <v>2960863795818.459</v>
      </c>
      <c r="E213" s="1">
        <v>3273287363443.9834</v>
      </c>
      <c r="F213" s="1">
        <v>3777533427563.9404</v>
      </c>
      <c r="G213" s="1">
        <v>4609093268695.2832</v>
      </c>
      <c r="H213" s="1">
        <v>5315855038716.29</v>
      </c>
      <c r="I213" s="1">
        <v>5920221070545.9346</v>
      </c>
      <c r="J213" s="1">
        <v>6438082287602.0195</v>
      </c>
      <c r="K213" s="1">
        <v>7277443073113.2236</v>
      </c>
      <c r="L213" s="1">
        <v>8584497473418.0957</v>
      </c>
      <c r="M213" s="1">
        <v>9971136713013.9805</v>
      </c>
      <c r="N213" s="1">
        <v>11227550747500.498</v>
      </c>
      <c r="O213" s="1">
        <v>11623793042751.316</v>
      </c>
      <c r="P213" s="1">
        <v>11514475442193.91</v>
      </c>
      <c r="Q213" s="1">
        <v>11747029733625.969</v>
      </c>
      <c r="R213" s="1">
        <v>12179888161998.055</v>
      </c>
      <c r="S213" s="1">
        <v>12793344109952.275</v>
      </c>
      <c r="T213" s="1">
        <v>15118514004824.676</v>
      </c>
      <c r="U213" s="1">
        <v>17200987662428.09</v>
      </c>
      <c r="V213" s="1">
        <v>19244140795169.855</v>
      </c>
      <c r="W213" s="1">
        <v>20087431107198.141</v>
      </c>
      <c r="X213" s="1">
        <v>22626369123313.324</v>
      </c>
      <c r="Y213" s="1">
        <v>23966556368598.57</v>
      </c>
      <c r="Z213" s="1">
        <v>25452880601117.684</v>
      </c>
      <c r="AA213" s="1">
        <v>25857861952437.348</v>
      </c>
      <c r="AB213" s="1">
        <v>27770700605131.117</v>
      </c>
      <c r="AC213" s="1">
        <v>30886564791441.941</v>
      </c>
      <c r="AD213" s="1">
        <v>31572630014941.441</v>
      </c>
      <c r="AE213" s="1">
        <v>31458072767939.328</v>
      </c>
      <c r="AF213" s="1">
        <v>31393287815503.391</v>
      </c>
      <c r="AG213" s="1">
        <v>32561772674844.664</v>
      </c>
      <c r="AH213" s="1">
        <v>33618616210474.625</v>
      </c>
      <c r="AI213" s="1">
        <v>33426577337534.887</v>
      </c>
      <c r="AJ213" s="1">
        <v>34709809969301.395</v>
      </c>
      <c r="AK213" s="1">
        <v>38944808654397.836</v>
      </c>
      <c r="AL213" s="1">
        <v>43867138874872.312</v>
      </c>
      <c r="AM213" s="1">
        <v>47517226727335.766</v>
      </c>
      <c r="AN213" s="1">
        <v>51502021664272.812</v>
      </c>
      <c r="AO213" s="1">
        <v>58031535098689.484</v>
      </c>
      <c r="AP213" s="1">
        <v>53675554101967.602</v>
      </c>
      <c r="AQ213" s="1">
        <v>60395540053791.625</v>
      </c>
      <c r="AR213" s="1">
        <v>66113119131563.273</v>
      </c>
      <c r="AS213" s="1">
        <v>73448341079239</v>
      </c>
      <c r="AT213" s="1">
        <v>75145997061963.797</v>
      </c>
      <c r="AU213" s="1">
        <v>77302022602630.141</v>
      </c>
      <c r="AV213" s="1">
        <v>79450807677429.656</v>
      </c>
      <c r="AW213" s="1">
        <v>75198758494968.922</v>
      </c>
      <c r="AX213" s="1">
        <v>76335795445380.453</v>
      </c>
      <c r="AY213" s="1">
        <v>81229182706392.531</v>
      </c>
      <c r="AZ213" s="1">
        <v>86357073448746.203</v>
      </c>
      <c r="BA213" s="1">
        <v>87697518999809.062</v>
      </c>
      <c r="BB213" s="1">
        <f>AVERAGE(D213:BA213)</f>
        <v>34367586207512.09</v>
      </c>
      <c r="BC213" s="1">
        <f t="shared" si="6"/>
        <v>1718379310375604.5</v>
      </c>
    </row>
    <row r="214" spans="1:55" x14ac:dyDescent="0.25">
      <c r="A214" t="s">
        <v>483</v>
      </c>
      <c r="B214" t="s">
        <v>65</v>
      </c>
      <c r="C214" t="s">
        <v>484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121221651.61931582</v>
      </c>
      <c r="Q214" s="1">
        <v>111862823.57497902</v>
      </c>
      <c r="R214" s="1">
        <v>109200934.32851849</v>
      </c>
      <c r="S214" s="1">
        <v>95572172.983565673</v>
      </c>
      <c r="T214" s="1">
        <v>100947848.64478038</v>
      </c>
      <c r="U214" s="1">
        <v>111713922.14157791</v>
      </c>
      <c r="V214" s="1">
        <v>133016065.41606538</v>
      </c>
      <c r="W214" s="1">
        <v>122888609.71524288</v>
      </c>
      <c r="X214" s="1">
        <v>125766269.75535831</v>
      </c>
      <c r="Y214" s="1">
        <v>125597205.42231491</v>
      </c>
      <c r="Z214" s="1">
        <v>132303041.36253041</v>
      </c>
      <c r="AA214" s="1">
        <v>133122897.19626167</v>
      </c>
      <c r="AB214" s="1">
        <v>221098106.50887573</v>
      </c>
      <c r="AC214" s="1">
        <v>224865731.38190347</v>
      </c>
      <c r="AD214" s="1">
        <v>249908970.65897065</v>
      </c>
      <c r="AE214" s="1">
        <v>285475591.89650959</v>
      </c>
      <c r="AF214" s="1">
        <v>269481523.20046508</v>
      </c>
      <c r="AG214" s="1">
        <v>258833766.58001739</v>
      </c>
      <c r="AH214" s="1">
        <v>269019710.32745588</v>
      </c>
      <c r="AI214" s="1">
        <v>273088357.16369998</v>
      </c>
      <c r="AJ214" s="1">
        <v>288078881.43305588</v>
      </c>
      <c r="AK214" s="1">
        <v>338838639.37843472</v>
      </c>
      <c r="AL214" s="1">
        <v>420320176.35943729</v>
      </c>
      <c r="AM214" s="1">
        <v>465568018.30055714</v>
      </c>
      <c r="AN214" s="1">
        <v>505832439.82297707</v>
      </c>
      <c r="AO214" s="1">
        <v>570469196.66743088</v>
      </c>
      <c r="AP214" s="1">
        <v>619260721.57930565</v>
      </c>
      <c r="AQ214" s="1">
        <v>584706020.21385682</v>
      </c>
      <c r="AR214" s="1">
        <v>663161517.85010648</v>
      </c>
      <c r="AS214" s="1">
        <v>737401692.21747506</v>
      </c>
      <c r="AT214" s="1">
        <v>760549587.13602781</v>
      </c>
      <c r="AU214" s="1">
        <v>770021663.96778858</v>
      </c>
      <c r="AV214" s="1">
        <v>756919917.33402216</v>
      </c>
      <c r="AW214" s="1">
        <v>788307330.55567014</v>
      </c>
      <c r="AX214" s="1">
        <v>799376439.53016794</v>
      </c>
      <c r="AY214" s="1">
        <v>831903809.74917185</v>
      </c>
      <c r="AZ214" s="1">
        <v>820491817.33167088</v>
      </c>
      <c r="BA214" s="1">
        <v>850655017.22048819</v>
      </c>
      <c r="BB214" s="1">
        <f t="shared" ref="BB214:BB218" si="8">AVERAGE(D214:BA214)</f>
        <v>300936961.73052108</v>
      </c>
      <c r="BC214" s="1">
        <f t="shared" si="6"/>
        <v>15046848086.526054</v>
      </c>
    </row>
    <row r="215" spans="1:55" x14ac:dyDescent="0.25">
      <c r="A215" t="s">
        <v>485</v>
      </c>
      <c r="B215" t="s">
        <v>59</v>
      </c>
      <c r="C215" t="s">
        <v>486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1849196082.055073</v>
      </c>
      <c r="AI215" s="1">
        <v>2535333631.8853559</v>
      </c>
      <c r="AJ215" s="1">
        <v>2406270658.2302389</v>
      </c>
      <c r="AK215" s="1">
        <v>2790455727.6942215</v>
      </c>
      <c r="AL215" s="1">
        <v>3556757428.8200912</v>
      </c>
      <c r="AM215" s="1">
        <v>3663101604.2780747</v>
      </c>
      <c r="AN215" s="1">
        <v>3846819721.4904027</v>
      </c>
      <c r="AO215" s="1">
        <v>4655899260.8814669</v>
      </c>
      <c r="AP215" s="1">
        <v>5687417606.5621805</v>
      </c>
      <c r="AQ215" s="1">
        <v>5653792720.2000551</v>
      </c>
      <c r="AR215" s="1">
        <v>5835874320.5621109</v>
      </c>
      <c r="AS215" s="1">
        <v>6701698218.2628059</v>
      </c>
      <c r="AT215" s="1">
        <v>6499807272.2600555</v>
      </c>
      <c r="AU215" s="1">
        <v>7074777526.8960037</v>
      </c>
      <c r="AV215" s="1">
        <v>7396705194.6326551</v>
      </c>
      <c r="AW215" s="1">
        <v>6442915788.3057804</v>
      </c>
      <c r="AX215" s="1">
        <v>6719172016.8253269</v>
      </c>
      <c r="AY215" s="1">
        <v>7245707184.8169909</v>
      </c>
      <c r="AZ215" s="1">
        <v>7942961738.3089275</v>
      </c>
      <c r="BA215" s="1">
        <v>7926108374.3842363</v>
      </c>
      <c r="BB215" s="1">
        <f t="shared" si="8"/>
        <v>2128615441.5470409</v>
      </c>
      <c r="BC215" s="1">
        <f t="shared" si="6"/>
        <v>106430772077.35205</v>
      </c>
    </row>
    <row r="216" spans="1:55" x14ac:dyDescent="0.25">
      <c r="A216" t="s">
        <v>487</v>
      </c>
      <c r="B216" t="s">
        <v>65</v>
      </c>
      <c r="C216" t="s">
        <v>488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5647119229.0076342</v>
      </c>
      <c r="Y216" s="1">
        <v>5930370370.3703709</v>
      </c>
      <c r="Z216" s="1">
        <v>6463649985.0164824</v>
      </c>
      <c r="AA216" s="1">
        <v>5368270614.8468018</v>
      </c>
      <c r="AB216" s="1">
        <v>4167356037.1517029</v>
      </c>
      <c r="AC216" s="1">
        <v>4258788725.449914</v>
      </c>
      <c r="AD216" s="1">
        <v>5785685310.8666821</v>
      </c>
      <c r="AE216" s="1">
        <v>6838557384.4035702</v>
      </c>
      <c r="AF216" s="1">
        <v>6325141675.8698883</v>
      </c>
      <c r="AG216" s="1">
        <v>7641102523.1508245</v>
      </c>
      <c r="AH216" s="1">
        <v>9652436179.6460514</v>
      </c>
      <c r="AI216" s="1">
        <v>9861560094.7400875</v>
      </c>
      <c r="AJ216" s="1">
        <v>10694628091.672598</v>
      </c>
      <c r="AK216" s="1">
        <v>11777966673.389736</v>
      </c>
      <c r="AL216" s="1">
        <v>13872791658.548729</v>
      </c>
      <c r="AM216" s="1">
        <v>16746344766.204445</v>
      </c>
      <c r="AN216" s="1">
        <v>19061978586.127754</v>
      </c>
      <c r="AO216" s="1">
        <v>21650532264.232193</v>
      </c>
      <c r="AP216" s="1">
        <v>26910851361.755512</v>
      </c>
      <c r="AQ216" s="1">
        <v>25130274124.252449</v>
      </c>
      <c r="AR216" s="1">
        <v>30906749533.221001</v>
      </c>
      <c r="AS216" s="1">
        <v>32726417212.347988</v>
      </c>
      <c r="AT216" s="1">
        <v>35401341663.042488</v>
      </c>
      <c r="AU216" s="1">
        <v>40415235701.987068</v>
      </c>
      <c r="AV216" s="1">
        <v>43206469767.441864</v>
      </c>
      <c r="AW216" s="1">
        <v>36976204506.065857</v>
      </c>
      <c r="AX216" s="1">
        <v>28084676409.185806</v>
      </c>
      <c r="AY216" s="1">
        <v>24561327989.311958</v>
      </c>
      <c r="AZ216" s="1">
        <v>27591261663.286003</v>
      </c>
      <c r="BA216" s="1">
        <v>0</v>
      </c>
      <c r="BB216" s="1">
        <f t="shared" si="8"/>
        <v>10473101802.051868</v>
      </c>
      <c r="BC216" s="1">
        <f t="shared" si="6"/>
        <v>523655090102.59338</v>
      </c>
    </row>
    <row r="217" spans="1:55" x14ac:dyDescent="0.25">
      <c r="A217" t="s">
        <v>489</v>
      </c>
      <c r="B217" t="s">
        <v>62</v>
      </c>
      <c r="C217" t="s">
        <v>490</v>
      </c>
      <c r="D217" s="1">
        <v>18418392640.010296</v>
      </c>
      <c r="E217" s="1">
        <v>20333691315.354965</v>
      </c>
      <c r="F217" s="1">
        <v>21357435928.454323</v>
      </c>
      <c r="G217" s="1">
        <v>29295674713.356228</v>
      </c>
      <c r="H217" s="1">
        <v>36807721039.251068</v>
      </c>
      <c r="I217" s="1">
        <v>38114542813.287048</v>
      </c>
      <c r="J217" s="1">
        <v>36603349968.170998</v>
      </c>
      <c r="K217" s="1">
        <v>40651349964.651001</v>
      </c>
      <c r="L217" s="1">
        <v>46739449959.357002</v>
      </c>
      <c r="M217" s="1">
        <v>57645721015.634026</v>
      </c>
      <c r="N217" s="1">
        <v>82980483390.505707</v>
      </c>
      <c r="O217" s="1">
        <v>85454420504.101379</v>
      </c>
      <c r="P217" s="1">
        <v>78423059791.08429</v>
      </c>
      <c r="Q217" s="1">
        <v>87415851379.457825</v>
      </c>
      <c r="R217" s="1">
        <v>77344092904.105179</v>
      </c>
      <c r="S217" s="1">
        <v>59082638803.084641</v>
      </c>
      <c r="T217" s="1">
        <v>67521602552.647415</v>
      </c>
      <c r="U217" s="1">
        <v>88573697221.722122</v>
      </c>
      <c r="V217" s="1">
        <v>95176640968.036713</v>
      </c>
      <c r="W217" s="1">
        <v>99030856824.752563</v>
      </c>
      <c r="X217" s="1">
        <v>115552349035.44061</v>
      </c>
      <c r="Y217" s="1">
        <v>123942759156.41641</v>
      </c>
      <c r="Z217" s="1">
        <v>134544563096.78201</v>
      </c>
      <c r="AA217" s="1">
        <v>134308050011.80875</v>
      </c>
      <c r="AB217" s="1">
        <v>139752515748.80591</v>
      </c>
      <c r="AC217" s="1">
        <v>155460927990.38345</v>
      </c>
      <c r="AD217" s="1">
        <v>147606294673.67044</v>
      </c>
      <c r="AE217" s="1">
        <v>152587423868.18167</v>
      </c>
      <c r="AF217" s="1">
        <v>137774755609.0715</v>
      </c>
      <c r="AG217" s="1">
        <v>136632320704.65298</v>
      </c>
      <c r="AH217" s="1">
        <v>136361298082.06116</v>
      </c>
      <c r="AI217" s="1">
        <v>121514658737.16489</v>
      </c>
      <c r="AJ217" s="1">
        <v>115482368343.6584</v>
      </c>
      <c r="AK217" s="1">
        <v>175256916996.04742</v>
      </c>
      <c r="AL217" s="1">
        <v>228590027400.65329</v>
      </c>
      <c r="AM217" s="1">
        <v>257772710832.95331</v>
      </c>
      <c r="AN217" s="1">
        <v>271638484826.10944</v>
      </c>
      <c r="AO217" s="1">
        <v>299415505152.29797</v>
      </c>
      <c r="AP217" s="1">
        <v>286769839732.72644</v>
      </c>
      <c r="AQ217" s="1">
        <v>295936485832.63513</v>
      </c>
      <c r="AR217" s="1">
        <v>375349442837.23981</v>
      </c>
      <c r="AS217" s="1">
        <v>416418874936.30444</v>
      </c>
      <c r="AT217" s="1">
        <v>396332702639.49622</v>
      </c>
      <c r="AU217" s="1">
        <v>366829390478.9538</v>
      </c>
      <c r="AV217" s="1">
        <v>350904575292.31677</v>
      </c>
      <c r="AW217" s="1">
        <v>317620522794.82697</v>
      </c>
      <c r="AX217" s="1">
        <v>296357282715.10931</v>
      </c>
      <c r="AY217" s="1">
        <v>349554116683.81793</v>
      </c>
      <c r="AZ217" s="1">
        <v>368288939768.32227</v>
      </c>
      <c r="BA217" s="1">
        <v>351431649241.43854</v>
      </c>
      <c r="BB217" s="1">
        <f t="shared" si="8"/>
        <v>166459168538.32745</v>
      </c>
      <c r="BC217" s="1">
        <f t="shared" si="6"/>
        <v>8322958426916.3721</v>
      </c>
    </row>
    <row r="218" spans="1:55" x14ac:dyDescent="0.25">
      <c r="A218" t="s">
        <v>491</v>
      </c>
      <c r="B218" t="s">
        <v>62</v>
      </c>
      <c r="C218" t="s">
        <v>492</v>
      </c>
      <c r="D218" s="1">
        <v>1825285714.2857144</v>
      </c>
      <c r="E218" s="1">
        <v>1687000000</v>
      </c>
      <c r="F218" s="1">
        <v>1910714285.7142859</v>
      </c>
      <c r="G218" s="1">
        <v>2268714285.7142859</v>
      </c>
      <c r="H218" s="1">
        <v>3121833333.3333335</v>
      </c>
      <c r="I218" s="1">
        <v>2618666666.666667</v>
      </c>
      <c r="J218" s="1">
        <v>2746714285.7142859</v>
      </c>
      <c r="K218" s="1">
        <v>2483000000</v>
      </c>
      <c r="L218" s="1">
        <v>2813375000</v>
      </c>
      <c r="M218" s="1">
        <v>3325500000</v>
      </c>
      <c r="N218" s="1">
        <v>3829500000</v>
      </c>
      <c r="O218" s="1">
        <v>3872666666.666666</v>
      </c>
      <c r="P218" s="1">
        <v>3994777777.7777777</v>
      </c>
      <c r="Q218" s="1">
        <v>3216307692.3076921</v>
      </c>
      <c r="R218" s="1">
        <v>2739444444.4444451</v>
      </c>
      <c r="S218" s="1">
        <v>2281258064.5161295</v>
      </c>
      <c r="T218" s="1">
        <v>1661948717.9487183</v>
      </c>
      <c r="U218" s="1">
        <v>2269894736.8421054</v>
      </c>
      <c r="V218" s="1">
        <v>3713614457.8313251</v>
      </c>
      <c r="W218" s="1">
        <v>3998637681.1594205</v>
      </c>
      <c r="X218" s="1">
        <v>3285217391.3043475</v>
      </c>
      <c r="Y218" s="1">
        <v>3378882352.9411759</v>
      </c>
      <c r="Z218" s="1">
        <v>3181921787.7094975</v>
      </c>
      <c r="AA218" s="1">
        <v>3273237853.3568902</v>
      </c>
      <c r="AB218" s="1">
        <v>3656647744.2485809</v>
      </c>
      <c r="AC218" s="1">
        <v>3807067121.8608956</v>
      </c>
      <c r="AD218" s="1">
        <v>3597220962.0001655</v>
      </c>
      <c r="AE218" s="1">
        <v>4303281932.2936487</v>
      </c>
      <c r="AF218" s="1">
        <v>3537683046.0233064</v>
      </c>
      <c r="AG218" s="1">
        <v>3404311976.5494137</v>
      </c>
      <c r="AH218" s="1">
        <v>3600683039.7325449</v>
      </c>
      <c r="AI218" s="1">
        <v>4094480988.1193051</v>
      </c>
      <c r="AJ218" s="1">
        <v>4193845678.1703267</v>
      </c>
      <c r="AK218" s="1">
        <v>4901839731.2657137</v>
      </c>
      <c r="AL218" s="1">
        <v>6221077674.7787142</v>
      </c>
      <c r="AM218" s="1">
        <v>8331870169.1497707</v>
      </c>
      <c r="AN218" s="1">
        <v>12756858899.281174</v>
      </c>
      <c r="AO218" s="1">
        <v>14056957976.264833</v>
      </c>
      <c r="AP218" s="1">
        <v>17910858637.904797</v>
      </c>
      <c r="AQ218" s="1">
        <v>15328342303.957512</v>
      </c>
      <c r="AR218" s="1">
        <v>20265559483.854828</v>
      </c>
      <c r="AS218" s="1">
        <v>23459515275.577599</v>
      </c>
      <c r="AT218" s="1">
        <v>25503060420.026031</v>
      </c>
      <c r="AU218" s="1">
        <v>28045512870.883442</v>
      </c>
      <c r="AV218" s="1">
        <v>27150646908.724487</v>
      </c>
      <c r="AW218" s="1">
        <v>21243347377.322647</v>
      </c>
      <c r="AX218" s="1">
        <v>20954761767.158623</v>
      </c>
      <c r="AY218" s="1">
        <v>25868142076.789745</v>
      </c>
      <c r="AZ218" s="1">
        <v>27005238896.166607</v>
      </c>
      <c r="BA218" s="1">
        <v>23064722446.351265</v>
      </c>
      <c r="BB218" s="1">
        <f t="shared" si="8"/>
        <v>8515232972.0138149</v>
      </c>
      <c r="BC218" s="1">
        <f t="shared" si="6"/>
        <v>425761648600.69073</v>
      </c>
    </row>
    <row r="219" spans="1:55" x14ac:dyDescent="0.25">
      <c r="A219" t="s">
        <v>493</v>
      </c>
      <c r="D219" s="1">
        <f>SUBTOTAL(101,Table1[1970])</f>
        <v>65530666370.590607</v>
      </c>
      <c r="E219" s="1">
        <f>SUBTOTAL(101,Table1[1971])</f>
        <v>72215199852.629501</v>
      </c>
      <c r="F219" s="1">
        <f>SUBTOTAL(101,Table1[1972])</f>
        <v>82843509438.314972</v>
      </c>
      <c r="G219" s="1">
        <f>SUBTOTAL(101,Table1[1973])</f>
        <v>100929610068.479</v>
      </c>
      <c r="H219" s="1">
        <f>SUBTOTAL(101,Table1[1974])</f>
        <v>117402321292.79578</v>
      </c>
      <c r="I219" s="1">
        <f>SUBTOTAL(101,Table1[1975])</f>
        <v>130530656400.4552</v>
      </c>
      <c r="J219" s="1">
        <f>SUBTOTAL(101,Table1[1976])</f>
        <v>142266077619.60849</v>
      </c>
      <c r="K219" s="1">
        <f>SUBTOTAL(101,Table1[1977])</f>
        <v>160334014859.927</v>
      </c>
      <c r="L219" s="1">
        <f>SUBTOTAL(101,Table1[1978])</f>
        <v>186671305439.69208</v>
      </c>
      <c r="M219" s="1">
        <f>SUBTOTAL(101,Table1[1979])</f>
        <v>217019562939.42371</v>
      </c>
      <c r="N219" s="1">
        <f>SUBTOTAL(101,Table1[1980])</f>
        <v>245332740841.71622</v>
      </c>
      <c r="O219" s="1">
        <f>SUBTOTAL(101,Table1[1981])</f>
        <v>258189978915.33771</v>
      </c>
      <c r="P219" s="1">
        <f>SUBTOTAL(101,Table1[1982])</f>
        <v>255923186681.24576</v>
      </c>
      <c r="Q219" s="1">
        <f>SUBTOTAL(101,Table1[1983])</f>
        <v>259350847156.03424</v>
      </c>
      <c r="R219" s="1">
        <f>SUBTOTAL(101,Table1[1984])</f>
        <v>269416028683.91034</v>
      </c>
      <c r="S219" s="1">
        <f>SUBTOTAL(101,Table1[1985])</f>
        <v>283385047493.09491</v>
      </c>
      <c r="T219" s="1">
        <f>SUBTOTAL(101,Table1[1986])</f>
        <v>326983909673.06567</v>
      </c>
      <c r="U219" s="1">
        <f>SUBTOTAL(101,Table1[1987])</f>
        <v>366797175705.48804</v>
      </c>
      <c r="V219" s="1">
        <f>SUBTOTAL(101,Table1[1988])</f>
        <v>415607140965.34766</v>
      </c>
      <c r="W219" s="1">
        <f>SUBTOTAL(101,Table1[1989])</f>
        <v>434522561886.11749</v>
      </c>
      <c r="X219" s="1">
        <f>SUBTOTAL(101,Table1[1990])</f>
        <v>489593735034.7182</v>
      </c>
      <c r="Y219" s="1">
        <f>SUBTOTAL(101,Table1[1991])</f>
        <v>518106980812.61749</v>
      </c>
      <c r="Z219" s="1">
        <f>SUBTOTAL(101,Table1[1992])</f>
        <v>544497146336.14233</v>
      </c>
      <c r="AA219" s="1">
        <f>SUBTOTAL(101,Table1[1993])</f>
        <v>559878511179.4519</v>
      </c>
      <c r="AB219" s="1">
        <f>SUBTOTAL(101,Table1[1994])</f>
        <v>600762733123.06787</v>
      </c>
      <c r="AC219" s="1">
        <f>SUBTOTAL(101,Table1[1995])</f>
        <v>665682549978.04761</v>
      </c>
      <c r="AD219" s="1">
        <f>SUBTOTAL(101,Table1[1996])</f>
        <v>685914033426.64746</v>
      </c>
      <c r="AE219" s="1">
        <f>SUBTOTAL(101,Table1[1997])</f>
        <v>690781008676.63831</v>
      </c>
      <c r="AF219" s="1">
        <f>SUBTOTAL(101,Table1[1998])</f>
        <v>691197031971.81738</v>
      </c>
      <c r="AG219" s="1">
        <f>SUBTOTAL(101,Table1[1999])</f>
        <v>711359675828.53064</v>
      </c>
      <c r="AH219" s="1">
        <f>SUBTOTAL(101,Table1[2000])</f>
        <v>740709582232.39514</v>
      </c>
      <c r="AI219" s="1">
        <f>SUBTOTAL(101,Table1[2001])</f>
        <v>739153336758.39282</v>
      </c>
      <c r="AJ219" s="1">
        <f>SUBTOTAL(101,Table1[2002])</f>
        <v>764397358167.90198</v>
      </c>
      <c r="AK219" s="1">
        <f>SUBTOTAL(101,Table1[2003])</f>
        <v>853805334637.44299</v>
      </c>
      <c r="AL219" s="1">
        <f>SUBTOTAL(101,Table1[2004])</f>
        <v>964554033294.96887</v>
      </c>
      <c r="AM219" s="1">
        <f>SUBTOTAL(101,Table1[2005])</f>
        <v>1056630055633.5049</v>
      </c>
      <c r="AN219" s="1">
        <f>SUBTOTAL(101,Table1[2006])</f>
        <v>1157218218688.9255</v>
      </c>
      <c r="AO219" s="1">
        <f>SUBTOTAL(101,Table1[2007])</f>
        <v>1313945890265.9514</v>
      </c>
      <c r="AP219" s="1">
        <f>SUBTOTAL(101,Table1[2008])</f>
        <v>1409178626596.6282</v>
      </c>
      <c r="AQ219" s="1">
        <f>SUBTOTAL(101,Table1[2009])</f>
        <v>1382998204901.415</v>
      </c>
      <c r="AR219" s="1">
        <f>SUBTOTAL(101,Table1[2010])</f>
        <v>1535053963770.7485</v>
      </c>
      <c r="AS219" s="1">
        <f>SUBTOTAL(101,Table1[2011])</f>
        <v>1717295090697.2708</v>
      </c>
      <c r="AT219" s="1">
        <f>SUBTOTAL(101,Table1[2012])</f>
        <v>1769440817475.1326</v>
      </c>
      <c r="AU219" s="1">
        <f>SUBTOTAL(101,Table1[2013])</f>
        <v>1826769112021.7224</v>
      </c>
      <c r="AV219" s="1">
        <f>SUBTOTAL(101,Table1[2014])</f>
        <v>1877428883755.6057</v>
      </c>
      <c r="AW219" s="1">
        <f>SUBTOTAL(101,Table1[2015])</f>
        <v>1768969147177.303</v>
      </c>
      <c r="AX219" s="1">
        <f>SUBTOTAL(101,Table1[2016])</f>
        <v>1788548810608.0913</v>
      </c>
      <c r="AY219" s="1">
        <f>SUBTOTAL(101,Table1[2017])</f>
        <v>1910754795011.47</v>
      </c>
      <c r="AZ219" s="1">
        <f>SUBTOTAL(101,Table1[2018])</f>
        <v>2011529583596.0867</v>
      </c>
      <c r="BA219" s="1">
        <f>SUBTOTAL(101,Table1[2019])</f>
        <v>2045410386108.4797</v>
      </c>
      <c r="BB219" s="1"/>
      <c r="BC219" s="1"/>
    </row>
  </sheetData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- Countries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Pandey</dc:creator>
  <cp:lastModifiedBy>Arjun Pandey</cp:lastModifiedBy>
  <dcterms:created xsi:type="dcterms:W3CDTF">2020-11-06T11:24:15Z</dcterms:created>
  <dcterms:modified xsi:type="dcterms:W3CDTF">2020-12-13T13:46:40Z</dcterms:modified>
</cp:coreProperties>
</file>