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rumoorthyPattabira\Documents\Guru\Multivariate Stats\Day 1\Exercise - 5 Consumer Expenditure\"/>
    </mc:Choice>
  </mc:AlternateContent>
  <bookViews>
    <workbookView xWindow="0" yWindow="0" windowWidth="20490" windowHeight="7530" activeTab="1"/>
  </bookViews>
  <sheets>
    <sheet name="Data1" sheetId="2" r:id="rId1"/>
    <sheet name="Sheet2" sheetId="1" r:id="rId2"/>
    <sheet name="Sheet3" sheetId="3" r:id="rId3"/>
  </sheets>
  <definedNames>
    <definedName name="_xlnm._FilterDatabase" localSheetId="1" hidden="1">Sheet2!$A$1:$C$51</definedName>
    <definedName name="solver_adj" localSheetId="1" hidden="1">Sheet2!$K$2:$K$4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Sheet2!$K$7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71027"/>
</workbook>
</file>

<file path=xl/calcChain.xml><?xml version="1.0" encoding="utf-8"?>
<calcChain xmlns="http://schemas.openxmlformats.org/spreadsheetml/2006/main">
  <c r="K15" i="1" l="1"/>
  <c r="K14" i="1"/>
  <c r="K12" i="1"/>
  <c r="K11" i="1"/>
  <c r="K10" i="1"/>
  <c r="D3" i="1" l="1"/>
  <c r="E3" i="1" s="1"/>
  <c r="F3" i="1" s="1"/>
  <c r="D4" i="1"/>
  <c r="E4" i="1" s="1"/>
  <c r="F4" i="1" s="1"/>
  <c r="D5" i="1"/>
  <c r="E5" i="1" s="1"/>
  <c r="F5" i="1" s="1"/>
  <c r="D6" i="1"/>
  <c r="E6" i="1" s="1"/>
  <c r="F6" i="1" s="1"/>
  <c r="D7" i="1"/>
  <c r="E7" i="1" s="1"/>
  <c r="F7" i="1" s="1"/>
  <c r="D8" i="1"/>
  <c r="E8" i="1" s="1"/>
  <c r="F8" i="1" s="1"/>
  <c r="D9" i="1"/>
  <c r="E9" i="1" s="1"/>
  <c r="F9" i="1" s="1"/>
  <c r="D10" i="1"/>
  <c r="E10" i="1" s="1"/>
  <c r="F10" i="1" s="1"/>
  <c r="D11" i="1"/>
  <c r="E11" i="1" s="1"/>
  <c r="F11" i="1" s="1"/>
  <c r="D12" i="1"/>
  <c r="E12" i="1" s="1"/>
  <c r="F12" i="1" s="1"/>
  <c r="D13" i="1"/>
  <c r="E13" i="1" s="1"/>
  <c r="F13" i="1" s="1"/>
  <c r="D14" i="1"/>
  <c r="E14" i="1" s="1"/>
  <c r="F14" i="1" s="1"/>
  <c r="D15" i="1"/>
  <c r="E15" i="1" s="1"/>
  <c r="F15" i="1" s="1"/>
  <c r="D16" i="1"/>
  <c r="E16" i="1" s="1"/>
  <c r="F16" i="1" s="1"/>
  <c r="D17" i="1"/>
  <c r="E17" i="1" s="1"/>
  <c r="F17" i="1" s="1"/>
  <c r="D18" i="1"/>
  <c r="E18" i="1" s="1"/>
  <c r="F18" i="1" s="1"/>
  <c r="D19" i="1"/>
  <c r="E19" i="1" s="1"/>
  <c r="F19" i="1" s="1"/>
  <c r="D20" i="1"/>
  <c r="E20" i="1" s="1"/>
  <c r="F20" i="1" s="1"/>
  <c r="D21" i="1"/>
  <c r="E21" i="1" s="1"/>
  <c r="F21" i="1" s="1"/>
  <c r="D22" i="1"/>
  <c r="E22" i="1" s="1"/>
  <c r="F22" i="1" s="1"/>
  <c r="D23" i="1"/>
  <c r="E23" i="1" s="1"/>
  <c r="F23" i="1" s="1"/>
  <c r="D24" i="1"/>
  <c r="E24" i="1" s="1"/>
  <c r="F24" i="1" s="1"/>
  <c r="D25" i="1"/>
  <c r="E25" i="1" s="1"/>
  <c r="F25" i="1" s="1"/>
  <c r="D26" i="1"/>
  <c r="E26" i="1" s="1"/>
  <c r="F26" i="1" s="1"/>
  <c r="D27" i="1"/>
  <c r="E27" i="1" s="1"/>
  <c r="F27" i="1" s="1"/>
  <c r="D28" i="1"/>
  <c r="E28" i="1" s="1"/>
  <c r="F28" i="1" s="1"/>
  <c r="D29" i="1"/>
  <c r="E29" i="1" s="1"/>
  <c r="F29" i="1" s="1"/>
  <c r="D30" i="1"/>
  <c r="E30" i="1" s="1"/>
  <c r="F30" i="1" s="1"/>
  <c r="D31" i="1"/>
  <c r="E31" i="1" s="1"/>
  <c r="F31" i="1" s="1"/>
  <c r="D32" i="1"/>
  <c r="E32" i="1" s="1"/>
  <c r="F32" i="1" s="1"/>
  <c r="D33" i="1"/>
  <c r="E33" i="1" s="1"/>
  <c r="F33" i="1" s="1"/>
  <c r="D34" i="1"/>
  <c r="E34" i="1" s="1"/>
  <c r="F34" i="1" s="1"/>
  <c r="D35" i="1"/>
  <c r="E35" i="1" s="1"/>
  <c r="F35" i="1" s="1"/>
  <c r="D36" i="1"/>
  <c r="E36" i="1" s="1"/>
  <c r="F36" i="1" s="1"/>
  <c r="D37" i="1"/>
  <c r="E37" i="1" s="1"/>
  <c r="F37" i="1" s="1"/>
  <c r="D38" i="1"/>
  <c r="E38" i="1" s="1"/>
  <c r="F38" i="1" s="1"/>
  <c r="D39" i="1"/>
  <c r="E39" i="1" s="1"/>
  <c r="F39" i="1" s="1"/>
  <c r="D40" i="1"/>
  <c r="E40" i="1" s="1"/>
  <c r="F40" i="1" s="1"/>
  <c r="D41" i="1"/>
  <c r="E41" i="1" s="1"/>
  <c r="F41" i="1" s="1"/>
  <c r="D42" i="1"/>
  <c r="E42" i="1" s="1"/>
  <c r="F42" i="1" s="1"/>
  <c r="D43" i="1"/>
  <c r="E43" i="1" s="1"/>
  <c r="F43" i="1" s="1"/>
  <c r="D44" i="1"/>
  <c r="E44" i="1" s="1"/>
  <c r="F44" i="1" s="1"/>
  <c r="D45" i="1"/>
  <c r="E45" i="1" s="1"/>
  <c r="F45" i="1" s="1"/>
  <c r="D46" i="1"/>
  <c r="E46" i="1" s="1"/>
  <c r="F46" i="1" s="1"/>
  <c r="D47" i="1"/>
  <c r="E47" i="1" s="1"/>
  <c r="F47" i="1" s="1"/>
  <c r="D48" i="1"/>
  <c r="E48" i="1" s="1"/>
  <c r="F48" i="1" s="1"/>
  <c r="D49" i="1"/>
  <c r="E49" i="1" s="1"/>
  <c r="F49" i="1" s="1"/>
  <c r="D50" i="1"/>
  <c r="E50" i="1" s="1"/>
  <c r="F50" i="1" s="1"/>
  <c r="D51" i="1"/>
  <c r="E51" i="1" s="1"/>
  <c r="F51" i="1" s="1"/>
  <c r="D2" i="1"/>
  <c r="E2" i="1" s="1"/>
  <c r="F2" i="1" s="1"/>
  <c r="K7" i="1" l="1"/>
</calcChain>
</file>

<file path=xl/sharedStrings.xml><?xml version="1.0" encoding="utf-8"?>
<sst xmlns="http://schemas.openxmlformats.org/spreadsheetml/2006/main" count="52" uniqueCount="46">
  <si>
    <t>Income</t>
  </si>
  <si>
    <t>HouseholdSize</t>
  </si>
  <si>
    <t>AmountCharged</t>
  </si>
  <si>
    <t>predicted</t>
  </si>
  <si>
    <t>beta0</t>
  </si>
  <si>
    <t>beta1</t>
  </si>
  <si>
    <t>beta2</t>
  </si>
  <si>
    <t>error</t>
  </si>
  <si>
    <t>sqerror</t>
  </si>
  <si>
    <t>sumsqerror</t>
  </si>
  <si>
    <t>Income Avg</t>
  </si>
  <si>
    <t>HS Avg</t>
  </si>
  <si>
    <t>Exp Avg</t>
  </si>
  <si>
    <t>Correlation between Actual &amp; Predicted Expenditures (also called R)</t>
  </si>
  <si>
    <t>Rsquared (coefficient of Determination)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</si>
  <si>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</si>
  <si>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</si>
  <si>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</si>
  <si>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</si>
  <si>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</si>
  <si>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</si>
  <si>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</si>
  <si>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</si>
  <si>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</si>
  <si>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</si>
  <si>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</si>
  <si>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</si>
  <si>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</si>
  <si>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</si>
  <si>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</si>
  <si>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</si>
  <si>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</si>
  <si>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</si>
  <si>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</si>
  <si>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</si>
  <si>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</si>
  <si>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</si>
  <si>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</si>
  <si>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</si>
  <si>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Explained</t>
  </si>
  <si>
    <t>Unexplained</t>
  </si>
  <si>
    <t>F calculated value is greater than F Critical Value. P value is highly significant. Regression is highly significant</t>
  </si>
  <si>
    <t>Correlation Coefficient</t>
  </si>
  <si>
    <t>Coefficient of Determination</t>
  </si>
  <si>
    <t>Since the p value is less than 0.05, we can say both Income &amp; HS variables are significant enough in the Regression Model and need not be dropped from our Analysis</t>
  </si>
  <si>
    <t>If the p value is greater than 0.05 for any of the Parameters B1 or B2, we would need to drop them from our Analysis as they propose no significant effect on 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</si>
</sst>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name val="Times New Roman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i/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0" xfId="0" applyFont="1"/>
    <xf numFmtId="3" fontId="0" fillId="0" borderId="0" xfId="0" applyNumberFormat="1"/>
    <xf numFmtId="0" fontId="2" fillId="0" borderId="0" xfId="0" applyFont="1" applyAlignment="1">
      <alignment wrapText="1"/>
    </xf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/>
  </sheetViews>
  <sheetFormatPr defaultRowHeight="15.75" x14ac:dyDescent="0.25"/>
  <sheetData>
    <row r="1" spans="1:3" ht="31.5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54</v>
      </c>
      <c r="B2" s="2">
        <v>3</v>
      </c>
      <c r="C2" s="3">
        <v>4016</v>
      </c>
    </row>
    <row r="3" spans="1:3" x14ac:dyDescent="0.25">
      <c r="A3">
        <v>30</v>
      </c>
      <c r="B3" s="2">
        <v>2</v>
      </c>
      <c r="C3" s="3">
        <v>3159</v>
      </c>
    </row>
    <row r="4" spans="1:3" x14ac:dyDescent="0.25">
      <c r="A4">
        <v>32</v>
      </c>
      <c r="B4" s="2">
        <v>4</v>
      </c>
      <c r="C4" s="3">
        <v>5100</v>
      </c>
    </row>
    <row r="5" spans="1:3" x14ac:dyDescent="0.25">
      <c r="A5">
        <v>50</v>
      </c>
      <c r="B5" s="2">
        <v>5</v>
      </c>
      <c r="C5" s="3">
        <v>4742</v>
      </c>
    </row>
    <row r="6" spans="1:3" x14ac:dyDescent="0.25">
      <c r="A6">
        <v>31</v>
      </c>
      <c r="B6" s="2">
        <v>2</v>
      </c>
      <c r="C6" s="3">
        <v>1864</v>
      </c>
    </row>
    <row r="7" spans="1:3" x14ac:dyDescent="0.25">
      <c r="A7">
        <v>55</v>
      </c>
      <c r="B7" s="2">
        <v>2</v>
      </c>
      <c r="C7" s="3">
        <v>4070</v>
      </c>
    </row>
    <row r="8" spans="1:3" x14ac:dyDescent="0.25">
      <c r="A8">
        <v>37</v>
      </c>
      <c r="B8" s="2">
        <v>1</v>
      </c>
      <c r="C8" s="3">
        <v>2731</v>
      </c>
    </row>
    <row r="9" spans="1:3" x14ac:dyDescent="0.25">
      <c r="A9">
        <v>40</v>
      </c>
      <c r="B9" s="2">
        <v>2</v>
      </c>
      <c r="C9" s="3">
        <v>3348</v>
      </c>
    </row>
    <row r="10" spans="1:3" x14ac:dyDescent="0.25">
      <c r="A10">
        <v>66</v>
      </c>
      <c r="B10" s="2">
        <v>4</v>
      </c>
      <c r="C10" s="3">
        <v>4764</v>
      </c>
    </row>
    <row r="11" spans="1:3" x14ac:dyDescent="0.25">
      <c r="A11">
        <v>51</v>
      </c>
      <c r="B11" s="2">
        <v>3</v>
      </c>
      <c r="C11" s="3">
        <v>4110</v>
      </c>
    </row>
    <row r="12" spans="1:3" x14ac:dyDescent="0.25">
      <c r="A12">
        <v>25</v>
      </c>
      <c r="B12" s="2">
        <v>3</v>
      </c>
      <c r="C12" s="3">
        <v>4208</v>
      </c>
    </row>
    <row r="13" spans="1:3" x14ac:dyDescent="0.25">
      <c r="A13">
        <v>48</v>
      </c>
      <c r="B13" s="2">
        <v>4</v>
      </c>
      <c r="C13" s="3">
        <v>4219</v>
      </c>
    </row>
    <row r="14" spans="1:3" x14ac:dyDescent="0.25">
      <c r="A14">
        <v>27</v>
      </c>
      <c r="B14" s="2">
        <v>1</v>
      </c>
      <c r="C14" s="3">
        <v>2477</v>
      </c>
    </row>
    <row r="15" spans="1:3" x14ac:dyDescent="0.25">
      <c r="A15">
        <v>33</v>
      </c>
      <c r="B15" s="2">
        <v>2</v>
      </c>
      <c r="C15" s="3">
        <v>2514</v>
      </c>
    </row>
    <row r="16" spans="1:3" x14ac:dyDescent="0.25">
      <c r="A16">
        <v>65</v>
      </c>
      <c r="B16" s="2">
        <v>3</v>
      </c>
      <c r="C16" s="3">
        <v>4214</v>
      </c>
    </row>
    <row r="17" spans="1:3" x14ac:dyDescent="0.25">
      <c r="A17">
        <v>63</v>
      </c>
      <c r="B17" s="2">
        <v>4</v>
      </c>
      <c r="C17" s="3">
        <v>4965</v>
      </c>
    </row>
    <row r="18" spans="1:3" x14ac:dyDescent="0.25">
      <c r="A18">
        <v>42</v>
      </c>
      <c r="B18" s="2">
        <v>6</v>
      </c>
      <c r="C18" s="3">
        <v>4412</v>
      </c>
    </row>
    <row r="19" spans="1:3" x14ac:dyDescent="0.25">
      <c r="A19">
        <v>21</v>
      </c>
      <c r="B19" s="2">
        <v>2</v>
      </c>
      <c r="C19" s="3">
        <v>2448</v>
      </c>
    </row>
    <row r="20" spans="1:3" x14ac:dyDescent="0.25">
      <c r="A20">
        <v>44</v>
      </c>
      <c r="B20" s="2">
        <v>1</v>
      </c>
      <c r="C20" s="3">
        <v>2995</v>
      </c>
    </row>
    <row r="21" spans="1:3" x14ac:dyDescent="0.25">
      <c r="A21">
        <v>37</v>
      </c>
      <c r="B21" s="2">
        <v>5</v>
      </c>
      <c r="C21" s="3">
        <v>4171</v>
      </c>
    </row>
    <row r="22" spans="1:3" x14ac:dyDescent="0.25">
      <c r="A22">
        <v>62</v>
      </c>
      <c r="B22" s="2">
        <v>6</v>
      </c>
      <c r="C22" s="3">
        <v>5678</v>
      </c>
    </row>
    <row r="23" spans="1:3" x14ac:dyDescent="0.25">
      <c r="A23">
        <v>21</v>
      </c>
      <c r="B23" s="2">
        <v>3</v>
      </c>
      <c r="C23" s="3">
        <v>3623</v>
      </c>
    </row>
    <row r="24" spans="1:3" x14ac:dyDescent="0.25">
      <c r="A24">
        <v>55</v>
      </c>
      <c r="B24" s="2">
        <v>7</v>
      </c>
      <c r="C24" s="3">
        <v>5301</v>
      </c>
    </row>
    <row r="25" spans="1:3" x14ac:dyDescent="0.25">
      <c r="A25">
        <v>42</v>
      </c>
      <c r="B25" s="2">
        <v>2</v>
      </c>
      <c r="C25" s="3">
        <v>3020</v>
      </c>
    </row>
    <row r="26" spans="1:3" x14ac:dyDescent="0.25">
      <c r="A26">
        <v>41</v>
      </c>
      <c r="B26" s="2">
        <v>7</v>
      </c>
      <c r="C26" s="3">
        <v>4828</v>
      </c>
    </row>
    <row r="27" spans="1:3" x14ac:dyDescent="0.25">
      <c r="A27">
        <v>54</v>
      </c>
      <c r="B27" s="2">
        <v>6</v>
      </c>
      <c r="C27" s="3">
        <v>5573</v>
      </c>
    </row>
    <row r="28" spans="1:3" x14ac:dyDescent="0.25">
      <c r="A28">
        <v>30</v>
      </c>
      <c r="B28" s="2">
        <v>1</v>
      </c>
      <c r="C28" s="3">
        <v>2583</v>
      </c>
    </row>
    <row r="29" spans="1:3" x14ac:dyDescent="0.25">
      <c r="A29">
        <v>48</v>
      </c>
      <c r="B29" s="2">
        <v>2</v>
      </c>
      <c r="C29" s="3">
        <v>3866</v>
      </c>
    </row>
    <row r="30" spans="1:3" x14ac:dyDescent="0.25">
      <c r="A30">
        <v>34</v>
      </c>
      <c r="B30" s="2">
        <v>5</v>
      </c>
      <c r="C30" s="3">
        <v>3586</v>
      </c>
    </row>
    <row r="31" spans="1:3" x14ac:dyDescent="0.25">
      <c r="A31">
        <v>67</v>
      </c>
      <c r="B31" s="2">
        <v>4</v>
      </c>
      <c r="C31" s="3">
        <v>5037</v>
      </c>
    </row>
    <row r="32" spans="1:3" x14ac:dyDescent="0.25">
      <c r="A32">
        <v>50</v>
      </c>
      <c r="B32" s="2">
        <v>2</v>
      </c>
      <c r="C32" s="3">
        <v>3605</v>
      </c>
    </row>
    <row r="33" spans="1:3" x14ac:dyDescent="0.25">
      <c r="A33">
        <v>67</v>
      </c>
      <c r="B33" s="2">
        <v>5</v>
      </c>
      <c r="C33" s="3">
        <v>5345</v>
      </c>
    </row>
    <row r="34" spans="1:3" x14ac:dyDescent="0.25">
      <c r="A34">
        <v>55</v>
      </c>
      <c r="B34" s="2">
        <v>6</v>
      </c>
      <c r="C34" s="3">
        <v>5370</v>
      </c>
    </row>
    <row r="35" spans="1:3" x14ac:dyDescent="0.25">
      <c r="A35">
        <v>52</v>
      </c>
      <c r="B35" s="2">
        <v>2</v>
      </c>
      <c r="C35" s="3">
        <v>3890</v>
      </c>
    </row>
    <row r="36" spans="1:3" x14ac:dyDescent="0.25">
      <c r="A36">
        <v>62</v>
      </c>
      <c r="B36" s="2">
        <v>3</v>
      </c>
      <c r="C36" s="3">
        <v>4705</v>
      </c>
    </row>
    <row r="37" spans="1:3" x14ac:dyDescent="0.25">
      <c r="A37">
        <v>64</v>
      </c>
      <c r="B37" s="2">
        <v>2</v>
      </c>
      <c r="C37" s="3">
        <v>4157</v>
      </c>
    </row>
    <row r="38" spans="1:3" x14ac:dyDescent="0.25">
      <c r="A38">
        <v>22</v>
      </c>
      <c r="B38" s="2">
        <v>3</v>
      </c>
      <c r="C38" s="3">
        <v>3579</v>
      </c>
    </row>
    <row r="39" spans="1:3" x14ac:dyDescent="0.25">
      <c r="A39">
        <v>29</v>
      </c>
      <c r="B39" s="2">
        <v>4</v>
      </c>
      <c r="C39" s="3">
        <v>3890</v>
      </c>
    </row>
    <row r="40" spans="1:3" x14ac:dyDescent="0.25">
      <c r="A40">
        <v>39</v>
      </c>
      <c r="B40" s="2">
        <v>2</v>
      </c>
      <c r="C40" s="3">
        <v>2972</v>
      </c>
    </row>
    <row r="41" spans="1:3" x14ac:dyDescent="0.25">
      <c r="A41">
        <v>35</v>
      </c>
      <c r="B41" s="2">
        <v>1</v>
      </c>
      <c r="C41" s="3">
        <v>3121</v>
      </c>
    </row>
    <row r="42" spans="1:3" x14ac:dyDescent="0.25">
      <c r="A42">
        <v>39</v>
      </c>
      <c r="B42" s="2">
        <v>4</v>
      </c>
      <c r="C42" s="3">
        <v>4183</v>
      </c>
    </row>
    <row r="43" spans="1:3" x14ac:dyDescent="0.25">
      <c r="A43">
        <v>54</v>
      </c>
      <c r="B43" s="2">
        <v>3</v>
      </c>
      <c r="C43" s="3">
        <v>3730</v>
      </c>
    </row>
    <row r="44" spans="1:3" x14ac:dyDescent="0.25">
      <c r="A44">
        <v>23</v>
      </c>
      <c r="B44" s="2">
        <v>6</v>
      </c>
      <c r="C44" s="3">
        <v>4127</v>
      </c>
    </row>
    <row r="45" spans="1:3" x14ac:dyDescent="0.25">
      <c r="A45">
        <v>27</v>
      </c>
      <c r="B45" s="2">
        <v>2</v>
      </c>
      <c r="C45" s="3">
        <v>2921</v>
      </c>
    </row>
    <row r="46" spans="1:3" x14ac:dyDescent="0.25">
      <c r="A46">
        <v>26</v>
      </c>
      <c r="B46" s="2">
        <v>7</v>
      </c>
      <c r="C46" s="3">
        <v>4603</v>
      </c>
    </row>
    <row r="47" spans="1:3" x14ac:dyDescent="0.25">
      <c r="A47">
        <v>61</v>
      </c>
      <c r="B47" s="2">
        <v>2</v>
      </c>
      <c r="C47" s="3">
        <v>4273</v>
      </c>
    </row>
    <row r="48" spans="1:3" x14ac:dyDescent="0.25">
      <c r="A48">
        <v>30</v>
      </c>
      <c r="B48" s="2">
        <v>2</v>
      </c>
      <c r="C48" s="3">
        <v>3067</v>
      </c>
    </row>
    <row r="49" spans="1:3" x14ac:dyDescent="0.25">
      <c r="A49">
        <v>22</v>
      </c>
      <c r="B49" s="2">
        <v>4</v>
      </c>
      <c r="C49" s="3">
        <v>3074</v>
      </c>
    </row>
    <row r="50" spans="1:3" x14ac:dyDescent="0.25">
      <c r="A50">
        <v>46</v>
      </c>
      <c r="B50" s="2">
        <v>5</v>
      </c>
      <c r="C50" s="3">
        <v>4820</v>
      </c>
    </row>
    <row r="51" spans="1:3" x14ac:dyDescent="0.25">
      <c r="A51">
        <v>66</v>
      </c>
      <c r="B51" s="2">
        <v>4</v>
      </c>
      <c r="C51" s="3">
        <v>5149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abSelected="1" topLeftCell="L12" workbookViewId="0">
      <selection activeCell="M14" sqref="M14"/>
    </sheetView>
  </sheetViews>
  <sheetFormatPr defaultRowHeight="15.75" x14ac:dyDescent="0.25"/>
  <cols>
    <col min="2" max="2" width="11" customWidth="1"/>
    <col min="3" max="3" width="11.375" customWidth="1"/>
    <col min="6" max="6" width="12.375" bestFit="1" customWidth="1"/>
    <col min="10" max="10" width="16.25" customWidth="1"/>
    <col min="11" max="11" width="13.5" bestFit="1" customWidth="1"/>
    <col min="12" max="12" width="11.875" bestFit="1" customWidth="1"/>
  </cols>
  <sheetData>
    <row r="1" spans="1:19" ht="36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</row>
    <row r="2" spans="1:19" x14ac:dyDescent="0.25">
      <c r="A2">
        <v>54</v>
      </c>
      <c r="B2" s="2">
        <v>3</v>
      </c>
      <c r="C2" s="3">
        <v>4016</v>
      </c>
      <c r="D2">
        <f>$K$2+$K$3*A2+$K$4*B2</f>
        <v>4162.9746271425829</v>
      </c>
      <c r="E2" s="5">
        <f>C2-D2</f>
        <v>-146.9746271425829</v>
      </c>
      <c r="F2" s="5">
        <f>E2^2</f>
        <v>21601.541023701266</v>
      </c>
      <c r="J2" s="4" t="s">
        <v>4</v>
      </c>
      <c r="K2">
        <v>1304.9066856772833</v>
      </c>
    </row>
    <row r="3" spans="1:19" x14ac:dyDescent="0.25">
      <c r="A3">
        <v>30</v>
      </c>
      <c r="B3" s="2">
        <v>2</v>
      </c>
      <c r="C3" s="3">
        <v>3159</v>
      </c>
      <c r="D3">
        <f t="shared" ref="D3:D51" si="0">$K$2+$K$3*A3+$K$4*B3</f>
        <v>3011.4874442274186</v>
      </c>
      <c r="E3" s="5">
        <f t="shared" ref="E3:E51" si="1">C3-D3</f>
        <v>147.51255577258144</v>
      </c>
      <c r="F3" s="5">
        <f t="shared" ref="F3:F51" si="2">E3^2</f>
        <v>21759.954110558949</v>
      </c>
      <c r="J3" s="4" t="s">
        <v>5</v>
      </c>
      <c r="K3">
        <v>33.132978182232954</v>
      </c>
      <c r="M3" t="s">
        <v>15</v>
      </c>
    </row>
    <row r="4" spans="1:19" ht="16.5" thickBot="1" x14ac:dyDescent="0.3">
      <c r="A4">
        <v>32</v>
      </c>
      <c r="B4" s="2">
        <v>4</v>
      </c>
      <c r="C4" s="3">
        <v>5100</v>
      </c>
      <c r="D4">
        <f t="shared" si="0"/>
        <v>3790.3448136750312</v>
      </c>
      <c r="E4" s="5">
        <f t="shared" si="1"/>
        <v>1309.6551863249688</v>
      </c>
      <c r="F4" s="5">
        <f t="shared" si="2"/>
        <v>1715196.7070678887</v>
      </c>
      <c r="J4" s="4" t="s">
        <v>6</v>
      </c>
      <c r="K4">
        <v>356.29570654157322</v>
      </c>
    </row>
    <row r="5" spans="1:19" x14ac:dyDescent="0.25">
      <c r="A5">
        <v>50</v>
      </c>
      <c r="B5" s="2">
        <v>5</v>
      </c>
      <c r="C5" s="3">
        <v>4742</v>
      </c>
      <c r="D5">
        <f t="shared" si="0"/>
        <v>4743.0341274967977</v>
      </c>
      <c r="E5" s="5">
        <f t="shared" si="1"/>
        <v>-1.034127496797737</v>
      </c>
      <c r="F5" s="5">
        <f t="shared" si="2"/>
        <v>1.0694196796331534</v>
      </c>
      <c r="M5" s="11" t="s">
        <v>16</v>
      </c>
      <c r="N5" s="11"/>
    </row>
    <row r="6" spans="1:19" x14ac:dyDescent="0.25">
      <c r="A6">
        <v>31</v>
      </c>
      <c r="B6" s="2">
        <v>2</v>
      </c>
      <c r="C6" s="3">
        <v>1864</v>
      </c>
      <c r="D6">
        <f t="shared" si="0"/>
        <v>3044.6204224096514</v>
      </c>
      <c r="E6" s="5">
        <f t="shared" si="1"/>
        <v>-1180.6204224096514</v>
      </c>
      <c r="F6" s="5">
        <f t="shared" si="2"/>
        <v>1393864.5818107435</v>
      </c>
      <c r="M6" s="8" t="s">
        <v>17</v>
      </c>
      <c r="N6" s="8">
        <v>0.90860392142671276</v>
      </c>
      <c r="O6" s="12" t="s">
        <v>42</v>
      </c>
    </row>
    <row r="7" spans="1:19" x14ac:dyDescent="0.25">
      <c r="A7">
        <v>55</v>
      </c>
      <c r="B7" s="2">
        <v>2</v>
      </c>
      <c r="C7" s="3">
        <v>4070</v>
      </c>
      <c r="D7">
        <f t="shared" si="0"/>
        <v>3839.8118987832427</v>
      </c>
      <c r="E7" s="5">
        <f t="shared" si="1"/>
        <v>230.18810121675733</v>
      </c>
      <c r="F7" s="5">
        <f t="shared" si="2"/>
        <v>52986.561941776119</v>
      </c>
      <c r="J7" s="4" t="s">
        <v>9</v>
      </c>
      <c r="K7" s="5">
        <f>SUM(F2:F51)</f>
        <v>7448393.1475375295</v>
      </c>
      <c r="M7" s="8" t="s">
        <v>18</v>
      </c>
      <c r="N7" s="8">
        <v>0.82556108603199996</v>
      </c>
      <c r="O7" s="12" t="s">
        <v>43</v>
      </c>
    </row>
    <row r="8" spans="1:19" x14ac:dyDescent="0.25">
      <c r="A8">
        <v>37</v>
      </c>
      <c r="B8" s="2">
        <v>1</v>
      </c>
      <c r="C8" s="3">
        <v>2731</v>
      </c>
      <c r="D8">
        <f t="shared" si="0"/>
        <v>2887.1225849614757</v>
      </c>
      <c r="E8" s="5">
        <f t="shared" si="1"/>
        <v>-156.1225849614757</v>
      </c>
      <c r="F8" s="5">
        <f t="shared" si="2"/>
        <v>24374.261535053196</v>
      </c>
      <c r="M8" s="8" t="s">
        <v>19</v>
      </c>
      <c r="N8" s="8">
        <v>0.81813815352272334</v>
      </c>
      <c r="O8" s="12"/>
    </row>
    <row r="9" spans="1:19" x14ac:dyDescent="0.25">
      <c r="A9">
        <v>40</v>
      </c>
      <c r="B9" s="2">
        <v>2</v>
      </c>
      <c r="C9" s="3">
        <v>3348</v>
      </c>
      <c r="D9">
        <f t="shared" si="0"/>
        <v>3342.8172260497481</v>
      </c>
      <c r="E9" s="5">
        <f t="shared" si="1"/>
        <v>5.1827739502518853</v>
      </c>
      <c r="F9" s="5">
        <f t="shared" si="2"/>
        <v>26.861145819409533</v>
      </c>
      <c r="M9" s="8" t="s">
        <v>20</v>
      </c>
      <c r="N9" s="8">
        <v>398.09100711672528</v>
      </c>
    </row>
    <row r="10" spans="1:19" ht="16.5" thickBot="1" x14ac:dyDescent="0.3">
      <c r="A10">
        <v>66</v>
      </c>
      <c r="B10" s="2">
        <v>4</v>
      </c>
      <c r="C10" s="3">
        <v>4764</v>
      </c>
      <c r="D10">
        <f t="shared" si="0"/>
        <v>4916.8660718709516</v>
      </c>
      <c r="E10" s="5">
        <f t="shared" si="1"/>
        <v>-152.8660718709516</v>
      </c>
      <c r="F10" s="5">
        <f t="shared" si="2"/>
        <v>23368.03592925494</v>
      </c>
      <c r="J10" s="4" t="s">
        <v>10</v>
      </c>
      <c r="K10">
        <f>AVERAGE(A2:A51)</f>
        <v>43.48</v>
      </c>
      <c r="M10" s="9" t="s">
        <v>21</v>
      </c>
      <c r="N10" s="9">
        <v>50</v>
      </c>
    </row>
    <row r="11" spans="1:19" x14ac:dyDescent="0.25">
      <c r="A11">
        <v>51</v>
      </c>
      <c r="B11" s="2">
        <v>3</v>
      </c>
      <c r="C11" s="3">
        <v>4110</v>
      </c>
      <c r="D11">
        <f t="shared" si="0"/>
        <v>4063.5756925958835</v>
      </c>
      <c r="E11" s="5">
        <f t="shared" si="1"/>
        <v>46.424307404116462</v>
      </c>
      <c r="F11" s="5">
        <f t="shared" si="2"/>
        <v>2155.2163179519025</v>
      </c>
      <c r="J11" s="4" t="s">
        <v>11</v>
      </c>
      <c r="K11">
        <f>AVERAGE(B2:B51)</f>
        <v>3.42</v>
      </c>
    </row>
    <row r="12" spans="1:19" ht="16.5" thickBot="1" x14ac:dyDescent="0.3">
      <c r="A12">
        <v>25</v>
      </c>
      <c r="B12" s="2">
        <v>3</v>
      </c>
      <c r="C12" s="3">
        <v>4208</v>
      </c>
      <c r="D12">
        <f t="shared" si="0"/>
        <v>3202.1182598578266</v>
      </c>
      <c r="E12" s="5">
        <f t="shared" si="1"/>
        <v>1005.8817401421734</v>
      </c>
      <c r="F12" s="5">
        <f t="shared" si="2"/>
        <v>1011798.0751514469</v>
      </c>
      <c r="J12" s="4" t="s">
        <v>12</v>
      </c>
      <c r="K12" s="5">
        <f>AVERAGE(C2:C51)</f>
        <v>3964.06</v>
      </c>
      <c r="M12" t="s">
        <v>22</v>
      </c>
    </row>
    <row r="13" spans="1:19" x14ac:dyDescent="0.25">
      <c r="A13">
        <v>48</v>
      </c>
      <c r="B13" s="2">
        <v>4</v>
      </c>
      <c r="C13" s="3">
        <v>4219</v>
      </c>
      <c r="D13">
        <f t="shared" si="0"/>
        <v>4320.4724645907581</v>
      </c>
      <c r="E13" s="5">
        <f t="shared" si="1"/>
        <v>-101.47246459075814</v>
      </c>
      <c r="F13" s="5">
        <f t="shared" si="2"/>
        <v>10296.661070122664</v>
      </c>
      <c r="M13" s="10"/>
      <c r="N13" s="10" t="s">
        <v>27</v>
      </c>
      <c r="O13" s="10" t="s">
        <v>28</v>
      </c>
      <c r="P13" s="10" t="s">
        <v>29</v>
      </c>
      <c r="Q13" s="10" t="s">
        <v>30</v>
      </c>
      <c r="R13" s="10" t="s">
        <v>31</v>
      </c>
    </row>
    <row r="14" spans="1:19" ht="78.75" x14ac:dyDescent="0.25">
      <c r="A14">
        <v>27</v>
      </c>
      <c r="B14" s="2">
        <v>1</v>
      </c>
      <c r="C14" s="3">
        <v>2477</v>
      </c>
      <c r="D14">
        <f t="shared" si="0"/>
        <v>2555.7928031391461</v>
      </c>
      <c r="E14" s="5">
        <f t="shared" si="1"/>
        <v>-78.792803139146145</v>
      </c>
      <c r="F14" s="5">
        <f t="shared" si="2"/>
        <v>6208.3058265242389</v>
      </c>
      <c r="J14" s="6" t="s">
        <v>13</v>
      </c>
      <c r="K14">
        <f>CORREL(C2:C51,D2:D51)</f>
        <v>0.90860392142670166</v>
      </c>
      <c r="L14" s="12" t="s">
        <v>39</v>
      </c>
      <c r="M14" s="8" t="s">
        <v>23</v>
      </c>
      <c r="N14" s="8">
        <v>2</v>
      </c>
      <c r="O14" s="8">
        <v>35250755.672481179</v>
      </c>
      <c r="P14" s="8">
        <v>17625377.83624059</v>
      </c>
      <c r="Q14" s="8">
        <v>111.21764679933152</v>
      </c>
      <c r="R14" s="8">
        <v>1.508756981100993E-18</v>
      </c>
      <c r="S14" s="12" t="s">
        <v>41</v>
      </c>
    </row>
    <row r="15" spans="1:19" ht="47.25" x14ac:dyDescent="0.25">
      <c r="A15">
        <v>33</v>
      </c>
      <c r="B15" s="2">
        <v>2</v>
      </c>
      <c r="C15" s="3">
        <v>2514</v>
      </c>
      <c r="D15">
        <f t="shared" si="0"/>
        <v>3110.8863787741175</v>
      </c>
      <c r="E15" s="5">
        <f t="shared" si="1"/>
        <v>-596.88637877411747</v>
      </c>
      <c r="F15" s="5">
        <f t="shared" si="2"/>
        <v>356273.34916607925</v>
      </c>
      <c r="J15" s="6" t="s">
        <v>14</v>
      </c>
      <c r="K15" s="7">
        <f>K14^2</f>
        <v>0.82556108603197986</v>
      </c>
      <c r="L15" s="12" t="s">
        <v>40</v>
      </c>
      <c r="M15" s="8" t="s">
        <v>24</v>
      </c>
      <c r="N15" s="8">
        <v>47</v>
      </c>
      <c r="O15" s="8">
        <v>7448393.1475188062</v>
      </c>
      <c r="P15" s="8">
        <v>158476.44994720863</v>
      </c>
      <c r="Q15" s="8"/>
      <c r="R15" s="8"/>
    </row>
    <row r="16" spans="1:19" ht="16.5" thickBot="1" x14ac:dyDescent="0.3">
      <c r="A16">
        <v>65</v>
      </c>
      <c r="B16" s="2">
        <v>3</v>
      </c>
      <c r="C16" s="3">
        <v>4214</v>
      </c>
      <c r="D16">
        <f t="shared" si="0"/>
        <v>4527.4373871471453</v>
      </c>
      <c r="E16" s="5">
        <f t="shared" si="1"/>
        <v>-313.43738714714527</v>
      </c>
      <c r="F16" s="5">
        <f t="shared" si="2"/>
        <v>98242.995661629422</v>
      </c>
      <c r="M16" s="9" t="s">
        <v>25</v>
      </c>
      <c r="N16" s="9">
        <v>49</v>
      </c>
      <c r="O16" s="9">
        <v>42699148.819999985</v>
      </c>
      <c r="P16" s="9"/>
      <c r="Q16" s="9"/>
      <c r="R16" s="9"/>
    </row>
    <row r="17" spans="1:21" ht="16.5" thickBot="1" x14ac:dyDescent="0.3">
      <c r="A17">
        <v>63</v>
      </c>
      <c r="B17" s="2">
        <v>4</v>
      </c>
      <c r="C17" s="3">
        <v>4965</v>
      </c>
      <c r="D17">
        <f t="shared" si="0"/>
        <v>4817.4671373242527</v>
      </c>
      <c r="E17" s="5">
        <f t="shared" si="1"/>
        <v>147.53286267574731</v>
      </c>
      <c r="F17" s="5">
        <f t="shared" si="2"/>
        <v>21765.945569300915</v>
      </c>
    </row>
    <row r="18" spans="1:21" x14ac:dyDescent="0.25">
      <c r="A18">
        <v>42</v>
      </c>
      <c r="B18" s="2">
        <v>6</v>
      </c>
      <c r="C18" s="3">
        <v>4412</v>
      </c>
      <c r="D18">
        <f t="shared" si="0"/>
        <v>4834.2660085805064</v>
      </c>
      <c r="E18" s="5">
        <f t="shared" si="1"/>
        <v>-422.26600858050642</v>
      </c>
      <c r="F18" s="5">
        <f t="shared" si="2"/>
        <v>178308.58200251232</v>
      </c>
      <c r="M18" s="10"/>
      <c r="N18" s="10" t="s">
        <v>32</v>
      </c>
      <c r="O18" s="10" t="s">
        <v>20</v>
      </c>
      <c r="P18" s="10" t="s">
        <v>33</v>
      </c>
      <c r="Q18" s="10" t="s">
        <v>34</v>
      </c>
      <c r="R18" s="10" t="s">
        <v>35</v>
      </c>
      <c r="S18" s="10" t="s">
        <v>36</v>
      </c>
      <c r="T18" s="10" t="s">
        <v>37</v>
      </c>
      <c r="U18" s="10" t="s">
        <v>38</v>
      </c>
    </row>
    <row r="19" spans="1:21" x14ac:dyDescent="0.25">
      <c r="A19">
        <v>21</v>
      </c>
      <c r="B19" s="2">
        <v>2</v>
      </c>
      <c r="C19" s="3">
        <v>2448</v>
      </c>
      <c r="D19">
        <f t="shared" si="0"/>
        <v>2713.2906405873218</v>
      </c>
      <c r="E19" s="5">
        <f t="shared" si="1"/>
        <v>-265.29064058732183</v>
      </c>
      <c r="F19" s="5">
        <f t="shared" si="2"/>
        <v>70379.123983231577</v>
      </c>
      <c r="M19" s="8" t="s">
        <v>26</v>
      </c>
      <c r="N19" s="8">
        <v>1304.9047791156115</v>
      </c>
      <c r="O19" s="8">
        <v>197.65484305021513</v>
      </c>
      <c r="P19" s="8">
        <v>6.6019367852478794</v>
      </c>
      <c r="Q19" s="8">
        <v>3.2866373251905131E-8</v>
      </c>
      <c r="R19" s="8">
        <v>907.27452361659527</v>
      </c>
      <c r="S19" s="8">
        <v>1702.5350346146279</v>
      </c>
      <c r="T19" s="8">
        <v>907.27452361659527</v>
      </c>
      <c r="U19" s="8">
        <v>1702.5350346146279</v>
      </c>
    </row>
    <row r="20" spans="1:21" x14ac:dyDescent="0.25">
      <c r="A20">
        <v>44</v>
      </c>
      <c r="B20" s="2">
        <v>1</v>
      </c>
      <c r="C20" s="3">
        <v>2995</v>
      </c>
      <c r="D20">
        <f t="shared" si="0"/>
        <v>3119.0534322371063</v>
      </c>
      <c r="E20" s="5">
        <f t="shared" si="1"/>
        <v>-124.05343223710634</v>
      </c>
      <c r="F20" s="5">
        <f t="shared" si="2"/>
        <v>15389.254049806334</v>
      </c>
      <c r="M20" s="8" t="s">
        <v>0</v>
      </c>
      <c r="N20" s="8">
        <v>33.133009148707742</v>
      </c>
      <c r="O20" s="8">
        <v>3.9679058422877795</v>
      </c>
      <c r="P20" s="8">
        <v>8.3502508541392721</v>
      </c>
      <c r="Q20" s="8">
        <v>7.6820614061644373E-11</v>
      </c>
      <c r="R20" s="8">
        <v>25.150612211112382</v>
      </c>
      <c r="S20" s="8">
        <v>41.115406086303103</v>
      </c>
      <c r="T20" s="8">
        <v>25.150612211112382</v>
      </c>
      <c r="U20" s="8">
        <v>41.115406086303103</v>
      </c>
    </row>
    <row r="21" spans="1:21" ht="16.5" thickBot="1" x14ac:dyDescent="0.3">
      <c r="A21">
        <v>37</v>
      </c>
      <c r="B21" s="2">
        <v>5</v>
      </c>
      <c r="C21" s="3">
        <v>4171</v>
      </c>
      <c r="D21">
        <f t="shared" si="0"/>
        <v>4312.3054111277688</v>
      </c>
      <c r="E21" s="5">
        <f t="shared" si="1"/>
        <v>-141.30541112776882</v>
      </c>
      <c r="F21" s="5">
        <f t="shared" si="2"/>
        <v>19967.219213987773</v>
      </c>
      <c r="M21" s="9" t="s">
        <v>1</v>
      </c>
      <c r="N21" s="9">
        <v>356.29590149081162</v>
      </c>
      <c r="O21" s="9">
        <v>33.200890440677846</v>
      </c>
      <c r="P21" s="9">
        <v>10.73151643710967</v>
      </c>
      <c r="Q21" s="9">
        <v>3.1234211674964387E-14</v>
      </c>
      <c r="R21" s="9">
        <v>289.50432509939668</v>
      </c>
      <c r="S21" s="9">
        <v>423.08747788222655</v>
      </c>
      <c r="T21" s="9">
        <v>289.50432509939668</v>
      </c>
      <c r="U21" s="9">
        <v>423.08747788222655</v>
      </c>
    </row>
    <row r="22" spans="1:21" x14ac:dyDescent="0.25">
      <c r="A22">
        <v>62</v>
      </c>
      <c r="B22" s="2">
        <v>6</v>
      </c>
      <c r="C22" s="3">
        <v>5678</v>
      </c>
      <c r="D22">
        <f t="shared" si="0"/>
        <v>5496.9255722251655</v>
      </c>
      <c r="E22" s="5">
        <f t="shared" si="1"/>
        <v>181.07442777483448</v>
      </c>
      <c r="F22" s="5">
        <f t="shared" si="2"/>
        <v>32787.948393983745</v>
      </c>
    </row>
    <row r="23" spans="1:21" x14ac:dyDescent="0.25">
      <c r="A23">
        <v>21</v>
      </c>
      <c r="B23" s="2">
        <v>3</v>
      </c>
      <c r="C23" s="3">
        <v>3623</v>
      </c>
      <c r="D23">
        <f t="shared" si="0"/>
        <v>3069.5863471288949</v>
      </c>
      <c r="E23" s="5">
        <f t="shared" si="1"/>
        <v>553.41365287110511</v>
      </c>
      <c r="F23" s="5">
        <f t="shared" si="2"/>
        <v>306266.67118414002</v>
      </c>
      <c r="M23" s="12"/>
    </row>
    <row r="24" spans="1:21" x14ac:dyDescent="0.25">
      <c r="A24">
        <v>55</v>
      </c>
      <c r="B24" s="2">
        <v>7</v>
      </c>
      <c r="C24" s="3">
        <v>5301</v>
      </c>
      <c r="D24">
        <f t="shared" si="0"/>
        <v>5621.2904314911084</v>
      </c>
      <c r="E24" s="5">
        <f t="shared" si="1"/>
        <v>-320.29043149110839</v>
      </c>
      <c r="F24" s="5">
        <f t="shared" si="2"/>
        <v>102585.9605047604</v>
      </c>
      <c r="M24" s="12" t="s">
        <v>44</v>
      </c>
    </row>
    <row r="25" spans="1:21" x14ac:dyDescent="0.25">
      <c r="A25">
        <v>42</v>
      </c>
      <c r="B25" s="2">
        <v>2</v>
      </c>
      <c r="C25" s="3">
        <v>3020</v>
      </c>
      <c r="D25">
        <f t="shared" si="0"/>
        <v>3409.0831824142138</v>
      </c>
      <c r="E25" s="5">
        <f t="shared" si="1"/>
        <v>-389.08318241421375</v>
      </c>
      <c r="F25" s="5">
        <f t="shared" si="2"/>
        <v>151385.72283757234</v>
      </c>
      <c r="M25" s="12" t="s">
        <v>45</v>
      </c>
    </row>
    <row r="26" spans="1:21" x14ac:dyDescent="0.25">
      <c r="A26">
        <v>41</v>
      </c>
      <c r="B26" s="2">
        <v>7</v>
      </c>
      <c r="C26" s="3">
        <v>4828</v>
      </c>
      <c r="D26">
        <f t="shared" si="0"/>
        <v>5157.4287369398471</v>
      </c>
      <c r="E26" s="5">
        <f t="shared" si="1"/>
        <v>-329.42873693984711</v>
      </c>
      <c r="F26" s="5">
        <f t="shared" si="2"/>
        <v>108523.29272178299</v>
      </c>
    </row>
    <row r="27" spans="1:21" x14ac:dyDescent="0.25">
      <c r="A27">
        <v>54</v>
      </c>
      <c r="B27" s="2">
        <v>6</v>
      </c>
      <c r="C27" s="3">
        <v>5573</v>
      </c>
      <c r="D27">
        <f t="shared" si="0"/>
        <v>5231.8617467673021</v>
      </c>
      <c r="E27" s="5">
        <f t="shared" si="1"/>
        <v>341.13825323269793</v>
      </c>
      <c r="F27" s="5">
        <f t="shared" si="2"/>
        <v>116375.30781865634</v>
      </c>
    </row>
    <row r="28" spans="1:21" x14ac:dyDescent="0.25">
      <c r="A28">
        <v>30</v>
      </c>
      <c r="B28" s="2">
        <v>1</v>
      </c>
      <c r="C28" s="3">
        <v>2583</v>
      </c>
      <c r="D28">
        <f t="shared" si="0"/>
        <v>2655.1917376858451</v>
      </c>
      <c r="E28" s="5">
        <f t="shared" si="1"/>
        <v>-72.191737685845055</v>
      </c>
      <c r="F28" s="5">
        <f t="shared" si="2"/>
        <v>5211.6469901018609</v>
      </c>
    </row>
    <row r="29" spans="1:21" x14ac:dyDescent="0.25">
      <c r="A29">
        <v>48</v>
      </c>
      <c r="B29" s="2">
        <v>2</v>
      </c>
      <c r="C29" s="3">
        <v>3866</v>
      </c>
      <c r="D29">
        <f t="shared" si="0"/>
        <v>3607.8810515076116</v>
      </c>
      <c r="E29" s="5">
        <f t="shared" si="1"/>
        <v>258.11894849238843</v>
      </c>
      <c r="F29" s="5">
        <f t="shared" si="2"/>
        <v>66625.391570816268</v>
      </c>
    </row>
    <row r="30" spans="1:21" x14ac:dyDescent="0.25">
      <c r="A30">
        <v>34</v>
      </c>
      <c r="B30" s="2">
        <v>5</v>
      </c>
      <c r="C30" s="3">
        <v>3586</v>
      </c>
      <c r="D30">
        <f t="shared" si="0"/>
        <v>4212.9064765810699</v>
      </c>
      <c r="E30" s="5">
        <f t="shared" si="1"/>
        <v>-626.90647658106991</v>
      </c>
      <c r="F30" s="5">
        <f t="shared" si="2"/>
        <v>393011.73037929158</v>
      </c>
    </row>
    <row r="31" spans="1:21" x14ac:dyDescent="0.25">
      <c r="A31">
        <v>67</v>
      </c>
      <c r="B31" s="2">
        <v>4</v>
      </c>
      <c r="C31" s="3">
        <v>5037</v>
      </c>
      <c r="D31">
        <f t="shared" si="0"/>
        <v>4949.999050053184</v>
      </c>
      <c r="E31" s="5">
        <f t="shared" si="1"/>
        <v>87.000949946816036</v>
      </c>
      <c r="F31" s="5">
        <f t="shared" si="2"/>
        <v>7569.165291648389</v>
      </c>
    </row>
    <row r="32" spans="1:21" x14ac:dyDescent="0.25">
      <c r="A32">
        <v>50</v>
      </c>
      <c r="B32" s="2">
        <v>2</v>
      </c>
      <c r="C32" s="3">
        <v>3605</v>
      </c>
      <c r="D32">
        <f t="shared" si="0"/>
        <v>3674.1470078720777</v>
      </c>
      <c r="E32" s="5">
        <f t="shared" si="1"/>
        <v>-69.147007872077666</v>
      </c>
      <c r="F32" s="5">
        <f t="shared" si="2"/>
        <v>4781.3086976611703</v>
      </c>
    </row>
    <row r="33" spans="1:6" x14ac:dyDescent="0.25">
      <c r="A33">
        <v>67</v>
      </c>
      <c r="B33" s="2">
        <v>5</v>
      </c>
      <c r="C33" s="3">
        <v>5345</v>
      </c>
      <c r="D33">
        <f t="shared" si="0"/>
        <v>5306.2947565947579</v>
      </c>
      <c r="E33" s="5">
        <f t="shared" si="1"/>
        <v>38.705243405242072</v>
      </c>
      <c r="F33" s="5">
        <f t="shared" si="2"/>
        <v>1498.0958670590348</v>
      </c>
    </row>
    <row r="34" spans="1:6" x14ac:dyDescent="0.25">
      <c r="A34">
        <v>55</v>
      </c>
      <c r="B34" s="2">
        <v>6</v>
      </c>
      <c r="C34" s="3">
        <v>5370</v>
      </c>
      <c r="D34">
        <f t="shared" si="0"/>
        <v>5264.9947249495353</v>
      </c>
      <c r="E34" s="5">
        <f t="shared" si="1"/>
        <v>105.00527505046466</v>
      </c>
      <c r="F34" s="5">
        <f t="shared" si="2"/>
        <v>11026.107788423737</v>
      </c>
    </row>
    <row r="35" spans="1:6" x14ac:dyDescent="0.25">
      <c r="A35">
        <v>52</v>
      </c>
      <c r="B35" s="2">
        <v>2</v>
      </c>
      <c r="C35" s="3">
        <v>3890</v>
      </c>
      <c r="D35">
        <f t="shared" si="0"/>
        <v>3740.4129642365438</v>
      </c>
      <c r="E35" s="5">
        <f t="shared" si="1"/>
        <v>149.58703576345624</v>
      </c>
      <c r="F35" s="5">
        <f t="shared" si="2"/>
        <v>22376.281268497536</v>
      </c>
    </row>
    <row r="36" spans="1:6" x14ac:dyDescent="0.25">
      <c r="A36">
        <v>62</v>
      </c>
      <c r="B36" s="2">
        <v>3</v>
      </c>
      <c r="C36" s="3">
        <v>4705</v>
      </c>
      <c r="D36">
        <f t="shared" si="0"/>
        <v>4428.0384526004455</v>
      </c>
      <c r="E36" s="5">
        <f t="shared" si="1"/>
        <v>276.96154739955455</v>
      </c>
      <c r="F36" s="5">
        <f t="shared" si="2"/>
        <v>76707.698737955696</v>
      </c>
    </row>
    <row r="37" spans="1:6" x14ac:dyDescent="0.25">
      <c r="A37">
        <v>64</v>
      </c>
      <c r="B37" s="2">
        <v>2</v>
      </c>
      <c r="C37" s="3">
        <v>4157</v>
      </c>
      <c r="D37">
        <f t="shared" si="0"/>
        <v>4138.0087024233389</v>
      </c>
      <c r="E37" s="5">
        <f t="shared" si="1"/>
        <v>18.991297576661054</v>
      </c>
      <c r="F37" s="5">
        <f t="shared" si="2"/>
        <v>360.66938364529204</v>
      </c>
    </row>
    <row r="38" spans="1:6" x14ac:dyDescent="0.25">
      <c r="A38">
        <v>22</v>
      </c>
      <c r="B38" s="2">
        <v>3</v>
      </c>
      <c r="C38" s="3">
        <v>3579</v>
      </c>
      <c r="D38">
        <f t="shared" si="0"/>
        <v>3102.7193253111282</v>
      </c>
      <c r="E38" s="5">
        <f t="shared" si="1"/>
        <v>476.28067468887184</v>
      </c>
      <c r="F38" s="5">
        <f t="shared" si="2"/>
        <v>226843.28108208696</v>
      </c>
    </row>
    <row r="39" spans="1:6" x14ac:dyDescent="0.25">
      <c r="A39">
        <v>29</v>
      </c>
      <c r="B39" s="2">
        <v>4</v>
      </c>
      <c r="C39" s="3">
        <v>3890</v>
      </c>
      <c r="D39">
        <f t="shared" si="0"/>
        <v>3690.9458791283323</v>
      </c>
      <c r="E39" s="5">
        <f t="shared" si="1"/>
        <v>199.05412087166769</v>
      </c>
      <c r="F39" s="5">
        <f t="shared" si="2"/>
        <v>39622.543035992494</v>
      </c>
    </row>
    <row r="40" spans="1:6" x14ac:dyDescent="0.25">
      <c r="A40">
        <v>39</v>
      </c>
      <c r="B40" s="2">
        <v>2</v>
      </c>
      <c r="C40" s="3">
        <v>2972</v>
      </c>
      <c r="D40">
        <f t="shared" si="0"/>
        <v>3309.6842478675148</v>
      </c>
      <c r="E40" s="5">
        <f t="shared" si="1"/>
        <v>-337.68424786751484</v>
      </c>
      <c r="F40" s="5">
        <f t="shared" si="2"/>
        <v>114030.6512578492</v>
      </c>
    </row>
    <row r="41" spans="1:6" x14ac:dyDescent="0.25">
      <c r="A41">
        <v>35</v>
      </c>
      <c r="B41" s="2">
        <v>1</v>
      </c>
      <c r="C41" s="3">
        <v>3121</v>
      </c>
      <c r="D41">
        <f t="shared" si="0"/>
        <v>2820.8566285970101</v>
      </c>
      <c r="E41" s="5">
        <f t="shared" si="1"/>
        <v>300.14337140298994</v>
      </c>
      <c r="F41" s="5">
        <f t="shared" si="2"/>
        <v>90086.04339715316</v>
      </c>
    </row>
    <row r="42" spans="1:6" x14ac:dyDescent="0.25">
      <c r="A42">
        <v>39</v>
      </c>
      <c r="B42" s="2">
        <v>4</v>
      </c>
      <c r="C42" s="3">
        <v>4183</v>
      </c>
      <c r="D42">
        <f t="shared" si="0"/>
        <v>4022.2756609506614</v>
      </c>
      <c r="E42" s="5">
        <f t="shared" si="1"/>
        <v>160.7243390493386</v>
      </c>
      <c r="F42" s="5">
        <f t="shared" si="2"/>
        <v>25832.313162846749</v>
      </c>
    </row>
    <row r="43" spans="1:6" x14ac:dyDescent="0.25">
      <c r="A43">
        <v>54</v>
      </c>
      <c r="B43" s="2">
        <v>3</v>
      </c>
      <c r="C43" s="3">
        <v>3730</v>
      </c>
      <c r="D43">
        <f t="shared" si="0"/>
        <v>4162.9746271425829</v>
      </c>
      <c r="E43" s="5">
        <f t="shared" si="1"/>
        <v>-432.9746271425829</v>
      </c>
      <c r="F43" s="5">
        <f t="shared" si="2"/>
        <v>187467.02774925868</v>
      </c>
    </row>
    <row r="44" spans="1:6" x14ac:dyDescent="0.25">
      <c r="A44">
        <v>23</v>
      </c>
      <c r="B44" s="2">
        <v>6</v>
      </c>
      <c r="C44" s="3">
        <v>4127</v>
      </c>
      <c r="D44">
        <f t="shared" si="0"/>
        <v>4204.7394231180806</v>
      </c>
      <c r="E44" s="5">
        <f t="shared" si="1"/>
        <v>-77.739423118080595</v>
      </c>
      <c r="F44" s="5">
        <f t="shared" si="2"/>
        <v>6043.4179067319637</v>
      </c>
    </row>
    <row r="45" spans="1:6" x14ac:dyDescent="0.25">
      <c r="A45">
        <v>27</v>
      </c>
      <c r="B45" s="2">
        <v>2</v>
      </c>
      <c r="C45" s="3">
        <v>2921</v>
      </c>
      <c r="D45">
        <f t="shared" si="0"/>
        <v>2912.0885096807197</v>
      </c>
      <c r="E45" s="5">
        <f t="shared" si="1"/>
        <v>8.9114903192803467</v>
      </c>
      <c r="F45" s="5">
        <f t="shared" si="2"/>
        <v>79.414659710627333</v>
      </c>
    </row>
    <row r="46" spans="1:6" x14ac:dyDescent="0.25">
      <c r="A46">
        <v>26</v>
      </c>
      <c r="B46" s="2">
        <v>7</v>
      </c>
      <c r="C46" s="3">
        <v>4603</v>
      </c>
      <c r="D46">
        <f t="shared" si="0"/>
        <v>4660.4340642063526</v>
      </c>
      <c r="E46" s="5">
        <f t="shared" si="1"/>
        <v>-57.434064206352559</v>
      </c>
      <c r="F46" s="5">
        <f t="shared" si="2"/>
        <v>3298.6717312594283</v>
      </c>
    </row>
    <row r="47" spans="1:6" x14ac:dyDescent="0.25">
      <c r="A47">
        <v>61</v>
      </c>
      <c r="B47" s="2">
        <v>2</v>
      </c>
      <c r="C47" s="3">
        <v>4273</v>
      </c>
      <c r="D47">
        <f t="shared" si="0"/>
        <v>4038.60976787664</v>
      </c>
      <c r="E47" s="5">
        <f t="shared" si="1"/>
        <v>234.39023212335997</v>
      </c>
      <c r="F47" s="5">
        <f t="shared" si="2"/>
        <v>54938.780914842566</v>
      </c>
    </row>
    <row r="48" spans="1:6" x14ac:dyDescent="0.25">
      <c r="A48">
        <v>30</v>
      </c>
      <c r="B48" s="2">
        <v>2</v>
      </c>
      <c r="C48" s="3">
        <v>3067</v>
      </c>
      <c r="D48">
        <f t="shared" si="0"/>
        <v>3011.4874442274186</v>
      </c>
      <c r="E48" s="5">
        <f t="shared" si="1"/>
        <v>55.512555772581436</v>
      </c>
      <c r="F48" s="5">
        <f t="shared" si="2"/>
        <v>3081.6438484039645</v>
      </c>
    </row>
    <row r="49" spans="1:6" x14ac:dyDescent="0.25">
      <c r="A49">
        <v>22</v>
      </c>
      <c r="B49" s="2">
        <v>4</v>
      </c>
      <c r="C49" s="3">
        <v>3074</v>
      </c>
      <c r="D49">
        <f t="shared" si="0"/>
        <v>3459.0150318527012</v>
      </c>
      <c r="E49" s="5">
        <f t="shared" si="1"/>
        <v>-385.01503185270121</v>
      </c>
      <c r="F49" s="5">
        <f t="shared" si="2"/>
        <v>148236.57475253654</v>
      </c>
    </row>
    <row r="50" spans="1:6" x14ac:dyDescent="0.25">
      <c r="A50">
        <v>46</v>
      </c>
      <c r="B50" s="2">
        <v>5</v>
      </c>
      <c r="C50" s="3">
        <v>4820</v>
      </c>
      <c r="D50">
        <f t="shared" si="0"/>
        <v>4610.5022147678656</v>
      </c>
      <c r="E50" s="5">
        <f t="shared" si="1"/>
        <v>209.49778523213445</v>
      </c>
      <c r="F50" s="5">
        <f t="shared" si="2"/>
        <v>43889.322017169528</v>
      </c>
    </row>
    <row r="51" spans="1:6" x14ac:dyDescent="0.25">
      <c r="A51">
        <v>66</v>
      </c>
      <c r="B51" s="2">
        <v>4</v>
      </c>
      <c r="C51" s="3">
        <v>5149</v>
      </c>
      <c r="D51">
        <f t="shared" si="0"/>
        <v>4916.8660718709516</v>
      </c>
      <c r="E51" s="5">
        <f t="shared" si="1"/>
        <v>232.1339281290484</v>
      </c>
      <c r="F51" s="5">
        <f t="shared" si="2"/>
        <v>53886.16058862221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Data1</vt:lpstr>
      <vt:lpstr>Sheet2</vt:lpstr>
      <vt:lpstr>Sheet3</vt:lpstr>
    </vt:vector>
  </TitlesOfParts>
  <Company>RIT 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Williams</dc:creator>
  <cp:lastModifiedBy>Gurumoorthy Pattabiraman</cp:lastModifiedBy>
  <dcterms:created xsi:type="dcterms:W3CDTF">1998-03-09T01:55:43Z</dcterms:created>
  <dcterms:modified xsi:type="dcterms:W3CDTF">2017-10-08T02:39:32Z</dcterms:modified>
</cp:coreProperties>
</file>