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BAM" sheetId="1" r:id="rId3"/>
  </sheets>
  <definedNames/>
  <calcPr/>
</workbook>
</file>

<file path=xl/sharedStrings.xml><?xml version="1.0" encoding="utf-8"?>
<sst xmlns="http://schemas.openxmlformats.org/spreadsheetml/2006/main" count="130" uniqueCount="36">
  <si>
    <t>IMPORTANCE</t>
  </si>
  <si>
    <t>Decision</t>
  </si>
  <si>
    <t>Performance</t>
  </si>
  <si>
    <t>Security</t>
  </si>
  <si>
    <t>Modifiability</t>
  </si>
  <si>
    <t>Availability</t>
  </si>
  <si>
    <t>Interoperability</t>
  </si>
  <si>
    <t>Integrability</t>
  </si>
  <si>
    <t>Sum</t>
  </si>
  <si>
    <t>Programming Language</t>
  </si>
  <si>
    <t>RATING [-1, +1]</t>
  </si>
  <si>
    <t>RISK [0, 1]</t>
  </si>
  <si>
    <t>Alternative</t>
  </si>
  <si>
    <t>Total Risk</t>
  </si>
  <si>
    <t>Cost</t>
  </si>
  <si>
    <t>Benefit Score</t>
  </si>
  <si>
    <t>Desirability</t>
  </si>
  <si>
    <t>Java</t>
  </si>
  <si>
    <t>C</t>
  </si>
  <si>
    <t>Python</t>
  </si>
  <si>
    <t>Storage</t>
  </si>
  <si>
    <t>MySQL</t>
  </si>
  <si>
    <t>FileSystem</t>
  </si>
  <si>
    <t>OracleDB</t>
  </si>
  <si>
    <t>Graphics API</t>
  </si>
  <si>
    <t>OpenGL</t>
  </si>
  <si>
    <t>Vulkan</t>
  </si>
  <si>
    <t>Java Graphics Library</t>
  </si>
  <si>
    <t>Primary Input Device</t>
  </si>
  <si>
    <t>Keyboard WASD + Mouse</t>
  </si>
  <si>
    <t>PS4 Controller</t>
  </si>
  <si>
    <t>Keyboard Arrow Keys + Mouse</t>
  </si>
  <si>
    <t>Platform</t>
  </si>
  <si>
    <t>Web</t>
  </si>
  <si>
    <t>Mobile</t>
  </si>
  <si>
    <t>Desktop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</si>
</sst>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#,##0.0"/>
    <numFmt numFmtId="166" formatCode="0.0"/>
  </numFmts>
  <fonts count="4">
    <font>
      <sz val="10.0"/>
      <color rgb="FF000000"/>
      <name val="Arial"/>
    </font>
    <font>
      <b/>
    </font>
    <font>
      <b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/>
    </xf>
    <xf borderId="3" fillId="0" fontId="1" numFmtId="0" xfId="0" applyAlignment="1" applyBorder="1" applyFont="1">
      <alignment/>
    </xf>
    <xf borderId="1" fillId="0" fontId="3" numFmtId="0" xfId="0" applyAlignment="1" applyBorder="1" applyFont="1">
      <alignment/>
    </xf>
    <xf borderId="2" fillId="0" fontId="3" numFmtId="0" xfId="0" applyAlignment="1" applyBorder="1" applyFont="1">
      <alignment horizontal="left"/>
    </xf>
    <xf borderId="3" fillId="0" fontId="3" numFmtId="0" xfId="0" applyBorder="1" applyFont="1"/>
    <xf borderId="0" fillId="0" fontId="3" numFmtId="164" xfId="0" applyAlignment="1" applyFont="1" applyNumberFormat="1">
      <alignment/>
    </xf>
    <xf borderId="2" fillId="2" fontId="2" numFmtId="0" xfId="0" applyAlignment="1" applyBorder="1" applyFont="1">
      <alignment vertical="bottom"/>
    </xf>
    <xf borderId="4" fillId="2" fontId="1" numFmtId="0" xfId="0" applyAlignment="1" applyBorder="1" applyFont="1">
      <alignment/>
    </xf>
    <xf borderId="2" fillId="0" fontId="3" numFmtId="0" xfId="0" applyAlignment="1" applyBorder="1" applyFont="1">
      <alignment/>
    </xf>
    <xf borderId="1" fillId="0" fontId="3" numFmtId="165" xfId="0" applyAlignment="1" applyBorder="1" applyFont="1" applyNumberFormat="1">
      <alignment/>
    </xf>
    <xf borderId="4" fillId="0" fontId="3" numFmtId="164" xfId="0" applyAlignment="1" applyBorder="1" applyFont="1" applyNumberFormat="1">
      <alignment/>
    </xf>
    <xf borderId="1" fillId="0" fontId="3" numFmtId="2" xfId="0" applyBorder="1" applyFont="1" applyNumberFormat="1"/>
    <xf borderId="1" fillId="3" fontId="3" numFmtId="4" xfId="0" applyBorder="1" applyFill="1" applyFont="1" applyNumberFormat="1"/>
    <xf borderId="1" fillId="0" fontId="3" numFmtId="4" xfId="0" applyBorder="1" applyFont="1" applyNumberFormat="1"/>
    <xf borderId="1" fillId="4" fontId="1" numFmtId="0" xfId="0" applyAlignment="1" applyBorder="1" applyFill="1" applyFont="1">
      <alignment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2" fillId="4" fontId="1" numFmtId="0" xfId="0" applyAlignment="1" applyBorder="1" applyFont="1">
      <alignment/>
    </xf>
    <xf borderId="0" fillId="0" fontId="3" numFmtId="0" xfId="0" applyAlignment="1" applyFont="1">
      <alignment/>
    </xf>
    <xf borderId="1" fillId="0" fontId="3" numFmtId="166" xfId="0" applyAlignment="1" applyBorder="1" applyFont="1" applyNumberFormat="1">
      <alignment/>
    </xf>
    <xf borderId="1" fillId="0" fontId="3" numFmtId="164" xfId="0" applyAlignment="1" applyBorder="1" applyFont="1" applyNumberFormat="1">
      <alignment/>
    </xf>
    <xf borderId="1" fillId="5" fontId="1" numFmtId="0" xfId="0" applyAlignment="1" applyBorder="1" applyFill="1" applyFont="1">
      <alignment/>
    </xf>
    <xf borderId="1" fillId="5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5" fillId="0" fontId="3" numFmtId="0" xfId="0" applyBorder="1" applyFont="1"/>
    <xf borderId="2" fillId="5" fontId="1" numFmtId="0" xfId="0" applyAlignment="1" applyBorder="1" applyFont="1">
      <alignment/>
    </xf>
    <xf borderId="1" fillId="5" fontId="1" numFmtId="4" xfId="0" applyAlignment="1" applyBorder="1" applyFont="1" applyNumberFormat="1">
      <alignment/>
    </xf>
    <xf borderId="1" fillId="6" fontId="1" numFmtId="0" xfId="0" applyAlignment="1" applyBorder="1" applyFill="1" applyFont="1">
      <alignment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2" fillId="6" fontId="1" numFmtId="0" xfId="0" applyAlignment="1" applyBorder="1" applyFont="1">
      <alignment/>
    </xf>
    <xf borderId="2" fillId="6" fontId="2" numFmtId="0" xfId="0" applyAlignment="1" applyBorder="1" applyFont="1">
      <alignment vertical="bottom"/>
    </xf>
    <xf borderId="4" fillId="6" fontId="1" numFmtId="0" xfId="0" applyAlignment="1" applyBorder="1" applyFont="1">
      <alignment/>
    </xf>
    <xf borderId="1" fillId="7" fontId="1" numFmtId="0" xfId="0" applyAlignment="1" applyBorder="1" applyFill="1" applyFont="1">
      <alignment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2" fillId="7" fontId="1" numFmtId="0" xfId="0" applyAlignment="1" applyBorder="1" applyFont="1">
      <alignment/>
    </xf>
    <xf borderId="2" fillId="7" fontId="2" numFmtId="0" xfId="0" applyAlignment="1" applyBorder="1" applyFont="1">
      <alignment vertical="bottom"/>
    </xf>
    <xf borderId="4" fillId="7" fontId="1" numFmtId="0" xfId="0" applyAlignment="1" applyBorder="1" applyFont="1">
      <alignment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3.14"/>
    <col customWidth="1" min="3" max="3" width="9.57"/>
    <col customWidth="1" min="4" max="4" width="12.43"/>
    <col customWidth="1" min="5" max="5" width="11.71"/>
    <col customWidth="1" min="6" max="6" width="15.57"/>
    <col customWidth="1" min="7" max="7" width="12.14"/>
    <col customWidth="1" min="8" max="8" width="11.14"/>
    <col customWidth="1" min="9" max="9" width="14.86"/>
    <col customWidth="1" min="10" max="10" width="23.0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5" t="s">
        <v>7</v>
      </c>
      <c r="I2" s="6" t="s">
        <v>8</v>
      </c>
      <c r="J2" s="7"/>
      <c r="K2" s="1"/>
    </row>
    <row r="3">
      <c r="A3" s="8" t="s">
        <v>9</v>
      </c>
      <c r="B3" s="8">
        <v>20.0</v>
      </c>
      <c r="C3" s="8">
        <v>5.0</v>
      </c>
      <c r="D3" s="8">
        <v>25.0</v>
      </c>
      <c r="E3" s="8">
        <v>15.0</v>
      </c>
      <c r="F3" s="8">
        <v>25.0</v>
      </c>
      <c r="G3" s="8">
        <v>10.0</v>
      </c>
      <c r="I3" s="9">
        <f>SUM(B3:G3)</f>
        <v>100</v>
      </c>
      <c r="J3" s="10"/>
      <c r="K3" s="11"/>
    </row>
    <row r="5">
      <c r="A5" s="1" t="s">
        <v>10</v>
      </c>
      <c r="H5" s="1" t="s">
        <v>11</v>
      </c>
    </row>
    <row r="6">
      <c r="A6" s="2" t="s">
        <v>12</v>
      </c>
      <c r="B6" s="2" t="s">
        <v>2</v>
      </c>
      <c r="C6" s="3" t="s">
        <v>3</v>
      </c>
      <c r="D6" s="4" t="s">
        <v>4</v>
      </c>
      <c r="E6" s="4" t="s">
        <v>5</v>
      </c>
      <c r="F6" s="5" t="s">
        <v>6</v>
      </c>
      <c r="G6" s="12" t="s">
        <v>7</v>
      </c>
      <c r="H6" s="2" t="s">
        <v>13</v>
      </c>
      <c r="I6" s="13" t="s">
        <v>14</v>
      </c>
      <c r="J6" s="2" t="s">
        <v>15</v>
      </c>
      <c r="K6" s="2" t="s">
        <v>16</v>
      </c>
    </row>
    <row r="7">
      <c r="A7" s="8" t="s">
        <v>17</v>
      </c>
      <c r="B7" s="8">
        <v>0.7</v>
      </c>
      <c r="C7" s="8">
        <v>1.0</v>
      </c>
      <c r="D7" s="8">
        <v>0.8</v>
      </c>
      <c r="E7" s="8">
        <v>1.0</v>
      </c>
      <c r="F7" s="8">
        <v>0.7</v>
      </c>
      <c r="G7" s="14">
        <v>1.0</v>
      </c>
      <c r="H7" s="15">
        <v>0.1</v>
      </c>
      <c r="I7" s="16">
        <v>1.0</v>
      </c>
      <c r="J7" s="17">
        <f>(B7*B3 + C7*C3 + D7*D3 + E7*E3 + F7*F3 + G7*G3) *(ABS(H7 - 1))</f>
        <v>73.35</v>
      </c>
      <c r="K7" s="18">
        <f t="shared" ref="K7:K9" si="1">(J7/I7)</f>
        <v>73.35</v>
      </c>
    </row>
    <row r="8">
      <c r="A8" s="8" t="s">
        <v>18</v>
      </c>
      <c r="B8" s="8">
        <v>1.0</v>
      </c>
      <c r="C8" s="8">
        <v>1.0</v>
      </c>
      <c r="D8" s="8">
        <v>-0.2</v>
      </c>
      <c r="E8" s="8">
        <v>1.0</v>
      </c>
      <c r="F8" s="8">
        <v>0.8</v>
      </c>
      <c r="G8" s="14">
        <v>1.0</v>
      </c>
      <c r="H8" s="15">
        <v>0.2</v>
      </c>
      <c r="I8" s="16">
        <v>1.0</v>
      </c>
      <c r="J8" s="17">
        <f>(B8*B3+ C8*C3 + D8*D3 + E8*E3 +F8*F3 + G8*G3) *(ABS(H8 - 1))</f>
        <v>52</v>
      </c>
      <c r="K8" s="19">
        <f t="shared" si="1"/>
        <v>52</v>
      </c>
    </row>
    <row r="9">
      <c r="A9" s="8" t="s">
        <v>19</v>
      </c>
      <c r="B9" s="8">
        <v>0.4</v>
      </c>
      <c r="C9" s="8">
        <v>1.0</v>
      </c>
      <c r="D9" s="8">
        <v>1.0</v>
      </c>
      <c r="E9" s="8">
        <v>1.0</v>
      </c>
      <c r="F9" s="8">
        <v>0.5</v>
      </c>
      <c r="G9" s="14">
        <v>1.0</v>
      </c>
      <c r="H9" s="15">
        <v>0.1</v>
      </c>
      <c r="I9" s="16">
        <v>1.0</v>
      </c>
      <c r="J9" s="17">
        <f>(B9*B3+ C9*C3 + D9*D3 + E9*E3 +F9*F3 + G9*G3) *(ABS(H9 - 1))</f>
        <v>67.95</v>
      </c>
      <c r="K9" s="19">
        <f t="shared" si="1"/>
        <v>67.95</v>
      </c>
    </row>
    <row r="10">
      <c r="A10" s="1"/>
    </row>
    <row r="11">
      <c r="A11" s="1"/>
    </row>
    <row r="12">
      <c r="A12" s="1" t="s">
        <v>0</v>
      </c>
    </row>
    <row r="13">
      <c r="A13" s="20" t="s">
        <v>1</v>
      </c>
      <c r="B13" s="20" t="s">
        <v>2</v>
      </c>
      <c r="C13" s="21" t="s">
        <v>3</v>
      </c>
      <c r="D13" s="22" t="s">
        <v>4</v>
      </c>
      <c r="E13" s="22" t="s">
        <v>5</v>
      </c>
      <c r="F13" s="23" t="s">
        <v>6</v>
      </c>
      <c r="G13" s="23" t="s">
        <v>7</v>
      </c>
      <c r="I13" s="24" t="s">
        <v>8</v>
      </c>
      <c r="J13" s="7"/>
      <c r="K13" s="1"/>
    </row>
    <row r="14">
      <c r="A14" s="8" t="s">
        <v>20</v>
      </c>
      <c r="B14" s="8">
        <v>25.0</v>
      </c>
      <c r="C14" s="8">
        <v>15.0</v>
      </c>
      <c r="D14" s="8">
        <v>15.0</v>
      </c>
      <c r="E14" s="8">
        <v>20.0</v>
      </c>
      <c r="F14" s="8">
        <v>20.0</v>
      </c>
      <c r="G14" s="8">
        <v>5.0</v>
      </c>
      <c r="I14" s="9">
        <f>SUM(B14:G14)</f>
        <v>100</v>
      </c>
      <c r="J14" s="10"/>
      <c r="K14" s="25"/>
    </row>
    <row r="16">
      <c r="A16" s="1" t="s">
        <v>10</v>
      </c>
      <c r="H16" s="1" t="s">
        <v>11</v>
      </c>
    </row>
    <row r="17">
      <c r="A17" s="20" t="s">
        <v>12</v>
      </c>
      <c r="B17" s="20" t="s">
        <v>2</v>
      </c>
      <c r="C17" s="21" t="s">
        <v>3</v>
      </c>
      <c r="D17" s="22" t="s">
        <v>4</v>
      </c>
      <c r="E17" s="22" t="s">
        <v>5</v>
      </c>
      <c r="F17" s="23" t="s">
        <v>6</v>
      </c>
      <c r="G17" s="23" t="s">
        <v>7</v>
      </c>
      <c r="H17" s="20" t="s">
        <v>13</v>
      </c>
      <c r="I17" s="20" t="s">
        <v>14</v>
      </c>
      <c r="J17" s="20" t="s">
        <v>15</v>
      </c>
      <c r="K17" s="20" t="s">
        <v>16</v>
      </c>
    </row>
    <row r="18">
      <c r="A18" s="8" t="s">
        <v>21</v>
      </c>
      <c r="B18" s="8">
        <v>0.7</v>
      </c>
      <c r="C18" s="8">
        <v>0.75</v>
      </c>
      <c r="D18" s="8">
        <v>0.6</v>
      </c>
      <c r="E18" s="8">
        <v>0.5</v>
      </c>
      <c r="F18" s="8">
        <v>0.5</v>
      </c>
      <c r="G18" s="8">
        <v>0.5</v>
      </c>
      <c r="H18" s="26">
        <v>0.4</v>
      </c>
      <c r="I18" s="27">
        <v>150.0</v>
      </c>
      <c r="J18" s="17">
        <f>(B18*B14 + C18*C14 + D18*D14 * E18*E14 +F18*F14 + G18*G14)*(ABS(H18 - 1))</f>
        <v>78.75</v>
      </c>
      <c r="K18" s="18">
        <f t="shared" ref="K18:K20" si="2">(J18/I18)</f>
        <v>0.525</v>
      </c>
      <c r="L18" s="25"/>
    </row>
    <row r="19">
      <c r="A19" s="8" t="s">
        <v>22</v>
      </c>
      <c r="B19" s="8">
        <v>-0.5</v>
      </c>
      <c r="C19" s="8">
        <v>-1.0</v>
      </c>
      <c r="D19" s="8">
        <v>0.0</v>
      </c>
      <c r="E19" s="8">
        <v>1.0</v>
      </c>
      <c r="F19" s="8">
        <v>-0.5</v>
      </c>
      <c r="G19" s="8">
        <v>0.9</v>
      </c>
      <c r="H19" s="26">
        <v>0.7</v>
      </c>
      <c r="I19" s="27">
        <v>1.0</v>
      </c>
      <c r="J19" s="17">
        <f>(B19*B14 + C19*C14 + D19*D14 + E19*E14 +F19*F14 + G19*G14)*(ABS(H19 - 1))</f>
        <v>-3.9</v>
      </c>
      <c r="K19" s="19">
        <f t="shared" si="2"/>
        <v>-3.9</v>
      </c>
    </row>
    <row r="20">
      <c r="A20" s="8" t="s">
        <v>23</v>
      </c>
      <c r="B20" s="8">
        <v>0.7</v>
      </c>
      <c r="C20" s="8">
        <v>1.0</v>
      </c>
      <c r="D20" s="8">
        <v>0.5</v>
      </c>
      <c r="E20" s="8">
        <v>0.5</v>
      </c>
      <c r="F20" s="8">
        <v>0.5</v>
      </c>
      <c r="G20" s="8">
        <v>0.7</v>
      </c>
      <c r="H20" s="26">
        <v>0.3</v>
      </c>
      <c r="I20" s="27">
        <v>460.0</v>
      </c>
      <c r="J20" s="17">
        <f>(B20*B14+ C20*C14 + D20*D14 + E20*E14 +F20*F14 + G20*G14) *(ABS(H20 - 1))</f>
        <v>44.45</v>
      </c>
      <c r="K20" s="19">
        <f t="shared" si="2"/>
        <v>0.09663043478</v>
      </c>
    </row>
    <row r="23">
      <c r="A23" s="1" t="s">
        <v>0</v>
      </c>
    </row>
    <row r="24">
      <c r="A24" s="28" t="s">
        <v>1</v>
      </c>
      <c r="B24" s="28" t="s">
        <v>2</v>
      </c>
      <c r="C24" s="29" t="s">
        <v>3</v>
      </c>
      <c r="D24" s="30" t="s">
        <v>4</v>
      </c>
      <c r="E24" s="30" t="s">
        <v>5</v>
      </c>
      <c r="F24" s="31" t="s">
        <v>6</v>
      </c>
      <c r="G24" s="31" t="s">
        <v>7</v>
      </c>
      <c r="H24" s="32"/>
      <c r="I24" s="33" t="s">
        <v>8</v>
      </c>
      <c r="J24" s="7"/>
      <c r="K24" s="1"/>
    </row>
    <row r="25">
      <c r="A25" s="8" t="s">
        <v>24</v>
      </c>
      <c r="B25" s="8">
        <v>30.0</v>
      </c>
      <c r="C25" s="8">
        <v>10.0</v>
      </c>
      <c r="D25" s="8">
        <v>10.0</v>
      </c>
      <c r="E25" s="8">
        <v>15.0</v>
      </c>
      <c r="F25" s="8">
        <v>20.0</v>
      </c>
      <c r="G25" s="8">
        <v>15.0</v>
      </c>
      <c r="H25" s="32"/>
      <c r="I25" s="9">
        <f>SUM(B25:G25)</f>
        <v>100</v>
      </c>
      <c r="J25" s="10"/>
      <c r="K25" s="25"/>
    </row>
    <row r="27">
      <c r="A27" s="1" t="s">
        <v>10</v>
      </c>
      <c r="H27" s="1" t="s">
        <v>11</v>
      </c>
    </row>
    <row r="28">
      <c r="A28" s="28" t="s">
        <v>12</v>
      </c>
      <c r="B28" s="28" t="s">
        <v>2</v>
      </c>
      <c r="C28" s="29" t="s">
        <v>3</v>
      </c>
      <c r="D28" s="30" t="s">
        <v>4</v>
      </c>
      <c r="E28" s="30" t="s">
        <v>5</v>
      </c>
      <c r="F28" s="31" t="s">
        <v>6</v>
      </c>
      <c r="G28" s="31" t="s">
        <v>7</v>
      </c>
      <c r="H28" s="28" t="s">
        <v>13</v>
      </c>
      <c r="I28" s="28" t="s">
        <v>14</v>
      </c>
      <c r="J28" s="28" t="s">
        <v>15</v>
      </c>
      <c r="K28" s="34" t="s">
        <v>16</v>
      </c>
    </row>
    <row r="29">
      <c r="A29" s="8" t="s">
        <v>25</v>
      </c>
      <c r="B29" s="8">
        <v>0.3</v>
      </c>
      <c r="C29" s="8">
        <v>1.0</v>
      </c>
      <c r="D29" s="8">
        <v>-0.2</v>
      </c>
      <c r="E29" s="8">
        <v>1.0</v>
      </c>
      <c r="F29" s="8">
        <v>0.8</v>
      </c>
      <c r="G29" s="8">
        <v>0.1</v>
      </c>
      <c r="H29" s="26">
        <v>0.4</v>
      </c>
      <c r="I29" s="27">
        <v>50.0</v>
      </c>
      <c r="J29" s="17">
        <f>(B29*B25 + C29*C25 + D29*D25 * E29*E25 +F29*F25 + G29*G25)*(ABS(H29 - 1))</f>
        <v>3.9</v>
      </c>
      <c r="K29" s="19">
        <f t="shared" ref="K29:K31" si="3">(J29/I29)</f>
        <v>0.078</v>
      </c>
    </row>
    <row r="30">
      <c r="A30" s="8" t="s">
        <v>26</v>
      </c>
      <c r="B30" s="8">
        <v>0.7</v>
      </c>
      <c r="C30" s="8">
        <v>1.0</v>
      </c>
      <c r="D30" s="8">
        <v>-0.4</v>
      </c>
      <c r="E30" s="8">
        <v>1.0</v>
      </c>
      <c r="F30" s="8">
        <v>0.4</v>
      </c>
      <c r="G30" s="8">
        <v>-0.3</v>
      </c>
      <c r="H30" s="26">
        <v>0.6</v>
      </c>
      <c r="I30" s="27">
        <v>100.0</v>
      </c>
      <c r="J30" s="17">
        <f>(B30*B25 + C30*C25 + D30*D25 + E30*E25 +F30*F25 + G30*G25)*(ABS(H30 - 1))</f>
        <v>18.2</v>
      </c>
      <c r="K30" s="19">
        <f t="shared" si="3"/>
        <v>0.182</v>
      </c>
    </row>
    <row r="31">
      <c r="A31" s="8" t="s">
        <v>27</v>
      </c>
      <c r="B31" s="8">
        <v>-0.2</v>
      </c>
      <c r="C31" s="8">
        <v>1.0</v>
      </c>
      <c r="D31" s="8">
        <v>0.3</v>
      </c>
      <c r="E31" s="8">
        <v>1.0</v>
      </c>
      <c r="F31" s="8">
        <v>0.7</v>
      </c>
      <c r="G31" s="8">
        <v>1.0</v>
      </c>
      <c r="H31" s="26">
        <v>0.1</v>
      </c>
      <c r="I31" s="27">
        <v>5.0</v>
      </c>
      <c r="J31" s="17">
        <f>(B31*B25+ C31*C25 + D31*D25 + E31*E25 +F31*F25 + G31*G25) *(ABS(H31 - 1))</f>
        <v>45.9</v>
      </c>
      <c r="K31" s="18">
        <f t="shared" si="3"/>
        <v>9.18</v>
      </c>
    </row>
    <row r="34">
      <c r="A34" s="1" t="s">
        <v>0</v>
      </c>
    </row>
    <row r="35">
      <c r="A35" s="35" t="s">
        <v>1</v>
      </c>
      <c r="B35" s="35" t="s">
        <v>2</v>
      </c>
      <c r="C35" s="36" t="s">
        <v>3</v>
      </c>
      <c r="D35" s="37" t="s">
        <v>4</v>
      </c>
      <c r="E35" s="37" t="s">
        <v>5</v>
      </c>
      <c r="F35" s="38" t="s">
        <v>6</v>
      </c>
      <c r="G35" s="38" t="s">
        <v>7</v>
      </c>
      <c r="H35" s="32"/>
      <c r="I35" s="39" t="s">
        <v>8</v>
      </c>
      <c r="J35" s="7"/>
      <c r="K35" s="1"/>
    </row>
    <row r="36">
      <c r="A36" s="8" t="s">
        <v>28</v>
      </c>
      <c r="B36" s="8">
        <v>35.0</v>
      </c>
      <c r="C36" s="8">
        <v>5.0</v>
      </c>
      <c r="D36" s="8">
        <v>3.0</v>
      </c>
      <c r="E36" s="8">
        <v>17.0</v>
      </c>
      <c r="F36" s="8">
        <v>15.0</v>
      </c>
      <c r="G36" s="8">
        <v>25.0</v>
      </c>
      <c r="H36" s="32"/>
      <c r="I36" s="9">
        <f>SUM(B36:G36)</f>
        <v>100</v>
      </c>
      <c r="J36" s="10"/>
      <c r="K36" s="11"/>
    </row>
    <row r="38">
      <c r="A38" s="1" t="s">
        <v>10</v>
      </c>
      <c r="H38" s="1" t="s">
        <v>11</v>
      </c>
    </row>
    <row r="39">
      <c r="A39" s="35" t="s">
        <v>12</v>
      </c>
      <c r="B39" s="35" t="s">
        <v>2</v>
      </c>
      <c r="C39" s="36" t="s">
        <v>3</v>
      </c>
      <c r="D39" s="37" t="s">
        <v>4</v>
      </c>
      <c r="E39" s="37" t="s">
        <v>5</v>
      </c>
      <c r="F39" s="38" t="s">
        <v>6</v>
      </c>
      <c r="G39" s="40" t="s">
        <v>7</v>
      </c>
      <c r="H39" s="35" t="s">
        <v>13</v>
      </c>
      <c r="I39" s="41" t="s">
        <v>14</v>
      </c>
      <c r="J39" s="35" t="s">
        <v>15</v>
      </c>
      <c r="K39" s="35" t="s">
        <v>16</v>
      </c>
    </row>
    <row r="40">
      <c r="A40" s="8" t="s">
        <v>29</v>
      </c>
      <c r="B40" s="8">
        <v>1.0</v>
      </c>
      <c r="C40" s="8">
        <v>0.0</v>
      </c>
      <c r="D40" s="8">
        <v>0.0</v>
      </c>
      <c r="E40" s="8">
        <v>1.0</v>
      </c>
      <c r="F40" s="8">
        <v>1.0</v>
      </c>
      <c r="G40" s="8">
        <v>1.0</v>
      </c>
      <c r="H40" s="15">
        <v>0.1</v>
      </c>
      <c r="I40" s="16">
        <v>1.0</v>
      </c>
      <c r="J40" s="17">
        <f>(B40*B36 + C40*C36 + D40*D36 + E40*E36 + F40*F36 + G40*G36) *(ABS(H40 - 1))</f>
        <v>82.8</v>
      </c>
      <c r="K40" s="18">
        <f t="shared" ref="K40:K42" si="4">(J40/I40)</f>
        <v>82.8</v>
      </c>
    </row>
    <row r="41">
      <c r="A41" s="8" t="s">
        <v>30</v>
      </c>
      <c r="B41" s="8">
        <v>0.9</v>
      </c>
      <c r="C41" s="8">
        <v>0.0</v>
      </c>
      <c r="D41" s="8">
        <v>0.0</v>
      </c>
      <c r="E41" s="8">
        <v>0.0</v>
      </c>
      <c r="F41" s="8">
        <v>0.0</v>
      </c>
      <c r="G41" s="8">
        <v>-0.5</v>
      </c>
      <c r="H41" s="15">
        <v>0.4</v>
      </c>
      <c r="I41" s="16">
        <v>10.0</v>
      </c>
      <c r="J41" s="17">
        <f>(B41*B36+ C41*C36 + D41*D36 + E41*E36 +F41*F36 + G41*G36) *(ABS(H41 - 1))</f>
        <v>11.4</v>
      </c>
      <c r="K41" s="19">
        <f t="shared" si="4"/>
        <v>1.14</v>
      </c>
    </row>
    <row r="42">
      <c r="A42" s="8" t="s">
        <v>31</v>
      </c>
      <c r="B42" s="8">
        <v>1.0</v>
      </c>
      <c r="C42" s="8">
        <v>0.0</v>
      </c>
      <c r="D42" s="8">
        <v>0.0</v>
      </c>
      <c r="E42" s="8">
        <v>1.0</v>
      </c>
      <c r="F42" s="8">
        <v>1.0</v>
      </c>
      <c r="G42" s="8">
        <v>1.0</v>
      </c>
      <c r="H42" s="15">
        <v>0.1</v>
      </c>
      <c r="I42" s="16">
        <v>1.0</v>
      </c>
      <c r="J42" s="17">
        <f>(B42*B36+ C42*C36 + D42*D36 + E42*E36 +F42*F36 + G42*G36) *(ABS(H42 - 1))</f>
        <v>82.8</v>
      </c>
      <c r="K42" s="18">
        <f t="shared" si="4"/>
        <v>82.8</v>
      </c>
    </row>
    <row r="45">
      <c r="A45" s="1" t="s">
        <v>0</v>
      </c>
    </row>
    <row r="46">
      <c r="A46" s="42" t="s">
        <v>1</v>
      </c>
      <c r="B46" s="42" t="s">
        <v>2</v>
      </c>
      <c r="C46" s="43" t="s">
        <v>3</v>
      </c>
      <c r="D46" s="44" t="s">
        <v>4</v>
      </c>
      <c r="E46" s="44" t="s">
        <v>5</v>
      </c>
      <c r="F46" s="45" t="s">
        <v>6</v>
      </c>
      <c r="G46" s="45" t="s">
        <v>7</v>
      </c>
      <c r="I46" s="46" t="s">
        <v>8</v>
      </c>
      <c r="J46" s="7"/>
      <c r="K46" s="1"/>
    </row>
    <row r="47">
      <c r="A47" s="8" t="s">
        <v>32</v>
      </c>
      <c r="B47" s="8">
        <v>30.0</v>
      </c>
      <c r="C47" s="8">
        <v>15.0</v>
      </c>
      <c r="D47" s="8">
        <v>5.0</v>
      </c>
      <c r="E47" s="8">
        <v>20.0</v>
      </c>
      <c r="F47" s="8">
        <v>17.0</v>
      </c>
      <c r="G47" s="8">
        <v>13.0</v>
      </c>
      <c r="I47" s="9">
        <f>SUM(B47:G47)</f>
        <v>100</v>
      </c>
      <c r="J47" s="10"/>
      <c r="K47" s="11"/>
    </row>
    <row r="49">
      <c r="A49" s="1" t="s">
        <v>10</v>
      </c>
      <c r="H49" s="1" t="s">
        <v>11</v>
      </c>
    </row>
    <row r="50">
      <c r="A50" s="42" t="s">
        <v>12</v>
      </c>
      <c r="B50" s="42" t="s">
        <v>2</v>
      </c>
      <c r="C50" s="43" t="s">
        <v>3</v>
      </c>
      <c r="D50" s="44" t="s">
        <v>4</v>
      </c>
      <c r="E50" s="44" t="s">
        <v>5</v>
      </c>
      <c r="F50" s="45" t="s">
        <v>6</v>
      </c>
      <c r="G50" s="47" t="s">
        <v>7</v>
      </c>
      <c r="H50" s="42" t="s">
        <v>13</v>
      </c>
      <c r="I50" s="48" t="s">
        <v>14</v>
      </c>
      <c r="J50" s="42" t="s">
        <v>15</v>
      </c>
      <c r="K50" s="42" t="s">
        <v>16</v>
      </c>
    </row>
    <row r="51">
      <c r="A51" s="8" t="s">
        <v>33</v>
      </c>
      <c r="B51" s="8">
        <v>0.5</v>
      </c>
      <c r="C51" s="8">
        <v>0.2</v>
      </c>
      <c r="D51" s="8">
        <v>1.0</v>
      </c>
      <c r="E51" s="8">
        <v>0.5</v>
      </c>
      <c r="F51" s="8">
        <v>0.7</v>
      </c>
      <c r="G51" s="8">
        <v>0.5</v>
      </c>
      <c r="H51" s="8">
        <v>0.3</v>
      </c>
      <c r="I51" s="16">
        <v>100.0</v>
      </c>
      <c r="J51" s="49">
        <f>(B51*B47 + C51*C47 + D51*D47 + E51*E47 + F51*F47 + G51*G47) *(ABS(H51 - 1))</f>
        <v>35.98</v>
      </c>
      <c r="K51" s="19">
        <f t="shared" ref="K51:K53" si="5">(J51/I51)</f>
        <v>0.3598</v>
      </c>
    </row>
    <row r="52">
      <c r="A52" s="8" t="s">
        <v>34</v>
      </c>
      <c r="B52" s="8">
        <v>0.0</v>
      </c>
      <c r="C52" s="8">
        <v>0.8</v>
      </c>
      <c r="D52" s="8">
        <v>1.0</v>
      </c>
      <c r="E52" s="8">
        <v>0.0</v>
      </c>
      <c r="F52" s="8">
        <v>0.6</v>
      </c>
      <c r="G52" s="8">
        <v>0.5</v>
      </c>
      <c r="H52" s="8">
        <v>0.1</v>
      </c>
      <c r="I52" s="16">
        <v>200.0</v>
      </c>
      <c r="J52" s="49">
        <f>(B52*B47+ C52*C47 + D52*D47 + E52*E47 +F52*F47 + G52*G47) *(ABS(H52 - 1))</f>
        <v>30.33</v>
      </c>
      <c r="K52" s="19">
        <f t="shared" si="5"/>
        <v>0.15165</v>
      </c>
    </row>
    <row r="53">
      <c r="A53" s="8" t="s">
        <v>35</v>
      </c>
      <c r="B53" s="8">
        <v>1.0</v>
      </c>
      <c r="C53" s="8">
        <v>0.8</v>
      </c>
      <c r="D53" s="8">
        <v>1.0</v>
      </c>
      <c r="E53" s="8">
        <v>0.9</v>
      </c>
      <c r="F53" s="8">
        <v>0.0</v>
      </c>
      <c r="G53" s="8">
        <v>0.6</v>
      </c>
      <c r="H53" s="8">
        <f>0.2</f>
        <v>0.2</v>
      </c>
      <c r="I53" s="16">
        <v>1.0</v>
      </c>
      <c r="J53" s="49">
        <f>(B53*B47+ C53*C47 + D53*D47 + E53*E47 +F53*F47 + G53*G47) *(ABS(H53 - 1))</f>
        <v>58.24</v>
      </c>
      <c r="K53" s="18">
        <f t="shared" si="5"/>
        <v>58.24</v>
      </c>
    </row>
  </sheetData>
  <drawing r:id="rId1"/>
</worksheet>
</file>