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7" i="1"/>
  <c r="K15" i="1"/>
  <c r="K23" i="1"/>
  <c r="K27" i="1"/>
  <c r="K31" i="1"/>
  <c r="K39" i="1"/>
  <c r="K47" i="1"/>
  <c r="K51" i="1"/>
  <c r="K59" i="1"/>
  <c r="K63" i="1"/>
  <c r="K71" i="1"/>
  <c r="K79" i="1"/>
  <c r="K87" i="1"/>
  <c r="K95" i="1"/>
  <c r="K99" i="1"/>
  <c r="K107" i="1"/>
  <c r="K111" i="1"/>
  <c r="K119" i="1"/>
  <c r="K127" i="1"/>
  <c r="K4" i="1"/>
  <c r="K12" i="1"/>
  <c r="K16" i="1"/>
  <c r="K20" i="1"/>
  <c r="K24" i="1"/>
  <c r="K28" i="1"/>
  <c r="K32" i="1"/>
  <c r="K36" i="1"/>
  <c r="K44" i="1"/>
  <c r="K48" i="1"/>
  <c r="K52" i="1"/>
  <c r="K60" i="1"/>
  <c r="K68" i="1"/>
  <c r="K76" i="1"/>
  <c r="K84" i="1"/>
  <c r="K92" i="1"/>
  <c r="K100" i="1"/>
  <c r="K108" i="1"/>
  <c r="K116" i="1"/>
  <c r="K124" i="1"/>
  <c r="K3" i="1"/>
  <c r="K11" i="1"/>
  <c r="K19" i="1"/>
  <c r="K35" i="1"/>
  <c r="K43" i="1"/>
  <c r="K55" i="1"/>
  <c r="K67" i="1"/>
  <c r="K75" i="1"/>
  <c r="K83" i="1"/>
  <c r="K91" i="1"/>
  <c r="K103" i="1"/>
  <c r="K115" i="1"/>
  <c r="K123" i="1"/>
  <c r="K8" i="1"/>
  <c r="K40" i="1"/>
  <c r="K56" i="1"/>
  <c r="K64" i="1"/>
  <c r="K72" i="1"/>
  <c r="K80" i="1"/>
  <c r="K88" i="1"/>
  <c r="K96" i="1"/>
  <c r="K104" i="1"/>
  <c r="K112" i="1"/>
  <c r="K120" i="1"/>
  <c r="J5" i="1"/>
  <c r="J9" i="1"/>
  <c r="J13" i="1"/>
  <c r="J17" i="1"/>
  <c r="J21" i="1"/>
  <c r="J25" i="1"/>
  <c r="J29" i="1"/>
  <c r="J33" i="1"/>
  <c r="J37" i="1"/>
  <c r="J41" i="1"/>
  <c r="J45" i="1"/>
  <c r="J53" i="1"/>
  <c r="J73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111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49" i="1"/>
  <c r="J57" i="1"/>
  <c r="J61" i="1"/>
  <c r="J65" i="1"/>
  <c r="J69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5" i="1"/>
  <c r="J119" i="1"/>
  <c r="J123" i="1"/>
  <c r="J127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127" i="1"/>
  <c r="G52" i="1"/>
  <c r="G56" i="1"/>
  <c r="G64" i="1"/>
  <c r="G68" i="1"/>
  <c r="G72" i="1"/>
  <c r="G80" i="1"/>
  <c r="G84" i="1"/>
  <c r="G88" i="1"/>
  <c r="G96" i="1"/>
  <c r="G100" i="1"/>
  <c r="G104" i="1"/>
  <c r="G112" i="1"/>
  <c r="G116" i="1"/>
  <c r="G120" i="1"/>
  <c r="G98" i="1"/>
  <c r="G106" i="1"/>
  <c r="G118" i="1"/>
  <c r="G126" i="1"/>
  <c r="G4" i="1"/>
  <c r="G8" i="1"/>
  <c r="G12" i="1"/>
  <c r="G16" i="1"/>
  <c r="G20" i="1"/>
  <c r="G24" i="1"/>
  <c r="G28" i="1"/>
  <c r="G32" i="1"/>
  <c r="G36" i="1"/>
  <c r="G40" i="1"/>
  <c r="G44" i="1"/>
  <c r="G48" i="1"/>
  <c r="G60" i="1"/>
  <c r="G76" i="1"/>
  <c r="G92" i="1"/>
  <c r="G108" i="1"/>
  <c r="G124" i="1"/>
  <c r="G114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102" i="1"/>
  <c r="G110" i="1"/>
  <c r="G122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62" i="1"/>
  <c r="H66" i="1"/>
  <c r="H70" i="1"/>
  <c r="H78" i="1"/>
  <c r="H82" i="1"/>
  <c r="H90" i="1"/>
  <c r="H98" i="1"/>
  <c r="H106" i="1"/>
  <c r="H114" i="1"/>
  <c r="H122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74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12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86" i="1"/>
  <c r="H94" i="1"/>
  <c r="H102" i="1"/>
  <c r="H110" i="1"/>
  <c r="H118" i="1"/>
  <c r="H126" i="1"/>
  <c r="AH29" i="1" l="1"/>
  <c r="AH22" i="1"/>
  <c r="AH53" i="1" l="1"/>
  <c r="AH34" i="1"/>
  <c r="AH37" i="1"/>
  <c r="AH26" i="1"/>
  <c r="AH20" i="1"/>
  <c r="AH17" i="1"/>
  <c r="AH12" i="1"/>
  <c r="AH7" i="1"/>
  <c r="AH42" i="1"/>
  <c r="AH44" i="1"/>
  <c r="AH9" i="1"/>
  <c r="AH5" i="1"/>
  <c r="AH6" i="1"/>
  <c r="AH33" i="1"/>
  <c r="AH18" i="1"/>
  <c r="AH21" i="1"/>
  <c r="AH36" i="1"/>
  <c r="AH4" i="1"/>
  <c r="AH55" i="1"/>
  <c r="AH56" i="1"/>
  <c r="AH50" i="1"/>
  <c r="AH28" i="1"/>
  <c r="AH54" i="1"/>
  <c r="AH23" i="1"/>
  <c r="AH48" i="1"/>
  <c r="AH39" i="1"/>
  <c r="AH46" i="1"/>
  <c r="AH52" i="1"/>
  <c r="AH31" i="1"/>
  <c r="AH43" i="1"/>
  <c r="AH16" i="1"/>
  <c r="AH11" i="1"/>
  <c r="AH10" i="1"/>
  <c r="AH27" i="1"/>
  <c r="AH14" i="1"/>
  <c r="AH32" i="1"/>
  <c r="AH2" i="1"/>
  <c r="AH38" i="1"/>
  <c r="AH15" i="1"/>
  <c r="AH19" i="1"/>
  <c r="AH24" i="1"/>
  <c r="AH8" i="1"/>
  <c r="AH41" i="1"/>
  <c r="AH51" i="1"/>
  <c r="AH40" i="1"/>
  <c r="AH30" i="1"/>
  <c r="AH35" i="1"/>
  <c r="AH25" i="1"/>
  <c r="AH13" i="1"/>
  <c r="AH47" i="1"/>
  <c r="AH45" i="1"/>
  <c r="AH3" i="1"/>
  <c r="AH49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<sst xmlns="http://schemas.openxmlformats.org/spreadsheetml/2006/main" count="160" uniqueCount="35">
  <si>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</si>
  <si>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</si>
  <si>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</si>
  <si>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</si>
  <si>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</si>
  <si>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AARTIIND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</si>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</sst>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878.8</v>
      </c>
      <c r="D2">
        <v>878.8</v>
      </c>
      <c r="E2">
        <v>840.1</v>
      </c>
      <c r="F2">
        <v>845</v>
      </c>
      <c r="G2">
        <f>_xll.TA_TYPPRICE(D2,E2,F2)</f>
        <v>854.63333333333333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4.8999999999999773</v>
      </c>
      <c r="R2">
        <f>D2-E2</f>
        <v>38.699999999999932</v>
      </c>
      <c r="S2">
        <f>Q2/R2</f>
        <v>0.12661498708010299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849.2</v>
      </c>
      <c r="D3">
        <v>857.25</v>
      </c>
      <c r="E3">
        <v>842.5</v>
      </c>
      <c r="F3">
        <v>851</v>
      </c>
      <c r="G3">
        <f>_xll.TA_TYPPRICE(D3,E3,F3)</f>
        <v>850.25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8.5</v>
      </c>
      <c r="R3">
        <f t="shared" ref="R3:R66" si="6">D3-E3</f>
        <v>14.75</v>
      </c>
      <c r="S3">
        <f t="shared" ref="S3:S66" si="7">Q3/R3</f>
        <v>0.57627118644067798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864.4</v>
      </c>
      <c r="D4">
        <v>864.4</v>
      </c>
      <c r="E4">
        <v>848.45</v>
      </c>
      <c r="F4">
        <v>850</v>
      </c>
      <c r="G4">
        <f>_xll.TA_TYPPRICE(D4,E4,F4)</f>
        <v>854.2833333333333</v>
      </c>
      <c r="H4">
        <v>853.05555555555554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1.5499999999999545</v>
      </c>
      <c r="R4">
        <f t="shared" si="6"/>
        <v>15.949999999999932</v>
      </c>
      <c r="S4">
        <f t="shared" si="7"/>
        <v>9.7178683385577502E-2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861.25</v>
      </c>
      <c r="D5">
        <v>864.9</v>
      </c>
      <c r="E5">
        <v>841.1</v>
      </c>
      <c r="F5">
        <v>860</v>
      </c>
      <c r="G5">
        <f>_xll.TA_TYPPRICE(D5,E5,F5)</f>
        <v>855.33333333333337</v>
      </c>
      <c r="H5">
        <v>854.19444444444446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18.899999999999977</v>
      </c>
      <c r="R5">
        <f t="shared" si="6"/>
        <v>23.799999999999955</v>
      </c>
      <c r="S5">
        <f t="shared" si="7"/>
        <v>0.79411764705882404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860</v>
      </c>
      <c r="D6">
        <v>876</v>
      </c>
      <c r="E6">
        <v>851</v>
      </c>
      <c r="F6">
        <v>866</v>
      </c>
      <c r="G6">
        <f>_xll.TA_TYPPRICE(D6,E6,F6)</f>
        <v>864.33333333333337</v>
      </c>
      <c r="H6">
        <v>859.26388888888891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15</v>
      </c>
      <c r="R6">
        <f t="shared" si="6"/>
        <v>25</v>
      </c>
      <c r="S6">
        <f t="shared" si="7"/>
        <v>0.6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874.95</v>
      </c>
      <c r="D7">
        <v>882</v>
      </c>
      <c r="E7">
        <v>861.3</v>
      </c>
      <c r="F7">
        <v>864</v>
      </c>
      <c r="G7">
        <f>_xll.TA_TYPPRICE(D7,E7,F7)</f>
        <v>869.1</v>
      </c>
      <c r="H7">
        <v>864.18194444444453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88.000000000000014</v>
      </c>
      <c r="O7" t="str">
        <f t="shared" si="3"/>
        <v>UP</v>
      </c>
      <c r="P7" t="e">
        <f t="shared" si="4"/>
        <v>#N/A</v>
      </c>
      <c r="Q7">
        <f t="shared" si="5"/>
        <v>2.7000000000000455</v>
      </c>
      <c r="R7">
        <f t="shared" si="6"/>
        <v>20.700000000000045</v>
      </c>
      <c r="S7">
        <f t="shared" si="7"/>
        <v>0.13043478260869756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864.65</v>
      </c>
      <c r="D8">
        <v>873.7</v>
      </c>
      <c r="E8">
        <v>860.2</v>
      </c>
      <c r="F8">
        <v>866</v>
      </c>
      <c r="G8">
        <f>_xll.TA_TYPPRICE(D8,E8,F8)</f>
        <v>866.63333333333333</v>
      </c>
      <c r="H8">
        <v>865.40763888888887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89.090909090909093</v>
      </c>
      <c r="O8" t="str">
        <f t="shared" si="3"/>
        <v>UP</v>
      </c>
      <c r="P8" t="e">
        <f t="shared" si="4"/>
        <v>#N/A</v>
      </c>
      <c r="Q8">
        <f t="shared" si="5"/>
        <v>5.7999999999999545</v>
      </c>
      <c r="R8">
        <f t="shared" si="6"/>
        <v>13.5</v>
      </c>
      <c r="S8">
        <f t="shared" si="7"/>
        <v>0.42962962962962625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869.95</v>
      </c>
      <c r="D9">
        <v>874.9</v>
      </c>
      <c r="E9">
        <v>860.05</v>
      </c>
      <c r="F9">
        <v>865</v>
      </c>
      <c r="G9">
        <f>_xll.TA_TYPPRICE(D9,E9,F9)</f>
        <v>866.65</v>
      </c>
      <c r="H9">
        <v>866.02881944444448</v>
      </c>
      <c r="I9" t="str">
        <f t="shared" si="0"/>
        <v>DOWN</v>
      </c>
      <c r="J9">
        <v>871.49374999999998</v>
      </c>
      <c r="K9">
        <v>850.58749999999998</v>
      </c>
      <c r="L9" t="str">
        <f t="shared" si="1"/>
        <v>No Confirmation</v>
      </c>
      <c r="M9" t="str">
        <f t="shared" si="2"/>
        <v>No Trend</v>
      </c>
      <c r="N9">
        <v>84.3010752688172</v>
      </c>
      <c r="O9" t="str">
        <f t="shared" si="3"/>
        <v>UP</v>
      </c>
      <c r="P9" t="str">
        <f t="shared" si="4"/>
        <v>No Trend + Momentum</v>
      </c>
      <c r="Q9">
        <f t="shared" si="5"/>
        <v>4.9500000000000455</v>
      </c>
      <c r="R9">
        <f t="shared" si="6"/>
        <v>14.850000000000023</v>
      </c>
      <c r="S9">
        <f t="shared" si="7"/>
        <v>0.33333333333333587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872.7</v>
      </c>
      <c r="D10">
        <v>899.5</v>
      </c>
      <c r="E10">
        <v>857.4</v>
      </c>
      <c r="F10">
        <v>890</v>
      </c>
      <c r="G10">
        <f>_xll.TA_TYPPRICE(D10,E10,F10)</f>
        <v>882.30000000000007</v>
      </c>
      <c r="H10">
        <v>874.16440972222222</v>
      </c>
      <c r="I10" t="str">
        <f t="shared" si="0"/>
        <v>UP</v>
      </c>
      <c r="J10">
        <v>877.71736111111113</v>
      </c>
      <c r="K10">
        <v>852.10138888888889</v>
      </c>
      <c r="L10" t="str">
        <f t="shared" si="1"/>
        <v>UP</v>
      </c>
      <c r="M10" t="str">
        <f t="shared" si="2"/>
        <v>UP</v>
      </c>
      <c r="N10">
        <v>94.142427281845528</v>
      </c>
      <c r="O10" t="str">
        <f t="shared" si="3"/>
        <v>UP</v>
      </c>
      <c r="P10" t="str">
        <f t="shared" si="4"/>
        <v>UP</v>
      </c>
      <c r="Q10">
        <f t="shared" si="5"/>
        <v>32.600000000000023</v>
      </c>
      <c r="R10">
        <f t="shared" si="6"/>
        <v>42.100000000000023</v>
      </c>
      <c r="S10">
        <f t="shared" si="7"/>
        <v>0.77434679334916878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900.05</v>
      </c>
      <c r="D11">
        <v>944</v>
      </c>
      <c r="E11">
        <v>900.05</v>
      </c>
      <c r="F11">
        <v>930</v>
      </c>
      <c r="G11">
        <f>_xll.TA_TYPPRICE(D11,E11,F11)</f>
        <v>924.68333333333339</v>
      </c>
      <c r="H11">
        <v>899.42387152777781</v>
      </c>
      <c r="I11" t="str">
        <f t="shared" si="0"/>
        <v>UP</v>
      </c>
      <c r="J11">
        <v>892.44683641975314</v>
      </c>
      <c r="K11">
        <v>862.75663580246908</v>
      </c>
      <c r="L11" t="str">
        <f t="shared" si="1"/>
        <v>UP</v>
      </c>
      <c r="M11" t="str">
        <f t="shared" si="2"/>
        <v>UP</v>
      </c>
      <c r="N11">
        <v>97.400979083222069</v>
      </c>
      <c r="O11" t="str">
        <f t="shared" si="3"/>
        <v>UP</v>
      </c>
      <c r="P11" t="str">
        <f t="shared" si="4"/>
        <v>UP</v>
      </c>
      <c r="Q11">
        <f t="shared" si="5"/>
        <v>29.950000000000045</v>
      </c>
      <c r="R11">
        <f t="shared" si="6"/>
        <v>43.950000000000045</v>
      </c>
      <c r="S11">
        <f t="shared" si="7"/>
        <v>0.68145620022753162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938</v>
      </c>
      <c r="D12">
        <v>977.95</v>
      </c>
      <c r="E12">
        <v>932.25</v>
      </c>
      <c r="F12">
        <v>958</v>
      </c>
      <c r="G12">
        <f>_xll.TA_TYPPRICE(D12,E12,F12)</f>
        <v>956.06666666666661</v>
      </c>
      <c r="H12">
        <v>927.74526909722226</v>
      </c>
      <c r="I12" t="str">
        <f t="shared" si="0"/>
        <v>UP</v>
      </c>
      <c r="J12">
        <v>911.44753943758576</v>
      </c>
      <c r="K12">
        <v>878.19960562414258</v>
      </c>
      <c r="L12" t="str">
        <f t="shared" si="1"/>
        <v>UP</v>
      </c>
      <c r="M12" t="str">
        <f t="shared" si="2"/>
        <v>UP</v>
      </c>
      <c r="N12">
        <v>98.25188954576069</v>
      </c>
      <c r="O12" t="str">
        <f t="shared" si="3"/>
        <v>UP</v>
      </c>
      <c r="P12" t="str">
        <f t="shared" si="4"/>
        <v>UP</v>
      </c>
      <c r="Q12">
        <f t="shared" si="5"/>
        <v>25.75</v>
      </c>
      <c r="R12">
        <f t="shared" si="6"/>
        <v>45.700000000000045</v>
      </c>
      <c r="S12">
        <f t="shared" si="7"/>
        <v>0.56345733041575441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958.2</v>
      </c>
      <c r="D13">
        <v>962.45</v>
      </c>
      <c r="E13">
        <v>930</v>
      </c>
      <c r="F13">
        <v>931</v>
      </c>
      <c r="G13">
        <f>_xll.TA_TYPPRICE(D13,E13,F13)</f>
        <v>941.15</v>
      </c>
      <c r="H13">
        <v>934.44763454861118</v>
      </c>
      <c r="I13" t="str">
        <f t="shared" si="0"/>
        <v>DOWN</v>
      </c>
      <c r="J13">
        <v>922.78141956256673</v>
      </c>
      <c r="K13">
        <v>889.71080437433307</v>
      </c>
      <c r="L13" t="str">
        <f t="shared" si="1"/>
        <v>UP</v>
      </c>
      <c r="M13" t="str">
        <f t="shared" si="2"/>
        <v>No Trend</v>
      </c>
      <c r="N13">
        <v>70.450159801195909</v>
      </c>
      <c r="O13" t="str">
        <f t="shared" si="3"/>
        <v>UP</v>
      </c>
      <c r="P13" t="str">
        <f t="shared" si="4"/>
        <v>No Trend + Momentum</v>
      </c>
      <c r="Q13">
        <f t="shared" si="5"/>
        <v>1</v>
      </c>
      <c r="R13">
        <f t="shared" si="6"/>
        <v>32.450000000000045</v>
      </c>
      <c r="S13">
        <f t="shared" si="7"/>
        <v>3.0816640986132467E-2</v>
      </c>
      <c r="T13" t="str">
        <f t="shared" si="8"/>
        <v>DOWN</v>
      </c>
      <c r="U13" t="str">
        <f t="shared" si="9"/>
        <v>No T+M+I</v>
      </c>
      <c r="V13">
        <v>881.33333333333337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931.95</v>
      </c>
      <c r="D14">
        <v>939.35</v>
      </c>
      <c r="E14">
        <v>910.05</v>
      </c>
      <c r="F14">
        <v>916</v>
      </c>
      <c r="G14">
        <f>_xll.TA_TYPPRICE(D14,E14,F14)</f>
        <v>921.80000000000007</v>
      </c>
      <c r="H14">
        <v>928.12381727430557</v>
      </c>
      <c r="I14" t="str">
        <f t="shared" si="0"/>
        <v>DOWN</v>
      </c>
      <c r="J14">
        <v>926.46332632644078</v>
      </c>
      <c r="K14">
        <v>894.23062562448126</v>
      </c>
      <c r="L14" t="str">
        <f t="shared" si="1"/>
        <v>No Confirmation</v>
      </c>
      <c r="M14" t="str">
        <f t="shared" si="2"/>
        <v>No Trend</v>
      </c>
      <c r="N14">
        <v>58.880069959715712</v>
      </c>
      <c r="O14" t="str">
        <f t="shared" si="3"/>
        <v>No Momentum</v>
      </c>
      <c r="P14" t="str">
        <f t="shared" si="4"/>
        <v>No Trend + Momentum</v>
      </c>
      <c r="Q14">
        <f t="shared" si="5"/>
        <v>5.9500000000000455</v>
      </c>
      <c r="R14">
        <f t="shared" si="6"/>
        <v>29.300000000000068</v>
      </c>
      <c r="S14">
        <f t="shared" si="7"/>
        <v>0.20307167235494988</v>
      </c>
      <c r="T14" t="str">
        <f t="shared" si="8"/>
        <v>No Indication</v>
      </c>
      <c r="U14" t="str">
        <f t="shared" si="9"/>
        <v>No T+M+I</v>
      </c>
      <c r="V14">
        <v>886.66666666666674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UP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927.15</v>
      </c>
      <c r="D15">
        <v>935</v>
      </c>
      <c r="E15">
        <v>875</v>
      </c>
      <c r="F15">
        <v>889</v>
      </c>
      <c r="G15">
        <f>_xll.TA_TYPPRICE(D15,E15,F15)</f>
        <v>899.66666666666663</v>
      </c>
      <c r="H15">
        <v>913.89524197048604</v>
      </c>
      <c r="I15" t="str">
        <f t="shared" si="0"/>
        <v>DOWN</v>
      </c>
      <c r="J15">
        <v>928.36036492056508</v>
      </c>
      <c r="K15">
        <v>889.95715326348545</v>
      </c>
      <c r="L15" t="str">
        <f t="shared" si="1"/>
        <v>DOWN</v>
      </c>
      <c r="M15" t="str">
        <f t="shared" si="2"/>
        <v>DOWN</v>
      </c>
      <c r="N15">
        <v>42.993234800109448</v>
      </c>
      <c r="O15" t="str">
        <f t="shared" si="3"/>
        <v>No Momentum</v>
      </c>
      <c r="P15" t="str">
        <f t="shared" si="4"/>
        <v>No Trend + Momentum</v>
      </c>
      <c r="Q15">
        <f t="shared" si="5"/>
        <v>14</v>
      </c>
      <c r="R15">
        <f t="shared" si="6"/>
        <v>60</v>
      </c>
      <c r="S15">
        <f t="shared" si="7"/>
        <v>0.23333333333333334</v>
      </c>
      <c r="T15" t="str">
        <f t="shared" si="8"/>
        <v>No Indication</v>
      </c>
      <c r="U15" t="str">
        <f t="shared" si="9"/>
        <v>No T+M+I</v>
      </c>
      <c r="V15">
        <v>887.02564102564111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887</v>
      </c>
      <c r="D16">
        <v>899</v>
      </c>
      <c r="E16">
        <v>855</v>
      </c>
      <c r="F16">
        <v>859</v>
      </c>
      <c r="G16">
        <f>_xll.TA_TYPPRICE(D16,E16,F16)</f>
        <v>871</v>
      </c>
      <c r="H16">
        <v>892.44762098524302</v>
      </c>
      <c r="I16" t="str">
        <f t="shared" si="0"/>
        <v>DOWN</v>
      </c>
      <c r="J16">
        <v>921.83583938266167</v>
      </c>
      <c r="K16">
        <v>882.18889698271096</v>
      </c>
      <c r="L16" t="str">
        <f t="shared" si="1"/>
        <v>DOWN</v>
      </c>
      <c r="M16" t="str">
        <f t="shared" si="2"/>
        <v>DOWN</v>
      </c>
      <c r="N16">
        <v>31.273592658676925</v>
      </c>
      <c r="O16" t="str">
        <f t="shared" si="3"/>
        <v>DOWN</v>
      </c>
      <c r="P16" t="str">
        <f t="shared" si="4"/>
        <v>DOWN</v>
      </c>
      <c r="Q16">
        <f t="shared" si="5"/>
        <v>4</v>
      </c>
      <c r="R16">
        <f t="shared" si="6"/>
        <v>44</v>
      </c>
      <c r="S16">
        <f t="shared" si="7"/>
        <v>9.0909090909090912E-2</v>
      </c>
      <c r="T16" t="str">
        <f t="shared" si="8"/>
        <v>DOWN</v>
      </c>
      <c r="U16" t="str">
        <f t="shared" si="9"/>
        <v>DOWN</v>
      </c>
      <c r="V16">
        <v>882.71400394477325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846.05</v>
      </c>
      <c r="D17">
        <v>854.8</v>
      </c>
      <c r="E17">
        <v>815</v>
      </c>
      <c r="F17">
        <v>854</v>
      </c>
      <c r="G17">
        <f>_xll.TA_TYPPRICE(D17,E17,F17)</f>
        <v>841.26666666666677</v>
      </c>
      <c r="H17">
        <v>866.85714382595484</v>
      </c>
      <c r="I17" t="str">
        <f t="shared" si="0"/>
        <v>DOWN</v>
      </c>
      <c r="J17">
        <v>906.93898618651463</v>
      </c>
      <c r="K17">
        <v>867.25803098655297</v>
      </c>
      <c r="L17" t="str">
        <f t="shared" si="1"/>
        <v>DOWN</v>
      </c>
      <c r="M17" t="str">
        <f t="shared" si="2"/>
        <v>DOWN</v>
      </c>
      <c r="N17">
        <v>29.593001747201392</v>
      </c>
      <c r="O17" t="str">
        <f t="shared" si="3"/>
        <v>DOWN</v>
      </c>
      <c r="P17" t="str">
        <f t="shared" si="4"/>
        <v>DOWN</v>
      </c>
      <c r="Q17">
        <f t="shared" si="5"/>
        <v>39</v>
      </c>
      <c r="R17">
        <f t="shared" si="6"/>
        <v>39.799999999999955</v>
      </c>
      <c r="S17">
        <f t="shared" si="7"/>
        <v>0.97989949748743832</v>
      </c>
      <c r="T17" t="str">
        <f t="shared" si="8"/>
        <v>UP</v>
      </c>
      <c r="U17" t="str">
        <f t="shared" si="9"/>
        <v>No T+M+I</v>
      </c>
      <c r="V17">
        <v>878.29646487634659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833.15</v>
      </c>
      <c r="D18">
        <v>863.95</v>
      </c>
      <c r="E18">
        <v>820.3</v>
      </c>
      <c r="F18">
        <v>823</v>
      </c>
      <c r="G18">
        <f>_xll.TA_TYPPRICE(D18,E18,F18)</f>
        <v>835.75</v>
      </c>
      <c r="H18">
        <v>851.30357191297742</v>
      </c>
      <c r="I18" t="str">
        <f t="shared" si="0"/>
        <v>DOWN</v>
      </c>
      <c r="J18">
        <v>897.38587814506695</v>
      </c>
      <c r="K18">
        <v>856.82291298954124</v>
      </c>
      <c r="L18" t="str">
        <f t="shared" si="1"/>
        <v>DOWN</v>
      </c>
      <c r="M18" t="str">
        <f t="shared" si="2"/>
        <v>DOWN</v>
      </c>
      <c r="N18">
        <v>20.892046686230412</v>
      </c>
      <c r="O18" t="str">
        <f t="shared" si="3"/>
        <v>DOWN</v>
      </c>
      <c r="P18" t="str">
        <f t="shared" si="4"/>
        <v>DOWN</v>
      </c>
      <c r="Q18">
        <f t="shared" si="5"/>
        <v>2.7000000000000455</v>
      </c>
      <c r="R18">
        <f t="shared" si="6"/>
        <v>43.650000000000091</v>
      </c>
      <c r="S18">
        <f t="shared" si="7"/>
        <v>6.1855670103093695E-2</v>
      </c>
      <c r="T18" t="str">
        <f t="shared" si="8"/>
        <v>DOWN</v>
      </c>
      <c r="U18" t="str">
        <f t="shared" si="9"/>
        <v>DOWN</v>
      </c>
      <c r="V18">
        <v>869.78931643383169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828.05</v>
      </c>
      <c r="D19">
        <v>839.9</v>
      </c>
      <c r="E19">
        <v>815</v>
      </c>
      <c r="F19">
        <v>820</v>
      </c>
      <c r="G19">
        <f>_xll.TA_TYPPRICE(D19,E19,F19)</f>
        <v>824.9666666666667</v>
      </c>
      <c r="H19">
        <v>838.13511928982211</v>
      </c>
      <c r="I19" t="str">
        <f t="shared" si="0"/>
        <v>DOWN</v>
      </c>
      <c r="J19">
        <v>884.61123855727431</v>
      </c>
      <c r="K19">
        <v>847.52893232519875</v>
      </c>
      <c r="L19" t="str">
        <f t="shared" si="1"/>
        <v>DOWN</v>
      </c>
      <c r="M19" t="str">
        <f t="shared" si="2"/>
        <v>DOWN</v>
      </c>
      <c r="N19">
        <v>20.174499845768121</v>
      </c>
      <c r="O19" t="str">
        <f t="shared" si="3"/>
        <v>DOWN</v>
      </c>
      <c r="P19" t="str">
        <f t="shared" si="4"/>
        <v>DOWN</v>
      </c>
      <c r="Q19">
        <f t="shared" si="5"/>
        <v>5</v>
      </c>
      <c r="R19">
        <f t="shared" si="6"/>
        <v>24.899999999999977</v>
      </c>
      <c r="S19">
        <f t="shared" si="7"/>
        <v>0.20080321285140582</v>
      </c>
      <c r="T19" t="str">
        <f t="shared" si="8"/>
        <v>No Indication</v>
      </c>
      <c r="U19" t="str">
        <f t="shared" si="9"/>
        <v>No T+M+I</v>
      </c>
      <c r="V19">
        <v>862.12942159785757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810.6</v>
      </c>
      <c r="D20">
        <v>847.05</v>
      </c>
      <c r="E20">
        <v>810</v>
      </c>
      <c r="F20">
        <v>825</v>
      </c>
      <c r="G20">
        <f>_xll.TA_TYPPRICE(D20,E20,F20)</f>
        <v>827.35</v>
      </c>
      <c r="H20">
        <v>832.74255964491113</v>
      </c>
      <c r="I20" t="str">
        <f t="shared" si="0"/>
        <v>DOWN</v>
      </c>
      <c r="J20">
        <v>876.26429665565774</v>
      </c>
      <c r="K20">
        <v>839.18916958626573</v>
      </c>
      <c r="L20" t="str">
        <f t="shared" si="1"/>
        <v>DOWN</v>
      </c>
      <c r="M20" t="str">
        <f t="shared" si="2"/>
        <v>DOWN</v>
      </c>
      <c r="N20">
        <v>25.504853337112156</v>
      </c>
      <c r="O20" t="str">
        <f t="shared" si="3"/>
        <v>DOWN</v>
      </c>
      <c r="P20" t="str">
        <f t="shared" si="4"/>
        <v>DOWN</v>
      </c>
      <c r="Q20">
        <f t="shared" si="5"/>
        <v>15</v>
      </c>
      <c r="R20">
        <f t="shared" si="6"/>
        <v>37.049999999999955</v>
      </c>
      <c r="S20">
        <f t="shared" si="7"/>
        <v>0.40485829959514219</v>
      </c>
      <c r="T20" t="str">
        <f t="shared" si="8"/>
        <v>No Indication</v>
      </c>
      <c r="U20" t="str">
        <f t="shared" si="9"/>
        <v>No T+M+I</v>
      </c>
      <c r="V20">
        <v>856.41720289049488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835</v>
      </c>
      <c r="D21">
        <v>925.4</v>
      </c>
      <c r="E21">
        <v>835</v>
      </c>
      <c r="F21">
        <v>842</v>
      </c>
      <c r="G21">
        <f>_xll.TA_TYPPRICE(D21,E21,F21)</f>
        <v>867.4666666666667</v>
      </c>
      <c r="H21">
        <v>850.10461315578891</v>
      </c>
      <c r="I21" t="str">
        <f t="shared" si="0"/>
        <v>DOWN</v>
      </c>
      <c r="J21">
        <v>887.18334184328933</v>
      </c>
      <c r="K21">
        <v>838.25824301154</v>
      </c>
      <c r="L21" t="str">
        <f t="shared" si="1"/>
        <v>No Confirmation</v>
      </c>
      <c r="M21" t="str">
        <f t="shared" si="2"/>
        <v>No Trend</v>
      </c>
      <c r="N21">
        <v>41.972665783908006</v>
      </c>
      <c r="O21" t="str">
        <f t="shared" si="3"/>
        <v>No Momentum</v>
      </c>
      <c r="P21" t="str">
        <f t="shared" si="4"/>
        <v>No Trend + Momentum</v>
      </c>
      <c r="Q21">
        <f t="shared" si="5"/>
        <v>7</v>
      </c>
      <c r="R21">
        <f t="shared" si="6"/>
        <v>90.399999999999977</v>
      </c>
      <c r="S21">
        <f t="shared" si="7"/>
        <v>7.7433628318584094E-2</v>
      </c>
      <c r="T21" t="str">
        <f t="shared" si="8"/>
        <v>DOWN</v>
      </c>
      <c r="U21" t="str">
        <f t="shared" si="9"/>
        <v>No T+M+I</v>
      </c>
      <c r="V21">
        <v>854.19917167657263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832.6</v>
      </c>
      <c r="D22">
        <v>878.9</v>
      </c>
      <c r="E22">
        <v>832.6</v>
      </c>
      <c r="F22">
        <v>876</v>
      </c>
      <c r="G22">
        <f>_xll.TA_TYPPRICE(D22,E22,F22)</f>
        <v>862.5</v>
      </c>
      <c r="H22">
        <v>856.30230657789446</v>
      </c>
      <c r="I22" t="str">
        <f t="shared" si="0"/>
        <v>UP</v>
      </c>
      <c r="J22">
        <v>885.34259921144724</v>
      </c>
      <c r="K22">
        <v>837.00085567564224</v>
      </c>
      <c r="L22" t="str">
        <f t="shared" si="1"/>
        <v>No Confirmation</v>
      </c>
      <c r="M22" t="str">
        <f t="shared" si="2"/>
        <v>No Trend</v>
      </c>
      <c r="N22">
        <v>62.626837718677983</v>
      </c>
      <c r="O22" t="str">
        <f t="shared" si="3"/>
        <v>UP</v>
      </c>
      <c r="P22" t="str">
        <f t="shared" si="4"/>
        <v>No Trend + Momentum</v>
      </c>
      <c r="Q22">
        <f t="shared" si="5"/>
        <v>43.399999999999977</v>
      </c>
      <c r="R22">
        <f t="shared" si="6"/>
        <v>46.299999999999955</v>
      </c>
      <c r="S22">
        <f t="shared" si="7"/>
        <v>0.93736501079913648</v>
      </c>
      <c r="T22" t="str">
        <f t="shared" si="8"/>
        <v>UP</v>
      </c>
      <c r="U22" t="str">
        <f t="shared" si="9"/>
        <v>No T+M+I</v>
      </c>
      <c r="V22">
        <v>857.55314526479219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875.1</v>
      </c>
      <c r="D23">
        <v>892.9</v>
      </c>
      <c r="E23">
        <v>872</v>
      </c>
      <c r="F23">
        <v>878</v>
      </c>
      <c r="G23">
        <f>_xll.TA_TYPPRICE(D23,E23,F23)</f>
        <v>880.9666666666667</v>
      </c>
      <c r="H23">
        <v>868.63448662228052</v>
      </c>
      <c r="I23" t="str">
        <f t="shared" si="0"/>
        <v>UP</v>
      </c>
      <c r="J23">
        <v>887.0220216089034</v>
      </c>
      <c r="K23">
        <v>844.7784433032773</v>
      </c>
      <c r="L23" t="str">
        <f t="shared" si="1"/>
        <v>No Confirmation</v>
      </c>
      <c r="M23" t="str">
        <f t="shared" si="2"/>
        <v>No Trend</v>
      </c>
      <c r="N23">
        <v>63.580020005191137</v>
      </c>
      <c r="O23" t="str">
        <f t="shared" si="3"/>
        <v>UP</v>
      </c>
      <c r="P23" t="str">
        <f t="shared" si="4"/>
        <v>No Trend + Momentum</v>
      </c>
      <c r="Q23">
        <f t="shared" si="5"/>
        <v>6</v>
      </c>
      <c r="R23">
        <f t="shared" si="6"/>
        <v>20.899999999999977</v>
      </c>
      <c r="S23">
        <f t="shared" si="7"/>
        <v>0.28708133971291899</v>
      </c>
      <c r="T23" t="str">
        <f t="shared" si="8"/>
        <v>No Indication</v>
      </c>
      <c r="U23" t="str">
        <f t="shared" si="9"/>
        <v>No T+M+I</v>
      </c>
      <c r="V23">
        <v>860.6988152240549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882</v>
      </c>
      <c r="D24">
        <v>897.7</v>
      </c>
      <c r="E24">
        <v>867.2</v>
      </c>
      <c r="F24">
        <v>870</v>
      </c>
      <c r="G24">
        <f>_xll.TA_TYPPRICE(D24,E24,F24)</f>
        <v>878.30000000000007</v>
      </c>
      <c r="H24">
        <v>873.46724331114024</v>
      </c>
      <c r="I24" t="str">
        <f t="shared" si="0"/>
        <v>DOWN</v>
      </c>
      <c r="J24">
        <v>889.3949056958138</v>
      </c>
      <c r="K24">
        <v>849.76101145810458</v>
      </c>
      <c r="L24" t="str">
        <f t="shared" si="1"/>
        <v>No Confirmation</v>
      </c>
      <c r="M24" t="str">
        <f t="shared" si="2"/>
        <v>No Trend</v>
      </c>
      <c r="N24">
        <v>56.389146606243202</v>
      </c>
      <c r="O24" t="str">
        <f t="shared" si="3"/>
        <v>No Momentum</v>
      </c>
      <c r="P24" t="str">
        <f t="shared" si="4"/>
        <v>No Trend + Momentum</v>
      </c>
      <c r="Q24">
        <f t="shared" si="5"/>
        <v>2.7999999999999545</v>
      </c>
      <c r="R24">
        <f t="shared" si="6"/>
        <v>30.5</v>
      </c>
      <c r="S24">
        <f t="shared" si="7"/>
        <v>9.1803278688523102E-2</v>
      </c>
      <c r="T24" t="str">
        <f t="shared" si="8"/>
        <v>DOWN</v>
      </c>
      <c r="U24" t="str">
        <f t="shared" si="9"/>
        <v>No T+M+I</v>
      </c>
      <c r="V24">
        <v>862.12976672804643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879.9</v>
      </c>
      <c r="D25">
        <v>904</v>
      </c>
      <c r="E25">
        <v>861.5</v>
      </c>
      <c r="F25">
        <v>904</v>
      </c>
      <c r="G25">
        <f>_xll.TA_TYPPRICE(D25,E25,F25)</f>
        <v>889.83333333333337</v>
      </c>
      <c r="H25">
        <v>881.65028832223675</v>
      </c>
      <c r="I25" t="str">
        <f t="shared" si="0"/>
        <v>UP</v>
      </c>
      <c r="J25">
        <v>892.64048220785514</v>
      </c>
      <c r="K25">
        <v>852.36967557852574</v>
      </c>
      <c r="L25" t="str">
        <f t="shared" si="1"/>
        <v>UP</v>
      </c>
      <c r="M25" t="str">
        <f t="shared" si="2"/>
        <v>UP</v>
      </c>
      <c r="N25">
        <v>72.757544549391881</v>
      </c>
      <c r="O25" t="str">
        <f t="shared" si="3"/>
        <v>UP</v>
      </c>
      <c r="P25" t="str">
        <f t="shared" si="4"/>
        <v>UP</v>
      </c>
      <c r="Q25">
        <f t="shared" si="5"/>
        <v>42.5</v>
      </c>
      <c r="R25">
        <f t="shared" si="6"/>
        <v>42.5</v>
      </c>
      <c r="S25">
        <f t="shared" si="7"/>
        <v>1</v>
      </c>
      <c r="T25" t="str">
        <f t="shared" si="8"/>
        <v>UP</v>
      </c>
      <c r="U25" t="str">
        <f t="shared" si="9"/>
        <v>UP</v>
      </c>
      <c r="V25">
        <v>868.5713410775777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909.75</v>
      </c>
      <c r="D26">
        <v>909.75</v>
      </c>
      <c r="E26">
        <v>880.15</v>
      </c>
      <c r="F26">
        <v>886</v>
      </c>
      <c r="G26">
        <f>_xll.TA_TYPPRICE(D26,E26,F26)</f>
        <v>891.9666666666667</v>
      </c>
      <c r="H26">
        <v>886.80847749445172</v>
      </c>
      <c r="I26" t="str">
        <f t="shared" si="0"/>
        <v>DOWN</v>
      </c>
      <c r="J26">
        <v>896.4425972727762</v>
      </c>
      <c r="K26">
        <v>858.54308100551998</v>
      </c>
      <c r="L26" t="str">
        <f t="shared" si="1"/>
        <v>No Confirmation</v>
      </c>
      <c r="M26" t="str">
        <f t="shared" si="2"/>
        <v>No Trend</v>
      </c>
      <c r="N26">
        <v>58.28160678592058</v>
      </c>
      <c r="O26" t="str">
        <f t="shared" si="3"/>
        <v>No Momentum</v>
      </c>
      <c r="P26" t="str">
        <f t="shared" si="4"/>
        <v>No Trend + Momentum</v>
      </c>
      <c r="Q26">
        <f t="shared" si="5"/>
        <v>5.8500000000000227</v>
      </c>
      <c r="R26">
        <f t="shared" si="6"/>
        <v>29.600000000000023</v>
      </c>
      <c r="S26">
        <f t="shared" si="7"/>
        <v>0.19763513513513575</v>
      </c>
      <c r="T26" t="str">
        <f t="shared" si="8"/>
        <v>DOWN</v>
      </c>
      <c r="U26" t="str">
        <f t="shared" si="9"/>
        <v>No T+M+I</v>
      </c>
      <c r="V26">
        <v>871.25267321948877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900</v>
      </c>
      <c r="D27">
        <v>900</v>
      </c>
      <c r="E27">
        <v>875.25</v>
      </c>
      <c r="F27">
        <v>895</v>
      </c>
      <c r="G27">
        <f>_xll.TA_TYPPRICE(D27,E27,F27)</f>
        <v>890.08333333333337</v>
      </c>
      <c r="H27">
        <v>888.44590541389255</v>
      </c>
      <c r="I27" t="str">
        <f t="shared" si="0"/>
        <v>UP</v>
      </c>
      <c r="J27">
        <v>897.23313121215926</v>
      </c>
      <c r="K27">
        <v>862.25572967096002</v>
      </c>
      <c r="L27" t="str">
        <f t="shared" si="1"/>
        <v>No Confirmation</v>
      </c>
      <c r="M27" t="str">
        <f t="shared" si="2"/>
        <v>No Trend</v>
      </c>
      <c r="N27">
        <v>62.895573093276901</v>
      </c>
      <c r="O27" t="str">
        <f t="shared" si="3"/>
        <v>UP</v>
      </c>
      <c r="P27" t="str">
        <f t="shared" si="4"/>
        <v>No Trend + Momentum</v>
      </c>
      <c r="Q27">
        <f t="shared" si="5"/>
        <v>19.75</v>
      </c>
      <c r="R27">
        <f t="shared" si="6"/>
        <v>24.75</v>
      </c>
      <c r="S27">
        <f t="shared" si="7"/>
        <v>0.79797979797979801</v>
      </c>
      <c r="T27" t="str">
        <f t="shared" si="8"/>
        <v>No Indication</v>
      </c>
      <c r="U27" t="str">
        <f t="shared" si="9"/>
        <v>No T+M+I</v>
      </c>
      <c r="V27">
        <v>874.90610810879821</v>
      </c>
      <c r="W27">
        <v>873.57692307692309</v>
      </c>
      <c r="X27">
        <f t="shared" si="10"/>
        <v>1.3291850318751131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896.95</v>
      </c>
      <c r="D28">
        <v>896.95</v>
      </c>
      <c r="E28">
        <v>881.65</v>
      </c>
      <c r="F28">
        <v>887</v>
      </c>
      <c r="G28">
        <f>_xll.TA_TYPPRICE(D28,E28,F28)</f>
        <v>888.5333333333333</v>
      </c>
      <c r="H28">
        <v>888.48961937361287</v>
      </c>
      <c r="I28" t="str">
        <f t="shared" si="0"/>
        <v>DOWN</v>
      </c>
      <c r="J28">
        <v>897.1702131650128</v>
      </c>
      <c r="K28">
        <v>866.56556752185782</v>
      </c>
      <c r="L28" t="str">
        <f t="shared" si="1"/>
        <v>No Confirmation</v>
      </c>
      <c r="M28" t="str">
        <f t="shared" si="2"/>
        <v>No Trend</v>
      </c>
      <c r="N28">
        <v>56.01240244553771</v>
      </c>
      <c r="O28" t="str">
        <f t="shared" si="3"/>
        <v>No Momentum</v>
      </c>
      <c r="P28" t="str">
        <f t="shared" si="4"/>
        <v>No Trend + Momentum</v>
      </c>
      <c r="Q28">
        <f t="shared" si="5"/>
        <v>5.3500000000000227</v>
      </c>
      <c r="R28">
        <f t="shared" si="6"/>
        <v>15.300000000000068</v>
      </c>
      <c r="S28">
        <f t="shared" si="7"/>
        <v>0.34967320261437901</v>
      </c>
      <c r="T28" t="str">
        <f t="shared" si="8"/>
        <v>No Indication</v>
      </c>
      <c r="U28" t="str">
        <f t="shared" si="9"/>
        <v>No T+M+I</v>
      </c>
      <c r="V28">
        <v>876.7667068612908</v>
      </c>
      <c r="W28">
        <v>874.57122507122506</v>
      </c>
      <c r="X28">
        <f t="shared" si="10"/>
        <v>2.1954817900657417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888</v>
      </c>
      <c r="D29">
        <v>908.5</v>
      </c>
      <c r="E29">
        <v>885</v>
      </c>
      <c r="F29">
        <v>893</v>
      </c>
      <c r="G29">
        <f>_xll.TA_TYPPRICE(D29,E29,F29)</f>
        <v>895.5</v>
      </c>
      <c r="H29">
        <v>891.99480968680643</v>
      </c>
      <c r="I29" t="str">
        <f t="shared" si="0"/>
        <v>UP</v>
      </c>
      <c r="J29">
        <v>899.68794357278773</v>
      </c>
      <c r="K29">
        <v>870.66210807255607</v>
      </c>
      <c r="L29" t="str">
        <f t="shared" si="1"/>
        <v>No Confirmation</v>
      </c>
      <c r="M29" t="str">
        <f t="shared" si="2"/>
        <v>No Trend</v>
      </c>
      <c r="N29">
        <v>60.105505685465253</v>
      </c>
      <c r="O29" t="str">
        <f t="shared" si="3"/>
        <v>UP</v>
      </c>
      <c r="P29" t="str">
        <f t="shared" si="4"/>
        <v>No Trend + Momentum</v>
      </c>
      <c r="Q29">
        <f t="shared" si="5"/>
        <v>8</v>
      </c>
      <c r="R29">
        <f t="shared" si="6"/>
        <v>23.5</v>
      </c>
      <c r="S29">
        <f t="shared" si="7"/>
        <v>0.34042553191489361</v>
      </c>
      <c r="T29" t="str">
        <f t="shared" si="8"/>
        <v>No Indication</v>
      </c>
      <c r="U29" t="str">
        <f t="shared" si="9"/>
        <v>No T+M+I</v>
      </c>
      <c r="V29">
        <v>879.26413657493833</v>
      </c>
      <c r="W29">
        <v>875.93631951039356</v>
      </c>
      <c r="X29">
        <f t="shared" si="10"/>
        <v>3.3278170645447744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890</v>
      </c>
      <c r="D30">
        <v>908.2</v>
      </c>
      <c r="E30">
        <v>885</v>
      </c>
      <c r="F30">
        <v>906</v>
      </c>
      <c r="G30">
        <f>_xll.TA_TYPPRICE(D30,E30,F30)</f>
        <v>899.73333333333323</v>
      </c>
      <c r="H30">
        <v>895.86407151006983</v>
      </c>
      <c r="I30" t="str">
        <f t="shared" si="0"/>
        <v>UP</v>
      </c>
      <c r="J30">
        <v>901.57951166772375</v>
      </c>
      <c r="K30">
        <v>873.84830627865472</v>
      </c>
      <c r="L30" t="str">
        <f t="shared" si="1"/>
        <v>UP</v>
      </c>
      <c r="M30" t="str">
        <f t="shared" si="2"/>
        <v>UP</v>
      </c>
      <c r="N30">
        <v>68.135742808959932</v>
      </c>
      <c r="O30" t="str">
        <f t="shared" si="3"/>
        <v>UP</v>
      </c>
      <c r="P30" t="str">
        <f t="shared" si="4"/>
        <v>UP</v>
      </c>
      <c r="Q30">
        <f t="shared" si="5"/>
        <v>21</v>
      </c>
      <c r="R30">
        <f t="shared" si="6"/>
        <v>23.200000000000045</v>
      </c>
      <c r="S30">
        <f t="shared" si="7"/>
        <v>0.90517241379310165</v>
      </c>
      <c r="T30" t="str">
        <f t="shared" si="8"/>
        <v>UP</v>
      </c>
      <c r="U30" t="str">
        <f t="shared" si="9"/>
        <v>UP</v>
      </c>
      <c r="V30">
        <v>883.37734633264017</v>
      </c>
      <c r="W30">
        <v>878.16325880592001</v>
      </c>
      <c r="X30">
        <f t="shared" si="10"/>
        <v>5.2140875267201636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905.7</v>
      </c>
      <c r="D31">
        <v>905.7</v>
      </c>
      <c r="E31">
        <v>859.7</v>
      </c>
      <c r="F31">
        <v>864</v>
      </c>
      <c r="G31">
        <f>_xll.TA_TYPPRICE(D31,E31,F31)</f>
        <v>876.4666666666667</v>
      </c>
      <c r="H31">
        <v>886.16536908836827</v>
      </c>
      <c r="I31" t="str">
        <f t="shared" si="0"/>
        <v>DOWN</v>
      </c>
      <c r="J31">
        <v>902.49517574156289</v>
      </c>
      <c r="K31">
        <v>870.70423821673148</v>
      </c>
      <c r="L31" t="str">
        <f t="shared" si="1"/>
        <v>DOWN</v>
      </c>
      <c r="M31" t="str">
        <f t="shared" si="2"/>
        <v>DOWN</v>
      </c>
      <c r="N31">
        <v>37.584063394686439</v>
      </c>
      <c r="O31" t="str">
        <f t="shared" si="3"/>
        <v>DOWN</v>
      </c>
      <c r="P31" t="str">
        <f t="shared" si="4"/>
        <v>DOWN</v>
      </c>
      <c r="Q31">
        <f t="shared" si="5"/>
        <v>4.2999999999999545</v>
      </c>
      <c r="R31">
        <f t="shared" si="6"/>
        <v>46</v>
      </c>
      <c r="S31">
        <f t="shared" si="7"/>
        <v>9.3478260869564234E-2</v>
      </c>
      <c r="T31" t="str">
        <f t="shared" si="8"/>
        <v>DOWN</v>
      </c>
      <c r="U31" t="str">
        <f t="shared" si="9"/>
        <v>DOWN</v>
      </c>
      <c r="V31">
        <v>880.39621612761857</v>
      </c>
      <c r="W31">
        <v>877.11412852399997</v>
      </c>
      <c r="X31">
        <f t="shared" si="10"/>
        <v>3.2820876036186064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868</v>
      </c>
      <c r="D32">
        <v>889</v>
      </c>
      <c r="E32">
        <v>863.4</v>
      </c>
      <c r="F32">
        <v>874</v>
      </c>
      <c r="G32">
        <f>_xll.TA_TYPPRICE(D32,E32,F32)</f>
        <v>875.4666666666667</v>
      </c>
      <c r="H32">
        <v>880.81601787751742</v>
      </c>
      <c r="I32" t="str">
        <f t="shared" si="0"/>
        <v>DOWN</v>
      </c>
      <c r="J32">
        <v>899.49624779899341</v>
      </c>
      <c r="K32">
        <v>869.08107416856888</v>
      </c>
      <c r="L32" t="str">
        <f t="shared" si="1"/>
        <v>No Confirmation</v>
      </c>
      <c r="M32" t="str">
        <f t="shared" si="2"/>
        <v>No Trend</v>
      </c>
      <c r="N32">
        <v>44.932816851963899</v>
      </c>
      <c r="O32" t="str">
        <f t="shared" si="3"/>
        <v>No Momentum</v>
      </c>
      <c r="P32" t="str">
        <f t="shared" si="4"/>
        <v>No Trend + Momentum</v>
      </c>
      <c r="Q32">
        <f t="shared" si="5"/>
        <v>10.600000000000023</v>
      </c>
      <c r="R32">
        <f t="shared" si="6"/>
        <v>25.600000000000023</v>
      </c>
      <c r="S32">
        <f t="shared" si="7"/>
        <v>0.4140625000000005</v>
      </c>
      <c r="T32" t="str">
        <f t="shared" si="8"/>
        <v>No Indication</v>
      </c>
      <c r="U32" t="str">
        <f t="shared" si="9"/>
        <v>No T+M+I</v>
      </c>
      <c r="V32">
        <v>879.41218287721574</v>
      </c>
      <c r="W32">
        <v>876.88345233703706</v>
      </c>
      <c r="X32">
        <f t="shared" si="10"/>
        <v>2.5287305401786853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879.95</v>
      </c>
      <c r="D33">
        <v>886.8</v>
      </c>
      <c r="E33">
        <v>874</v>
      </c>
      <c r="F33">
        <v>879</v>
      </c>
      <c r="G33">
        <f>_xll.TA_TYPPRICE(D33,E33,F33)</f>
        <v>879.93333333333339</v>
      </c>
      <c r="H33">
        <v>880.37467560542541</v>
      </c>
      <c r="I33" t="str">
        <f t="shared" si="0"/>
        <v>DOWN</v>
      </c>
      <c r="J33">
        <v>896.6748593992171</v>
      </c>
      <c r="K33">
        <v>870.17416879777579</v>
      </c>
      <c r="L33" t="str">
        <f t="shared" si="1"/>
        <v>No Confirmation</v>
      </c>
      <c r="M33" t="str">
        <f t="shared" si="2"/>
        <v>No Trend</v>
      </c>
      <c r="N33">
        <v>48.70726982715567</v>
      </c>
      <c r="O33" t="str">
        <f t="shared" si="3"/>
        <v>No Momentum</v>
      </c>
      <c r="P33" t="str">
        <f t="shared" si="4"/>
        <v>No Trend + Momentum</v>
      </c>
      <c r="Q33">
        <f t="shared" si="5"/>
        <v>5</v>
      </c>
      <c r="R33">
        <f t="shared" si="6"/>
        <v>12.799999999999955</v>
      </c>
      <c r="S33">
        <f t="shared" si="7"/>
        <v>0.39062500000000139</v>
      </c>
      <c r="T33" t="str">
        <f t="shared" si="8"/>
        <v>No Indication</v>
      </c>
      <c r="U33" t="str">
        <f t="shared" si="9"/>
        <v>No T+M+I</v>
      </c>
      <c r="V33">
        <v>879.34877012687491</v>
      </c>
      <c r="W33">
        <v>877.04023364540467</v>
      </c>
      <c r="X33">
        <f t="shared" si="10"/>
        <v>2.3085364814702416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880</v>
      </c>
      <c r="D34">
        <v>1039.7</v>
      </c>
      <c r="E34">
        <v>873.05</v>
      </c>
      <c r="F34">
        <v>935</v>
      </c>
      <c r="G34">
        <f>_xll.TA_TYPPRICE(D34,E34,F34)</f>
        <v>949.25</v>
      </c>
      <c r="H34">
        <v>914.8123378027127</v>
      </c>
      <c r="I34" t="str">
        <f t="shared" si="0"/>
        <v>UP</v>
      </c>
      <c r="J34">
        <v>928.45822397716881</v>
      </c>
      <c r="K34">
        <v>870.81324239827006</v>
      </c>
      <c r="L34" t="str">
        <f t="shared" si="1"/>
        <v>UP</v>
      </c>
      <c r="M34" t="str">
        <f t="shared" si="2"/>
        <v>UP</v>
      </c>
      <c r="N34">
        <v>73.824866972521875</v>
      </c>
      <c r="O34" t="str">
        <f t="shared" si="3"/>
        <v>UP</v>
      </c>
      <c r="P34" t="str">
        <f t="shared" si="4"/>
        <v>UP</v>
      </c>
      <c r="Q34">
        <f t="shared" si="5"/>
        <v>61.950000000000045</v>
      </c>
      <c r="R34">
        <f t="shared" si="6"/>
        <v>166.65000000000009</v>
      </c>
      <c r="S34">
        <f t="shared" si="7"/>
        <v>0.3717371737173718</v>
      </c>
      <c r="T34" t="str">
        <f t="shared" si="8"/>
        <v>No Indication</v>
      </c>
      <c r="U34" t="str">
        <f t="shared" si="9"/>
        <v>No T+M+I</v>
      </c>
      <c r="V34">
        <v>887.9104977996634</v>
      </c>
      <c r="W34">
        <v>881.33354967167099</v>
      </c>
      <c r="X34">
        <f t="shared" si="10"/>
        <v>6.5769481279924094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939</v>
      </c>
      <c r="D35">
        <v>949.55</v>
      </c>
      <c r="E35">
        <v>898</v>
      </c>
      <c r="F35">
        <v>912</v>
      </c>
      <c r="G35">
        <f>_xll.TA_TYPPRICE(D35,E35,F35)</f>
        <v>919.85</v>
      </c>
      <c r="H35">
        <v>917.33116890135636</v>
      </c>
      <c r="I35" t="str">
        <f t="shared" si="0"/>
        <v>DOWN</v>
      </c>
      <c r="J35">
        <v>933.14528531557573</v>
      </c>
      <c r="K35">
        <v>876.85474408754339</v>
      </c>
      <c r="L35" t="str">
        <f t="shared" si="1"/>
        <v>No Confirmation</v>
      </c>
      <c r="M35" t="str">
        <f t="shared" si="2"/>
        <v>No Trend</v>
      </c>
      <c r="N35">
        <v>58.993634295740108</v>
      </c>
      <c r="O35" t="str">
        <f t="shared" si="3"/>
        <v>No Momentum</v>
      </c>
      <c r="P35" t="str">
        <f t="shared" si="4"/>
        <v>No Trend + Momentum</v>
      </c>
      <c r="Q35">
        <f t="shared" si="5"/>
        <v>14</v>
      </c>
      <c r="R35">
        <f t="shared" si="6"/>
        <v>51.549999999999955</v>
      </c>
      <c r="S35">
        <f t="shared" si="7"/>
        <v>0.27158098933074709</v>
      </c>
      <c r="T35" t="str">
        <f t="shared" si="8"/>
        <v>No Indication</v>
      </c>
      <c r="U35" t="str">
        <f t="shared" si="9"/>
        <v>No T+M+I</v>
      </c>
      <c r="V35">
        <v>891.61657506125368</v>
      </c>
      <c r="W35">
        <v>883.60513858488059</v>
      </c>
      <c r="X35">
        <f t="shared" si="10"/>
        <v>8.0114364763730919</v>
      </c>
      <c r="Y35">
        <v>3.8638122936487584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917.55</v>
      </c>
      <c r="D36">
        <v>955</v>
      </c>
      <c r="E36">
        <v>910</v>
      </c>
      <c r="F36">
        <v>952</v>
      </c>
      <c r="G36">
        <f>_xll.TA_TYPPRICE(D36,E36,F36)</f>
        <v>939</v>
      </c>
      <c r="H36">
        <v>928.16558445067812</v>
      </c>
      <c r="I36" t="str">
        <f t="shared" si="0"/>
        <v>UP</v>
      </c>
      <c r="J36">
        <v>938.00188857878118</v>
      </c>
      <c r="K36">
        <v>884.22035651253373</v>
      </c>
      <c r="L36" t="str">
        <f t="shared" si="1"/>
        <v>UP</v>
      </c>
      <c r="M36" t="str">
        <f t="shared" si="2"/>
        <v>UP</v>
      </c>
      <c r="N36">
        <v>71.458618533285488</v>
      </c>
      <c r="O36" t="str">
        <f t="shared" si="3"/>
        <v>UP</v>
      </c>
      <c r="P36" t="str">
        <f t="shared" si="4"/>
        <v>UP</v>
      </c>
      <c r="Q36">
        <f t="shared" si="5"/>
        <v>42</v>
      </c>
      <c r="R36">
        <f t="shared" si="6"/>
        <v>45</v>
      </c>
      <c r="S36">
        <f t="shared" si="7"/>
        <v>0.93333333333333335</v>
      </c>
      <c r="T36" t="str">
        <f t="shared" si="8"/>
        <v>UP</v>
      </c>
      <c r="U36" t="str">
        <f t="shared" si="9"/>
        <v>UP</v>
      </c>
      <c r="V36">
        <v>900.90633274413779</v>
      </c>
      <c r="W36">
        <v>888.67142461563014</v>
      </c>
      <c r="X36">
        <f t="shared" si="10"/>
        <v>12.234908128507641</v>
      </c>
      <c r="Y36">
        <v>5.5380314606205356</v>
      </c>
      <c r="Z36" t="str">
        <f t="shared" si="11"/>
        <v>UP</v>
      </c>
      <c r="AA36" t="str">
        <f t="shared" si="12"/>
        <v>UP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957</v>
      </c>
      <c r="D37">
        <v>972.9</v>
      </c>
      <c r="E37">
        <v>953.55</v>
      </c>
      <c r="F37">
        <v>965</v>
      </c>
      <c r="G37">
        <f>_xll.TA_TYPPRICE(D37,E37,F37)</f>
        <v>963.81666666666661</v>
      </c>
      <c r="H37">
        <v>945.99112555867237</v>
      </c>
      <c r="I37" t="str">
        <f t="shared" si="0"/>
        <v>UP</v>
      </c>
      <c r="J37">
        <v>945.75702445016316</v>
      </c>
      <c r="K37">
        <v>899.62694395419294</v>
      </c>
      <c r="L37" t="str">
        <f t="shared" si="1"/>
        <v>UP</v>
      </c>
      <c r="M37" t="str">
        <f t="shared" si="2"/>
        <v>UP</v>
      </c>
      <c r="N37">
        <v>74.595798132761033</v>
      </c>
      <c r="O37" t="str">
        <f t="shared" si="3"/>
        <v>UP</v>
      </c>
      <c r="P37" t="str">
        <f t="shared" si="4"/>
        <v>UP</v>
      </c>
      <c r="Q37">
        <f t="shared" si="5"/>
        <v>11.450000000000045</v>
      </c>
      <c r="R37">
        <f t="shared" si="6"/>
        <v>19.350000000000023</v>
      </c>
      <c r="S37">
        <f t="shared" si="7"/>
        <v>0.59173126614987248</v>
      </c>
      <c r="T37" t="str">
        <f t="shared" si="8"/>
        <v>No Indication</v>
      </c>
      <c r="U37" t="str">
        <f t="shared" si="9"/>
        <v>No T+M+I</v>
      </c>
      <c r="V37">
        <v>910.76689693734738</v>
      </c>
      <c r="W37">
        <v>894.32539316262046</v>
      </c>
      <c r="X37">
        <f t="shared" si="10"/>
        <v>16.441503774726925</v>
      </c>
      <c r="Y37">
        <v>7.7187259234418137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966.9</v>
      </c>
      <c r="D38">
        <v>966.9</v>
      </c>
      <c r="E38">
        <v>940</v>
      </c>
      <c r="F38">
        <v>942</v>
      </c>
      <c r="G38">
        <f>_xll.TA_TYPPRICE(D38,E38,F38)</f>
        <v>949.63333333333333</v>
      </c>
      <c r="H38">
        <v>947.8122294460029</v>
      </c>
      <c r="I38" t="str">
        <f t="shared" si="0"/>
        <v>DOWN</v>
      </c>
      <c r="J38">
        <v>950.45546346123797</v>
      </c>
      <c r="K38">
        <v>908.59873418659447</v>
      </c>
      <c r="L38" t="str">
        <f t="shared" si="1"/>
        <v>No Confirmation</v>
      </c>
      <c r="M38" t="str">
        <f t="shared" si="2"/>
        <v>No Trend</v>
      </c>
      <c r="N38">
        <v>60.008586442694359</v>
      </c>
      <c r="O38" t="str">
        <f t="shared" si="3"/>
        <v>UP</v>
      </c>
      <c r="P38" t="str">
        <f t="shared" si="4"/>
        <v>No Trend + Momentum</v>
      </c>
      <c r="Q38">
        <f t="shared" si="5"/>
        <v>2</v>
      </c>
      <c r="R38">
        <f t="shared" si="6"/>
        <v>26.899999999999977</v>
      </c>
      <c r="S38">
        <f t="shared" si="7"/>
        <v>7.4349442379182215E-2</v>
      </c>
      <c r="T38" t="str">
        <f t="shared" si="8"/>
        <v>DOWN</v>
      </c>
      <c r="U38" t="str">
        <f t="shared" si="9"/>
        <v>No T+M+I</v>
      </c>
      <c r="V38">
        <v>915.57198971621699</v>
      </c>
      <c r="W38">
        <v>897.85684552094483</v>
      </c>
      <c r="X38">
        <f t="shared" si="10"/>
        <v>17.71514419527216</v>
      </c>
      <c r="Y38">
        <v>9.7180095778078837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952.7</v>
      </c>
      <c r="D39">
        <v>956</v>
      </c>
      <c r="E39">
        <v>937.3</v>
      </c>
      <c r="F39">
        <v>937</v>
      </c>
      <c r="G39">
        <f>_xll.TA_TYPPRICE(D39,E39,F39)</f>
        <v>943.43333333333339</v>
      </c>
      <c r="H39">
        <v>945.62278138966815</v>
      </c>
      <c r="I39" t="str">
        <f t="shared" si="0"/>
        <v>DOWN</v>
      </c>
      <c r="J39">
        <v>951.68758269207399</v>
      </c>
      <c r="K39">
        <v>914.97679325624017</v>
      </c>
      <c r="L39" t="str">
        <f t="shared" si="1"/>
        <v>No Confirmation</v>
      </c>
      <c r="M39" t="str">
        <f t="shared" si="2"/>
        <v>No Trend</v>
      </c>
      <c r="N39">
        <v>56.980711263838977</v>
      </c>
      <c r="O39" t="str">
        <f t="shared" si="3"/>
        <v>No Momentum</v>
      </c>
      <c r="P39" t="str">
        <f t="shared" si="4"/>
        <v>No Trend + Momentum</v>
      </c>
      <c r="Q39">
        <f t="shared" si="5"/>
        <v>-0.29999999999995453</v>
      </c>
      <c r="R39">
        <f t="shared" si="6"/>
        <v>18.700000000000045</v>
      </c>
      <c r="S39">
        <f t="shared" si="7"/>
        <v>-1.604278074866063E-2</v>
      </c>
      <c r="T39" t="str">
        <f t="shared" si="8"/>
        <v>DOWN</v>
      </c>
      <c r="U39" t="str">
        <f t="shared" si="9"/>
        <v>No T+M+I</v>
      </c>
      <c r="V39">
        <v>918.86860668295287</v>
      </c>
      <c r="W39">
        <v>900.75633844531933</v>
      </c>
      <c r="X39">
        <f t="shared" si="10"/>
        <v>18.112268237633543</v>
      </c>
      <c r="Y39">
        <v>11.396861309773016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940</v>
      </c>
      <c r="D40">
        <v>943.95</v>
      </c>
      <c r="E40">
        <v>916</v>
      </c>
      <c r="F40">
        <v>921</v>
      </c>
      <c r="G40">
        <f>_xll.TA_TYPPRICE(D40,E40,F40)</f>
        <v>926.98333333333323</v>
      </c>
      <c r="H40">
        <v>936.30305736150069</v>
      </c>
      <c r="I40" t="str">
        <f t="shared" si="0"/>
        <v>DOWN</v>
      </c>
      <c r="J40">
        <v>949.96811987161311</v>
      </c>
      <c r="K40">
        <v>915.20417253263122</v>
      </c>
      <c r="L40" t="str">
        <f t="shared" si="1"/>
        <v>No Confirmation</v>
      </c>
      <c r="M40" t="str">
        <f t="shared" si="2"/>
        <v>No Trend</v>
      </c>
      <c r="N40">
        <v>47.411644552588434</v>
      </c>
      <c r="O40" t="str">
        <f t="shared" si="3"/>
        <v>No Momentum</v>
      </c>
      <c r="P40" t="str">
        <f t="shared" si="4"/>
        <v>No Trend + Momentum</v>
      </c>
      <c r="Q40">
        <f t="shared" si="5"/>
        <v>5</v>
      </c>
      <c r="R40">
        <f t="shared" si="6"/>
        <v>27.950000000000045</v>
      </c>
      <c r="S40">
        <f t="shared" si="7"/>
        <v>0.17889087656529487</v>
      </c>
      <c r="T40" t="str">
        <f t="shared" si="8"/>
        <v>DOWN</v>
      </c>
      <c r="U40" t="str">
        <f t="shared" si="9"/>
        <v>No T+M+I</v>
      </c>
      <c r="V40">
        <v>919.19651334711398</v>
      </c>
      <c r="W40">
        <v>902.25586893085119</v>
      </c>
      <c r="X40">
        <f t="shared" si="10"/>
        <v>16.940644416262785</v>
      </c>
      <c r="Y40">
        <v>12.505617931070969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923.45</v>
      </c>
      <c r="D41">
        <v>936.7</v>
      </c>
      <c r="E41">
        <v>881.1</v>
      </c>
      <c r="F41">
        <v>887</v>
      </c>
      <c r="G41">
        <f>_xll.TA_TYPPRICE(D41,E41,F41)</f>
        <v>901.6</v>
      </c>
      <c r="H41">
        <v>918.95152868075036</v>
      </c>
      <c r="I41" t="str">
        <f t="shared" si="0"/>
        <v>DOWN</v>
      </c>
      <c r="J41">
        <v>947.01964878903243</v>
      </c>
      <c r="K41">
        <v>907.6254675253798</v>
      </c>
      <c r="L41" t="str">
        <f t="shared" si="1"/>
        <v>DOWN</v>
      </c>
      <c r="M41" t="str">
        <f t="shared" si="2"/>
        <v>DOWN</v>
      </c>
      <c r="N41">
        <v>32.786370658842444</v>
      </c>
      <c r="O41" t="str">
        <f t="shared" si="3"/>
        <v>DOWN</v>
      </c>
      <c r="P41" t="str">
        <f t="shared" si="4"/>
        <v>DOWN</v>
      </c>
      <c r="Q41">
        <f t="shared" si="5"/>
        <v>5.8999999999999773</v>
      </c>
      <c r="R41">
        <f t="shared" si="6"/>
        <v>55.600000000000023</v>
      </c>
      <c r="S41">
        <f t="shared" si="7"/>
        <v>0.10611510791366861</v>
      </c>
      <c r="T41" t="str">
        <f t="shared" si="8"/>
        <v>DOWN</v>
      </c>
      <c r="U41" t="str">
        <f t="shared" si="9"/>
        <v>DOWN</v>
      </c>
      <c r="V41">
        <v>914.24320360140416</v>
      </c>
      <c r="W41">
        <v>901.12580456560295</v>
      </c>
      <c r="X41">
        <f t="shared" si="10"/>
        <v>13.117399035801213</v>
      </c>
      <c r="Y41">
        <v>12.627974152017018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890.95</v>
      </c>
      <c r="D42">
        <v>894.9</v>
      </c>
      <c r="E42">
        <v>876.9</v>
      </c>
      <c r="F42">
        <v>890</v>
      </c>
      <c r="G42">
        <f>_xll.TA_TYPPRICE(D42,E42,F42)</f>
        <v>887.26666666666677</v>
      </c>
      <c r="H42">
        <v>903.10909767370856</v>
      </c>
      <c r="I42" t="str">
        <f t="shared" si="0"/>
        <v>DOWN</v>
      </c>
      <c r="J42">
        <v>935.43750461369189</v>
      </c>
      <c r="K42">
        <v>900.7975858530732</v>
      </c>
      <c r="L42" t="str">
        <f t="shared" si="1"/>
        <v>DOWN</v>
      </c>
      <c r="M42" t="str">
        <f t="shared" si="2"/>
        <v>DOWN</v>
      </c>
      <c r="N42">
        <v>34.997929650255692</v>
      </c>
      <c r="O42" t="str">
        <f t="shared" si="3"/>
        <v>DOWN</v>
      </c>
      <c r="P42" t="str">
        <f t="shared" si="4"/>
        <v>DOWN</v>
      </c>
      <c r="Q42">
        <f t="shared" si="5"/>
        <v>13.100000000000023</v>
      </c>
      <c r="R42">
        <f t="shared" si="6"/>
        <v>18</v>
      </c>
      <c r="S42">
        <f t="shared" si="7"/>
        <v>0.72777777777777908</v>
      </c>
      <c r="T42" t="str">
        <f t="shared" si="8"/>
        <v>No Indication</v>
      </c>
      <c r="U42" t="str">
        <f t="shared" si="9"/>
        <v>No T+M+I</v>
      </c>
      <c r="V42">
        <v>910.51347997041887</v>
      </c>
      <c r="W42">
        <v>900.30167089407678</v>
      </c>
      <c r="X42">
        <f t="shared" si="10"/>
        <v>10.211809076342092</v>
      </c>
      <c r="Y42">
        <v>12.144741136882033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897.95</v>
      </c>
      <c r="D43">
        <v>910</v>
      </c>
      <c r="E43">
        <v>894.4</v>
      </c>
      <c r="F43">
        <v>906</v>
      </c>
      <c r="G43">
        <f>_xll.TA_TYPPRICE(D43,E43,F43)</f>
        <v>903.4666666666667</v>
      </c>
      <c r="H43">
        <v>903.28788217018769</v>
      </c>
      <c r="I43" t="str">
        <f t="shared" si="0"/>
        <v>UP</v>
      </c>
      <c r="J43">
        <v>929.78472581064921</v>
      </c>
      <c r="K43">
        <v>899.37590010794577</v>
      </c>
      <c r="L43" t="str">
        <f t="shared" si="1"/>
        <v>No Confirmation</v>
      </c>
      <c r="M43" t="str">
        <f t="shared" si="2"/>
        <v>No Trend</v>
      </c>
      <c r="N43">
        <v>46.691483488924277</v>
      </c>
      <c r="O43" t="str">
        <f t="shared" si="3"/>
        <v>No Momentum</v>
      </c>
      <c r="P43" t="str">
        <f t="shared" si="4"/>
        <v>No Trend + Momentum</v>
      </c>
      <c r="Q43">
        <f t="shared" si="5"/>
        <v>11.600000000000023</v>
      </c>
      <c r="R43">
        <f t="shared" si="6"/>
        <v>15.600000000000023</v>
      </c>
      <c r="S43">
        <f t="shared" si="7"/>
        <v>0.74358974358974395</v>
      </c>
      <c r="T43" t="str">
        <f t="shared" si="8"/>
        <v>No Indication</v>
      </c>
      <c r="U43" t="str">
        <f t="shared" si="9"/>
        <v>No T+M+I</v>
      </c>
      <c r="V43">
        <v>909.81909843650828</v>
      </c>
      <c r="W43">
        <v>900.72376934636736</v>
      </c>
      <c r="X43">
        <f t="shared" si="10"/>
        <v>9.0953290901409218</v>
      </c>
      <c r="Y43">
        <v>11.534858727533811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903</v>
      </c>
      <c r="D44">
        <v>920.9</v>
      </c>
      <c r="E44">
        <v>865.9</v>
      </c>
      <c r="F44">
        <v>920</v>
      </c>
      <c r="G44">
        <f>_xll.TA_TYPPRICE(D44,E44,F44)</f>
        <v>902.26666666666677</v>
      </c>
      <c r="H44">
        <v>902.77727441842717</v>
      </c>
      <c r="I44" t="str">
        <f t="shared" si="0"/>
        <v>UP</v>
      </c>
      <c r="J44">
        <v>927.81034229717159</v>
      </c>
      <c r="K44">
        <v>891.93681119506891</v>
      </c>
      <c r="L44" t="str">
        <f t="shared" si="1"/>
        <v>No Confirmation</v>
      </c>
      <c r="M44" t="str">
        <f t="shared" si="2"/>
        <v>No Trend</v>
      </c>
      <c r="N44">
        <v>55.455977172242541</v>
      </c>
      <c r="O44" t="str">
        <f t="shared" si="3"/>
        <v>No Momentum</v>
      </c>
      <c r="P44" t="str">
        <f t="shared" si="4"/>
        <v>No Trend + Momentum</v>
      </c>
      <c r="Q44">
        <f t="shared" si="5"/>
        <v>54.100000000000023</v>
      </c>
      <c r="R44">
        <f t="shared" si="6"/>
        <v>55</v>
      </c>
      <c r="S44">
        <f t="shared" si="7"/>
        <v>0.98363636363636409</v>
      </c>
      <c r="T44" t="str">
        <f t="shared" si="8"/>
        <v>UP</v>
      </c>
      <c r="U44" t="str">
        <f t="shared" si="9"/>
        <v>No T+M+I</v>
      </c>
      <c r="V44">
        <v>911.3853909847378</v>
      </c>
      <c r="W44">
        <v>902.15163828367349</v>
      </c>
      <c r="X44">
        <f t="shared" si="10"/>
        <v>9.2337527010643043</v>
      </c>
      <c r="Y44">
        <v>11.074637522239909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925</v>
      </c>
      <c r="D45">
        <v>944.9</v>
      </c>
      <c r="E45">
        <v>898.75</v>
      </c>
      <c r="F45">
        <v>943</v>
      </c>
      <c r="G45">
        <f>_xll.TA_TYPPRICE(D45,E45,F45)</f>
        <v>928.88333333333333</v>
      </c>
      <c r="H45">
        <v>915.83030387588019</v>
      </c>
      <c r="I45" t="str">
        <f t="shared" si="0"/>
        <v>UP</v>
      </c>
      <c r="J45">
        <v>931.60804400891118</v>
      </c>
      <c r="K45">
        <v>893.45085315172025</v>
      </c>
      <c r="L45" t="str">
        <f t="shared" si="1"/>
        <v>UP</v>
      </c>
      <c r="M45" t="str">
        <f t="shared" si="2"/>
        <v>UP</v>
      </c>
      <c r="N45">
        <v>66.699275435263388</v>
      </c>
      <c r="O45" t="str">
        <f t="shared" si="3"/>
        <v>UP</v>
      </c>
      <c r="P45" t="str">
        <f t="shared" si="4"/>
        <v>UP</v>
      </c>
      <c r="Q45">
        <f t="shared" si="5"/>
        <v>44.25</v>
      </c>
      <c r="R45">
        <f t="shared" si="6"/>
        <v>46.149999999999977</v>
      </c>
      <c r="S45">
        <f t="shared" si="7"/>
        <v>0.95882990249187483</v>
      </c>
      <c r="T45" t="str">
        <f t="shared" si="8"/>
        <v>UP</v>
      </c>
      <c r="U45" t="str">
        <f t="shared" si="9"/>
        <v>UP</v>
      </c>
      <c r="V45">
        <v>916.24917698708578</v>
      </c>
      <c r="W45">
        <v>905.17744285525328</v>
      </c>
      <c r="X45">
        <f t="shared" si="10"/>
        <v>11.0717341318325</v>
      </c>
      <c r="Y45">
        <v>11.074056844158427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942</v>
      </c>
      <c r="D46">
        <v>943</v>
      </c>
      <c r="E46">
        <v>925</v>
      </c>
      <c r="F46">
        <v>930</v>
      </c>
      <c r="G46">
        <f>_xll.TA_TYPPRICE(D46,E46,F46)</f>
        <v>932.66666666666663</v>
      </c>
      <c r="H46">
        <v>924.24848527127347</v>
      </c>
      <c r="I46" t="str">
        <f t="shared" si="0"/>
        <v>UP</v>
      </c>
      <c r="J46">
        <v>934.13958978470873</v>
      </c>
      <c r="K46">
        <v>900.46177467356017</v>
      </c>
      <c r="L46" t="str">
        <f t="shared" si="1"/>
        <v>No Confirmation</v>
      </c>
      <c r="M46" t="str">
        <f t="shared" si="2"/>
        <v>No Trend</v>
      </c>
      <c r="N46">
        <v>56.604813222522296</v>
      </c>
      <c r="O46" t="str">
        <f t="shared" si="3"/>
        <v>No Momentum</v>
      </c>
      <c r="P46" t="str">
        <f t="shared" si="4"/>
        <v>No Trend + Momentum</v>
      </c>
      <c r="Q46">
        <f t="shared" si="5"/>
        <v>5</v>
      </c>
      <c r="R46">
        <f t="shared" si="6"/>
        <v>18</v>
      </c>
      <c r="S46">
        <f t="shared" si="7"/>
        <v>0.27777777777777779</v>
      </c>
      <c r="T46" t="str">
        <f t="shared" si="8"/>
        <v>No Indication</v>
      </c>
      <c r="U46" t="str">
        <f t="shared" si="9"/>
        <v>No T+M+I</v>
      </c>
      <c r="V46">
        <v>918.36468821984181</v>
      </c>
      <c r="W46">
        <v>907.01615079190117</v>
      </c>
      <c r="X46">
        <f t="shared" si="10"/>
        <v>11.348537427940641</v>
      </c>
      <c r="Y46">
        <v>11.128952960914869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934.95</v>
      </c>
      <c r="D47">
        <v>939</v>
      </c>
      <c r="E47">
        <v>908</v>
      </c>
      <c r="F47">
        <v>912</v>
      </c>
      <c r="G47">
        <f>_xll.TA_TYPPRICE(D47,E47,F47)</f>
        <v>919.66666666666663</v>
      </c>
      <c r="H47">
        <v>921.9575759689701</v>
      </c>
      <c r="I47" t="str">
        <f t="shared" si="0"/>
        <v>DOWN</v>
      </c>
      <c r="J47">
        <v>935.2196809436623</v>
      </c>
      <c r="K47">
        <v>902.13693585721342</v>
      </c>
      <c r="L47" t="str">
        <f t="shared" si="1"/>
        <v>No Confirmation</v>
      </c>
      <c r="M47" t="str">
        <f t="shared" si="2"/>
        <v>No Trend</v>
      </c>
      <c r="N47">
        <v>44.855404456086823</v>
      </c>
      <c r="O47" t="str">
        <f t="shared" si="3"/>
        <v>No Momentum</v>
      </c>
      <c r="P47" t="str">
        <f t="shared" si="4"/>
        <v>No Trend + Momentum</v>
      </c>
      <c r="Q47">
        <f t="shared" si="5"/>
        <v>4</v>
      </c>
      <c r="R47">
        <f t="shared" si="6"/>
        <v>31</v>
      </c>
      <c r="S47">
        <f t="shared" si="7"/>
        <v>0.12903225806451613</v>
      </c>
      <c r="T47" t="str">
        <f t="shared" si="8"/>
        <v>DOWN</v>
      </c>
      <c r="U47" t="str">
        <f t="shared" si="9"/>
        <v>No T+M+I</v>
      </c>
      <c r="V47">
        <v>917.38550541678921</v>
      </c>
      <c r="W47">
        <v>907.3853248073159</v>
      </c>
      <c r="X47">
        <f t="shared" si="10"/>
        <v>10.000180609473318</v>
      </c>
      <c r="Y47">
        <v>10.90319849062656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918</v>
      </c>
      <c r="D48">
        <v>933.35</v>
      </c>
      <c r="E48">
        <v>910</v>
      </c>
      <c r="F48">
        <v>916</v>
      </c>
      <c r="G48">
        <f>_xll.TA_TYPPRICE(D48,E48,F48)</f>
        <v>919.7833333333333</v>
      </c>
      <c r="H48">
        <v>920.8704546511517</v>
      </c>
      <c r="I48" t="str">
        <f t="shared" si="0"/>
        <v>DOWN</v>
      </c>
      <c r="J48">
        <v>934.80419628951518</v>
      </c>
      <c r="K48">
        <v>903.88428344449937</v>
      </c>
      <c r="L48" t="str">
        <f t="shared" si="1"/>
        <v>No Confirmation</v>
      </c>
      <c r="M48" t="str">
        <f t="shared" si="2"/>
        <v>No Trend</v>
      </c>
      <c r="N48">
        <v>47.861604082291748</v>
      </c>
      <c r="O48" t="str">
        <f t="shared" si="3"/>
        <v>No Momentum</v>
      </c>
      <c r="P48" t="str">
        <f t="shared" si="4"/>
        <v>No Trend + Momentum</v>
      </c>
      <c r="Q48">
        <f t="shared" si="5"/>
        <v>6</v>
      </c>
      <c r="R48">
        <f t="shared" si="6"/>
        <v>23.350000000000023</v>
      </c>
      <c r="S48">
        <f t="shared" si="7"/>
        <v>0.25695931477516037</v>
      </c>
      <c r="T48" t="str">
        <f t="shared" si="8"/>
        <v>No Indication</v>
      </c>
      <c r="U48" t="str">
        <f t="shared" si="9"/>
        <v>No T+M+I</v>
      </c>
      <c r="V48">
        <v>917.17235073728318</v>
      </c>
      <c r="W48">
        <v>908.02344889566291</v>
      </c>
      <c r="X48">
        <f t="shared" si="10"/>
        <v>9.1489018416202725</v>
      </c>
      <c r="Y48">
        <v>10.552339160825301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917</v>
      </c>
      <c r="D49">
        <v>936.95</v>
      </c>
      <c r="E49">
        <v>911.3</v>
      </c>
      <c r="F49">
        <v>929</v>
      </c>
      <c r="G49">
        <f>_xll.TA_TYPPRICE(D49,E49,F49)</f>
        <v>925.75</v>
      </c>
      <c r="H49">
        <v>923.31022732557585</v>
      </c>
      <c r="I49" t="str">
        <f t="shared" si="0"/>
        <v>UP</v>
      </c>
      <c r="J49">
        <v>935.28104155851179</v>
      </c>
      <c r="K49">
        <v>905.53222045683287</v>
      </c>
      <c r="L49" t="str">
        <f t="shared" si="1"/>
        <v>No Confirmation</v>
      </c>
      <c r="M49" t="str">
        <f t="shared" si="2"/>
        <v>No Trend</v>
      </c>
      <c r="N49">
        <v>57.314922899501411</v>
      </c>
      <c r="O49" t="str">
        <f t="shared" si="3"/>
        <v>No Momentum</v>
      </c>
      <c r="P49" t="str">
        <f t="shared" si="4"/>
        <v>No Trend + Momentum</v>
      </c>
      <c r="Q49">
        <f t="shared" si="5"/>
        <v>17.700000000000045</v>
      </c>
      <c r="R49">
        <f t="shared" si="6"/>
        <v>25.650000000000091</v>
      </c>
      <c r="S49">
        <f t="shared" si="7"/>
        <v>0.69005847953216304</v>
      </c>
      <c r="T49" t="str">
        <f t="shared" si="8"/>
        <v>No Indication</v>
      </c>
      <c r="U49" t="str">
        <f t="shared" si="9"/>
        <v>No T+M+I</v>
      </c>
      <c r="V49">
        <v>918.99198908539347</v>
      </c>
      <c r="W49">
        <v>909.57726749598419</v>
      </c>
      <c r="X49">
        <f t="shared" si="10"/>
        <v>9.4147215894092824</v>
      </c>
      <c r="Y49">
        <v>10.324815646542097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940</v>
      </c>
      <c r="D50">
        <v>944.95</v>
      </c>
      <c r="E50">
        <v>922.05</v>
      </c>
      <c r="F50">
        <v>937</v>
      </c>
      <c r="G50">
        <f>_xll.TA_TYPPRICE(D50,E50,F50)</f>
        <v>934.66666666666663</v>
      </c>
      <c r="H50">
        <v>928.98844699612118</v>
      </c>
      <c r="I50" t="str">
        <f t="shared" si="0"/>
        <v>UP</v>
      </c>
      <c r="J50">
        <v>937.42969898995364</v>
      </c>
      <c r="K50">
        <v>909.2028381330922</v>
      </c>
      <c r="L50" t="str">
        <f t="shared" si="1"/>
        <v>No Confirmation</v>
      </c>
      <c r="M50" t="str">
        <f t="shared" si="2"/>
        <v>No Trend</v>
      </c>
      <c r="N50">
        <v>62.539560328604246</v>
      </c>
      <c r="O50" t="str">
        <f t="shared" si="3"/>
        <v>UP</v>
      </c>
      <c r="P50" t="str">
        <f t="shared" si="4"/>
        <v>No Trend + Momentum</v>
      </c>
      <c r="Q50">
        <f t="shared" si="5"/>
        <v>14.950000000000045</v>
      </c>
      <c r="R50">
        <f t="shared" si="6"/>
        <v>22.900000000000091</v>
      </c>
      <c r="S50">
        <f t="shared" si="7"/>
        <v>0.65283842794759761</v>
      </c>
      <c r="T50" t="str">
        <f t="shared" si="8"/>
        <v>No Indication</v>
      </c>
      <c r="U50" t="str">
        <f t="shared" si="9"/>
        <v>No T+M+I</v>
      </c>
      <c r="V50">
        <v>921.76245230302527</v>
      </c>
      <c r="W50">
        <v>911.60858101480017</v>
      </c>
      <c r="X50">
        <f t="shared" si="10"/>
        <v>10.153871288225105</v>
      </c>
      <c r="Y50">
        <v>10.290626774878699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942</v>
      </c>
      <c r="D51">
        <v>954</v>
      </c>
      <c r="E51">
        <v>932.15</v>
      </c>
      <c r="F51">
        <v>945</v>
      </c>
      <c r="G51">
        <f>_xll.TA_TYPPRICE(D51,E51,F51)</f>
        <v>943.7166666666667</v>
      </c>
      <c r="H51">
        <v>936.35255683139394</v>
      </c>
      <c r="I51" t="str">
        <f t="shared" si="0"/>
        <v>UP</v>
      </c>
      <c r="J51">
        <v>941.11198810329722</v>
      </c>
      <c r="K51">
        <v>914.30220743684947</v>
      </c>
      <c r="L51" t="str">
        <f t="shared" si="1"/>
        <v>UP</v>
      </c>
      <c r="M51" t="str">
        <f t="shared" si="2"/>
        <v>UP</v>
      </c>
      <c r="N51">
        <v>67.510446745954056</v>
      </c>
      <c r="O51" t="str">
        <f t="shared" si="3"/>
        <v>UP</v>
      </c>
      <c r="P51" t="str">
        <f t="shared" si="4"/>
        <v>UP</v>
      </c>
      <c r="Q51">
        <f t="shared" si="5"/>
        <v>12.850000000000023</v>
      </c>
      <c r="R51">
        <f t="shared" si="6"/>
        <v>21.850000000000023</v>
      </c>
      <c r="S51">
        <f t="shared" si="7"/>
        <v>0.58810068649885627</v>
      </c>
      <c r="T51" t="str">
        <f t="shared" si="8"/>
        <v>No Indication</v>
      </c>
      <c r="U51" t="str">
        <f t="shared" si="9"/>
        <v>No T+M+I</v>
      </c>
      <c r="V51">
        <v>925.33745964102138</v>
      </c>
      <c r="W51">
        <v>914.08201945814835</v>
      </c>
      <c r="X51">
        <f t="shared" si="10"/>
        <v>11.255440182873031</v>
      </c>
      <c r="Y51">
        <v>10.483589456477565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949.9</v>
      </c>
      <c r="D52">
        <v>974</v>
      </c>
      <c r="E52">
        <v>942.3</v>
      </c>
      <c r="F52">
        <v>974</v>
      </c>
      <c r="G52">
        <f>_xll.TA_TYPPRICE(D52,E52,F52)</f>
        <v>963.43333333333339</v>
      </c>
      <c r="H52">
        <v>949.89294508236367</v>
      </c>
      <c r="I52" t="str">
        <f t="shared" si="0"/>
        <v>UP</v>
      </c>
      <c r="J52">
        <v>948.42043519145341</v>
      </c>
      <c r="K52">
        <v>920.52393911754962</v>
      </c>
      <c r="L52" t="str">
        <f t="shared" si="1"/>
        <v>UP</v>
      </c>
      <c r="M52" t="str">
        <f t="shared" si="2"/>
        <v>UP</v>
      </c>
      <c r="N52">
        <v>79.710300214776723</v>
      </c>
      <c r="O52" t="str">
        <f t="shared" si="3"/>
        <v>UP</v>
      </c>
      <c r="P52" t="str">
        <f t="shared" si="4"/>
        <v>UP</v>
      </c>
      <c r="Q52">
        <f t="shared" si="5"/>
        <v>31.700000000000045</v>
      </c>
      <c r="R52">
        <f t="shared" si="6"/>
        <v>31.700000000000045</v>
      </c>
      <c r="S52">
        <f t="shared" si="7"/>
        <v>1</v>
      </c>
      <c r="T52" t="str">
        <f t="shared" si="8"/>
        <v>UP</v>
      </c>
      <c r="U52" t="str">
        <f t="shared" si="9"/>
        <v>UP</v>
      </c>
      <c r="V52">
        <v>932.82400431163353</v>
      </c>
      <c r="W52">
        <v>918.52038838717442</v>
      </c>
      <c r="X52">
        <f t="shared" si="10"/>
        <v>14.303615924459109</v>
      </c>
      <c r="Y52">
        <v>11.247594750073874</v>
      </c>
      <c r="Z52" t="str">
        <f t="shared" si="11"/>
        <v>UP</v>
      </c>
      <c r="AA52" t="str">
        <f t="shared" si="12"/>
        <v>UP</v>
      </c>
      <c r="AB52" t="str">
        <f t="shared" si="13"/>
        <v>UP</v>
      </c>
      <c r="AC52" t="str">
        <f t="shared" si="14"/>
        <v>UP</v>
      </c>
      <c r="AD52">
        <f t="shared" si="15"/>
        <v>945.90000000000009</v>
      </c>
      <c r="AE52">
        <f t="shared" si="16"/>
        <v>954.40000000000009</v>
      </c>
      <c r="AF52">
        <f t="shared" si="17"/>
        <v>958.15000000000009</v>
      </c>
      <c r="AG52">
        <f t="shared" si="18"/>
        <v>961.90000000000009</v>
      </c>
      <c r="AH52">
        <f t="shared" si="19"/>
        <v>961.90000000000009</v>
      </c>
    </row>
    <row r="53" spans="1:34" x14ac:dyDescent="0.25">
      <c r="A53" t="s">
        <v>5</v>
      </c>
      <c r="B53" s="1">
        <v>42929</v>
      </c>
      <c r="C53">
        <v>976</v>
      </c>
      <c r="D53">
        <v>994.25</v>
      </c>
      <c r="E53">
        <v>970</v>
      </c>
      <c r="F53">
        <v>990</v>
      </c>
      <c r="G53">
        <f>_xll.TA_TYPPRICE(D53,E53,F53)</f>
        <v>984.75</v>
      </c>
      <c r="H53">
        <v>967.32147254118183</v>
      </c>
      <c r="I53" t="str">
        <f t="shared" si="0"/>
        <v>UP</v>
      </c>
      <c r="J53">
        <v>958.60478292668597</v>
      </c>
      <c r="K53">
        <v>931.51861931364965</v>
      </c>
      <c r="L53" t="str">
        <f t="shared" si="1"/>
        <v>UP</v>
      </c>
      <c r="M53" t="str">
        <f t="shared" si="2"/>
        <v>UP</v>
      </c>
      <c r="N53">
        <v>83.883839122753344</v>
      </c>
      <c r="O53" t="str">
        <f t="shared" si="3"/>
        <v>UP</v>
      </c>
      <c r="P53" t="str">
        <f t="shared" si="4"/>
        <v>UP</v>
      </c>
      <c r="Q53">
        <f t="shared" si="5"/>
        <v>20</v>
      </c>
      <c r="R53">
        <f t="shared" si="6"/>
        <v>24.25</v>
      </c>
      <c r="S53">
        <f t="shared" si="7"/>
        <v>0.82474226804123707</v>
      </c>
      <c r="T53" t="str">
        <f t="shared" si="8"/>
        <v>UP</v>
      </c>
      <c r="U53" t="str">
        <f t="shared" si="9"/>
        <v>UP</v>
      </c>
      <c r="V53">
        <v>941.62031134061294</v>
      </c>
      <c r="W53">
        <v>923.81517443256894</v>
      </c>
      <c r="X53">
        <f t="shared" si="10"/>
        <v>17.805136908044005</v>
      </c>
      <c r="Y53">
        <v>12.559103181667901</v>
      </c>
      <c r="Z53" t="str">
        <f t="shared" si="11"/>
        <v>UP</v>
      </c>
      <c r="AA53" t="str">
        <f t="shared" si="12"/>
        <v>UP</v>
      </c>
      <c r="AB53" t="str">
        <f t="shared" si="13"/>
        <v>UP</v>
      </c>
      <c r="AC53" t="str">
        <f t="shared" si="14"/>
        <v>UP</v>
      </c>
      <c r="AD53">
        <f t="shared" si="15"/>
        <v>972.75</v>
      </c>
      <c r="AE53">
        <f t="shared" si="16"/>
        <v>979.25</v>
      </c>
      <c r="AF53">
        <f t="shared" si="17"/>
        <v>982.15000000000009</v>
      </c>
      <c r="AG53">
        <f t="shared" si="18"/>
        <v>985</v>
      </c>
      <c r="AH53">
        <f t="shared" si="19"/>
        <v>985</v>
      </c>
    </row>
    <row r="54" spans="1:34" x14ac:dyDescent="0.25">
      <c r="A54" t="s">
        <v>5</v>
      </c>
      <c r="B54" s="1">
        <v>42930</v>
      </c>
      <c r="C54">
        <v>993</v>
      </c>
      <c r="D54">
        <v>998.4</v>
      </c>
      <c r="E54">
        <v>981.35</v>
      </c>
      <c r="F54">
        <v>984</v>
      </c>
      <c r="G54">
        <f>_xll.TA_TYPPRICE(D54,E54,F54)</f>
        <v>987.91666666666663</v>
      </c>
      <c r="H54">
        <v>977.61906960392423</v>
      </c>
      <c r="I54" t="str">
        <f t="shared" si="0"/>
        <v>UP</v>
      </c>
      <c r="J54">
        <v>967.44816449853352</v>
      </c>
      <c r="K54">
        <v>942.59225946617198</v>
      </c>
      <c r="L54" t="str">
        <f t="shared" si="1"/>
        <v>UP</v>
      </c>
      <c r="M54" t="str">
        <f t="shared" si="2"/>
        <v>UP</v>
      </c>
      <c r="N54">
        <v>76.506984714667553</v>
      </c>
      <c r="O54" t="str">
        <f t="shared" si="3"/>
        <v>UP</v>
      </c>
      <c r="P54" t="str">
        <f t="shared" si="4"/>
        <v>UP</v>
      </c>
      <c r="Q54">
        <f t="shared" si="5"/>
        <v>2.6499999999999773</v>
      </c>
      <c r="R54">
        <f t="shared" si="6"/>
        <v>17.049999999999955</v>
      </c>
      <c r="S54">
        <f t="shared" si="7"/>
        <v>0.15542521994134806</v>
      </c>
      <c r="T54" t="str">
        <f t="shared" si="8"/>
        <v>DOWN</v>
      </c>
      <c r="U54" t="str">
        <f t="shared" si="9"/>
        <v>No T+M+I</v>
      </c>
      <c r="V54">
        <v>948.14026344205706</v>
      </c>
      <c r="W54">
        <v>928.27330965978604</v>
      </c>
      <c r="X54">
        <f t="shared" si="10"/>
        <v>19.866953782271025</v>
      </c>
      <c r="Y54">
        <v>14.020673301788525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981.65</v>
      </c>
      <c r="D55">
        <v>992</v>
      </c>
      <c r="E55">
        <v>976</v>
      </c>
      <c r="F55">
        <v>976</v>
      </c>
      <c r="G55">
        <f>_xll.TA_TYPPRICE(D55,E55,F55)</f>
        <v>981.33333333333337</v>
      </c>
      <c r="H55">
        <v>979.4762014686288</v>
      </c>
      <c r="I55" t="str">
        <f t="shared" si="0"/>
        <v>DOWN</v>
      </c>
      <c r="J55">
        <v>972.90412794330382</v>
      </c>
      <c r="K55">
        <v>950.01620180702264</v>
      </c>
      <c r="L55" t="str">
        <f t="shared" si="1"/>
        <v>UP</v>
      </c>
      <c r="M55" t="str">
        <f t="shared" si="2"/>
        <v>No Trend</v>
      </c>
      <c r="N55">
        <v>66.72690009157175</v>
      </c>
      <c r="O55" t="str">
        <f t="shared" si="3"/>
        <v>UP</v>
      </c>
      <c r="P55" t="str">
        <f t="shared" si="4"/>
        <v>No Trend + Momentum</v>
      </c>
      <c r="Q55">
        <f t="shared" si="5"/>
        <v>0</v>
      </c>
      <c r="R55">
        <f t="shared" si="6"/>
        <v>16</v>
      </c>
      <c r="S55">
        <f t="shared" si="7"/>
        <v>0</v>
      </c>
      <c r="T55" t="str">
        <f t="shared" si="8"/>
        <v>DOWN</v>
      </c>
      <c r="U55" t="str">
        <f t="shared" si="9"/>
        <v>No T+M+I</v>
      </c>
      <c r="V55">
        <v>952.42637675866365</v>
      </c>
      <c r="W55">
        <v>931.80862005535744</v>
      </c>
      <c r="X55">
        <f t="shared" si="10"/>
        <v>20.617756703306213</v>
      </c>
      <c r="Y55">
        <v>15.340089982092064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980</v>
      </c>
      <c r="D56">
        <v>989.3</v>
      </c>
      <c r="E56">
        <v>960</v>
      </c>
      <c r="F56">
        <v>980</v>
      </c>
      <c r="G56">
        <f>_xll.TA_TYPPRICE(D56,E56,F56)</f>
        <v>976.43333333333339</v>
      </c>
      <c r="H56">
        <v>977.95476740098115</v>
      </c>
      <c r="I56" t="str">
        <f t="shared" si="0"/>
        <v>UP</v>
      </c>
      <c r="J56">
        <v>976.54765506701403</v>
      </c>
      <c r="K56">
        <v>952.23482362768425</v>
      </c>
      <c r="L56" t="str">
        <f t="shared" si="1"/>
        <v>UP</v>
      </c>
      <c r="M56" t="str">
        <f t="shared" si="2"/>
        <v>UP</v>
      </c>
      <c r="N56">
        <v>69.188588802059272</v>
      </c>
      <c r="O56" t="str">
        <f t="shared" si="3"/>
        <v>UP</v>
      </c>
      <c r="P56" t="str">
        <f t="shared" si="4"/>
        <v>UP</v>
      </c>
      <c r="Q56">
        <f t="shared" si="5"/>
        <v>20</v>
      </c>
      <c r="R56">
        <f t="shared" si="6"/>
        <v>29.299999999999955</v>
      </c>
      <c r="S56">
        <f t="shared" si="7"/>
        <v>0.68259385665529115</v>
      </c>
      <c r="T56" t="str">
        <f t="shared" si="8"/>
        <v>No Indication</v>
      </c>
      <c r="U56" t="str">
        <f t="shared" si="9"/>
        <v>No T+M+I</v>
      </c>
      <c r="V56">
        <v>956.66847264194621</v>
      </c>
      <c r="W56">
        <v>935.37835190310875</v>
      </c>
      <c r="X56">
        <f t="shared" si="10"/>
        <v>21.290120738837459</v>
      </c>
      <c r="Y56">
        <v>16.530096133441141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980</v>
      </c>
      <c r="D57">
        <v>989.75</v>
      </c>
      <c r="E57">
        <v>978.75</v>
      </c>
      <c r="F57">
        <v>986</v>
      </c>
      <c r="G57">
        <f>_xll.TA_TYPPRICE(D57,E57,F57)</f>
        <v>984.83333333333337</v>
      </c>
      <c r="H57">
        <v>981.39405036715721</v>
      </c>
      <c r="I57" t="str">
        <f t="shared" si="0"/>
        <v>UP</v>
      </c>
      <c r="J57">
        <v>979.48150949656645</v>
      </c>
      <c r="K57">
        <v>958.12708504375439</v>
      </c>
      <c r="L57" t="str">
        <f t="shared" si="1"/>
        <v>UP</v>
      </c>
      <c r="M57" t="str">
        <f t="shared" si="2"/>
        <v>UP</v>
      </c>
      <c r="N57">
        <v>72.942081127719533</v>
      </c>
      <c r="O57" t="str">
        <f t="shared" si="3"/>
        <v>UP</v>
      </c>
      <c r="P57" t="str">
        <f t="shared" si="4"/>
        <v>UP</v>
      </c>
      <c r="Q57">
        <f t="shared" si="5"/>
        <v>7.25</v>
      </c>
      <c r="R57">
        <f t="shared" si="6"/>
        <v>11</v>
      </c>
      <c r="S57">
        <f t="shared" si="7"/>
        <v>0.65909090909090906</v>
      </c>
      <c r="T57" t="str">
        <f t="shared" si="8"/>
        <v>No Indication</v>
      </c>
      <c r="U57" t="str">
        <f t="shared" si="9"/>
        <v>No T+M+I</v>
      </c>
      <c r="V57">
        <v>961.18101531241598</v>
      </c>
      <c r="W57">
        <v>939.12810361398954</v>
      </c>
      <c r="X57">
        <f t="shared" si="10"/>
        <v>22.052911698426442</v>
      </c>
      <c r="Y57">
        <v>17.634659246438201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989.95</v>
      </c>
      <c r="D58">
        <v>998.4</v>
      </c>
      <c r="E58">
        <v>980</v>
      </c>
      <c r="F58">
        <v>980</v>
      </c>
      <c r="G58">
        <f>_xll.TA_TYPPRICE(D58,E58,F58)</f>
        <v>986.13333333333333</v>
      </c>
      <c r="H58">
        <v>983.76369185024532</v>
      </c>
      <c r="I58" t="str">
        <f t="shared" si="0"/>
        <v>DOWN</v>
      </c>
      <c r="J58">
        <v>983.68561849732941</v>
      </c>
      <c r="K58">
        <v>962.987732811809</v>
      </c>
      <c r="L58" t="str">
        <f t="shared" si="1"/>
        <v>No Confirmation</v>
      </c>
      <c r="M58" t="str">
        <f t="shared" si="2"/>
        <v>No Trend</v>
      </c>
      <c r="N58">
        <v>63.302564443930464</v>
      </c>
      <c r="O58" t="str">
        <f t="shared" si="3"/>
        <v>UP</v>
      </c>
      <c r="P58" t="str">
        <f t="shared" si="4"/>
        <v>No Trend + Momentum</v>
      </c>
      <c r="Q58">
        <f t="shared" si="5"/>
        <v>0</v>
      </c>
      <c r="R58">
        <f t="shared" si="6"/>
        <v>18.399999999999977</v>
      </c>
      <c r="S58">
        <f t="shared" si="7"/>
        <v>0</v>
      </c>
      <c r="T58" t="str">
        <f t="shared" si="8"/>
        <v>DOWN</v>
      </c>
      <c r="U58" t="str">
        <f t="shared" si="9"/>
        <v>No T+M+I</v>
      </c>
      <c r="V58">
        <v>964.07624372589044</v>
      </c>
      <c r="W58">
        <v>942.15565149443478</v>
      </c>
      <c r="X58">
        <f t="shared" si="10"/>
        <v>21.920592231455657</v>
      </c>
      <c r="Y58">
        <v>18.491845843441691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985</v>
      </c>
      <c r="D59">
        <v>985</v>
      </c>
      <c r="E59">
        <v>968</v>
      </c>
      <c r="F59">
        <v>968</v>
      </c>
      <c r="G59">
        <f>_xll.TA_TYPPRICE(D59,E59,F59)</f>
        <v>973.66666666666663</v>
      </c>
      <c r="H59">
        <v>978.71517925845592</v>
      </c>
      <c r="I59" t="str">
        <f t="shared" si="0"/>
        <v>DOWN</v>
      </c>
      <c r="J59">
        <v>983.97770327570061</v>
      </c>
      <c r="K59">
        <v>964.10156996474029</v>
      </c>
      <c r="L59" t="str">
        <f t="shared" si="1"/>
        <v>No Confirmation</v>
      </c>
      <c r="M59" t="str">
        <f t="shared" si="2"/>
        <v>No Trend</v>
      </c>
      <c r="N59">
        <v>47.582226501699218</v>
      </c>
      <c r="O59" t="str">
        <f t="shared" si="3"/>
        <v>No Momentum</v>
      </c>
      <c r="P59" t="str">
        <f t="shared" si="4"/>
        <v>No Trend + Momentum</v>
      </c>
      <c r="Q59">
        <f t="shared" si="5"/>
        <v>0</v>
      </c>
      <c r="R59">
        <f t="shared" si="6"/>
        <v>17</v>
      </c>
      <c r="S59">
        <f t="shared" si="7"/>
        <v>0</v>
      </c>
      <c r="T59" t="str">
        <f t="shared" si="8"/>
        <v>DOWN</v>
      </c>
      <c r="U59" t="str">
        <f t="shared" si="9"/>
        <v>No T+M+I</v>
      </c>
      <c r="V59">
        <v>964.67989853729193</v>
      </c>
      <c r="W59">
        <v>944.07004768003219</v>
      </c>
      <c r="X59">
        <f t="shared" si="10"/>
        <v>20.609850857259744</v>
      </c>
      <c r="Y59">
        <v>18.915446846205302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975</v>
      </c>
      <c r="D60">
        <v>980</v>
      </c>
      <c r="E60">
        <v>965.05</v>
      </c>
      <c r="F60">
        <v>966</v>
      </c>
      <c r="G60">
        <f>_xll.TA_TYPPRICE(D60,E60,F60)</f>
        <v>970.35</v>
      </c>
      <c r="H60">
        <v>974.53258962922791</v>
      </c>
      <c r="I60" t="str">
        <f t="shared" si="0"/>
        <v>DOWN</v>
      </c>
      <c r="J60">
        <v>983.09376921443379</v>
      </c>
      <c r="K60">
        <v>964.31233219479805</v>
      </c>
      <c r="L60" t="str">
        <f t="shared" si="1"/>
        <v>No Confirmation</v>
      </c>
      <c r="M60" t="str">
        <f t="shared" si="2"/>
        <v>No Trend</v>
      </c>
      <c r="N60">
        <v>45.241573485762984</v>
      </c>
      <c r="O60" t="str">
        <f t="shared" si="3"/>
        <v>No Momentum</v>
      </c>
      <c r="P60" t="str">
        <f t="shared" si="4"/>
        <v>No Trend + Momentum</v>
      </c>
      <c r="Q60">
        <f t="shared" si="5"/>
        <v>0.95000000000004547</v>
      </c>
      <c r="R60">
        <f t="shared" si="6"/>
        <v>14.950000000000045</v>
      </c>
      <c r="S60">
        <f t="shared" si="7"/>
        <v>6.3545150501675085E-2</v>
      </c>
      <c r="T60" t="str">
        <f t="shared" si="8"/>
        <v>DOWN</v>
      </c>
      <c r="U60" t="str">
        <f t="shared" si="9"/>
        <v>No T+M+I</v>
      </c>
      <c r="V60">
        <v>964.88299107001626</v>
      </c>
      <c r="W60">
        <v>945.69448859262241</v>
      </c>
      <c r="X60">
        <f t="shared" si="10"/>
        <v>19.188502477393854</v>
      </c>
      <c r="Y60">
        <v>18.970057972443012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960.1</v>
      </c>
      <c r="D61">
        <v>980</v>
      </c>
      <c r="E61">
        <v>960</v>
      </c>
      <c r="F61">
        <v>977</v>
      </c>
      <c r="G61">
        <f>_xll.TA_TYPPRICE(D61,E61,F61)</f>
        <v>972.33333333333337</v>
      </c>
      <c r="H61">
        <v>973.4329614812807</v>
      </c>
      <c r="I61" t="str">
        <f t="shared" si="0"/>
        <v>UP</v>
      </c>
      <c r="J61">
        <v>982.40626494455967</v>
      </c>
      <c r="K61">
        <v>963.3540361515096</v>
      </c>
      <c r="L61" t="str">
        <f t="shared" si="1"/>
        <v>No Confirmation</v>
      </c>
      <c r="M61" t="str">
        <f t="shared" si="2"/>
        <v>No Trend</v>
      </c>
      <c r="N61">
        <v>59.080330822773242</v>
      </c>
      <c r="O61" t="str">
        <f t="shared" si="3"/>
        <v>No Momentum</v>
      </c>
      <c r="P61" t="str">
        <f t="shared" si="4"/>
        <v>No Trend + Momentum</v>
      </c>
      <c r="Q61">
        <f t="shared" si="5"/>
        <v>17</v>
      </c>
      <c r="R61">
        <f t="shared" si="6"/>
        <v>20</v>
      </c>
      <c r="S61">
        <f t="shared" si="7"/>
        <v>0.85</v>
      </c>
      <c r="T61" t="str">
        <f t="shared" si="8"/>
        <v>UP</v>
      </c>
      <c r="U61" t="str">
        <f t="shared" si="9"/>
        <v>No T+M+I</v>
      </c>
      <c r="V61">
        <v>966.7471462900138</v>
      </c>
      <c r="W61">
        <v>948.01341536353925</v>
      </c>
      <c r="X61">
        <f t="shared" si="10"/>
        <v>18.73373092647455</v>
      </c>
      <c r="Y61">
        <v>18.92279256324932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989.8</v>
      </c>
      <c r="D62">
        <v>989.8</v>
      </c>
      <c r="E62">
        <v>974.5</v>
      </c>
      <c r="F62">
        <v>986</v>
      </c>
      <c r="G62">
        <f>_xll.TA_TYPPRICE(D62,E62,F62)</f>
        <v>983.43333333333339</v>
      </c>
      <c r="H62">
        <v>978.43314740730705</v>
      </c>
      <c r="I62" t="str">
        <f t="shared" si="0"/>
        <v>UP</v>
      </c>
      <c r="J62">
        <v>984.04931717910199</v>
      </c>
      <c r="K62">
        <v>965.83091700672969</v>
      </c>
      <c r="L62" t="str">
        <f t="shared" si="1"/>
        <v>UP</v>
      </c>
      <c r="M62" t="str">
        <f t="shared" si="2"/>
        <v>UP</v>
      </c>
      <c r="N62">
        <v>67.484524934816406</v>
      </c>
      <c r="O62" t="str">
        <f t="shared" si="3"/>
        <v>UP</v>
      </c>
      <c r="P62" t="str">
        <f t="shared" si="4"/>
        <v>UP</v>
      </c>
      <c r="Q62">
        <f t="shared" si="5"/>
        <v>11.5</v>
      </c>
      <c r="R62">
        <f t="shared" si="6"/>
        <v>15.299999999999955</v>
      </c>
      <c r="S62">
        <f t="shared" si="7"/>
        <v>0.75163398692810679</v>
      </c>
      <c r="T62" t="str">
        <f t="shared" si="8"/>
        <v>No Indication</v>
      </c>
      <c r="U62" t="str">
        <f t="shared" si="9"/>
        <v>No T+M+I</v>
      </c>
      <c r="V62">
        <v>969.70912378385788</v>
      </c>
      <c r="W62">
        <v>950.82723644772148</v>
      </c>
      <c r="X62">
        <f t="shared" si="10"/>
        <v>18.881887336136401</v>
      </c>
      <c r="Y62">
        <v>18.914611517826735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989.95</v>
      </c>
      <c r="D63">
        <v>999</v>
      </c>
      <c r="E63">
        <v>976.5</v>
      </c>
      <c r="F63">
        <v>985</v>
      </c>
      <c r="G63">
        <f>_xll.TA_TYPPRICE(D63,E63,F63)</f>
        <v>986.83333333333337</v>
      </c>
      <c r="H63">
        <v>982.63324037032021</v>
      </c>
      <c r="I63" t="str">
        <f t="shared" si="0"/>
        <v>UP</v>
      </c>
      <c r="J63">
        <v>987.37169113930156</v>
      </c>
      <c r="K63">
        <v>968.20182433856758</v>
      </c>
      <c r="L63" t="str">
        <f t="shared" si="1"/>
        <v>No Confirmation</v>
      </c>
      <c r="M63" t="str">
        <f t="shared" si="2"/>
        <v>No Trend</v>
      </c>
      <c r="N63">
        <v>65.612892142164398</v>
      </c>
      <c r="O63" t="str">
        <f t="shared" si="3"/>
        <v>UP</v>
      </c>
      <c r="P63" t="str">
        <f t="shared" si="4"/>
        <v>No Trend + Momentum</v>
      </c>
      <c r="Q63">
        <f t="shared" si="5"/>
        <v>8.5</v>
      </c>
      <c r="R63">
        <f t="shared" si="6"/>
        <v>22.5</v>
      </c>
      <c r="S63">
        <f t="shared" si="7"/>
        <v>0.37777777777777777</v>
      </c>
      <c r="T63" t="str">
        <f t="shared" si="8"/>
        <v>No Indication</v>
      </c>
      <c r="U63" t="str">
        <f t="shared" si="9"/>
        <v>No T+M+I</v>
      </c>
      <c r="V63">
        <v>972.06156627864902</v>
      </c>
      <c r="W63">
        <v>953.35855226640876</v>
      </c>
      <c r="X63">
        <f t="shared" si="10"/>
        <v>18.70301401224026</v>
      </c>
      <c r="Y63">
        <v>18.872292016709441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992.5</v>
      </c>
      <c r="D64">
        <v>992.5</v>
      </c>
      <c r="E64">
        <v>969.05</v>
      </c>
      <c r="F64">
        <v>990</v>
      </c>
      <c r="G64">
        <f>_xll.TA_TYPPRICE(D64,E64,F64)</f>
        <v>983.85</v>
      </c>
      <c r="H64">
        <v>983.24162018516017</v>
      </c>
      <c r="I64" t="str">
        <f t="shared" si="0"/>
        <v>UP</v>
      </c>
      <c r="J64">
        <v>988.51131533056787</v>
      </c>
      <c r="K64">
        <v>968.39030781888584</v>
      </c>
      <c r="L64" t="str">
        <f t="shared" si="1"/>
        <v>UP</v>
      </c>
      <c r="M64" t="str">
        <f t="shared" si="2"/>
        <v>UP</v>
      </c>
      <c r="N64">
        <v>70.692949151285717</v>
      </c>
      <c r="O64" t="str">
        <f t="shared" si="3"/>
        <v>UP</v>
      </c>
      <c r="P64" t="str">
        <f t="shared" si="4"/>
        <v>UP</v>
      </c>
      <c r="Q64">
        <f t="shared" si="5"/>
        <v>20.950000000000045</v>
      </c>
      <c r="R64">
        <f t="shared" si="6"/>
        <v>23.450000000000045</v>
      </c>
      <c r="S64">
        <f t="shared" si="7"/>
        <v>0.89339019189765478</v>
      </c>
      <c r="T64" t="str">
        <f t="shared" si="8"/>
        <v>UP</v>
      </c>
      <c r="U64" t="str">
        <f t="shared" si="9"/>
        <v>UP</v>
      </c>
      <c r="V64">
        <v>974.82132531270304</v>
      </c>
      <c r="W64">
        <v>956.07273358000816</v>
      </c>
      <c r="X64">
        <f t="shared" si="10"/>
        <v>18.748591732694877</v>
      </c>
      <c r="Y64">
        <v>18.847551959906529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982</v>
      </c>
      <c r="D65">
        <v>984</v>
      </c>
      <c r="E65">
        <v>966.65</v>
      </c>
      <c r="F65">
        <v>968.05</v>
      </c>
      <c r="G65">
        <f>_xll.TA_TYPPRICE(D65,E65,F65)</f>
        <v>972.9</v>
      </c>
      <c r="H65">
        <v>978.07081009258013</v>
      </c>
      <c r="I65" t="str">
        <f t="shared" si="0"/>
        <v>DOWN</v>
      </c>
      <c r="J65">
        <v>987.50880081266394</v>
      </c>
      <c r="K65">
        <v>968.00357274802229</v>
      </c>
      <c r="L65" t="str">
        <f t="shared" si="1"/>
        <v>No Confirmation</v>
      </c>
      <c r="M65" t="str">
        <f t="shared" si="2"/>
        <v>No Trend</v>
      </c>
      <c r="N65">
        <v>39.042290303986235</v>
      </c>
      <c r="O65" t="str">
        <f t="shared" si="3"/>
        <v>DOWN</v>
      </c>
      <c r="P65" t="str">
        <f t="shared" si="4"/>
        <v>No Trend + Momentum</v>
      </c>
      <c r="Q65">
        <f t="shared" si="5"/>
        <v>1.3999999999999773</v>
      </c>
      <c r="R65">
        <f t="shared" si="6"/>
        <v>17.350000000000023</v>
      </c>
      <c r="S65">
        <f t="shared" si="7"/>
        <v>8.0691642651295414E-2</v>
      </c>
      <c r="T65" t="str">
        <f t="shared" si="8"/>
        <v>DOWN</v>
      </c>
      <c r="U65" t="str">
        <f t="shared" si="9"/>
        <v>No T+M+I</v>
      </c>
      <c r="V65">
        <v>973.77958295690257</v>
      </c>
      <c r="W65">
        <v>956.95993850000752</v>
      </c>
      <c r="X65">
        <f t="shared" si="10"/>
        <v>16.819644456895048</v>
      </c>
      <c r="Y65">
        <v>18.441970459304233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979.95</v>
      </c>
      <c r="D66">
        <v>986.05</v>
      </c>
      <c r="E66">
        <v>947.75</v>
      </c>
      <c r="F66">
        <v>953</v>
      </c>
      <c r="G66">
        <f>_xll.TA_TYPPRICE(D66,E66,F66)</f>
        <v>962.26666666666677</v>
      </c>
      <c r="H66">
        <v>970.16873837962339</v>
      </c>
      <c r="I66" t="str">
        <f t="shared" si="0"/>
        <v>DOWN</v>
      </c>
      <c r="J66">
        <v>987.18462285429416</v>
      </c>
      <c r="K66">
        <v>963.50277880401734</v>
      </c>
      <c r="L66" t="str">
        <f t="shared" si="1"/>
        <v>DOWN</v>
      </c>
      <c r="M66" t="str">
        <f t="shared" si="2"/>
        <v>DOWN</v>
      </c>
      <c r="N66">
        <v>28.215379853398836</v>
      </c>
      <c r="O66" t="str">
        <f t="shared" si="3"/>
        <v>DOWN</v>
      </c>
      <c r="P66" t="str">
        <f t="shared" si="4"/>
        <v>DOWN</v>
      </c>
      <c r="Q66">
        <f t="shared" si="5"/>
        <v>5.25</v>
      </c>
      <c r="R66">
        <f t="shared" si="6"/>
        <v>38.299999999999955</v>
      </c>
      <c r="S66">
        <f t="shared" si="7"/>
        <v>0.13707571801566595</v>
      </c>
      <c r="T66" t="str">
        <f t="shared" si="8"/>
        <v>DOWN</v>
      </c>
      <c r="U66" t="str">
        <f t="shared" si="9"/>
        <v>DOWN</v>
      </c>
      <c r="V66">
        <v>970.58272404045601</v>
      </c>
      <c r="W66">
        <v>956.66660972222917</v>
      </c>
      <c r="X66">
        <f t="shared" si="10"/>
        <v>13.916114318226846</v>
      </c>
      <c r="Y66">
        <v>17.536799231088757</v>
      </c>
      <c r="Z66" t="str">
        <f t="shared" si="11"/>
        <v>DOWN</v>
      </c>
      <c r="AA66" t="str">
        <f t="shared" si="12"/>
        <v>DOWN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954.55</v>
      </c>
      <c r="D67">
        <v>954.55</v>
      </c>
      <c r="E67">
        <v>927</v>
      </c>
      <c r="F67">
        <v>929</v>
      </c>
      <c r="G67">
        <f>_xll.TA_TYPPRICE(D67,E67,F67)</f>
        <v>936.85</v>
      </c>
      <c r="H67">
        <v>953.50936918981165</v>
      </c>
      <c r="I67" t="str">
        <f t="shared" ref="I67:I127" si="20">IF(F67&gt;H67,"UP","DOWN")</f>
        <v>DOWN</v>
      </c>
      <c r="J67">
        <v>979.93248444222877</v>
      </c>
      <c r="K67">
        <v>955.39105018090243</v>
      </c>
      <c r="L67" t="str">
        <f t="shared" ref="L67:L127" si="21">IF(F67&gt;J67,"UP",IF(F67&lt;K67,"DOWN","No Confirmation"))</f>
        <v>DOWN</v>
      </c>
      <c r="M67" t="str">
        <f t="shared" ref="M67:M127" si="22">IF(AND(I67="UP",L67="UP"),"UP",IF(AND(I67="DOWN",L67="DOWN"),"DOWN","No Trend"))</f>
        <v>DOWN</v>
      </c>
      <c r="N67">
        <v>18.170855323628203</v>
      </c>
      <c r="O67" t="str">
        <f t="shared" ref="O67:O127" si="23">IF(N67&gt;60,"UP",IF(N67&lt;40,"DOWN","No Momentum"))</f>
        <v>DOWN</v>
      </c>
      <c r="P67" t="str">
        <f t="shared" ref="P67:P127" si="24">IF(AND(M67="UP",O67="UP"),"UP",IF(AND(M67="DOWN",O67="DOWN"),"DOWN","No Trend + Momentum"))</f>
        <v>DOWN</v>
      </c>
      <c r="Q67">
        <f t="shared" ref="Q67:Q127" si="25">F67-E67</f>
        <v>2</v>
      </c>
      <c r="R67">
        <f t="shared" ref="R67:R127" si="26">D67-E67</f>
        <v>27.549999999999955</v>
      </c>
      <c r="S67">
        <f t="shared" ref="S67:S127" si="27">Q67/R67</f>
        <v>7.2595281306715179E-2</v>
      </c>
      <c r="T67" t="str">
        <f t="shared" ref="T67:T127" si="28">IF(S67&gt;0.8,"UP",IF(S67&lt;0.2,"DOWN","No Indication"))</f>
        <v>DOWN</v>
      </c>
      <c r="U67" t="str">
        <f t="shared" ref="U67:U127" si="29">IF(AND(P67="UP",T67="UP"),"UP",IF(AND(P67="DOWN",T67="DOWN"),"DOWN","No T+M+I"))</f>
        <v>DOWN</v>
      </c>
      <c r="V67">
        <v>964.18538188038588</v>
      </c>
      <c r="W67">
        <v>954.61723122428623</v>
      </c>
      <c r="X67">
        <f t="shared" ref="X67:X127" si="30">V67-W67</f>
        <v>9.5681506560996468</v>
      </c>
      <c r="Y67">
        <v>15.943069516090935</v>
      </c>
      <c r="Z67" t="str">
        <f t="shared" ref="Z67:Z127" si="31">IF(X67&gt;Y67,"UP",IF(X67&lt;Y67,"DOWN","No Indication"))</f>
        <v>DOWN</v>
      </c>
      <c r="AA67" t="str">
        <f t="shared" ref="AA67:AA127" si="32">IF(AND(U67="UP",Z67="UP"),"UP",IF(AND(U67="DOWN",Z67="DOWN"),"DOWN","No TMIM"))</f>
        <v>DOWN</v>
      </c>
      <c r="AB67" t="str">
        <f t="shared" ref="AB67:AB127" si="33">IF(H67&gt;J67,"UP",IF(H67&lt;K67,"DOWN","No Confirmation"))</f>
        <v>DOWN</v>
      </c>
      <c r="AC67" t="str">
        <f t="shared" ref="AC67:AC127" si="34">IF(AND(AA67="UP",AB67="UP"),"UP",IF(AND(AA67="DOWN",AB67="DOWN"),"DOWN","No Alert"))</f>
        <v>DOWN</v>
      </c>
      <c r="AD67">
        <f t="shared" ref="AD67:AD127" si="35">IF(AC67="UP",MROUND(D67-((D67-E67)*0.886),0.05),IF(AC67="DOWN",MROUND(E67+((D67-E67)*0.886),0.05),"No Alert"))</f>
        <v>951.40000000000009</v>
      </c>
      <c r="AE67">
        <f t="shared" ref="AE67:AE127" si="36">IF(AC67="UP",MROUND(D67-((D67-E67)*0.618),0.05),IF(AC67="DOWN",MROUND(E67+((D67-E67)*0.618),0.05),"No Alert"))</f>
        <v>944.05000000000007</v>
      </c>
      <c r="AF67">
        <f t="shared" ref="AF67:AF127" si="37">IF(AC67="UP",MROUND(D67-((D67-E67)*0.5),0.05),IF(AC67="DOWN",MROUND(E67+((D67-E67)*0.5),0.05),"No Alert"))</f>
        <v>940.80000000000007</v>
      </c>
      <c r="AG67">
        <f t="shared" ref="AG67:AG127" si="38">IF(AC67="UP",MROUND(D67-((D67-E67)*0.382),0.05),IF(AC67="DOWN",MROUND(E67+((D67-E67)*0.382),0.05),"No Alert"))</f>
        <v>937.5</v>
      </c>
    </row>
    <row r="68" spans="1:33" x14ac:dyDescent="0.25">
      <c r="A68" t="s">
        <v>5</v>
      </c>
      <c r="B68" s="1">
        <v>42950</v>
      </c>
      <c r="C68">
        <v>925.05</v>
      </c>
      <c r="D68">
        <v>955.65</v>
      </c>
      <c r="E68">
        <v>909</v>
      </c>
      <c r="F68">
        <v>919</v>
      </c>
      <c r="G68">
        <f>_xll.TA_TYPPRICE(D68,E68,F68)</f>
        <v>927.88333333333333</v>
      </c>
      <c r="H68">
        <v>940.69635126157254</v>
      </c>
      <c r="I68" t="str">
        <f t="shared" si="20"/>
        <v>DOWN</v>
      </c>
      <c r="J68">
        <v>974.53637678840016</v>
      </c>
      <c r="K68">
        <v>945.08192791847966</v>
      </c>
      <c r="L68" t="str">
        <f t="shared" si="21"/>
        <v>DOWN</v>
      </c>
      <c r="M68" t="str">
        <f t="shared" si="22"/>
        <v>DOWN</v>
      </c>
      <c r="N68">
        <v>15.328701270559861</v>
      </c>
      <c r="O68" t="str">
        <f t="shared" si="23"/>
        <v>DOWN</v>
      </c>
      <c r="P68" t="str">
        <f t="shared" si="24"/>
        <v>DOWN</v>
      </c>
      <c r="Q68">
        <f t="shared" si="25"/>
        <v>10</v>
      </c>
      <c r="R68">
        <f t="shared" si="26"/>
        <v>46.649999999999977</v>
      </c>
      <c r="S68">
        <f t="shared" si="27"/>
        <v>0.21436227224008586</v>
      </c>
      <c r="T68" t="str">
        <f t="shared" si="28"/>
        <v>No Indication</v>
      </c>
      <c r="U68" t="str">
        <f t="shared" si="29"/>
        <v>No T+M+I</v>
      </c>
      <c r="V68">
        <v>957.23378466801887</v>
      </c>
      <c r="W68">
        <v>951.97891780026498</v>
      </c>
      <c r="X68">
        <f t="shared" si="30"/>
        <v>5.2548668677538899</v>
      </c>
      <c r="Y68">
        <v>13.805428986423525</v>
      </c>
      <c r="Z68" t="str">
        <f t="shared" si="31"/>
        <v>DOWN</v>
      </c>
      <c r="AA68" t="str">
        <f t="shared" si="32"/>
        <v>No TMIM</v>
      </c>
      <c r="AB68" t="str">
        <f t="shared" si="33"/>
        <v>DOWN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920.1</v>
      </c>
      <c r="D69">
        <v>928.8</v>
      </c>
      <c r="E69">
        <v>915</v>
      </c>
      <c r="F69">
        <v>922.95</v>
      </c>
      <c r="G69">
        <f>_xll.TA_TYPPRICE(D69,E69,F69)</f>
        <v>922.25</v>
      </c>
      <c r="H69">
        <v>931.47317563078627</v>
      </c>
      <c r="I69" t="str">
        <f t="shared" si="20"/>
        <v>DOWN</v>
      </c>
      <c r="J69">
        <v>964.37273750208897</v>
      </c>
      <c r="K69">
        <v>938.39705504770643</v>
      </c>
      <c r="L69" t="str">
        <f t="shared" si="21"/>
        <v>DOWN</v>
      </c>
      <c r="M69" t="str">
        <f t="shared" si="22"/>
        <v>DOWN</v>
      </c>
      <c r="N69">
        <v>21.398965742439245</v>
      </c>
      <c r="O69" t="str">
        <f t="shared" si="23"/>
        <v>DOWN</v>
      </c>
      <c r="P69" t="str">
        <f t="shared" si="24"/>
        <v>DOWN</v>
      </c>
      <c r="Q69">
        <f t="shared" si="25"/>
        <v>7.9500000000000455</v>
      </c>
      <c r="R69">
        <f t="shared" si="26"/>
        <v>13.799999999999955</v>
      </c>
      <c r="S69">
        <f t="shared" si="27"/>
        <v>0.57608695652174435</v>
      </c>
      <c r="T69" t="str">
        <f t="shared" si="28"/>
        <v>No Indication</v>
      </c>
      <c r="U69" t="str">
        <f t="shared" si="29"/>
        <v>No T+M+I</v>
      </c>
      <c r="V69">
        <v>951.95935625755442</v>
      </c>
      <c r="W69">
        <v>949.82862759283796</v>
      </c>
      <c r="X69">
        <f t="shared" si="30"/>
        <v>2.1307286647164574</v>
      </c>
      <c r="Y69">
        <v>11.470488922082112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919</v>
      </c>
      <c r="D70">
        <v>942.6</v>
      </c>
      <c r="E70">
        <v>916</v>
      </c>
      <c r="F70">
        <v>938</v>
      </c>
      <c r="G70">
        <f>_xll.TA_TYPPRICE(D70,E70,F70)</f>
        <v>932.19999999999993</v>
      </c>
      <c r="H70">
        <v>931.83658781539316</v>
      </c>
      <c r="I70" t="str">
        <f t="shared" si="20"/>
        <v>UP</v>
      </c>
      <c r="J70">
        <v>959.53435139051362</v>
      </c>
      <c r="K70">
        <v>933.41993170377168</v>
      </c>
      <c r="L70" t="str">
        <f t="shared" si="21"/>
        <v>No Confirmation</v>
      </c>
      <c r="M70" t="str">
        <f t="shared" si="22"/>
        <v>No Trend</v>
      </c>
      <c r="N70">
        <v>41.405699168647153</v>
      </c>
      <c r="O70" t="str">
        <f t="shared" si="23"/>
        <v>No Momentum</v>
      </c>
      <c r="P70" t="str">
        <f t="shared" si="24"/>
        <v>No Trend + Momentum</v>
      </c>
      <c r="Q70">
        <f t="shared" si="25"/>
        <v>22</v>
      </c>
      <c r="R70">
        <f t="shared" si="26"/>
        <v>26.600000000000023</v>
      </c>
      <c r="S70">
        <f t="shared" si="27"/>
        <v>0.82706766917293162</v>
      </c>
      <c r="T70" t="str">
        <f t="shared" si="28"/>
        <v>UP</v>
      </c>
      <c r="U70" t="str">
        <f t="shared" si="29"/>
        <v>No T+M+I</v>
      </c>
      <c r="V70">
        <v>949.81176298716139</v>
      </c>
      <c r="W70">
        <v>948.95243295633145</v>
      </c>
      <c r="X70">
        <f t="shared" si="30"/>
        <v>0.85933003082993764</v>
      </c>
      <c r="Y70">
        <v>9.3482571438316775</v>
      </c>
      <c r="Z70" t="str">
        <f t="shared" si="31"/>
        <v>DOWN</v>
      </c>
      <c r="AA70" t="str">
        <f t="shared" si="32"/>
        <v>No TMIM</v>
      </c>
      <c r="AB70" t="str">
        <f t="shared" si="33"/>
        <v>DOWN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946.95</v>
      </c>
      <c r="D71">
        <v>953</v>
      </c>
      <c r="E71">
        <v>928</v>
      </c>
      <c r="F71">
        <v>952</v>
      </c>
      <c r="G71">
        <f>_xll.TA_TYPPRICE(D71,E71,F71)</f>
        <v>944.33333333333337</v>
      </c>
      <c r="H71">
        <v>938.08496057436332</v>
      </c>
      <c r="I71" t="str">
        <f t="shared" si="20"/>
        <v>UP</v>
      </c>
      <c r="J71">
        <v>958.08227330373279</v>
      </c>
      <c r="K71">
        <v>932.21550243626689</v>
      </c>
      <c r="L71" t="str">
        <f t="shared" si="21"/>
        <v>No Confirmation</v>
      </c>
      <c r="M71" t="str">
        <f t="shared" si="22"/>
        <v>No Trend</v>
      </c>
      <c r="N71">
        <v>54.787343881338245</v>
      </c>
      <c r="O71" t="str">
        <f t="shared" si="23"/>
        <v>No Momentum</v>
      </c>
      <c r="P71" t="str">
        <f t="shared" si="24"/>
        <v>No Trend + Momentum</v>
      </c>
      <c r="Q71">
        <f t="shared" si="25"/>
        <v>24</v>
      </c>
      <c r="R71">
        <f t="shared" si="26"/>
        <v>25</v>
      </c>
      <c r="S71">
        <f t="shared" si="27"/>
        <v>0.96</v>
      </c>
      <c r="T71" t="str">
        <f t="shared" si="28"/>
        <v>UP</v>
      </c>
      <c r="U71" t="str">
        <f t="shared" si="29"/>
        <v>No T+M+I</v>
      </c>
      <c r="V71">
        <v>950.1484148352904</v>
      </c>
      <c r="W71">
        <v>949.17817866326982</v>
      </c>
      <c r="X71">
        <f t="shared" si="30"/>
        <v>0.97023617202057721</v>
      </c>
      <c r="Y71">
        <v>7.6726529494694571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948.6</v>
      </c>
      <c r="D72">
        <v>948.6</v>
      </c>
      <c r="E72">
        <v>921.5</v>
      </c>
      <c r="F72">
        <v>926</v>
      </c>
      <c r="G72">
        <f>_xll.TA_TYPPRICE(D72,E72,F72)</f>
        <v>932.0333333333333</v>
      </c>
      <c r="H72">
        <v>935.05914695384831</v>
      </c>
      <c r="I72" t="str">
        <f t="shared" si="20"/>
        <v>DOWN</v>
      </c>
      <c r="J72">
        <v>955.97510145845888</v>
      </c>
      <c r="K72">
        <v>929.83427967265197</v>
      </c>
      <c r="L72" t="str">
        <f t="shared" si="21"/>
        <v>DOWN</v>
      </c>
      <c r="M72" t="str">
        <f t="shared" si="22"/>
        <v>DOWN</v>
      </c>
      <c r="N72">
        <v>35.80490615987997</v>
      </c>
      <c r="O72" t="str">
        <f t="shared" si="23"/>
        <v>DOWN</v>
      </c>
      <c r="P72" t="str">
        <f t="shared" si="24"/>
        <v>DOWN</v>
      </c>
      <c r="Q72">
        <f t="shared" si="25"/>
        <v>4.5</v>
      </c>
      <c r="R72">
        <f t="shared" si="26"/>
        <v>27.100000000000023</v>
      </c>
      <c r="S72">
        <f t="shared" si="27"/>
        <v>0.16605166051660503</v>
      </c>
      <c r="T72" t="str">
        <f t="shared" si="28"/>
        <v>DOWN</v>
      </c>
      <c r="U72" t="str">
        <f t="shared" si="29"/>
        <v>DOWN</v>
      </c>
      <c r="V72">
        <v>946.43327409139954</v>
      </c>
      <c r="W72">
        <v>947.46127654006466</v>
      </c>
      <c r="X72">
        <f t="shared" si="30"/>
        <v>-1.02800244866512</v>
      </c>
      <c r="Y72">
        <v>5.9325218698425415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930</v>
      </c>
      <c r="D73">
        <v>930</v>
      </c>
      <c r="E73">
        <v>886.85</v>
      </c>
      <c r="F73">
        <v>906.1</v>
      </c>
      <c r="G73">
        <f>_xll.TA_TYPPRICE(D73,E73,F73)</f>
        <v>907.65</v>
      </c>
      <c r="H73">
        <v>921.35457347692409</v>
      </c>
      <c r="I73" t="str">
        <f t="shared" si="20"/>
        <v>DOWN</v>
      </c>
      <c r="J73">
        <v>950.20285668991244</v>
      </c>
      <c r="K73">
        <v>920.28221752317381</v>
      </c>
      <c r="L73" t="str">
        <f t="shared" si="21"/>
        <v>DOWN</v>
      </c>
      <c r="M73" t="str">
        <f t="shared" si="22"/>
        <v>DOWN</v>
      </c>
      <c r="N73">
        <v>26.890994235755329</v>
      </c>
      <c r="O73" t="str">
        <f t="shared" si="23"/>
        <v>DOWN</v>
      </c>
      <c r="P73" t="str">
        <f t="shared" si="24"/>
        <v>DOWN</v>
      </c>
      <c r="Q73">
        <f t="shared" si="25"/>
        <v>19.25</v>
      </c>
      <c r="R73">
        <f t="shared" si="26"/>
        <v>43.149999999999977</v>
      </c>
      <c r="S73">
        <f t="shared" si="27"/>
        <v>0.4461181923522598</v>
      </c>
      <c r="T73" t="str">
        <f t="shared" si="28"/>
        <v>No Indication</v>
      </c>
      <c r="U73" t="str">
        <f t="shared" si="29"/>
        <v>No T+M+I</v>
      </c>
      <c r="V73">
        <v>940.22815500041497</v>
      </c>
      <c r="W73">
        <v>944.39747827783765</v>
      </c>
      <c r="X73">
        <f t="shared" si="30"/>
        <v>-4.1693232774226772</v>
      </c>
      <c r="Y73">
        <v>3.9121528403894974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882</v>
      </c>
      <c r="D74">
        <v>902.8</v>
      </c>
      <c r="E74">
        <v>856.3</v>
      </c>
      <c r="F74">
        <v>865</v>
      </c>
      <c r="G74">
        <f>_xll.TA_TYPPRICE(D74,E74,F74)</f>
        <v>874.69999999999993</v>
      </c>
      <c r="H74">
        <v>898.02728673846195</v>
      </c>
      <c r="I74" t="str">
        <f t="shared" si="20"/>
        <v>DOWN</v>
      </c>
      <c r="J74">
        <v>939.6688885365985</v>
      </c>
      <c r="K74">
        <v>906.06394696246855</v>
      </c>
      <c r="L74" t="str">
        <f t="shared" si="21"/>
        <v>DOWN</v>
      </c>
      <c r="M74" t="str">
        <f t="shared" si="22"/>
        <v>DOWN</v>
      </c>
      <c r="N74">
        <v>16.36975734560686</v>
      </c>
      <c r="O74" t="str">
        <f t="shared" si="23"/>
        <v>DOWN</v>
      </c>
      <c r="P74" t="str">
        <f t="shared" si="24"/>
        <v>DOWN</v>
      </c>
      <c r="Q74">
        <f t="shared" si="25"/>
        <v>8.7000000000000455</v>
      </c>
      <c r="R74">
        <f t="shared" si="26"/>
        <v>46.5</v>
      </c>
      <c r="S74">
        <f t="shared" si="27"/>
        <v>0.18709677419354936</v>
      </c>
      <c r="T74" t="str">
        <f t="shared" si="28"/>
        <v>DOWN</v>
      </c>
      <c r="U74" t="str">
        <f t="shared" si="29"/>
        <v>DOWN</v>
      </c>
      <c r="V74">
        <v>928.65459269265887</v>
      </c>
      <c r="W74">
        <v>938.51618359059046</v>
      </c>
      <c r="X74">
        <f t="shared" si="30"/>
        <v>-9.8615908979315918</v>
      </c>
      <c r="Y74">
        <v>1.1574040927252796</v>
      </c>
      <c r="Z74" t="str">
        <f t="shared" si="31"/>
        <v>DOWN</v>
      </c>
      <c r="AA74" t="str">
        <f t="shared" si="32"/>
        <v>DOWN</v>
      </c>
      <c r="AB74" t="str">
        <f t="shared" si="33"/>
        <v>DOWN</v>
      </c>
      <c r="AC74" t="str">
        <f t="shared" si="34"/>
        <v>DOWN</v>
      </c>
      <c r="AD74">
        <f t="shared" si="35"/>
        <v>897.5</v>
      </c>
      <c r="AE74">
        <f t="shared" si="36"/>
        <v>885.05000000000007</v>
      </c>
      <c r="AF74">
        <f t="shared" si="37"/>
        <v>879.55000000000007</v>
      </c>
      <c r="AG74">
        <f t="shared" si="38"/>
        <v>874.05000000000007</v>
      </c>
    </row>
    <row r="75" spans="1:33" x14ac:dyDescent="0.25">
      <c r="A75" t="s">
        <v>5</v>
      </c>
      <c r="B75" s="1">
        <v>42961</v>
      </c>
      <c r="C75">
        <v>881</v>
      </c>
      <c r="D75">
        <v>881</v>
      </c>
      <c r="E75">
        <v>851.05</v>
      </c>
      <c r="F75">
        <v>875</v>
      </c>
      <c r="G75">
        <f>_xll.TA_TYPPRICE(D75,E75,F75)</f>
        <v>869.01666666666677</v>
      </c>
      <c r="H75">
        <v>883.52197670256442</v>
      </c>
      <c r="I75" t="str">
        <f t="shared" si="20"/>
        <v>DOWN</v>
      </c>
      <c r="J75">
        <v>926.6313577506877</v>
      </c>
      <c r="K75">
        <v>893.83862541525332</v>
      </c>
      <c r="L75" t="str">
        <f t="shared" si="21"/>
        <v>DOWN</v>
      </c>
      <c r="M75" t="str">
        <f t="shared" si="22"/>
        <v>DOWN</v>
      </c>
      <c r="N75">
        <v>25.263066780115135</v>
      </c>
      <c r="O75" t="str">
        <f t="shared" si="23"/>
        <v>DOWN</v>
      </c>
      <c r="P75" t="str">
        <f t="shared" si="24"/>
        <v>DOWN</v>
      </c>
      <c r="Q75">
        <f t="shared" si="25"/>
        <v>23.950000000000045</v>
      </c>
      <c r="R75">
        <f t="shared" si="26"/>
        <v>29.950000000000045</v>
      </c>
      <c r="S75">
        <f t="shared" si="27"/>
        <v>0.79966611018363976</v>
      </c>
      <c r="T75" t="str">
        <f t="shared" si="28"/>
        <v>No Indication</v>
      </c>
      <c r="U75" t="str">
        <f t="shared" si="29"/>
        <v>No T+M+I</v>
      </c>
      <c r="V75">
        <v>920.4000399707113</v>
      </c>
      <c r="W75">
        <v>933.81128110239854</v>
      </c>
      <c r="X75">
        <f t="shared" si="30"/>
        <v>-13.411241131687234</v>
      </c>
      <c r="Y75">
        <v>-1.7563249521572235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875</v>
      </c>
      <c r="D76">
        <v>887</v>
      </c>
      <c r="E76">
        <v>863.55</v>
      </c>
      <c r="F76">
        <v>875</v>
      </c>
      <c r="G76">
        <f>_xll.TA_TYPPRICE(D76,E76,F76)</f>
        <v>875.18333333333339</v>
      </c>
      <c r="H76">
        <v>879.3526550179489</v>
      </c>
      <c r="I76" t="str">
        <f t="shared" si="20"/>
        <v>DOWN</v>
      </c>
      <c r="J76">
        <v>917.82438936164601</v>
      </c>
      <c r="K76">
        <v>887.10781976741919</v>
      </c>
      <c r="L76" t="str">
        <f t="shared" si="21"/>
        <v>DOWN</v>
      </c>
      <c r="M76" t="str">
        <f t="shared" si="22"/>
        <v>DOWN</v>
      </c>
      <c r="N76">
        <v>25.263066780115135</v>
      </c>
      <c r="O76" t="str">
        <f t="shared" si="23"/>
        <v>DOWN</v>
      </c>
      <c r="P76" t="str">
        <f t="shared" si="24"/>
        <v>DOWN</v>
      </c>
      <c r="Q76">
        <f t="shared" si="25"/>
        <v>11.450000000000045</v>
      </c>
      <c r="R76">
        <f t="shared" si="26"/>
        <v>23.450000000000045</v>
      </c>
      <c r="S76">
        <f t="shared" si="27"/>
        <v>0.48827292110874299</v>
      </c>
      <c r="T76" t="str">
        <f t="shared" si="28"/>
        <v>No Indication</v>
      </c>
      <c r="U76" t="str">
        <f t="shared" si="29"/>
        <v>No T+M+I</v>
      </c>
      <c r="V76">
        <v>913.41541843675577</v>
      </c>
      <c r="W76">
        <v>929.45488990962826</v>
      </c>
      <c r="X76">
        <f t="shared" si="30"/>
        <v>-16.039471472872492</v>
      </c>
      <c r="Y76">
        <v>-4.6129542563002772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879.95</v>
      </c>
      <c r="D77">
        <v>879.95</v>
      </c>
      <c r="E77">
        <v>855</v>
      </c>
      <c r="F77">
        <v>857</v>
      </c>
      <c r="G77">
        <f>_xll.TA_TYPPRICE(D77,E77,F77)</f>
        <v>863.98333333333323</v>
      </c>
      <c r="H77">
        <v>871.66799417564107</v>
      </c>
      <c r="I77" t="str">
        <f t="shared" si="20"/>
        <v>DOWN</v>
      </c>
      <c r="J77">
        <v>909.4078583923914</v>
      </c>
      <c r="K77">
        <v>879.97274870799265</v>
      </c>
      <c r="L77" t="str">
        <f t="shared" si="21"/>
        <v>DOWN</v>
      </c>
      <c r="M77" t="str">
        <f t="shared" si="22"/>
        <v>DOWN</v>
      </c>
      <c r="N77">
        <v>19.446837041512683</v>
      </c>
      <c r="O77" t="str">
        <f t="shared" si="23"/>
        <v>DOWN</v>
      </c>
      <c r="P77" t="str">
        <f t="shared" si="24"/>
        <v>DOWN</v>
      </c>
      <c r="Q77">
        <f t="shared" si="25"/>
        <v>2</v>
      </c>
      <c r="R77">
        <f t="shared" si="26"/>
        <v>24.950000000000045</v>
      </c>
      <c r="S77">
        <f t="shared" si="27"/>
        <v>8.0160320641282423E-2</v>
      </c>
      <c r="T77" t="str">
        <f t="shared" si="28"/>
        <v>DOWN</v>
      </c>
      <c r="U77" t="str">
        <f t="shared" si="29"/>
        <v>DOWN</v>
      </c>
      <c r="V77">
        <v>904.73612329263949</v>
      </c>
      <c r="W77">
        <v>924.08786102743363</v>
      </c>
      <c r="X77">
        <f t="shared" si="30"/>
        <v>-19.351737734794142</v>
      </c>
      <c r="Y77">
        <v>-7.5607109519990505</v>
      </c>
      <c r="Z77" t="str">
        <f t="shared" si="31"/>
        <v>DOWN</v>
      </c>
      <c r="AA77" t="str">
        <f t="shared" si="32"/>
        <v>DOWN</v>
      </c>
      <c r="AB77" t="str">
        <f t="shared" si="33"/>
        <v>DOWN</v>
      </c>
      <c r="AC77" t="str">
        <f t="shared" si="34"/>
        <v>DOWN</v>
      </c>
      <c r="AD77">
        <f t="shared" si="35"/>
        <v>877.1</v>
      </c>
      <c r="AE77">
        <f t="shared" si="36"/>
        <v>870.40000000000009</v>
      </c>
      <c r="AF77">
        <f t="shared" si="37"/>
        <v>867.5</v>
      </c>
      <c r="AG77">
        <f t="shared" si="38"/>
        <v>864.55000000000007</v>
      </c>
    </row>
    <row r="78" spans="1:33" x14ac:dyDescent="0.25">
      <c r="A78" t="s">
        <v>5</v>
      </c>
      <c r="B78" s="1">
        <v>42965</v>
      </c>
      <c r="C78">
        <v>864.95</v>
      </c>
      <c r="D78">
        <v>867.25</v>
      </c>
      <c r="E78">
        <v>855</v>
      </c>
      <c r="F78">
        <v>862</v>
      </c>
      <c r="G78">
        <f>_xll.TA_TYPPRICE(D78,E78,F78)</f>
        <v>861.41666666666663</v>
      </c>
      <c r="H78">
        <v>866.54233042115379</v>
      </c>
      <c r="I78" t="str">
        <f t="shared" si="20"/>
        <v>DOWN</v>
      </c>
      <c r="J78">
        <v>900.03944541630437</v>
      </c>
      <c r="K78">
        <v>874.42324899510538</v>
      </c>
      <c r="L78" t="str">
        <f t="shared" si="21"/>
        <v>DOWN</v>
      </c>
      <c r="M78" t="str">
        <f t="shared" si="22"/>
        <v>DOWN</v>
      </c>
      <c r="N78">
        <v>25.40957948057051</v>
      </c>
      <c r="O78" t="str">
        <f t="shared" si="23"/>
        <v>DOWN</v>
      </c>
      <c r="P78" t="str">
        <f t="shared" si="24"/>
        <v>DOWN</v>
      </c>
      <c r="Q78">
        <f t="shared" si="25"/>
        <v>7</v>
      </c>
      <c r="R78">
        <f t="shared" si="26"/>
        <v>12.25</v>
      </c>
      <c r="S78">
        <f t="shared" si="27"/>
        <v>0.5714285714285714</v>
      </c>
      <c r="T78" t="str">
        <f t="shared" si="28"/>
        <v>No Indication</v>
      </c>
      <c r="U78" t="str">
        <f t="shared" si="29"/>
        <v>No T+M+I</v>
      </c>
      <c r="V78">
        <v>898.16133509377187</v>
      </c>
      <c r="W78">
        <v>919.48876021058675</v>
      </c>
      <c r="X78">
        <f t="shared" si="30"/>
        <v>-21.327425116814879</v>
      </c>
      <c r="Y78">
        <v>-10.314053784962216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865</v>
      </c>
      <c r="D79">
        <v>873.9</v>
      </c>
      <c r="E79">
        <v>858.5</v>
      </c>
      <c r="F79">
        <v>865</v>
      </c>
      <c r="G79">
        <f>_xll.TA_TYPPRICE(D79,E79,F79)</f>
        <v>865.80000000000007</v>
      </c>
      <c r="H79">
        <v>866.17116521057687</v>
      </c>
      <c r="I79" t="str">
        <f t="shared" si="20"/>
        <v>DOWN</v>
      </c>
      <c r="J79">
        <v>894.23067976823677</v>
      </c>
      <c r="K79">
        <v>870.88474921841532</v>
      </c>
      <c r="L79" t="str">
        <f t="shared" si="21"/>
        <v>DOWN</v>
      </c>
      <c r="M79" t="str">
        <f t="shared" si="22"/>
        <v>DOWN</v>
      </c>
      <c r="N79">
        <v>29.332798971403495</v>
      </c>
      <c r="O79" t="str">
        <f t="shared" si="23"/>
        <v>DOWN</v>
      </c>
      <c r="P79" t="str">
        <f t="shared" si="24"/>
        <v>DOWN</v>
      </c>
      <c r="Q79">
        <f t="shared" si="25"/>
        <v>6.5</v>
      </c>
      <c r="R79">
        <f t="shared" si="26"/>
        <v>15.399999999999977</v>
      </c>
      <c r="S79">
        <f t="shared" si="27"/>
        <v>0.42207792207792272</v>
      </c>
      <c r="T79" t="str">
        <f t="shared" si="28"/>
        <v>No Indication</v>
      </c>
      <c r="U79" t="str">
        <f t="shared" si="29"/>
        <v>No T+M+I</v>
      </c>
      <c r="V79">
        <v>893.05959123319155</v>
      </c>
      <c r="W79">
        <v>915.4525557505433</v>
      </c>
      <c r="X79">
        <f t="shared" si="30"/>
        <v>-22.392964517351743</v>
      </c>
      <c r="Y79">
        <v>-12.729835931440121</v>
      </c>
      <c r="Z79" t="str">
        <f t="shared" si="31"/>
        <v>DOWN</v>
      </c>
      <c r="AA79" t="str">
        <f t="shared" si="32"/>
        <v>No TMIM</v>
      </c>
      <c r="AB79" t="str">
        <f t="shared" si="33"/>
        <v>DOWN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874</v>
      </c>
      <c r="D80">
        <v>874</v>
      </c>
      <c r="E80">
        <v>855.2</v>
      </c>
      <c r="F80">
        <v>855.2</v>
      </c>
      <c r="G80">
        <f>_xll.TA_TYPPRICE(D80,E80,F80)</f>
        <v>861.4666666666667</v>
      </c>
      <c r="H80">
        <v>863.81891593862179</v>
      </c>
      <c r="I80" t="str">
        <f t="shared" si="20"/>
        <v>DOWN</v>
      </c>
      <c r="J80">
        <v>889.73497315307304</v>
      </c>
      <c r="K80">
        <v>867.39924939210084</v>
      </c>
      <c r="L80" t="str">
        <f t="shared" si="21"/>
        <v>DOWN</v>
      </c>
      <c r="M80" t="str">
        <f t="shared" si="22"/>
        <v>DOWN</v>
      </c>
      <c r="N80">
        <v>24.146784830100849</v>
      </c>
      <c r="O80" t="str">
        <f t="shared" si="23"/>
        <v>DOWN</v>
      </c>
      <c r="P80" t="str">
        <f t="shared" si="24"/>
        <v>DOWN</v>
      </c>
      <c r="Q80">
        <f t="shared" si="25"/>
        <v>0</v>
      </c>
      <c r="R80">
        <f t="shared" si="26"/>
        <v>18.799999999999955</v>
      </c>
      <c r="S80">
        <f t="shared" si="27"/>
        <v>0</v>
      </c>
      <c r="T80" t="str">
        <f t="shared" si="28"/>
        <v>DOWN</v>
      </c>
      <c r="U80" t="str">
        <f t="shared" si="29"/>
        <v>DOWN</v>
      </c>
      <c r="V80">
        <v>887.23503873577749</v>
      </c>
      <c r="W80">
        <v>910.98940347272526</v>
      </c>
      <c r="X80">
        <f t="shared" si="30"/>
        <v>-23.754364736947764</v>
      </c>
      <c r="Y80">
        <v>-14.93474169254165</v>
      </c>
      <c r="Z80" t="str">
        <f t="shared" si="31"/>
        <v>DOWN</v>
      </c>
      <c r="AA80" t="str">
        <f t="shared" si="32"/>
        <v>DOWN</v>
      </c>
      <c r="AB80" t="str">
        <f t="shared" si="33"/>
        <v>DOWN</v>
      </c>
      <c r="AC80" t="str">
        <f t="shared" si="34"/>
        <v>DOWN</v>
      </c>
      <c r="AD80">
        <f t="shared" si="35"/>
        <v>871.85</v>
      </c>
      <c r="AE80">
        <f t="shared" si="36"/>
        <v>866.80000000000007</v>
      </c>
      <c r="AF80">
        <f t="shared" si="37"/>
        <v>864.6</v>
      </c>
      <c r="AG80">
        <f t="shared" si="38"/>
        <v>862.40000000000009</v>
      </c>
    </row>
    <row r="81" spans="1:33" x14ac:dyDescent="0.25">
      <c r="A81" t="s">
        <v>5</v>
      </c>
      <c r="B81" s="1">
        <v>42970</v>
      </c>
      <c r="C81">
        <v>859.9</v>
      </c>
      <c r="D81">
        <v>868.35</v>
      </c>
      <c r="E81">
        <v>851</v>
      </c>
      <c r="F81">
        <v>854.75</v>
      </c>
      <c r="G81">
        <f>_xll.TA_TYPPRICE(D81,E81,F81)</f>
        <v>858.0333333333333</v>
      </c>
      <c r="H81">
        <v>860.92612463597754</v>
      </c>
      <c r="I81" t="str">
        <f t="shared" si="20"/>
        <v>DOWN</v>
      </c>
      <c r="J81">
        <v>884.98275689683464</v>
      </c>
      <c r="K81">
        <v>863.75497174941177</v>
      </c>
      <c r="L81" t="str">
        <f t="shared" si="21"/>
        <v>DOWN</v>
      </c>
      <c r="M81" t="str">
        <f t="shared" si="22"/>
        <v>DOWN</v>
      </c>
      <c r="N81">
        <v>23.904207068590246</v>
      </c>
      <c r="O81" t="str">
        <f t="shared" si="23"/>
        <v>DOWN</v>
      </c>
      <c r="P81" t="str">
        <f t="shared" si="24"/>
        <v>DOWN</v>
      </c>
      <c r="Q81">
        <f t="shared" si="25"/>
        <v>3.75</v>
      </c>
      <c r="R81">
        <f t="shared" si="26"/>
        <v>17.350000000000023</v>
      </c>
      <c r="S81">
        <f t="shared" si="27"/>
        <v>0.21613832853025908</v>
      </c>
      <c r="T81" t="str">
        <f t="shared" si="28"/>
        <v>No Indication</v>
      </c>
      <c r="U81" t="str">
        <f t="shared" si="29"/>
        <v>No T+M+I</v>
      </c>
      <c r="V81">
        <v>882.23734046873483</v>
      </c>
      <c r="W81">
        <v>906.82352173400488</v>
      </c>
      <c r="X81">
        <f t="shared" si="30"/>
        <v>-24.586181265270056</v>
      </c>
      <c r="Y81">
        <v>-16.86502960708733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862</v>
      </c>
      <c r="D82">
        <v>864.9</v>
      </c>
      <c r="E82">
        <v>837.75</v>
      </c>
      <c r="F82">
        <v>840.1</v>
      </c>
      <c r="G82">
        <f>_xll.TA_TYPPRICE(D82,E82,F82)</f>
        <v>847.58333333333337</v>
      </c>
      <c r="H82">
        <v>854.25472898465546</v>
      </c>
      <c r="I82" t="str">
        <f t="shared" si="20"/>
        <v>DOWN</v>
      </c>
      <c r="J82">
        <v>880.51992203087138</v>
      </c>
      <c r="K82">
        <v>857.97608913843135</v>
      </c>
      <c r="L82" t="str">
        <f t="shared" si="21"/>
        <v>DOWN</v>
      </c>
      <c r="M82" t="str">
        <f t="shared" si="22"/>
        <v>DOWN</v>
      </c>
      <c r="N82">
        <v>16.967598649185245</v>
      </c>
      <c r="O82" t="str">
        <f t="shared" si="23"/>
        <v>DOWN</v>
      </c>
      <c r="P82" t="str">
        <f t="shared" si="24"/>
        <v>DOWN</v>
      </c>
      <c r="Q82">
        <f t="shared" si="25"/>
        <v>2.3500000000000227</v>
      </c>
      <c r="R82">
        <f t="shared" si="26"/>
        <v>27.149999999999977</v>
      </c>
      <c r="S82">
        <f t="shared" si="27"/>
        <v>8.6556169429098509E-2</v>
      </c>
      <c r="T82" t="str">
        <f t="shared" si="28"/>
        <v>DOWN</v>
      </c>
      <c r="U82" t="str">
        <f t="shared" si="29"/>
        <v>DOWN</v>
      </c>
      <c r="V82">
        <v>875.75467270431409</v>
      </c>
      <c r="W82">
        <v>901.8810386425971</v>
      </c>
      <c r="X82">
        <f t="shared" si="30"/>
        <v>-26.126365938283016</v>
      </c>
      <c r="Y82">
        <v>-18.717296873326468</v>
      </c>
      <c r="Z82" t="str">
        <f t="shared" si="31"/>
        <v>DOWN</v>
      </c>
      <c r="AA82" t="str">
        <f t="shared" si="32"/>
        <v>DOWN</v>
      </c>
      <c r="AB82" t="str">
        <f t="shared" si="33"/>
        <v>DOWN</v>
      </c>
      <c r="AC82" t="str">
        <f t="shared" si="34"/>
        <v>DOWN</v>
      </c>
      <c r="AD82">
        <f t="shared" si="35"/>
        <v>861.80000000000007</v>
      </c>
      <c r="AE82">
        <f t="shared" si="36"/>
        <v>854.55000000000007</v>
      </c>
      <c r="AF82">
        <f t="shared" si="37"/>
        <v>851.35</v>
      </c>
      <c r="AG82">
        <f t="shared" si="38"/>
        <v>848.1</v>
      </c>
    </row>
    <row r="83" spans="1:33" x14ac:dyDescent="0.25">
      <c r="A83" t="s">
        <v>5</v>
      </c>
      <c r="B83" s="1">
        <v>42975</v>
      </c>
      <c r="C83">
        <v>845</v>
      </c>
      <c r="D83">
        <v>849.7</v>
      </c>
      <c r="E83">
        <v>832.05</v>
      </c>
      <c r="F83">
        <v>840.5</v>
      </c>
      <c r="G83">
        <f>_xll.TA_TYPPRICE(D83,E83,F83)</f>
        <v>840.75</v>
      </c>
      <c r="H83">
        <v>847.50236449232773</v>
      </c>
      <c r="I83" t="str">
        <f t="shared" si="20"/>
        <v>DOWN</v>
      </c>
      <c r="J83">
        <v>873.67105046845552</v>
      </c>
      <c r="K83">
        <v>852.21473599655769</v>
      </c>
      <c r="L83" t="str">
        <f t="shared" si="21"/>
        <v>DOWN</v>
      </c>
      <c r="M83" t="str">
        <f t="shared" si="22"/>
        <v>DOWN</v>
      </c>
      <c r="N83">
        <v>17.78187678760349</v>
      </c>
      <c r="O83" t="str">
        <f t="shared" si="23"/>
        <v>DOWN</v>
      </c>
      <c r="P83" t="str">
        <f t="shared" si="24"/>
        <v>DOWN</v>
      </c>
      <c r="Q83">
        <f t="shared" si="25"/>
        <v>8.4500000000000455</v>
      </c>
      <c r="R83">
        <f t="shared" si="26"/>
        <v>17.650000000000091</v>
      </c>
      <c r="S83">
        <f t="shared" si="27"/>
        <v>0.47875354107648738</v>
      </c>
      <c r="T83" t="str">
        <f t="shared" si="28"/>
        <v>No Indication</v>
      </c>
      <c r="U83" t="str">
        <f t="shared" si="29"/>
        <v>No T+M+I</v>
      </c>
      <c r="V83">
        <v>870.33087690365039</v>
      </c>
      <c r="W83">
        <v>897.33429503944171</v>
      </c>
      <c r="X83">
        <f t="shared" si="30"/>
        <v>-27.003418135791321</v>
      </c>
      <c r="Y83">
        <v>-20.374521125819438</v>
      </c>
      <c r="Z83" t="str">
        <f t="shared" si="31"/>
        <v>DOWN</v>
      </c>
      <c r="AA83" t="str">
        <f t="shared" si="32"/>
        <v>No TMIM</v>
      </c>
      <c r="AB83" t="str">
        <f t="shared" si="33"/>
        <v>DOWN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840</v>
      </c>
      <c r="D84">
        <v>843.8</v>
      </c>
      <c r="E84">
        <v>821.05</v>
      </c>
      <c r="F84">
        <v>821.6</v>
      </c>
      <c r="G84">
        <f>_xll.TA_TYPPRICE(D84,E84,F84)</f>
        <v>828.81666666666661</v>
      </c>
      <c r="H84">
        <v>838.15951557949711</v>
      </c>
      <c r="I84" t="str">
        <f t="shared" si="20"/>
        <v>DOWN</v>
      </c>
      <c r="J84">
        <v>867.03303925324315</v>
      </c>
      <c r="K84">
        <v>845.28923910843378</v>
      </c>
      <c r="L84" t="str">
        <f t="shared" si="21"/>
        <v>DOWN</v>
      </c>
      <c r="M84" t="str">
        <f t="shared" si="22"/>
        <v>DOWN</v>
      </c>
      <c r="N84">
        <v>11.259973340636044</v>
      </c>
      <c r="O84" t="str">
        <f t="shared" si="23"/>
        <v>DOWN</v>
      </c>
      <c r="P84" t="str">
        <f t="shared" si="24"/>
        <v>DOWN</v>
      </c>
      <c r="Q84">
        <f t="shared" si="25"/>
        <v>0.55000000000006821</v>
      </c>
      <c r="R84">
        <f t="shared" si="26"/>
        <v>22.75</v>
      </c>
      <c r="S84">
        <f t="shared" si="27"/>
        <v>2.4175824175827174E-2</v>
      </c>
      <c r="T84" t="str">
        <f t="shared" si="28"/>
        <v>DOWN</v>
      </c>
      <c r="U84" t="str">
        <f t="shared" si="29"/>
        <v>DOWN</v>
      </c>
      <c r="V84">
        <v>862.83381891847341</v>
      </c>
      <c r="W84">
        <v>891.72434725874234</v>
      </c>
      <c r="X84">
        <f t="shared" si="30"/>
        <v>-28.890528340268929</v>
      </c>
      <c r="Y84">
        <v>-22.077722568709337</v>
      </c>
      <c r="Z84" t="str">
        <f t="shared" si="31"/>
        <v>DOWN</v>
      </c>
      <c r="AA84" t="str">
        <f t="shared" si="32"/>
        <v>DOWN</v>
      </c>
      <c r="AB84" t="str">
        <f t="shared" si="33"/>
        <v>DOWN</v>
      </c>
      <c r="AC84" t="str">
        <f t="shared" si="34"/>
        <v>DOWN</v>
      </c>
      <c r="AD84">
        <f t="shared" si="35"/>
        <v>841.2</v>
      </c>
      <c r="AE84">
        <f t="shared" si="36"/>
        <v>835.1</v>
      </c>
      <c r="AF84">
        <f t="shared" si="37"/>
        <v>832.40000000000009</v>
      </c>
      <c r="AG84">
        <f t="shared" si="38"/>
        <v>829.75</v>
      </c>
    </row>
    <row r="85" spans="1:33" x14ac:dyDescent="0.25">
      <c r="A85" t="s">
        <v>5</v>
      </c>
      <c r="B85" s="1">
        <v>42977</v>
      </c>
      <c r="C85">
        <v>836.95</v>
      </c>
      <c r="D85">
        <v>847.5</v>
      </c>
      <c r="E85">
        <v>823.8</v>
      </c>
      <c r="F85">
        <v>847.5</v>
      </c>
      <c r="G85">
        <f>_xll.TA_TYPPRICE(D85,E85,F85)</f>
        <v>839.6</v>
      </c>
      <c r="H85">
        <v>838.87975778974851</v>
      </c>
      <c r="I85" t="str">
        <f t="shared" si="20"/>
        <v>UP</v>
      </c>
      <c r="J85">
        <v>862.69236386363355</v>
      </c>
      <c r="K85">
        <v>840.51385263989289</v>
      </c>
      <c r="L85" t="str">
        <f t="shared" si="21"/>
        <v>No Confirmation</v>
      </c>
      <c r="M85" t="str">
        <f t="shared" si="22"/>
        <v>No Trend</v>
      </c>
      <c r="N85">
        <v>45.500346177692158</v>
      </c>
      <c r="O85" t="str">
        <f t="shared" si="23"/>
        <v>No Momentum</v>
      </c>
      <c r="P85" t="str">
        <f t="shared" si="24"/>
        <v>No Trend + Momentum</v>
      </c>
      <c r="Q85">
        <f t="shared" si="25"/>
        <v>23.700000000000045</v>
      </c>
      <c r="R85">
        <f t="shared" si="26"/>
        <v>23.700000000000045</v>
      </c>
      <c r="S85">
        <f t="shared" si="27"/>
        <v>1</v>
      </c>
      <c r="T85" t="str">
        <f t="shared" si="28"/>
        <v>UP</v>
      </c>
      <c r="U85" t="str">
        <f t="shared" si="29"/>
        <v>No T+M+I</v>
      </c>
      <c r="V85">
        <v>860.47476985409287</v>
      </c>
      <c r="W85">
        <v>888.44846968402067</v>
      </c>
      <c r="X85">
        <f t="shared" si="30"/>
        <v>-27.973699829927796</v>
      </c>
      <c r="Y85">
        <v>-23.25691802095303</v>
      </c>
      <c r="Z85" t="str">
        <f t="shared" si="31"/>
        <v>DOWN</v>
      </c>
      <c r="AA85" t="str">
        <f t="shared" si="32"/>
        <v>No TMIM</v>
      </c>
      <c r="AB85" t="str">
        <f t="shared" si="33"/>
        <v>DOWN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849.95</v>
      </c>
      <c r="D86">
        <v>878.85</v>
      </c>
      <c r="E86">
        <v>838</v>
      </c>
      <c r="F86">
        <v>875.1</v>
      </c>
      <c r="G86">
        <f>_xll.TA_TYPPRICE(D86,E86,F86)</f>
        <v>863.98333333333323</v>
      </c>
      <c r="H86">
        <v>851.43154556154082</v>
      </c>
      <c r="I86" t="str">
        <f t="shared" si="20"/>
        <v>UP</v>
      </c>
      <c r="J86">
        <v>866.28294967171496</v>
      </c>
      <c r="K86">
        <v>839.95521871991673</v>
      </c>
      <c r="L86" t="str">
        <f t="shared" si="21"/>
        <v>UP</v>
      </c>
      <c r="M86" t="str">
        <f t="shared" si="22"/>
        <v>UP</v>
      </c>
      <c r="N86">
        <v>64.002171170182123</v>
      </c>
      <c r="O86" t="str">
        <f t="shared" si="23"/>
        <v>UP</v>
      </c>
      <c r="P86" t="str">
        <f t="shared" si="24"/>
        <v>UP</v>
      </c>
      <c r="Q86">
        <f t="shared" si="25"/>
        <v>37.100000000000023</v>
      </c>
      <c r="R86">
        <f t="shared" si="26"/>
        <v>40.850000000000023</v>
      </c>
      <c r="S86">
        <f t="shared" si="27"/>
        <v>0.90820073439412485</v>
      </c>
      <c r="T86" t="str">
        <f t="shared" si="28"/>
        <v>UP</v>
      </c>
      <c r="U86" t="str">
        <f t="shared" si="29"/>
        <v>UP</v>
      </c>
      <c r="V86">
        <v>862.72480526115555</v>
      </c>
      <c r="W86">
        <v>887.45969415187096</v>
      </c>
      <c r="X86">
        <f t="shared" si="30"/>
        <v>-24.734888890715411</v>
      </c>
      <c r="Y86">
        <v>-23.552512194905507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866</v>
      </c>
      <c r="D87">
        <v>889</v>
      </c>
      <c r="E87">
        <v>861.4</v>
      </c>
      <c r="F87">
        <v>879.9</v>
      </c>
      <c r="G87">
        <f>_xll.TA_TYPPRICE(D87,E87,F87)</f>
        <v>876.76666666666677</v>
      </c>
      <c r="H87">
        <v>864.09910611410373</v>
      </c>
      <c r="I87" t="str">
        <f t="shared" si="20"/>
        <v>UP</v>
      </c>
      <c r="J87">
        <v>871.33118307800055</v>
      </c>
      <c r="K87">
        <v>844.72072567104635</v>
      </c>
      <c r="L87" t="str">
        <f t="shared" si="21"/>
        <v>UP</v>
      </c>
      <c r="M87" t="str">
        <f t="shared" si="22"/>
        <v>UP</v>
      </c>
      <c r="N87">
        <v>66.47626089420595</v>
      </c>
      <c r="O87" t="str">
        <f t="shared" si="23"/>
        <v>UP</v>
      </c>
      <c r="P87" t="str">
        <f t="shared" si="24"/>
        <v>UP</v>
      </c>
      <c r="Q87">
        <f t="shared" si="25"/>
        <v>18.5</v>
      </c>
      <c r="R87">
        <f t="shared" si="26"/>
        <v>27.600000000000023</v>
      </c>
      <c r="S87">
        <f t="shared" si="27"/>
        <v>0.67028985507246319</v>
      </c>
      <c r="T87" t="str">
        <f t="shared" si="28"/>
        <v>No Indication</v>
      </c>
      <c r="U87" t="str">
        <f t="shared" si="29"/>
        <v>No T+M+I</v>
      </c>
      <c r="V87">
        <v>865.36714291328542</v>
      </c>
      <c r="W87">
        <v>886.89971680728797</v>
      </c>
      <c r="X87">
        <f t="shared" si="30"/>
        <v>-21.532573894002553</v>
      </c>
      <c r="Y87">
        <v>-23.148524534724917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885</v>
      </c>
      <c r="D88">
        <v>892</v>
      </c>
      <c r="E88">
        <v>845</v>
      </c>
      <c r="F88">
        <v>851.05</v>
      </c>
      <c r="G88">
        <f>_xll.TA_TYPPRICE(D88,E88,F88)</f>
        <v>862.68333333333339</v>
      </c>
      <c r="H88">
        <v>863.39121972371856</v>
      </c>
      <c r="I88" t="str">
        <f t="shared" si="20"/>
        <v>DOWN</v>
      </c>
      <c r="J88">
        <v>875.92425350511155</v>
      </c>
      <c r="K88">
        <v>844.78278663303604</v>
      </c>
      <c r="L88" t="str">
        <f t="shared" si="21"/>
        <v>No Confirmation</v>
      </c>
      <c r="M88" t="str">
        <f t="shared" si="22"/>
        <v>No Trend</v>
      </c>
      <c r="N88">
        <v>43.839326762955174</v>
      </c>
      <c r="O88" t="str">
        <f t="shared" si="23"/>
        <v>No Momentum</v>
      </c>
      <c r="P88" t="str">
        <f t="shared" si="24"/>
        <v>No Trend + Momentum</v>
      </c>
      <c r="Q88">
        <f t="shared" si="25"/>
        <v>6.0499999999999545</v>
      </c>
      <c r="R88">
        <f t="shared" si="26"/>
        <v>47</v>
      </c>
      <c r="S88">
        <f t="shared" si="27"/>
        <v>0.12872340425531817</v>
      </c>
      <c r="T88" t="str">
        <f t="shared" si="28"/>
        <v>DOWN</v>
      </c>
      <c r="U88" t="str">
        <f t="shared" si="29"/>
        <v>No T+M+I</v>
      </c>
      <c r="V88">
        <v>863.16450554201072</v>
      </c>
      <c r="W88">
        <v>884.24418222897032</v>
      </c>
      <c r="X88">
        <f t="shared" si="30"/>
        <v>-21.079676686959601</v>
      </c>
      <c r="Y88">
        <v>-22.734754965171852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854.15</v>
      </c>
      <c r="D89">
        <v>871</v>
      </c>
      <c r="E89">
        <v>842.1</v>
      </c>
      <c r="F89">
        <v>844.8</v>
      </c>
      <c r="G89">
        <f>_xll.TA_TYPPRICE(D89,E89,F89)</f>
        <v>852.63333333333321</v>
      </c>
      <c r="H89">
        <v>858.01227652852594</v>
      </c>
      <c r="I89" t="str">
        <f t="shared" si="20"/>
        <v>DOWN</v>
      </c>
      <c r="J89">
        <v>874.82997494842004</v>
      </c>
      <c r="K89">
        <v>844.18661182569474</v>
      </c>
      <c r="L89" t="str">
        <f t="shared" si="21"/>
        <v>No Confirmation</v>
      </c>
      <c r="M89" t="str">
        <f t="shared" si="22"/>
        <v>No Trend</v>
      </c>
      <c r="N89">
        <v>40.138050426411937</v>
      </c>
      <c r="O89" t="str">
        <f t="shared" si="23"/>
        <v>No Momentum</v>
      </c>
      <c r="P89" t="str">
        <f t="shared" si="24"/>
        <v>No Trend + Momentum</v>
      </c>
      <c r="Q89">
        <f t="shared" si="25"/>
        <v>2.6999999999999318</v>
      </c>
      <c r="R89">
        <f t="shared" si="26"/>
        <v>28.899999999999977</v>
      </c>
      <c r="S89">
        <f t="shared" si="27"/>
        <v>9.3425605536329892E-2</v>
      </c>
      <c r="T89" t="str">
        <f t="shared" si="28"/>
        <v>DOWN</v>
      </c>
      <c r="U89" t="str">
        <f t="shared" si="29"/>
        <v>No T+M+I</v>
      </c>
      <c r="V89">
        <v>860.33919699708599</v>
      </c>
      <c r="W89">
        <v>881.32239095275031</v>
      </c>
      <c r="X89">
        <f t="shared" si="30"/>
        <v>-20.983193955664319</v>
      </c>
      <c r="Y89">
        <v>-22.384442763270346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840</v>
      </c>
      <c r="D90">
        <v>849.15</v>
      </c>
      <c r="E90">
        <v>835</v>
      </c>
      <c r="F90">
        <v>840</v>
      </c>
      <c r="G90">
        <f>_xll.TA_TYPPRICE(D90,E90,F90)</f>
        <v>841.38333333333333</v>
      </c>
      <c r="H90">
        <v>849.69780493092958</v>
      </c>
      <c r="I90" t="str">
        <f t="shared" si="20"/>
        <v>DOWN</v>
      </c>
      <c r="J90">
        <v>869.12331384877109</v>
      </c>
      <c r="K90">
        <v>842.14514253109587</v>
      </c>
      <c r="L90" t="str">
        <f t="shared" si="21"/>
        <v>DOWN</v>
      </c>
      <c r="M90" t="str">
        <f t="shared" si="22"/>
        <v>DOWN</v>
      </c>
      <c r="N90">
        <v>37.128726610083454</v>
      </c>
      <c r="O90" t="str">
        <f t="shared" si="23"/>
        <v>DOWN</v>
      </c>
      <c r="P90" t="str">
        <f t="shared" si="24"/>
        <v>DOWN</v>
      </c>
      <c r="Q90">
        <f t="shared" si="25"/>
        <v>5</v>
      </c>
      <c r="R90">
        <f t="shared" si="26"/>
        <v>14.149999999999977</v>
      </c>
      <c r="S90">
        <f t="shared" si="27"/>
        <v>0.35335689045936453</v>
      </c>
      <c r="T90" t="str">
        <f t="shared" si="28"/>
        <v>No Indication</v>
      </c>
      <c r="U90" t="str">
        <f t="shared" si="29"/>
        <v>No T+M+I</v>
      </c>
      <c r="V90">
        <v>857.21008976676512</v>
      </c>
      <c r="W90">
        <v>878.26147310439842</v>
      </c>
      <c r="X90">
        <f t="shared" si="30"/>
        <v>-21.051383337633297</v>
      </c>
      <c r="Y90">
        <v>-22.117830878142936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843</v>
      </c>
      <c r="D91">
        <v>862.6</v>
      </c>
      <c r="E91">
        <v>837.7</v>
      </c>
      <c r="F91">
        <v>838</v>
      </c>
      <c r="G91">
        <f>_xll.TA_TYPPRICE(D91,E91,F91)</f>
        <v>846.1</v>
      </c>
      <c r="H91">
        <v>847.89890246546474</v>
      </c>
      <c r="I91" t="str">
        <f t="shared" si="20"/>
        <v>DOWN</v>
      </c>
      <c r="J91">
        <v>867.67368854904419</v>
      </c>
      <c r="K91">
        <v>841.15733307974119</v>
      </c>
      <c r="L91" t="str">
        <f t="shared" si="21"/>
        <v>DOWN</v>
      </c>
      <c r="M91" t="str">
        <f t="shared" si="22"/>
        <v>DOWN</v>
      </c>
      <c r="N91">
        <v>35.733369438768882</v>
      </c>
      <c r="O91" t="str">
        <f t="shared" si="23"/>
        <v>DOWN</v>
      </c>
      <c r="P91" t="str">
        <f t="shared" si="24"/>
        <v>DOWN</v>
      </c>
      <c r="Q91">
        <f t="shared" si="25"/>
        <v>0.29999999999995453</v>
      </c>
      <c r="R91">
        <f t="shared" si="26"/>
        <v>24.899999999999977</v>
      </c>
      <c r="S91">
        <f t="shared" si="27"/>
        <v>1.2048192771082522E-2</v>
      </c>
      <c r="T91" t="str">
        <f t="shared" si="28"/>
        <v>DOWN</v>
      </c>
      <c r="U91" t="str">
        <f t="shared" si="29"/>
        <v>DOWN</v>
      </c>
      <c r="V91">
        <v>854.25469134110892</v>
      </c>
      <c r="W91">
        <v>875.27914176333184</v>
      </c>
      <c r="X91">
        <f t="shared" si="30"/>
        <v>-21.024450422222912</v>
      </c>
      <c r="Y91">
        <v>-21.899154786958931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846.05</v>
      </c>
      <c r="D92">
        <v>868.85</v>
      </c>
      <c r="E92">
        <v>842</v>
      </c>
      <c r="F92">
        <v>859.75</v>
      </c>
      <c r="G92">
        <f>_xll.TA_TYPPRICE(D92,E92,F92)</f>
        <v>856.86666666666667</v>
      </c>
      <c r="H92">
        <v>852.38278456606577</v>
      </c>
      <c r="I92" t="str">
        <f t="shared" si="20"/>
        <v>UP</v>
      </c>
      <c r="J92">
        <v>867.93509109370109</v>
      </c>
      <c r="K92">
        <v>841.34459239535431</v>
      </c>
      <c r="L92" t="str">
        <f t="shared" si="21"/>
        <v>No Confirmation</v>
      </c>
      <c r="M92" t="str">
        <f t="shared" si="22"/>
        <v>No Trend</v>
      </c>
      <c r="N92">
        <v>57.463964615030839</v>
      </c>
      <c r="O92" t="str">
        <f t="shared" si="23"/>
        <v>No Momentum</v>
      </c>
      <c r="P92" t="str">
        <f t="shared" si="24"/>
        <v>No Trend + Momentum</v>
      </c>
      <c r="Q92">
        <f t="shared" si="25"/>
        <v>17.75</v>
      </c>
      <c r="R92">
        <f t="shared" si="26"/>
        <v>26.850000000000023</v>
      </c>
      <c r="S92">
        <f t="shared" si="27"/>
        <v>0.66108007448789519</v>
      </c>
      <c r="T92" t="str">
        <f t="shared" si="28"/>
        <v>No Indication</v>
      </c>
      <c r="U92" t="str">
        <f t="shared" si="29"/>
        <v>No T+M+I</v>
      </c>
      <c r="V92">
        <v>855.10012344247673</v>
      </c>
      <c r="W92">
        <v>874.12883496604798</v>
      </c>
      <c r="X92">
        <f t="shared" si="30"/>
        <v>-19.028711523571246</v>
      </c>
      <c r="Y92">
        <v>-21.325066134281393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865.95</v>
      </c>
      <c r="D93">
        <v>868</v>
      </c>
      <c r="E93">
        <v>850</v>
      </c>
      <c r="F93">
        <v>854.3</v>
      </c>
      <c r="G93">
        <f>_xll.TA_TYPPRICE(D93,E93,F93)</f>
        <v>857.43333333333339</v>
      </c>
      <c r="H93">
        <v>854.90805894969958</v>
      </c>
      <c r="I93" t="str">
        <f t="shared" si="20"/>
        <v>DOWN</v>
      </c>
      <c r="J93">
        <v>867.94951529510081</v>
      </c>
      <c r="K93">
        <v>843.26801630749776</v>
      </c>
      <c r="L93" t="str">
        <f t="shared" si="21"/>
        <v>No Confirmation</v>
      </c>
      <c r="M93" t="str">
        <f t="shared" si="22"/>
        <v>No Trend</v>
      </c>
      <c r="N93">
        <v>51.960838161507908</v>
      </c>
      <c r="O93" t="str">
        <f t="shared" si="23"/>
        <v>No Momentum</v>
      </c>
      <c r="P93" t="str">
        <f t="shared" si="24"/>
        <v>No Trend + Momentum</v>
      </c>
      <c r="Q93">
        <f t="shared" si="25"/>
        <v>4.2999999999999545</v>
      </c>
      <c r="R93">
        <f t="shared" si="26"/>
        <v>18</v>
      </c>
      <c r="S93">
        <f t="shared" si="27"/>
        <v>0.23888888888888637</v>
      </c>
      <c r="T93" t="str">
        <f t="shared" si="28"/>
        <v>No Indication</v>
      </c>
      <c r="U93" t="str">
        <f t="shared" si="29"/>
        <v>No T+M+I</v>
      </c>
      <c r="V93">
        <v>854.97702752824955</v>
      </c>
      <c r="W93">
        <v>872.66003237597033</v>
      </c>
      <c r="X93">
        <f t="shared" si="30"/>
        <v>-17.683004847720781</v>
      </c>
      <c r="Y93">
        <v>-20.59665387696927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859.95</v>
      </c>
      <c r="D94">
        <v>868.6</v>
      </c>
      <c r="E94">
        <v>852</v>
      </c>
      <c r="F94">
        <v>858.75</v>
      </c>
      <c r="G94">
        <f>_xll.TA_TYPPRICE(D94,E94,F94)</f>
        <v>859.7833333333333</v>
      </c>
      <c r="H94">
        <v>857.34569614151644</v>
      </c>
      <c r="I94" t="str">
        <f t="shared" si="20"/>
        <v>UP</v>
      </c>
      <c r="J94">
        <v>868.0940674517451</v>
      </c>
      <c r="K94">
        <v>845.20845712805385</v>
      </c>
      <c r="L94" t="str">
        <f t="shared" si="21"/>
        <v>No Confirmation</v>
      </c>
      <c r="M94" t="str">
        <f t="shared" si="22"/>
        <v>No Trend</v>
      </c>
      <c r="N94">
        <v>56.23825934695347</v>
      </c>
      <c r="O94" t="str">
        <f t="shared" si="23"/>
        <v>No Momentum</v>
      </c>
      <c r="P94" t="str">
        <f t="shared" si="24"/>
        <v>No Trend + Momentum</v>
      </c>
      <c r="Q94">
        <f t="shared" si="25"/>
        <v>6.75</v>
      </c>
      <c r="R94">
        <f t="shared" si="26"/>
        <v>16.600000000000023</v>
      </c>
      <c r="S94">
        <f t="shared" si="27"/>
        <v>0.40662650602409584</v>
      </c>
      <c r="T94" t="str">
        <f t="shared" si="28"/>
        <v>No Indication</v>
      </c>
      <c r="U94" t="str">
        <f t="shared" si="29"/>
        <v>No T+M+I</v>
      </c>
      <c r="V94">
        <v>855.55748483159573</v>
      </c>
      <c r="W94">
        <v>871.62965960737995</v>
      </c>
      <c r="X94">
        <f t="shared" si="30"/>
        <v>-16.072174775784219</v>
      </c>
      <c r="Y94">
        <v>-19.691758056732262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867.9</v>
      </c>
      <c r="D95">
        <v>867.9</v>
      </c>
      <c r="E95">
        <v>844</v>
      </c>
      <c r="F95">
        <v>844.95</v>
      </c>
      <c r="G95">
        <f>_xll.TA_TYPPRICE(D95,E95,F95)</f>
        <v>852.28333333333342</v>
      </c>
      <c r="H95">
        <v>854.81451473742493</v>
      </c>
      <c r="I95" t="str">
        <f t="shared" si="20"/>
        <v>DOWN</v>
      </c>
      <c r="J95">
        <v>868.05094135135732</v>
      </c>
      <c r="K95">
        <v>844.93991109959745</v>
      </c>
      <c r="L95" t="str">
        <f t="shared" si="21"/>
        <v>No Confirmation</v>
      </c>
      <c r="M95" t="str">
        <f t="shared" si="22"/>
        <v>No Trend</v>
      </c>
      <c r="N95">
        <v>41.807976806675711</v>
      </c>
      <c r="O95" t="str">
        <f t="shared" si="23"/>
        <v>No Momentum</v>
      </c>
      <c r="P95" t="str">
        <f t="shared" si="24"/>
        <v>No Trend + Momentum</v>
      </c>
      <c r="Q95">
        <f t="shared" si="25"/>
        <v>0.95000000000004547</v>
      </c>
      <c r="R95">
        <f t="shared" si="26"/>
        <v>23.899999999999977</v>
      </c>
      <c r="S95">
        <f t="shared" si="27"/>
        <v>3.974895397489734E-2</v>
      </c>
      <c r="T95" t="str">
        <f t="shared" si="28"/>
        <v>DOWN</v>
      </c>
      <c r="U95" t="str">
        <f t="shared" si="29"/>
        <v>No T+M+I</v>
      </c>
      <c r="V95">
        <v>853.92556408827329</v>
      </c>
      <c r="W95">
        <v>869.65338852535183</v>
      </c>
      <c r="X95">
        <f t="shared" si="30"/>
        <v>-15.727824437078539</v>
      </c>
      <c r="Y95">
        <v>-18.898971332801516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859</v>
      </c>
      <c r="D96">
        <v>859</v>
      </c>
      <c r="E96">
        <v>844</v>
      </c>
      <c r="F96">
        <v>848</v>
      </c>
      <c r="G96">
        <f>_xll.TA_TYPPRICE(D96,E96,F96)</f>
        <v>850.33333333333337</v>
      </c>
      <c r="H96">
        <v>852.57392403537915</v>
      </c>
      <c r="I96" t="str">
        <f t="shared" si="20"/>
        <v>DOWN</v>
      </c>
      <c r="J96">
        <v>866.03962105105575</v>
      </c>
      <c r="K96">
        <v>844.73104196635359</v>
      </c>
      <c r="L96" t="str">
        <f t="shared" si="21"/>
        <v>No Confirmation</v>
      </c>
      <c r="M96" t="str">
        <f t="shared" si="22"/>
        <v>No Trend</v>
      </c>
      <c r="N96">
        <v>45.66003703101147</v>
      </c>
      <c r="O96" t="str">
        <f t="shared" si="23"/>
        <v>No Momentum</v>
      </c>
      <c r="P96" t="str">
        <f t="shared" si="24"/>
        <v>No Trend + Momentum</v>
      </c>
      <c r="Q96">
        <f t="shared" si="25"/>
        <v>4</v>
      </c>
      <c r="R96">
        <f t="shared" si="26"/>
        <v>15</v>
      </c>
      <c r="S96">
        <f t="shared" si="27"/>
        <v>0.26666666666666666</v>
      </c>
      <c r="T96" t="str">
        <f t="shared" si="28"/>
        <v>No Indication</v>
      </c>
      <c r="U96" t="str">
        <f t="shared" si="29"/>
        <v>No T+M+I</v>
      </c>
      <c r="V96">
        <v>853.0139388439236</v>
      </c>
      <c r="W96">
        <v>868.04943381977023</v>
      </c>
      <c r="X96">
        <f t="shared" si="30"/>
        <v>-15.035494975846632</v>
      </c>
      <c r="Y96">
        <v>-18.12627606141054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844.4</v>
      </c>
      <c r="D97">
        <v>885</v>
      </c>
      <c r="E97">
        <v>837.05</v>
      </c>
      <c r="F97">
        <v>874</v>
      </c>
      <c r="G97">
        <f>_xll.TA_TYPPRICE(D97,E97,F97)</f>
        <v>865.35</v>
      </c>
      <c r="H97">
        <v>858.96196201768953</v>
      </c>
      <c r="I97" t="str">
        <f t="shared" si="20"/>
        <v>UP</v>
      </c>
      <c r="J97">
        <v>870.25303859526559</v>
      </c>
      <c r="K97">
        <v>843.02414375160834</v>
      </c>
      <c r="L97" t="str">
        <f t="shared" si="21"/>
        <v>UP</v>
      </c>
      <c r="M97" t="str">
        <f t="shared" si="22"/>
        <v>UP</v>
      </c>
      <c r="N97">
        <v>68.135851868957673</v>
      </c>
      <c r="O97" t="str">
        <f t="shared" si="23"/>
        <v>UP</v>
      </c>
      <c r="P97" t="str">
        <f t="shared" si="24"/>
        <v>UP</v>
      </c>
      <c r="Q97">
        <f t="shared" si="25"/>
        <v>36.950000000000045</v>
      </c>
      <c r="R97">
        <f t="shared" si="26"/>
        <v>47.950000000000045</v>
      </c>
      <c r="S97">
        <f t="shared" si="27"/>
        <v>0.77059436913451529</v>
      </c>
      <c r="T97" t="str">
        <f t="shared" si="28"/>
        <v>No Indication</v>
      </c>
      <c r="U97" t="str">
        <f t="shared" si="29"/>
        <v>No T+M+I</v>
      </c>
      <c r="V97">
        <v>856.24256363716609</v>
      </c>
      <c r="W97">
        <v>868.49021649978727</v>
      </c>
      <c r="X97">
        <f t="shared" si="30"/>
        <v>-12.24765286262118</v>
      </c>
      <c r="Y97">
        <v>-16.950551421652669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876</v>
      </c>
      <c r="D98">
        <v>888.8</v>
      </c>
      <c r="E98">
        <v>866.55</v>
      </c>
      <c r="F98">
        <v>874</v>
      </c>
      <c r="G98">
        <f>_xll.TA_TYPPRICE(D98,E98,F98)</f>
        <v>876.44999999999993</v>
      </c>
      <c r="H98">
        <v>867.70598100884467</v>
      </c>
      <c r="I98" t="str">
        <f t="shared" si="20"/>
        <v>UP</v>
      </c>
      <c r="J98">
        <v>874.37458557409548</v>
      </c>
      <c r="K98">
        <v>848.25211180680651</v>
      </c>
      <c r="L98" t="str">
        <f t="shared" si="21"/>
        <v>No Confirmation</v>
      </c>
      <c r="M98" t="str">
        <f t="shared" si="22"/>
        <v>No Trend</v>
      </c>
      <c r="N98">
        <v>68.135851868957687</v>
      </c>
      <c r="O98" t="str">
        <f t="shared" si="23"/>
        <v>UP</v>
      </c>
      <c r="P98" t="str">
        <f t="shared" si="24"/>
        <v>No Trend + Momentum</v>
      </c>
      <c r="Q98">
        <f t="shared" si="25"/>
        <v>7.4500000000000455</v>
      </c>
      <c r="R98">
        <f t="shared" si="26"/>
        <v>22.25</v>
      </c>
      <c r="S98">
        <f t="shared" si="27"/>
        <v>0.33483146067415936</v>
      </c>
      <c r="T98" t="str">
        <f t="shared" si="28"/>
        <v>No Indication</v>
      </c>
      <c r="U98" t="str">
        <f t="shared" si="29"/>
        <v>No T+M+I</v>
      </c>
      <c r="V98">
        <v>858.9744769237559</v>
      </c>
      <c r="W98">
        <v>868.89834861091413</v>
      </c>
      <c r="X98">
        <f t="shared" si="30"/>
        <v>-9.9238716871582255</v>
      </c>
      <c r="Y98">
        <v>-15.54521547475378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875</v>
      </c>
      <c r="D99">
        <v>888.8</v>
      </c>
      <c r="E99">
        <v>857</v>
      </c>
      <c r="F99">
        <v>867.8</v>
      </c>
      <c r="G99">
        <f>_xll.TA_TYPPRICE(D99,E99,F99)</f>
        <v>871.19999999999993</v>
      </c>
      <c r="H99">
        <v>869.45299050442236</v>
      </c>
      <c r="I99" t="str">
        <f t="shared" si="20"/>
        <v>DOWN</v>
      </c>
      <c r="J99">
        <v>877.58023322429642</v>
      </c>
      <c r="K99">
        <v>850.19608696084947</v>
      </c>
      <c r="L99" t="str">
        <f t="shared" si="21"/>
        <v>No Confirmation</v>
      </c>
      <c r="M99" t="str">
        <f t="shared" si="22"/>
        <v>No Trend</v>
      </c>
      <c r="N99">
        <v>59.037505356498734</v>
      </c>
      <c r="O99" t="str">
        <f t="shared" si="23"/>
        <v>No Momentum</v>
      </c>
      <c r="P99" t="str">
        <f t="shared" si="24"/>
        <v>No Trend + Momentum</v>
      </c>
      <c r="Q99">
        <f t="shared" si="25"/>
        <v>10.799999999999955</v>
      </c>
      <c r="R99">
        <f t="shared" si="26"/>
        <v>31.799999999999955</v>
      </c>
      <c r="S99">
        <f t="shared" si="27"/>
        <v>0.339622641509433</v>
      </c>
      <c r="T99" t="str">
        <f t="shared" si="28"/>
        <v>No Indication</v>
      </c>
      <c r="U99" t="str">
        <f t="shared" si="29"/>
        <v>No T+M+I</v>
      </c>
      <c r="V99">
        <v>860.33224970471656</v>
      </c>
      <c r="W99">
        <v>868.81698945455014</v>
      </c>
      <c r="X99">
        <f t="shared" si="30"/>
        <v>-8.4847397498335795</v>
      </c>
      <c r="Y99">
        <v>-14.13312032976974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869.95</v>
      </c>
      <c r="D100">
        <v>878</v>
      </c>
      <c r="E100">
        <v>862.05</v>
      </c>
      <c r="F100">
        <v>877</v>
      </c>
      <c r="G100">
        <f>_xll.TA_TYPPRICE(D100,E100,F100)</f>
        <v>872.35</v>
      </c>
      <c r="H100">
        <v>870.90149525221113</v>
      </c>
      <c r="I100" t="str">
        <f t="shared" si="20"/>
        <v>UP</v>
      </c>
      <c r="J100">
        <v>877.67351473000838</v>
      </c>
      <c r="K100">
        <v>852.8302898584385</v>
      </c>
      <c r="L100" t="str">
        <f t="shared" si="21"/>
        <v>No Confirmation</v>
      </c>
      <c r="M100" t="str">
        <f t="shared" si="22"/>
        <v>No Trend</v>
      </c>
      <c r="N100">
        <v>67.169100014774102</v>
      </c>
      <c r="O100" t="str">
        <f t="shared" si="23"/>
        <v>UP</v>
      </c>
      <c r="P100" t="str">
        <f t="shared" si="24"/>
        <v>No Trend + Momentum</v>
      </c>
      <c r="Q100">
        <f t="shared" si="25"/>
        <v>14.950000000000045</v>
      </c>
      <c r="R100">
        <f t="shared" si="26"/>
        <v>15.950000000000045</v>
      </c>
      <c r="S100">
        <f t="shared" si="27"/>
        <v>0.93730407523510995</v>
      </c>
      <c r="T100" t="str">
        <f t="shared" si="28"/>
        <v>UP</v>
      </c>
      <c r="U100" t="str">
        <f t="shared" si="29"/>
        <v>No T+M+I</v>
      </c>
      <c r="V100">
        <v>862.89651898091404</v>
      </c>
      <c r="W100">
        <v>869.42313838384268</v>
      </c>
      <c r="X100">
        <f t="shared" si="30"/>
        <v>-6.5266194029286453</v>
      </c>
      <c r="Y100">
        <v>-12.611820144401522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878.3</v>
      </c>
      <c r="D101">
        <v>885</v>
      </c>
      <c r="E101">
        <v>863.3</v>
      </c>
      <c r="F101">
        <v>873</v>
      </c>
      <c r="G101">
        <f>_xll.TA_TYPPRICE(D101,E101,F101)</f>
        <v>873.76666666666677</v>
      </c>
      <c r="H101">
        <v>872.33408095943901</v>
      </c>
      <c r="I101" t="str">
        <f t="shared" si="20"/>
        <v>UP</v>
      </c>
      <c r="J101">
        <v>879.30162256778431</v>
      </c>
      <c r="K101">
        <v>855.15689211211884</v>
      </c>
      <c r="L101" t="str">
        <f t="shared" si="21"/>
        <v>No Confirmation</v>
      </c>
      <c r="M101" t="str">
        <f t="shared" si="22"/>
        <v>No Trend</v>
      </c>
      <c r="N101">
        <v>60.628082198686826</v>
      </c>
      <c r="O101" t="str">
        <f t="shared" si="23"/>
        <v>UP</v>
      </c>
      <c r="P101" t="str">
        <f t="shared" si="24"/>
        <v>No Trend + Momentum</v>
      </c>
      <c r="Q101">
        <f t="shared" si="25"/>
        <v>9.7000000000000455</v>
      </c>
      <c r="R101">
        <f t="shared" si="26"/>
        <v>21.700000000000045</v>
      </c>
      <c r="S101">
        <f t="shared" si="27"/>
        <v>0.44700460829493205</v>
      </c>
      <c r="T101" t="str">
        <f t="shared" si="28"/>
        <v>No Indication</v>
      </c>
      <c r="U101" t="str">
        <f t="shared" si="29"/>
        <v>No T+M+I</v>
      </c>
      <c r="V101">
        <v>864.45090067615808</v>
      </c>
      <c r="W101">
        <v>869.68809109615063</v>
      </c>
      <c r="X101">
        <f t="shared" si="30"/>
        <v>-5.2371904199925439</v>
      </c>
      <c r="Y101">
        <v>-11.136894199519727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886</v>
      </c>
      <c r="D102">
        <v>944.9</v>
      </c>
      <c r="E102">
        <v>885.5</v>
      </c>
      <c r="F102">
        <v>893</v>
      </c>
      <c r="G102">
        <f>_xll.TA_TYPPRICE(D102,E102,F102)</f>
        <v>907.80000000000007</v>
      </c>
      <c r="H102">
        <v>890.06704047971948</v>
      </c>
      <c r="I102" t="str">
        <f t="shared" si="20"/>
        <v>UP</v>
      </c>
      <c r="J102">
        <v>893.87903977494329</v>
      </c>
      <c r="K102">
        <v>861.89980497609247</v>
      </c>
      <c r="L102" t="str">
        <f t="shared" si="21"/>
        <v>No Confirmation</v>
      </c>
      <c r="M102" t="str">
        <f t="shared" si="22"/>
        <v>No Trend</v>
      </c>
      <c r="N102">
        <v>75.524618301919745</v>
      </c>
      <c r="O102" t="str">
        <f t="shared" si="23"/>
        <v>UP</v>
      </c>
      <c r="P102" t="str">
        <f t="shared" si="24"/>
        <v>No Trend + Momentum</v>
      </c>
      <c r="Q102">
        <f t="shared" si="25"/>
        <v>7.5</v>
      </c>
      <c r="R102">
        <f t="shared" si="26"/>
        <v>59.399999999999977</v>
      </c>
      <c r="S102">
        <f t="shared" si="27"/>
        <v>0.1262626262626263</v>
      </c>
      <c r="T102" t="str">
        <f t="shared" si="28"/>
        <v>DOWN</v>
      </c>
      <c r="U102" t="str">
        <f t="shared" si="29"/>
        <v>No T+M+I</v>
      </c>
      <c r="V102">
        <v>868.84306980290296</v>
      </c>
      <c r="W102">
        <v>871.4148991631024</v>
      </c>
      <c r="X102">
        <f t="shared" si="30"/>
        <v>-2.5718293601994446</v>
      </c>
      <c r="Y102">
        <v>-9.4238812316556704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891.6</v>
      </c>
      <c r="D103">
        <v>898</v>
      </c>
      <c r="E103">
        <v>852.55</v>
      </c>
      <c r="F103">
        <v>866</v>
      </c>
      <c r="G103">
        <f>_xll.TA_TYPPRICE(D103,E103,F103)</f>
        <v>872.18333333333339</v>
      </c>
      <c r="H103">
        <v>881.12518690652644</v>
      </c>
      <c r="I103" t="str">
        <f t="shared" si="20"/>
        <v>DOWN</v>
      </c>
      <c r="J103">
        <v>894.79480871384476</v>
      </c>
      <c r="K103">
        <v>859.82207053696084</v>
      </c>
      <c r="L103" t="str">
        <f t="shared" si="21"/>
        <v>No Confirmation</v>
      </c>
      <c r="M103" t="str">
        <f t="shared" si="22"/>
        <v>No Trend</v>
      </c>
      <c r="N103">
        <v>46.094516302338128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13.450000000000045</v>
      </c>
      <c r="R103">
        <f t="shared" si="26"/>
        <v>45.450000000000045</v>
      </c>
      <c r="S103">
        <f t="shared" si="27"/>
        <v>0.29592959295929666</v>
      </c>
      <c r="T103" t="str">
        <f t="shared" si="28"/>
        <v>No Indication</v>
      </c>
      <c r="U103" t="str">
        <f t="shared" si="29"/>
        <v>No T+M+I</v>
      </c>
      <c r="V103">
        <v>868.40567444861017</v>
      </c>
      <c r="W103">
        <v>871.0137955213911</v>
      </c>
      <c r="X103">
        <f t="shared" si="30"/>
        <v>-2.6081210727809321</v>
      </c>
      <c r="Y103">
        <v>-8.060729199880722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861</v>
      </c>
      <c r="D104">
        <v>880</v>
      </c>
      <c r="E104">
        <v>861</v>
      </c>
      <c r="F104">
        <v>876.85</v>
      </c>
      <c r="G104">
        <f>_xll.TA_TYPPRICE(D104,E104,F104)</f>
        <v>872.61666666666667</v>
      </c>
      <c r="H104">
        <v>876.87092678659656</v>
      </c>
      <c r="I104" t="str">
        <f t="shared" si="20"/>
        <v>DOWN</v>
      </c>
      <c r="J104">
        <v>891.50707344410148</v>
      </c>
      <c r="K104">
        <v>860.08383263985843</v>
      </c>
      <c r="L104" t="str">
        <f t="shared" si="21"/>
        <v>No Confirmation</v>
      </c>
      <c r="M104" t="str">
        <f t="shared" si="22"/>
        <v>No Trend</v>
      </c>
      <c r="N104">
        <v>54.918718794076369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15.850000000000023</v>
      </c>
      <c r="R104">
        <f t="shared" si="26"/>
        <v>19</v>
      </c>
      <c r="S104">
        <f t="shared" si="27"/>
        <v>0.83421052631579062</v>
      </c>
      <c r="T104" t="str">
        <f t="shared" si="28"/>
        <v>UP</v>
      </c>
      <c r="U104" t="str">
        <f t="shared" si="29"/>
        <v>No T+M+I</v>
      </c>
      <c r="V104">
        <v>869.70480145651629</v>
      </c>
      <c r="W104">
        <v>871.44610696425104</v>
      </c>
      <c r="X104">
        <f t="shared" si="30"/>
        <v>-1.7413055077347508</v>
      </c>
      <c r="Y104">
        <v>-6.7968444614515278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876.85</v>
      </c>
      <c r="D105">
        <v>905</v>
      </c>
      <c r="E105">
        <v>875</v>
      </c>
      <c r="F105">
        <v>875</v>
      </c>
      <c r="G105">
        <f>_xll.TA_TYPPRICE(D105,E105,F105)</f>
        <v>885</v>
      </c>
      <c r="H105">
        <v>880.93546339329828</v>
      </c>
      <c r="I105" t="str">
        <f t="shared" si="20"/>
        <v>DOWN</v>
      </c>
      <c r="J105">
        <v>894.5055015676345</v>
      </c>
      <c r="K105">
        <v>863.39853649766769</v>
      </c>
      <c r="L105" t="str">
        <f t="shared" si="21"/>
        <v>No Confirmation</v>
      </c>
      <c r="M105" t="str">
        <f t="shared" si="22"/>
        <v>No Trend</v>
      </c>
      <c r="N105">
        <v>53.067230608097596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0</v>
      </c>
      <c r="R105">
        <f t="shared" si="26"/>
        <v>30</v>
      </c>
      <c r="S105">
        <f t="shared" si="27"/>
        <v>0</v>
      </c>
      <c r="T105" t="str">
        <f t="shared" si="28"/>
        <v>DOWN</v>
      </c>
      <c r="U105" t="str">
        <f t="shared" si="29"/>
        <v>No T+M+I</v>
      </c>
      <c r="V105">
        <v>870.51944738628299</v>
      </c>
      <c r="W105">
        <v>871.70935830023245</v>
      </c>
      <c r="X105">
        <f t="shared" si="30"/>
        <v>-1.1899109139494612</v>
      </c>
      <c r="Y105">
        <v>-5.6754577519511145</v>
      </c>
      <c r="Z105" t="str">
        <f t="shared" si="31"/>
        <v>UP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875.2</v>
      </c>
      <c r="D106">
        <v>904</v>
      </c>
      <c r="E106">
        <v>875.2</v>
      </c>
      <c r="F106">
        <v>890.8</v>
      </c>
      <c r="G106">
        <f>_xll.TA_TYPPRICE(D106,E106,F106)</f>
        <v>890</v>
      </c>
      <c r="H106">
        <v>885.46773169664914</v>
      </c>
      <c r="I106" t="str">
        <f t="shared" si="20"/>
        <v>UP</v>
      </c>
      <c r="J106">
        <v>896.61539010816011</v>
      </c>
      <c r="K106">
        <v>866.02108394263041</v>
      </c>
      <c r="L106" t="str">
        <f t="shared" si="21"/>
        <v>No Confirmation</v>
      </c>
      <c r="M106" t="str">
        <f t="shared" si="22"/>
        <v>No Trend</v>
      </c>
      <c r="N106">
        <v>65.4883690746274</v>
      </c>
      <c r="O106" t="str">
        <f t="shared" si="23"/>
        <v>UP</v>
      </c>
      <c r="P106" t="str">
        <f t="shared" si="24"/>
        <v>No Trend + Momentum</v>
      </c>
      <c r="Q106">
        <f t="shared" si="25"/>
        <v>15.599999999999909</v>
      </c>
      <c r="R106">
        <f t="shared" si="26"/>
        <v>28.799999999999955</v>
      </c>
      <c r="S106">
        <f t="shared" si="27"/>
        <v>0.54166666666666441</v>
      </c>
      <c r="T106" t="str">
        <f t="shared" si="28"/>
        <v>No Indication</v>
      </c>
      <c r="U106" t="str">
        <f t="shared" si="29"/>
        <v>No T+M+I</v>
      </c>
      <c r="V106">
        <v>873.63953240377793</v>
      </c>
      <c r="W106">
        <v>873.1234799076226</v>
      </c>
      <c r="X106">
        <f t="shared" si="30"/>
        <v>0.51605249615533921</v>
      </c>
      <c r="Y106">
        <v>-4.4371557023298234</v>
      </c>
      <c r="Z106" t="str">
        <f t="shared" si="31"/>
        <v>UP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887.25</v>
      </c>
      <c r="D107">
        <v>900</v>
      </c>
      <c r="E107">
        <v>871.5</v>
      </c>
      <c r="F107">
        <v>889</v>
      </c>
      <c r="G107">
        <f>_xll.TA_TYPPRICE(D107,E107,F107)</f>
        <v>886.83333333333337</v>
      </c>
      <c r="H107">
        <v>886.15053251499126</v>
      </c>
      <c r="I107" t="str">
        <f t="shared" si="20"/>
        <v>UP</v>
      </c>
      <c r="J107">
        <v>897.36752563968014</v>
      </c>
      <c r="K107">
        <v>867.2386208442681</v>
      </c>
      <c r="L107" t="str">
        <f t="shared" si="21"/>
        <v>No Confirmation</v>
      </c>
      <c r="M107" t="str">
        <f t="shared" si="22"/>
        <v>No Trend</v>
      </c>
      <c r="N107">
        <v>63.109843867158013</v>
      </c>
      <c r="O107" t="str">
        <f t="shared" si="23"/>
        <v>UP</v>
      </c>
      <c r="P107" t="str">
        <f t="shared" si="24"/>
        <v>No Trend + Momentum</v>
      </c>
      <c r="Q107">
        <f t="shared" si="25"/>
        <v>17.5</v>
      </c>
      <c r="R107">
        <f t="shared" si="26"/>
        <v>28.5</v>
      </c>
      <c r="S107">
        <f t="shared" si="27"/>
        <v>0.61403508771929827</v>
      </c>
      <c r="T107" t="str">
        <f t="shared" si="28"/>
        <v>No Indication</v>
      </c>
      <c r="U107" t="str">
        <f t="shared" si="29"/>
        <v>No T+M+I</v>
      </c>
      <c r="V107">
        <v>876.0026812647352</v>
      </c>
      <c r="W107">
        <v>874.29951843298386</v>
      </c>
      <c r="X107">
        <f t="shared" si="30"/>
        <v>1.7031628317513423</v>
      </c>
      <c r="Y107">
        <v>-3.2090919955135901</v>
      </c>
      <c r="Z107" t="str">
        <f t="shared" si="31"/>
        <v>UP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896.95</v>
      </c>
      <c r="D108">
        <v>896.95</v>
      </c>
      <c r="E108">
        <v>865.3</v>
      </c>
      <c r="F108">
        <v>869</v>
      </c>
      <c r="G108">
        <f>_xll.TA_TYPPRICE(D108,E108,F108)</f>
        <v>877.08333333333337</v>
      </c>
      <c r="H108">
        <v>881.61693292416226</v>
      </c>
      <c r="I108" t="str">
        <f t="shared" si="20"/>
        <v>DOWN</v>
      </c>
      <c r="J108">
        <v>897.27474216419569</v>
      </c>
      <c r="K108">
        <v>866.80781621220854</v>
      </c>
      <c r="L108" t="str">
        <f t="shared" si="21"/>
        <v>No Confirmation</v>
      </c>
      <c r="M108" t="str">
        <f t="shared" si="22"/>
        <v>No Trend</v>
      </c>
      <c r="N108">
        <v>41.949009176507637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3.7000000000000455</v>
      </c>
      <c r="R108">
        <f t="shared" si="26"/>
        <v>31.650000000000091</v>
      </c>
      <c r="S108">
        <f t="shared" si="27"/>
        <v>0.11690363349131232</v>
      </c>
      <c r="T108" t="str">
        <f t="shared" si="28"/>
        <v>DOWN</v>
      </c>
      <c r="U108" t="str">
        <f t="shared" si="29"/>
        <v>No T+M+I</v>
      </c>
      <c r="V108">
        <v>874.92534568554515</v>
      </c>
      <c r="W108">
        <v>873.90696151202212</v>
      </c>
      <c r="X108">
        <f t="shared" si="30"/>
        <v>1.0183841735230317</v>
      </c>
      <c r="Y108">
        <v>-2.3635967617062654</v>
      </c>
      <c r="Z108" t="str">
        <f t="shared" si="31"/>
        <v>UP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870</v>
      </c>
      <c r="D109">
        <v>881.3</v>
      </c>
      <c r="E109">
        <v>870</v>
      </c>
      <c r="F109">
        <v>878</v>
      </c>
      <c r="G109">
        <f>_xll.TA_TYPPRICE(D109,E109,F109)</f>
        <v>876.43333333333339</v>
      </c>
      <c r="H109">
        <v>879.02513312874783</v>
      </c>
      <c r="I109" t="str">
        <f t="shared" si="20"/>
        <v>DOWN</v>
      </c>
      <c r="J109">
        <v>893.72479946104113</v>
      </c>
      <c r="K109">
        <v>867.51719038727333</v>
      </c>
      <c r="L109" t="str">
        <f t="shared" si="21"/>
        <v>No Confirmation</v>
      </c>
      <c r="M109" t="str">
        <f t="shared" si="22"/>
        <v>No Trend</v>
      </c>
      <c r="N109">
        <v>51.160491093518615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8</v>
      </c>
      <c r="R109">
        <f t="shared" si="26"/>
        <v>11.299999999999955</v>
      </c>
      <c r="S109">
        <f t="shared" si="27"/>
        <v>0.70796460176991438</v>
      </c>
      <c r="T109" t="str">
        <f t="shared" si="28"/>
        <v>No Indication</v>
      </c>
      <c r="U109" t="str">
        <f t="shared" si="29"/>
        <v>No T+M+I</v>
      </c>
      <c r="V109">
        <v>875.39836942623049</v>
      </c>
      <c r="W109">
        <v>874.2101495481686</v>
      </c>
      <c r="X109">
        <f t="shared" si="30"/>
        <v>1.1882198780618864</v>
      </c>
      <c r="Y109">
        <v>-1.6532334337526349</v>
      </c>
      <c r="Z109" t="str">
        <f t="shared" si="31"/>
        <v>UP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878</v>
      </c>
      <c r="D110">
        <v>880.05</v>
      </c>
      <c r="E110">
        <v>866.85</v>
      </c>
      <c r="F110">
        <v>867.5</v>
      </c>
      <c r="G110">
        <f>_xll.TA_TYPPRICE(D110,E110,F110)</f>
        <v>871.4666666666667</v>
      </c>
      <c r="H110">
        <v>875.2458998977072</v>
      </c>
      <c r="I110" t="str">
        <f t="shared" si="20"/>
        <v>DOWN</v>
      </c>
      <c r="J110">
        <v>890.68595513636535</v>
      </c>
      <c r="K110">
        <v>867.3689258567681</v>
      </c>
      <c r="L110" t="str">
        <f t="shared" si="21"/>
        <v>No Confirmation</v>
      </c>
      <c r="M110" t="str">
        <f t="shared" si="22"/>
        <v>No Trend</v>
      </c>
      <c r="N110">
        <v>41.54636700982752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0.64999999999997726</v>
      </c>
      <c r="R110">
        <f t="shared" si="26"/>
        <v>13.199999999999932</v>
      </c>
      <c r="S110">
        <f t="shared" si="27"/>
        <v>4.9242424242422776E-2</v>
      </c>
      <c r="T110" t="str">
        <f t="shared" si="28"/>
        <v>DOWN</v>
      </c>
      <c r="U110" t="str">
        <f t="shared" si="29"/>
        <v>No T+M+I</v>
      </c>
      <c r="V110">
        <v>874.18323566834886</v>
      </c>
      <c r="W110">
        <v>873.71310143348944</v>
      </c>
      <c r="X110">
        <f t="shared" si="30"/>
        <v>0.4701342348594153</v>
      </c>
      <c r="Y110">
        <v>-1.2285599000302247</v>
      </c>
      <c r="Z110" t="str">
        <f t="shared" si="31"/>
        <v>UP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870</v>
      </c>
      <c r="D111">
        <v>878.3</v>
      </c>
      <c r="E111">
        <v>868.1</v>
      </c>
      <c r="F111">
        <v>871</v>
      </c>
      <c r="G111">
        <f>_xll.TA_TYPPRICE(D111,E111,F111)</f>
        <v>872.4666666666667</v>
      </c>
      <c r="H111">
        <v>873.85628328218695</v>
      </c>
      <c r="I111" t="str">
        <f t="shared" si="20"/>
        <v>DOWN</v>
      </c>
      <c r="J111">
        <v>887.93352066161754</v>
      </c>
      <c r="K111">
        <v>867.53138677748632</v>
      </c>
      <c r="L111" t="str">
        <f t="shared" si="21"/>
        <v>No Confirmation</v>
      </c>
      <c r="M111" t="str">
        <f t="shared" si="22"/>
        <v>No Trend</v>
      </c>
      <c r="N111">
        <v>45.790954928458028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2.8999999999999773</v>
      </c>
      <c r="R111">
        <f t="shared" si="26"/>
        <v>10.199999999999932</v>
      </c>
      <c r="S111">
        <f t="shared" si="27"/>
        <v>0.28431372549019573</v>
      </c>
      <c r="T111" t="str">
        <f t="shared" si="28"/>
        <v>No Indication</v>
      </c>
      <c r="U111" t="str">
        <f t="shared" si="29"/>
        <v>No T+M+I</v>
      </c>
      <c r="V111">
        <v>873.69350710398749</v>
      </c>
      <c r="W111">
        <v>873.5121309569347</v>
      </c>
      <c r="X111">
        <f t="shared" si="30"/>
        <v>0.18137614705278793</v>
      </c>
      <c r="Y111">
        <v>-0.94657269061362226</v>
      </c>
      <c r="Z111" t="str">
        <f t="shared" si="31"/>
        <v>UP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883.95</v>
      </c>
      <c r="D112">
        <v>883.95</v>
      </c>
      <c r="E112">
        <v>865</v>
      </c>
      <c r="F112">
        <v>879.4</v>
      </c>
      <c r="G112">
        <f>_xll.TA_TYPPRICE(D112,E112,F112)</f>
        <v>876.11666666666667</v>
      </c>
      <c r="H112">
        <v>874.98647497442676</v>
      </c>
      <c r="I112" t="str">
        <f t="shared" si="20"/>
        <v>UP</v>
      </c>
      <c r="J112">
        <v>887.04829384792481</v>
      </c>
      <c r="K112">
        <v>866.96885638248932</v>
      </c>
      <c r="L112" t="str">
        <f t="shared" si="21"/>
        <v>No Confirmation</v>
      </c>
      <c r="M112" t="str">
        <f t="shared" si="22"/>
        <v>No Trend</v>
      </c>
      <c r="N112">
        <v>55.487687846446875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14.399999999999977</v>
      </c>
      <c r="R112">
        <f t="shared" si="26"/>
        <v>18.950000000000045</v>
      </c>
      <c r="S112">
        <f t="shared" si="27"/>
        <v>0.75989445910289932</v>
      </c>
      <c r="T112" t="str">
        <f t="shared" si="28"/>
        <v>No Indication</v>
      </c>
      <c r="U112" t="str">
        <f t="shared" si="29"/>
        <v>No T+M+I</v>
      </c>
      <c r="V112">
        <v>874.57142908798937</v>
      </c>
      <c r="W112">
        <v>873.94826940456915</v>
      </c>
      <c r="X112">
        <f t="shared" si="30"/>
        <v>0.62315968342022643</v>
      </c>
      <c r="Y112">
        <v>-0.63262621580685252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885</v>
      </c>
      <c r="D113">
        <v>887.05</v>
      </c>
      <c r="E113">
        <v>874</v>
      </c>
      <c r="F113">
        <v>883.9</v>
      </c>
      <c r="G113">
        <f>_xll.TA_TYPPRICE(D113,E113,F113)</f>
        <v>881.65</v>
      </c>
      <c r="H113">
        <v>878.31823748721331</v>
      </c>
      <c r="I113" t="str">
        <f t="shared" si="20"/>
        <v>UP</v>
      </c>
      <c r="J113">
        <v>887.04867299283035</v>
      </c>
      <c r="K113">
        <v>868.53133274193613</v>
      </c>
      <c r="L113" t="str">
        <f t="shared" si="21"/>
        <v>No Confirmation</v>
      </c>
      <c r="M113" t="str">
        <f t="shared" si="22"/>
        <v>No Trend</v>
      </c>
      <c r="N113">
        <v>60.249179378074693</v>
      </c>
      <c r="O113" t="str">
        <f t="shared" si="23"/>
        <v>UP</v>
      </c>
      <c r="P113" t="str">
        <f t="shared" si="24"/>
        <v>No Trend + Momentum</v>
      </c>
      <c r="Q113">
        <f t="shared" si="25"/>
        <v>9.8999999999999773</v>
      </c>
      <c r="R113">
        <f t="shared" si="26"/>
        <v>13.049999999999955</v>
      </c>
      <c r="S113">
        <f t="shared" si="27"/>
        <v>0.75862068965517326</v>
      </c>
      <c r="T113" t="str">
        <f t="shared" si="28"/>
        <v>No Indication</v>
      </c>
      <c r="U113" t="str">
        <f t="shared" si="29"/>
        <v>No T+M+I</v>
      </c>
      <c r="V113">
        <v>876.00659384368328</v>
      </c>
      <c r="W113">
        <v>874.68543463386027</v>
      </c>
      <c r="X113">
        <f t="shared" si="30"/>
        <v>1.3211592098230085</v>
      </c>
      <c r="Y113">
        <v>-0.24186913068088028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888</v>
      </c>
      <c r="D114">
        <v>950</v>
      </c>
      <c r="E114">
        <v>886.45</v>
      </c>
      <c r="F114">
        <v>918</v>
      </c>
      <c r="G114">
        <f>_xll.TA_TYPPRICE(D114,E114,F114)</f>
        <v>918.15</v>
      </c>
      <c r="H114">
        <v>898.23411874360659</v>
      </c>
      <c r="I114" t="str">
        <f t="shared" si="20"/>
        <v>UP</v>
      </c>
      <c r="J114">
        <v>901.03785677220139</v>
      </c>
      <c r="K114">
        <v>872.51325879928368</v>
      </c>
      <c r="L114" t="str">
        <f t="shared" si="21"/>
        <v>UP</v>
      </c>
      <c r="M114" t="str">
        <f t="shared" si="22"/>
        <v>UP</v>
      </c>
      <c r="N114">
        <v>80.255354849063394</v>
      </c>
      <c r="O114" t="str">
        <f t="shared" si="23"/>
        <v>UP</v>
      </c>
      <c r="P114" t="str">
        <f t="shared" si="24"/>
        <v>UP</v>
      </c>
      <c r="Q114">
        <f t="shared" si="25"/>
        <v>31.549999999999955</v>
      </c>
      <c r="R114">
        <f t="shared" si="26"/>
        <v>63.549999999999955</v>
      </c>
      <c r="S114">
        <f t="shared" si="27"/>
        <v>0.49645948072383916</v>
      </c>
      <c r="T114" t="str">
        <f t="shared" si="28"/>
        <v>No Indication</v>
      </c>
      <c r="U114" t="str">
        <f t="shared" si="29"/>
        <v>No T+M+I</v>
      </c>
      <c r="V114">
        <v>882.46711786773199</v>
      </c>
      <c r="W114">
        <v>877.89392095727806</v>
      </c>
      <c r="X114">
        <f t="shared" si="30"/>
        <v>4.5731969104539303</v>
      </c>
      <c r="Y114">
        <v>0.72114407754608201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925</v>
      </c>
      <c r="D115">
        <v>930</v>
      </c>
      <c r="E115">
        <v>900</v>
      </c>
      <c r="F115">
        <v>905</v>
      </c>
      <c r="G115">
        <f>_xll.TA_TYPPRICE(D115,E115,F115)</f>
        <v>911.66666666666663</v>
      </c>
      <c r="H115">
        <v>904.95039270513666</v>
      </c>
      <c r="I115" t="str">
        <f t="shared" si="20"/>
        <v>UP</v>
      </c>
      <c r="J115">
        <v>907.47388860060107</v>
      </c>
      <c r="K115">
        <v>878.621423510554</v>
      </c>
      <c r="L115" t="str">
        <f t="shared" si="21"/>
        <v>No Confirmation</v>
      </c>
      <c r="M115" t="str">
        <f t="shared" si="22"/>
        <v>No Trend</v>
      </c>
      <c r="N115">
        <v>64.730546867241699</v>
      </c>
      <c r="O115" t="str">
        <f t="shared" si="23"/>
        <v>UP</v>
      </c>
      <c r="P115" t="str">
        <f t="shared" si="24"/>
        <v>No Trend + Momentum</v>
      </c>
      <c r="Q115">
        <f t="shared" si="25"/>
        <v>5</v>
      </c>
      <c r="R115">
        <f t="shared" si="26"/>
        <v>30</v>
      </c>
      <c r="S115">
        <f t="shared" si="27"/>
        <v>0.16666666666666666</v>
      </c>
      <c r="T115" t="str">
        <f t="shared" si="28"/>
        <v>DOWN</v>
      </c>
      <c r="U115" t="str">
        <f t="shared" si="29"/>
        <v>No T+M+I</v>
      </c>
      <c r="V115">
        <v>885.93371511885016</v>
      </c>
      <c r="W115">
        <v>879.90177866414638</v>
      </c>
      <c r="X115">
        <f t="shared" si="30"/>
        <v>6.0319364547037821</v>
      </c>
      <c r="Y115">
        <v>1.7833025529776221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909.9</v>
      </c>
      <c r="D116">
        <v>915.05</v>
      </c>
      <c r="E116">
        <v>892</v>
      </c>
      <c r="F116">
        <v>898.75</v>
      </c>
      <c r="G116">
        <f>_xll.TA_TYPPRICE(D116,E116,F116)</f>
        <v>901.93333333333339</v>
      </c>
      <c r="H116">
        <v>903.44186301923503</v>
      </c>
      <c r="I116" t="str">
        <f t="shared" si="20"/>
        <v>DOWN</v>
      </c>
      <c r="J116">
        <v>909.15746891157858</v>
      </c>
      <c r="K116">
        <v>881.59444050820866</v>
      </c>
      <c r="L116" t="str">
        <f t="shared" si="21"/>
        <v>No Confirmation</v>
      </c>
      <c r="M116" t="str">
        <f t="shared" si="22"/>
        <v>No Trend</v>
      </c>
      <c r="N116">
        <v>57.989209182319236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6.75</v>
      </c>
      <c r="R116">
        <f t="shared" si="26"/>
        <v>23.049999999999955</v>
      </c>
      <c r="S116">
        <f t="shared" si="27"/>
        <v>0.29284164859002226</v>
      </c>
      <c r="T116" t="str">
        <f t="shared" si="28"/>
        <v>No Indication</v>
      </c>
      <c r="U116" t="str">
        <f t="shared" si="29"/>
        <v>No T+M+I</v>
      </c>
      <c r="V116">
        <v>887.90545125441167</v>
      </c>
      <c r="W116">
        <v>881.29794320754297</v>
      </c>
      <c r="X116">
        <f t="shared" si="30"/>
        <v>6.607508046868702</v>
      </c>
      <c r="Y116">
        <v>2.7481436517558384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905</v>
      </c>
      <c r="D117">
        <v>913</v>
      </c>
      <c r="E117">
        <v>895.05</v>
      </c>
      <c r="F117">
        <v>896.85</v>
      </c>
      <c r="G117">
        <f>_xll.TA_TYPPRICE(D117,E117,F117)</f>
        <v>901.63333333333333</v>
      </c>
      <c r="H117">
        <v>902.53759817628418</v>
      </c>
      <c r="I117" t="str">
        <f t="shared" si="20"/>
        <v>DOWN</v>
      </c>
      <c r="J117">
        <v>910.01136470900553</v>
      </c>
      <c r="K117">
        <v>884.58456483971781</v>
      </c>
      <c r="L117" t="str">
        <f t="shared" si="21"/>
        <v>No Confirmation</v>
      </c>
      <c r="M117" t="str">
        <f t="shared" si="22"/>
        <v>No Trend</v>
      </c>
      <c r="N117">
        <v>55.781652915490142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1.8000000000000682</v>
      </c>
      <c r="R117">
        <f t="shared" si="26"/>
        <v>17.950000000000045</v>
      </c>
      <c r="S117">
        <f t="shared" si="27"/>
        <v>0.10027855153203698</v>
      </c>
      <c r="T117" t="str">
        <f t="shared" si="28"/>
        <v>DOWN</v>
      </c>
      <c r="U117" t="str">
        <f t="shared" si="29"/>
        <v>No T+M+I</v>
      </c>
      <c r="V117">
        <v>889.28153567680988</v>
      </c>
      <c r="W117">
        <v>882.44994741439166</v>
      </c>
      <c r="X117">
        <f t="shared" si="30"/>
        <v>6.8315882624182223</v>
      </c>
      <c r="Y117">
        <v>3.5648325738883151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900.6</v>
      </c>
      <c r="D118">
        <v>914.8</v>
      </c>
      <c r="E118">
        <v>894</v>
      </c>
      <c r="F118">
        <v>895</v>
      </c>
      <c r="G118">
        <f>_xll.TA_TYPPRICE(D118,E118,F118)</f>
        <v>901.26666666666677</v>
      </c>
      <c r="H118">
        <v>901.90213242147547</v>
      </c>
      <c r="I118" t="str">
        <f t="shared" si="20"/>
        <v>DOWN</v>
      </c>
      <c r="J118">
        <v>911.07550588478205</v>
      </c>
      <c r="K118">
        <v>886.67688376422495</v>
      </c>
      <c r="L118" t="str">
        <f t="shared" si="21"/>
        <v>No Confirmation</v>
      </c>
      <c r="M118" t="str">
        <f t="shared" si="22"/>
        <v>No Trend</v>
      </c>
      <c r="N118">
        <v>53.311555450066948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1</v>
      </c>
      <c r="R118">
        <f t="shared" si="26"/>
        <v>20.799999999999955</v>
      </c>
      <c r="S118">
        <f t="shared" si="27"/>
        <v>4.8076923076923184E-2</v>
      </c>
      <c r="T118" t="str">
        <f t="shared" si="28"/>
        <v>DOWN</v>
      </c>
      <c r="U118" t="str">
        <f t="shared" si="29"/>
        <v>No T+M+I</v>
      </c>
      <c r="V118">
        <v>890.16129941883912</v>
      </c>
      <c r="W118">
        <v>883.37958093925158</v>
      </c>
      <c r="X118">
        <f t="shared" si="30"/>
        <v>6.7817184795875392</v>
      </c>
      <c r="Y118">
        <v>4.2082097550281601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904</v>
      </c>
      <c r="D119">
        <v>904</v>
      </c>
      <c r="E119">
        <v>884</v>
      </c>
      <c r="F119">
        <v>884.2</v>
      </c>
      <c r="G119">
        <f>_xll.TA_TYPPRICE(D119,E119,F119)</f>
        <v>890.73333333333323</v>
      </c>
      <c r="H119">
        <v>896.3177328774043</v>
      </c>
      <c r="I119" t="str">
        <f t="shared" si="20"/>
        <v>DOWN</v>
      </c>
      <c r="J119">
        <v>909.50317124371941</v>
      </c>
      <c r="K119">
        <v>886.08202070550828</v>
      </c>
      <c r="L119" t="str">
        <f t="shared" si="21"/>
        <v>DOWN</v>
      </c>
      <c r="M119" t="str">
        <f t="shared" si="22"/>
        <v>DOWN</v>
      </c>
      <c r="N119">
        <v>40.291831864923637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0.20000000000004547</v>
      </c>
      <c r="R119">
        <f t="shared" si="26"/>
        <v>20</v>
      </c>
      <c r="S119">
        <f t="shared" si="27"/>
        <v>1.0000000000002274E-2</v>
      </c>
      <c r="T119" t="str">
        <f t="shared" si="28"/>
        <v>DOWN</v>
      </c>
      <c r="U119" t="str">
        <f t="shared" si="29"/>
        <v>No T+M+I</v>
      </c>
      <c r="V119">
        <v>889.2441764313254</v>
      </c>
      <c r="W119">
        <v>883.44035272152928</v>
      </c>
      <c r="X119">
        <f t="shared" si="30"/>
        <v>5.8038237097961201</v>
      </c>
      <c r="Y119">
        <v>4.5273325459817517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895</v>
      </c>
      <c r="D120">
        <v>904.9</v>
      </c>
      <c r="E120">
        <v>889.9</v>
      </c>
      <c r="F120">
        <v>898.9</v>
      </c>
      <c r="G120">
        <f>_xll.TA_TYPPRICE(D120,E120,F120)</f>
        <v>897.9</v>
      </c>
      <c r="H120">
        <v>897.10886643870208</v>
      </c>
      <c r="I120" t="str">
        <f t="shared" si="20"/>
        <v>UP</v>
      </c>
      <c r="J120">
        <v>908.48024430067062</v>
      </c>
      <c r="K120">
        <v>886.93046054872866</v>
      </c>
      <c r="L120" t="str">
        <f t="shared" si="21"/>
        <v>No Confirmation</v>
      </c>
      <c r="M120" t="str">
        <f t="shared" si="22"/>
        <v>No Trend</v>
      </c>
      <c r="N120">
        <v>57.81868983412425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9</v>
      </c>
      <c r="R120">
        <f t="shared" si="26"/>
        <v>15</v>
      </c>
      <c r="S120">
        <f t="shared" si="27"/>
        <v>0.6</v>
      </c>
      <c r="T120" t="str">
        <f t="shared" si="28"/>
        <v>No Indication</v>
      </c>
      <c r="U120" t="str">
        <f t="shared" si="29"/>
        <v>No T+M+I</v>
      </c>
      <c r="V120">
        <v>890.72968774958304</v>
      </c>
      <c r="W120">
        <v>884.58551177919378</v>
      </c>
      <c r="X120">
        <f t="shared" si="30"/>
        <v>6.1441759703892558</v>
      </c>
      <c r="Y120">
        <v>4.8507012308632529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895</v>
      </c>
      <c r="D121">
        <v>907.15</v>
      </c>
      <c r="E121">
        <v>890.85</v>
      </c>
      <c r="F121">
        <v>891.1</v>
      </c>
      <c r="G121">
        <f>_xll.TA_TYPPRICE(D121,E121,F121)</f>
        <v>896.36666666666667</v>
      </c>
      <c r="H121">
        <v>896.73776655268443</v>
      </c>
      <c r="I121" t="str">
        <f t="shared" si="20"/>
        <v>DOWN</v>
      </c>
      <c r="J121">
        <v>908.18463445607711</v>
      </c>
      <c r="K121">
        <v>887.80146931567788</v>
      </c>
      <c r="L121" t="str">
        <f t="shared" si="21"/>
        <v>No Confirmation</v>
      </c>
      <c r="M121" t="str">
        <f t="shared" si="22"/>
        <v>No Trend</v>
      </c>
      <c r="N121">
        <v>48.396142133386164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0.25</v>
      </c>
      <c r="R121">
        <f t="shared" si="26"/>
        <v>16.299999999999955</v>
      </c>
      <c r="S121">
        <f t="shared" si="27"/>
        <v>1.5337423312883479E-2</v>
      </c>
      <c r="T121" t="str">
        <f t="shared" si="28"/>
        <v>DOWN</v>
      </c>
      <c r="U121" t="str">
        <f t="shared" si="29"/>
        <v>No T+M+I</v>
      </c>
      <c r="V121">
        <v>890.78665886503177</v>
      </c>
      <c r="W121">
        <v>885.06806646221651</v>
      </c>
      <c r="X121">
        <f t="shared" si="30"/>
        <v>5.7185924028152613</v>
      </c>
      <c r="Y121">
        <v>5.0242794652536542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891.15</v>
      </c>
      <c r="D122">
        <v>915</v>
      </c>
      <c r="E122">
        <v>886.95</v>
      </c>
      <c r="F122">
        <v>913</v>
      </c>
      <c r="G122">
        <f>_xll.TA_TYPPRICE(D122,E122,F122)</f>
        <v>904.98333333333323</v>
      </c>
      <c r="H122">
        <v>900.86054994300889</v>
      </c>
      <c r="I122" t="str">
        <f t="shared" si="20"/>
        <v>UP</v>
      </c>
      <c r="J122">
        <v>909.6991601325044</v>
      </c>
      <c r="K122">
        <v>887.61225391219386</v>
      </c>
      <c r="L122" t="str">
        <f t="shared" si="21"/>
        <v>UP</v>
      </c>
      <c r="M122" t="str">
        <f t="shared" si="22"/>
        <v>UP</v>
      </c>
      <c r="N122">
        <v>67.17211714151459</v>
      </c>
      <c r="O122" t="str">
        <f t="shared" si="23"/>
        <v>UP</v>
      </c>
      <c r="P122" t="str">
        <f t="shared" si="24"/>
        <v>UP</v>
      </c>
      <c r="Q122">
        <f t="shared" si="25"/>
        <v>26.049999999999955</v>
      </c>
      <c r="R122">
        <f t="shared" si="26"/>
        <v>28.049999999999955</v>
      </c>
      <c r="S122">
        <f t="shared" si="27"/>
        <v>0.92869875222816389</v>
      </c>
      <c r="T122" t="str">
        <f t="shared" si="28"/>
        <v>UP</v>
      </c>
      <c r="U122" t="str">
        <f t="shared" si="29"/>
        <v>UP</v>
      </c>
      <c r="V122">
        <v>894.20409596271918</v>
      </c>
      <c r="W122">
        <v>887.13709857612639</v>
      </c>
      <c r="X122">
        <f t="shared" si="30"/>
        <v>7.0669973865927886</v>
      </c>
      <c r="Y122">
        <v>5.4328230495214811</v>
      </c>
      <c r="Z122" t="str">
        <f t="shared" si="31"/>
        <v>UP</v>
      </c>
      <c r="AA122" t="str">
        <f t="shared" si="32"/>
        <v>UP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913</v>
      </c>
      <c r="D123">
        <v>918.2</v>
      </c>
      <c r="E123">
        <v>894</v>
      </c>
      <c r="F123">
        <v>895.5</v>
      </c>
      <c r="G123">
        <f>_xll.TA_TYPPRICE(D123,E123,F123)</f>
        <v>902.56666666666661</v>
      </c>
      <c r="H123">
        <v>901.71360830483775</v>
      </c>
      <c r="I123" t="str">
        <f t="shared" si="20"/>
        <v>DOWN</v>
      </c>
      <c r="J123">
        <v>911.58823565861451</v>
      </c>
      <c r="K123">
        <v>889.0317530428174</v>
      </c>
      <c r="L123" t="str">
        <f t="shared" si="21"/>
        <v>No Confirmation</v>
      </c>
      <c r="M123" t="str">
        <f t="shared" si="22"/>
        <v>No Trend</v>
      </c>
      <c r="N123">
        <v>49.266902448810015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1.5</v>
      </c>
      <c r="R123">
        <f t="shared" si="26"/>
        <v>24.200000000000045</v>
      </c>
      <c r="S123">
        <f t="shared" si="27"/>
        <v>6.1983471074380049E-2</v>
      </c>
      <c r="T123" t="str">
        <f t="shared" si="28"/>
        <v>DOWN</v>
      </c>
      <c r="U123" t="str">
        <f t="shared" si="29"/>
        <v>No T+M+I</v>
      </c>
      <c r="V123">
        <v>894.40346581460858</v>
      </c>
      <c r="W123">
        <v>887.75657275567255</v>
      </c>
      <c r="X123">
        <f t="shared" si="30"/>
        <v>6.6468930589360298</v>
      </c>
      <c r="Y123">
        <v>5.675637051404391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894</v>
      </c>
      <c r="D124">
        <v>917.7</v>
      </c>
      <c r="E124">
        <v>892.45</v>
      </c>
      <c r="F124">
        <v>903</v>
      </c>
      <c r="G124">
        <f>_xll.TA_TYPPRICE(D124,E124,F124)</f>
        <v>904.38333333333333</v>
      </c>
      <c r="H124">
        <v>903.04847081908554</v>
      </c>
      <c r="I124" t="str">
        <f t="shared" si="20"/>
        <v>DOWN</v>
      </c>
      <c r="J124">
        <v>912.94640551225575</v>
      </c>
      <c r="K124">
        <v>889.79136347774693</v>
      </c>
      <c r="L124" t="str">
        <f t="shared" si="21"/>
        <v>No Confirmation</v>
      </c>
      <c r="M124" t="str">
        <f t="shared" si="22"/>
        <v>No Trend</v>
      </c>
      <c r="N124">
        <v>55.606262689510984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10.549999999999955</v>
      </c>
      <c r="R124">
        <f t="shared" si="26"/>
        <v>25.25</v>
      </c>
      <c r="S124">
        <f t="shared" si="27"/>
        <v>0.41782178217821603</v>
      </c>
      <c r="T124" t="str">
        <f t="shared" si="28"/>
        <v>No Indication</v>
      </c>
      <c r="U124" t="str">
        <f t="shared" si="29"/>
        <v>No T+M+I</v>
      </c>
      <c r="V124">
        <v>895.72600953543804</v>
      </c>
      <c r="W124">
        <v>888.88571551451162</v>
      </c>
      <c r="X124">
        <f t="shared" si="30"/>
        <v>6.8402940209264216</v>
      </c>
      <c r="Y124">
        <v>5.9085684453087968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915.1</v>
      </c>
      <c r="D125">
        <v>925.05</v>
      </c>
      <c r="E125">
        <v>903.1</v>
      </c>
      <c r="F125">
        <v>916.3</v>
      </c>
      <c r="G125">
        <f>_xll.TA_TYPPRICE(D125,E125,F125)</f>
        <v>914.81666666666661</v>
      </c>
      <c r="H125">
        <v>908.93256874287613</v>
      </c>
      <c r="I125" t="str">
        <f t="shared" si="20"/>
        <v>UP</v>
      </c>
      <c r="J125">
        <v>915.63609317619887</v>
      </c>
      <c r="K125">
        <v>892.74883826046982</v>
      </c>
      <c r="L125" t="str">
        <f t="shared" si="21"/>
        <v>UP</v>
      </c>
      <c r="M125" t="str">
        <f t="shared" si="22"/>
        <v>UP</v>
      </c>
      <c r="N125">
        <v>65.235474659827162</v>
      </c>
      <c r="O125" t="str">
        <f t="shared" si="23"/>
        <v>UP</v>
      </c>
      <c r="P125" t="str">
        <f t="shared" si="24"/>
        <v>UP</v>
      </c>
      <c r="Q125">
        <f t="shared" si="25"/>
        <v>13.199999999999932</v>
      </c>
      <c r="R125">
        <f t="shared" si="26"/>
        <v>21.949999999999932</v>
      </c>
      <c r="S125">
        <f t="shared" si="27"/>
        <v>0.60136674259680967</v>
      </c>
      <c r="T125" t="str">
        <f t="shared" si="28"/>
        <v>No Indication</v>
      </c>
      <c r="U125" t="str">
        <f t="shared" si="29"/>
        <v>No T+M+I</v>
      </c>
      <c r="V125">
        <v>898.89123883767832</v>
      </c>
      <c r="W125">
        <v>890.91640325417745</v>
      </c>
      <c r="X125">
        <f t="shared" si="30"/>
        <v>7.9748355835008624</v>
      </c>
      <c r="Y125">
        <v>6.3218218729472095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919.9</v>
      </c>
      <c r="D126">
        <v>935</v>
      </c>
      <c r="E126">
        <v>911.05</v>
      </c>
      <c r="F126">
        <v>930.05</v>
      </c>
      <c r="G126">
        <f>_xll.TA_TYPPRICE(D126,E126,F126)</f>
        <v>925.36666666666667</v>
      </c>
      <c r="H126">
        <v>917.14961770477134</v>
      </c>
      <c r="I126" t="str">
        <f t="shared" si="20"/>
        <v>UP</v>
      </c>
      <c r="J126">
        <v>919.93918358148801</v>
      </c>
      <c r="K126">
        <v>896.81576309147647</v>
      </c>
      <c r="L126" t="str">
        <f t="shared" si="21"/>
        <v>UP</v>
      </c>
      <c r="M126" t="str">
        <f t="shared" si="22"/>
        <v>UP</v>
      </c>
      <c r="N126">
        <v>72.846674639123904</v>
      </c>
      <c r="O126" t="str">
        <f t="shared" si="23"/>
        <v>UP</v>
      </c>
      <c r="P126" t="str">
        <f t="shared" si="24"/>
        <v>UP</v>
      </c>
      <c r="Q126">
        <f t="shared" si="25"/>
        <v>19</v>
      </c>
      <c r="R126">
        <f t="shared" si="26"/>
        <v>23.950000000000045</v>
      </c>
      <c r="S126">
        <f t="shared" si="27"/>
        <v>0.79331941544885032</v>
      </c>
      <c r="T126" t="str">
        <f t="shared" si="28"/>
        <v>No Indication</v>
      </c>
      <c r="U126" t="str">
        <f t="shared" si="29"/>
        <v>No T+M+I</v>
      </c>
      <c r="V126">
        <v>903.68489440111239</v>
      </c>
      <c r="W126">
        <v>893.8151881983124</v>
      </c>
      <c r="X126">
        <f t="shared" si="30"/>
        <v>9.8697062027999891</v>
      </c>
      <c r="Y126">
        <v>7.0313987389177655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935</v>
      </c>
      <c r="D127">
        <v>959.95</v>
      </c>
      <c r="E127">
        <v>927.3</v>
      </c>
      <c r="F127">
        <v>943.25</v>
      </c>
      <c r="G127">
        <f>_xll.TA_TYPPRICE(D127,E127,F127)</f>
        <v>943.5</v>
      </c>
      <c r="H127">
        <v>930.32480885238567</v>
      </c>
      <c r="I127" t="str">
        <f t="shared" si="20"/>
        <v>UP</v>
      </c>
      <c r="J127">
        <v>928.83047611893517</v>
      </c>
      <c r="K127">
        <v>903.59003796003719</v>
      </c>
      <c r="L127" t="str">
        <f t="shared" si="21"/>
        <v>UP</v>
      </c>
      <c r="M127" t="str">
        <f t="shared" si="22"/>
        <v>UP</v>
      </c>
      <c r="N127">
        <v>78.496213644587669</v>
      </c>
      <c r="O127" t="str">
        <f t="shared" si="23"/>
        <v>UP</v>
      </c>
      <c r="P127" t="str">
        <f t="shared" si="24"/>
        <v>UP</v>
      </c>
      <c r="Q127">
        <f t="shared" si="25"/>
        <v>15.950000000000045</v>
      </c>
      <c r="R127">
        <f t="shared" si="26"/>
        <v>32.650000000000091</v>
      </c>
      <c r="S127">
        <f t="shared" si="27"/>
        <v>0.48851454823889745</v>
      </c>
      <c r="T127" t="str">
        <f t="shared" si="28"/>
        <v>No Indication</v>
      </c>
      <c r="U127" t="str">
        <f t="shared" si="29"/>
        <v>No T+M+I</v>
      </c>
      <c r="V127">
        <v>909.77183372401817</v>
      </c>
      <c r="W127">
        <v>897.47702610954855</v>
      </c>
      <c r="X127">
        <f t="shared" si="30"/>
        <v>12.294807614469619</v>
      </c>
      <c r="Y127">
        <v>8.0840805140281358</v>
      </c>
      <c r="Z127" t="str">
        <f t="shared" si="31"/>
        <v>UP</v>
      </c>
      <c r="AA127" t="str">
        <f t="shared" si="32"/>
        <v>No TMIM</v>
      </c>
      <c r="AB127" t="str">
        <f t="shared" si="33"/>
        <v>UP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2017-07-05T05:00:29Z</dcterms:created>
  <dcterms:modified xsi:type="dcterms:W3CDTF">2017-11-01T04:16:11Z</dcterms:modified>
</cp:coreProperties>
</file>