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11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1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11" i="1"/>
  <c r="W15" i="1"/>
  <c r="W19" i="1"/>
  <c r="W23" i="1"/>
  <c r="W27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82" i="1"/>
  <c r="N86" i="1"/>
  <c r="N90" i="1"/>
  <c r="N98" i="1"/>
  <c r="N106" i="1"/>
  <c r="N118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4" i="1"/>
  <c r="N78" i="1"/>
  <c r="N94" i="1"/>
  <c r="N102" i="1"/>
  <c r="N110" i="1"/>
  <c r="N114" i="1"/>
  <c r="N122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33" i="1"/>
  <c r="K53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9" i="1"/>
  <c r="K37" i="1"/>
  <c r="K41" i="1"/>
  <c r="K45" i="1"/>
  <c r="K49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9" i="1"/>
  <c r="J121" i="1"/>
  <c r="J19" i="1"/>
  <c r="J55" i="1"/>
  <c r="J67" i="1"/>
  <c r="J75" i="1"/>
  <c r="J83" i="1"/>
  <c r="J91" i="1"/>
  <c r="J99" i="1"/>
  <c r="J107" i="1"/>
  <c r="J115" i="1"/>
  <c r="J12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94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05" i="1"/>
  <c r="J113" i="1"/>
  <c r="J117" i="1"/>
  <c r="J125" i="1"/>
  <c r="J86" i="1"/>
  <c r="J90" i="1"/>
  <c r="J98" i="1"/>
  <c r="J102" i="1"/>
  <c r="J106" i="1"/>
  <c r="J110" i="1"/>
  <c r="J114" i="1"/>
  <c r="J118" i="1"/>
  <c r="J122" i="1"/>
  <c r="J126" i="1"/>
  <c r="J3" i="1"/>
  <c r="J7" i="1"/>
  <c r="J11" i="1"/>
  <c r="J15" i="1"/>
  <c r="J23" i="1"/>
  <c r="J27" i="1"/>
  <c r="J31" i="1"/>
  <c r="J35" i="1"/>
  <c r="J39" i="1"/>
  <c r="J43" i="1"/>
  <c r="J47" i="1"/>
  <c r="J51" i="1"/>
  <c r="J59" i="1"/>
  <c r="J63" i="1"/>
  <c r="J71" i="1"/>
  <c r="J79" i="1"/>
  <c r="J87" i="1"/>
  <c r="J95" i="1"/>
  <c r="J103" i="1"/>
  <c r="J111" i="1"/>
  <c r="J119" i="1"/>
  <c r="J127" i="1"/>
  <c r="H2" i="1" a="1"/>
  <c r="G3" i="1"/>
  <c r="G7" i="1"/>
  <c r="G104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74" i="1"/>
  <c r="G82" i="1"/>
  <c r="G90" i="1"/>
  <c r="G98" i="1"/>
  <c r="G106" i="1"/>
  <c r="G114" i="1"/>
  <c r="G122" i="1"/>
  <c r="G11" i="1"/>
  <c r="G19" i="1"/>
  <c r="G27" i="1"/>
  <c r="G35" i="1"/>
  <c r="G39" i="1"/>
  <c r="G47" i="1"/>
  <c r="G55" i="1"/>
  <c r="G63" i="1"/>
  <c r="G71" i="1"/>
  <c r="G79" i="1"/>
  <c r="G87" i="1"/>
  <c r="G95" i="1"/>
  <c r="G107" i="1"/>
  <c r="G115" i="1"/>
  <c r="G123" i="1"/>
  <c r="G4" i="1"/>
  <c r="G12" i="1"/>
  <c r="G16" i="1"/>
  <c r="G24" i="1"/>
  <c r="G32" i="1"/>
  <c r="G40" i="1"/>
  <c r="G48" i="1"/>
  <c r="G56" i="1"/>
  <c r="G64" i="1"/>
  <c r="G72" i="1"/>
  <c r="G80" i="1"/>
  <c r="G88" i="1"/>
  <c r="G96" i="1"/>
  <c r="G108" i="1"/>
  <c r="G11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8" i="1"/>
  <c r="G86" i="1"/>
  <c r="G94" i="1"/>
  <c r="G102" i="1"/>
  <c r="G110" i="1"/>
  <c r="G118" i="1"/>
  <c r="G126" i="1"/>
  <c r="G15" i="1"/>
  <c r="G23" i="1"/>
  <c r="G31" i="1"/>
  <c r="G43" i="1"/>
  <c r="G51" i="1"/>
  <c r="G59" i="1"/>
  <c r="G67" i="1"/>
  <c r="G75" i="1"/>
  <c r="G83" i="1"/>
  <c r="G91" i="1"/>
  <c r="G99" i="1"/>
  <c r="G103" i="1"/>
  <c r="G111" i="1"/>
  <c r="G119" i="1"/>
  <c r="G127" i="1"/>
  <c r="G8" i="1"/>
  <c r="G20" i="1"/>
  <c r="G28" i="1"/>
  <c r="G36" i="1"/>
  <c r="G44" i="1"/>
  <c r="G52" i="1"/>
  <c r="G60" i="1"/>
  <c r="G68" i="1"/>
  <c r="G76" i="1"/>
  <c r="G84" i="1"/>
  <c r="G92" i="1"/>
  <c r="G100" i="1"/>
  <c r="G112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2" i="1"/>
  <c r="H94" i="1"/>
  <c r="H102" i="1"/>
  <c r="H110" i="1"/>
  <c r="H122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4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0" i="1"/>
  <c r="H78" i="1"/>
  <c r="H86" i="1"/>
  <c r="H90" i="1"/>
  <c r="H98" i="1"/>
  <c r="H106" i="1"/>
  <c r="H114" i="1"/>
  <c r="H126" i="1"/>
  <c r="AH50" i="1" l="1"/>
  <c r="AH25" i="1"/>
  <c r="AH11" i="1"/>
  <c r="AH2" i="1"/>
  <c r="AH23" i="1"/>
  <c r="AH33" i="1"/>
  <c r="AH8" i="1"/>
  <c r="AH51" i="1"/>
  <c r="AH41" i="1"/>
  <c r="AH19" i="1"/>
  <c r="AH44" i="1"/>
  <c r="AH26" i="1"/>
  <c r="AH28" i="1"/>
  <c r="AH5" i="1"/>
  <c r="AH45" i="1"/>
  <c r="AH6" i="1"/>
  <c r="AH32" i="1"/>
  <c r="AH56" i="1"/>
  <c r="AH55" i="1"/>
  <c r="AH15" i="1"/>
  <c r="AH46" i="1"/>
  <c r="AH40" i="1"/>
  <c r="AH4" i="1"/>
  <c r="AH34" i="1"/>
  <c r="AH38" i="1"/>
  <c r="AH29" i="1"/>
  <c r="AH52" i="1"/>
  <c r="AH49" i="1"/>
  <c r="AH12" i="1"/>
  <c r="AH20" i="1" l="1"/>
  <c r="AH24" i="1"/>
  <c r="AH13" i="1"/>
  <c r="AH10" i="1"/>
  <c r="AH3" i="1"/>
  <c r="AH17" i="1"/>
  <c r="AH18" i="1"/>
  <c r="AH7" i="1"/>
  <c r="AH31" i="1"/>
  <c r="AH16" i="1"/>
  <c r="AH39" i="1"/>
  <c r="AH35" i="1"/>
  <c r="AH9" i="1"/>
  <c r="AH36" i="1"/>
  <c r="AH53" i="1"/>
  <c r="AH42" i="1"/>
  <c r="AH27" i="1"/>
  <c r="AH48" i="1"/>
  <c r="AH21" i="1"/>
  <c r="AH30" i="1"/>
  <c r="AH22" i="1"/>
  <c r="AH43" i="1"/>
  <c r="AH54" i="1"/>
  <c r="AH47" i="1"/>
  <c r="AH14" i="1"/>
  <c r="AH3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<sst xmlns="http://schemas.openxmlformats.org/spreadsheetml/2006/main" count="160" uniqueCount="35">
  <si>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</si>
  <si>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</si>
  <si>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</si>
  <si>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</si>
  <si>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</si>
  <si>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APOLLOTYRE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</si>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</sst>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244.2</v>
      </c>
      <c r="D2">
        <v>252.5</v>
      </c>
      <c r="E2">
        <v>241.15</v>
      </c>
      <c r="F2">
        <v>252</v>
      </c>
      <c r="G2">
        <f>_xll.TA_TYPPRICE(D2,E2,F2)</f>
        <v>248.54999999999998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10.849999999999994</v>
      </c>
      <c r="R2">
        <f>D2-E2</f>
        <v>11.349999999999994</v>
      </c>
      <c r="S2">
        <f>Q2/R2</f>
        <v>0.95594713656387664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252</v>
      </c>
      <c r="D3">
        <v>254.25</v>
      </c>
      <c r="E3">
        <v>243.65</v>
      </c>
      <c r="F3">
        <v>244</v>
      </c>
      <c r="G3">
        <f>_xll.TA_TYPPRICE(D3,E3,F3)</f>
        <v>247.29999999999998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0.34999999999999432</v>
      </c>
      <c r="R3">
        <f t="shared" ref="R3:R66" si="6">D3-E3</f>
        <v>10.599999999999994</v>
      </c>
      <c r="S3">
        <f t="shared" ref="S3:S66" si="7">Q3/R3</f>
        <v>3.3018867924527781E-2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245.1</v>
      </c>
      <c r="D4">
        <v>250.2</v>
      </c>
      <c r="E4">
        <v>241.1</v>
      </c>
      <c r="F4">
        <v>243</v>
      </c>
      <c r="G4">
        <f>_xll.TA_TYPPRICE(D4,E4,F4)</f>
        <v>244.76666666666665</v>
      </c>
      <c r="H4">
        <v>246.87222222222218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1.9000000000000057</v>
      </c>
      <c r="R4">
        <f t="shared" si="6"/>
        <v>9.0999999999999943</v>
      </c>
      <c r="S4">
        <f t="shared" si="7"/>
        <v>0.20879120879120955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242.5</v>
      </c>
      <c r="D5">
        <v>247.45</v>
      </c>
      <c r="E5">
        <v>239.5</v>
      </c>
      <c r="F5">
        <v>244</v>
      </c>
      <c r="G5">
        <f>_xll.TA_TYPPRICE(D5,E5,F5)</f>
        <v>243.65</v>
      </c>
      <c r="H5">
        <v>245.26111111111109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4.5</v>
      </c>
      <c r="R5">
        <f t="shared" si="6"/>
        <v>7.9499999999999886</v>
      </c>
      <c r="S5">
        <f t="shared" si="7"/>
        <v>0.56603773584905737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240</v>
      </c>
      <c r="D6">
        <v>245</v>
      </c>
      <c r="E6">
        <v>238.25</v>
      </c>
      <c r="F6">
        <v>240</v>
      </c>
      <c r="G6">
        <f>_xll.TA_TYPPRICE(D6,E6,F6)</f>
        <v>241.08333333333334</v>
      </c>
      <c r="H6">
        <v>243.17222222222222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1.75</v>
      </c>
      <c r="R6">
        <f t="shared" si="6"/>
        <v>6.75</v>
      </c>
      <c r="S6">
        <f t="shared" si="7"/>
        <v>0.25925925925925924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242</v>
      </c>
      <c r="D7">
        <v>242.6</v>
      </c>
      <c r="E7">
        <v>232.6</v>
      </c>
      <c r="F7">
        <v>235</v>
      </c>
      <c r="G7">
        <f>_xll.TA_TYPPRICE(D7,E7,F7)</f>
        <v>236.73333333333335</v>
      </c>
      <c r="H7">
        <v>239.95277777777778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5.2631578947368416</v>
      </c>
      <c r="O7" t="str">
        <f t="shared" si="3"/>
        <v>DOWN</v>
      </c>
      <c r="P7" t="e">
        <f t="shared" si="4"/>
        <v>#N/A</v>
      </c>
      <c r="Q7">
        <f t="shared" si="5"/>
        <v>2.4000000000000057</v>
      </c>
      <c r="R7">
        <f t="shared" si="6"/>
        <v>10</v>
      </c>
      <c r="S7">
        <f t="shared" si="7"/>
        <v>0.24000000000000057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234.95</v>
      </c>
      <c r="D8">
        <v>236.35</v>
      </c>
      <c r="E8">
        <v>228.55</v>
      </c>
      <c r="F8">
        <v>233</v>
      </c>
      <c r="G8">
        <f>_xll.TA_TYPPRICE(D8,E8,F8)</f>
        <v>232.63333333333333</v>
      </c>
      <c r="H8">
        <v>236.29305555555555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4.6511627906976747</v>
      </c>
      <c r="O8" t="str">
        <f t="shared" si="3"/>
        <v>DOWN</v>
      </c>
      <c r="P8" t="e">
        <f t="shared" si="4"/>
        <v>#N/A</v>
      </c>
      <c r="Q8">
        <f t="shared" si="5"/>
        <v>4.4499999999999886</v>
      </c>
      <c r="R8">
        <f t="shared" si="6"/>
        <v>7.7999999999999829</v>
      </c>
      <c r="S8">
        <f t="shared" si="7"/>
        <v>0.57051282051282026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233.7</v>
      </c>
      <c r="D9">
        <v>235.4</v>
      </c>
      <c r="E9">
        <v>229.2</v>
      </c>
      <c r="F9">
        <v>230</v>
      </c>
      <c r="G9">
        <f>_xll.TA_TYPPRICE(D9,E9,F9)</f>
        <v>231.53333333333333</v>
      </c>
      <c r="H9">
        <v>233.91319444444446</v>
      </c>
      <c r="I9" t="str">
        <f t="shared" si="0"/>
        <v>DOWN</v>
      </c>
      <c r="J9">
        <v>245.46875</v>
      </c>
      <c r="K9">
        <v>236.75</v>
      </c>
      <c r="L9" t="str">
        <f t="shared" si="1"/>
        <v>DOWN</v>
      </c>
      <c r="M9" t="str">
        <f t="shared" si="2"/>
        <v>DOWN</v>
      </c>
      <c r="N9">
        <v>3.8186157517899768</v>
      </c>
      <c r="O9" t="str">
        <f t="shared" si="3"/>
        <v>DOWN</v>
      </c>
      <c r="P9" t="str">
        <f t="shared" si="4"/>
        <v>DOWN</v>
      </c>
      <c r="Q9">
        <f t="shared" si="5"/>
        <v>0.80000000000001137</v>
      </c>
      <c r="R9">
        <f t="shared" si="6"/>
        <v>6.2000000000000171</v>
      </c>
      <c r="S9">
        <f t="shared" si="7"/>
        <v>0.1290322580645176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231.6</v>
      </c>
      <c r="D10">
        <v>232.7</v>
      </c>
      <c r="E10">
        <v>225.2</v>
      </c>
      <c r="F10">
        <v>232</v>
      </c>
      <c r="G10">
        <f>_xll.TA_TYPPRICE(D10,E10,F10)</f>
        <v>229.96666666666667</v>
      </c>
      <c r="H10">
        <v>231.93993055555558</v>
      </c>
      <c r="I10" t="str">
        <f t="shared" si="0"/>
        <v>UP</v>
      </c>
      <c r="J10">
        <v>242.63124999999999</v>
      </c>
      <c r="K10">
        <v>234.18333333333334</v>
      </c>
      <c r="L10" t="str">
        <f t="shared" si="1"/>
        <v>DOWN</v>
      </c>
      <c r="M10" t="str">
        <f t="shared" si="2"/>
        <v>No Trend</v>
      </c>
      <c r="N10">
        <v>16.303219106957428</v>
      </c>
      <c r="O10" t="str">
        <f t="shared" si="3"/>
        <v>DOWN</v>
      </c>
      <c r="P10" t="str">
        <f t="shared" si="4"/>
        <v>No Trend + Momentum</v>
      </c>
      <c r="Q10">
        <f t="shared" si="5"/>
        <v>6.8000000000000114</v>
      </c>
      <c r="R10">
        <f t="shared" si="6"/>
        <v>7.5</v>
      </c>
      <c r="S10">
        <f t="shared" si="7"/>
        <v>0.90666666666666818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227.6</v>
      </c>
      <c r="D11">
        <v>232.4</v>
      </c>
      <c r="E11">
        <v>225.05</v>
      </c>
      <c r="F11">
        <v>232</v>
      </c>
      <c r="G11">
        <f>_xll.TA_TYPPRICE(D11,E11,F11)</f>
        <v>229.81666666666669</v>
      </c>
      <c r="H11">
        <v>230.87829861111112</v>
      </c>
      <c r="I11" t="str">
        <f t="shared" si="0"/>
        <v>UP</v>
      </c>
      <c r="J11">
        <v>240.35763888888889</v>
      </c>
      <c r="K11">
        <v>232.15370370370371</v>
      </c>
      <c r="L11" t="str">
        <f t="shared" si="1"/>
        <v>DOWN</v>
      </c>
      <c r="M11" t="str">
        <f t="shared" si="2"/>
        <v>No Trend</v>
      </c>
      <c r="N11">
        <v>16.303219106957425</v>
      </c>
      <c r="O11" t="str">
        <f t="shared" si="3"/>
        <v>DOWN</v>
      </c>
      <c r="P11" t="str">
        <f t="shared" si="4"/>
        <v>No Trend + Momentum</v>
      </c>
      <c r="Q11">
        <f t="shared" si="5"/>
        <v>6.9499999999999886</v>
      </c>
      <c r="R11">
        <f t="shared" si="6"/>
        <v>7.3499999999999943</v>
      </c>
      <c r="S11">
        <f t="shared" si="7"/>
        <v>0.94557823129251617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232</v>
      </c>
      <c r="D12">
        <v>235.35</v>
      </c>
      <c r="E12">
        <v>230.7</v>
      </c>
      <c r="F12">
        <v>234</v>
      </c>
      <c r="G12">
        <f>_xll.TA_TYPPRICE(D12,E12,F12)</f>
        <v>233.35</v>
      </c>
      <c r="H12">
        <v>232.11414930555554</v>
      </c>
      <c r="I12" t="str">
        <f t="shared" si="0"/>
        <v>UP</v>
      </c>
      <c r="J12">
        <v>239.24483024691358</v>
      </c>
      <c r="K12">
        <v>231.83065843621401</v>
      </c>
      <c r="L12" t="str">
        <f t="shared" si="1"/>
        <v>No Confirmation</v>
      </c>
      <c r="M12" t="str">
        <f t="shared" si="2"/>
        <v>No Trend</v>
      </c>
      <c r="N12">
        <v>30.416014676522966</v>
      </c>
      <c r="O12" t="str">
        <f t="shared" si="3"/>
        <v>DOWN</v>
      </c>
      <c r="P12" t="str">
        <f t="shared" si="4"/>
        <v>No Trend + Momentum</v>
      </c>
      <c r="Q12">
        <f t="shared" si="5"/>
        <v>3.3000000000000114</v>
      </c>
      <c r="R12">
        <f t="shared" si="6"/>
        <v>4.6500000000000057</v>
      </c>
      <c r="S12">
        <f t="shared" si="7"/>
        <v>0.7096774193548403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234.1</v>
      </c>
      <c r="D13">
        <v>239.05</v>
      </c>
      <c r="E13">
        <v>231.7</v>
      </c>
      <c r="F13">
        <v>238</v>
      </c>
      <c r="G13">
        <f>_xll.TA_TYPPRICE(D13,E13,F13)</f>
        <v>236.25</v>
      </c>
      <c r="H13">
        <v>234.18207465277777</v>
      </c>
      <c r="I13" t="str">
        <f t="shared" si="0"/>
        <v>UP</v>
      </c>
      <c r="J13">
        <v>239.20153463648833</v>
      </c>
      <c r="K13">
        <v>231.80162322816645</v>
      </c>
      <c r="L13" t="str">
        <f t="shared" si="1"/>
        <v>No Confirmation</v>
      </c>
      <c r="M13" t="str">
        <f t="shared" si="2"/>
        <v>No Trend</v>
      </c>
      <c r="N13">
        <v>51.050464026114525</v>
      </c>
      <c r="O13" t="str">
        <f t="shared" si="3"/>
        <v>No Momentum</v>
      </c>
      <c r="P13" t="str">
        <f t="shared" si="4"/>
        <v>No Trend + Momentum</v>
      </c>
      <c r="Q13">
        <f t="shared" si="5"/>
        <v>6.3000000000000114</v>
      </c>
      <c r="R13">
        <f t="shared" si="6"/>
        <v>7.3500000000000227</v>
      </c>
      <c r="S13">
        <f t="shared" si="7"/>
        <v>0.85714285714285599</v>
      </c>
      <c r="T13" t="str">
        <f t="shared" si="8"/>
        <v>UP</v>
      </c>
      <c r="U13" t="str">
        <f t="shared" si="9"/>
        <v>No T+M+I</v>
      </c>
      <c r="V13">
        <v>238.08333333333334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235.1</v>
      </c>
      <c r="D14">
        <v>239.9</v>
      </c>
      <c r="E14">
        <v>230.05</v>
      </c>
      <c r="F14">
        <v>231</v>
      </c>
      <c r="G14">
        <f>_xll.TA_TYPPRICE(D14,E14,F14)</f>
        <v>233.65</v>
      </c>
      <c r="H14">
        <v>233.9160373263889</v>
      </c>
      <c r="I14" t="str">
        <f t="shared" si="0"/>
        <v>DOWN</v>
      </c>
      <c r="J14">
        <v>239.35674916171314</v>
      </c>
      <c r="K14">
        <v>231.41237362190725</v>
      </c>
      <c r="L14" t="str">
        <f t="shared" si="1"/>
        <v>DOWN</v>
      </c>
      <c r="M14" t="str">
        <f t="shared" si="2"/>
        <v>DOWN</v>
      </c>
      <c r="N14">
        <v>30.964414780302047</v>
      </c>
      <c r="O14" t="str">
        <f t="shared" si="3"/>
        <v>DOWN</v>
      </c>
      <c r="P14" t="str">
        <f t="shared" si="4"/>
        <v>DOWN</v>
      </c>
      <c r="Q14">
        <f t="shared" si="5"/>
        <v>0.94999999999998863</v>
      </c>
      <c r="R14">
        <f t="shared" si="6"/>
        <v>9.8499999999999943</v>
      </c>
      <c r="S14">
        <f t="shared" si="7"/>
        <v>9.6446700507613115E-2</v>
      </c>
      <c r="T14" t="str">
        <f t="shared" si="8"/>
        <v>DOWN</v>
      </c>
      <c r="U14" t="str">
        <f t="shared" si="9"/>
        <v>DOWN</v>
      </c>
      <c r="V14">
        <v>236.99358974358975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234.4</v>
      </c>
      <c r="D15">
        <v>237.75</v>
      </c>
      <c r="E15">
        <v>230.1</v>
      </c>
      <c r="F15">
        <v>234</v>
      </c>
      <c r="G15">
        <f>_xll.TA_TYPPRICE(D15,E15,F15)</f>
        <v>233.95000000000002</v>
      </c>
      <c r="H15">
        <v>233.93301866319445</v>
      </c>
      <c r="I15" t="str">
        <f t="shared" si="0"/>
        <v>UP</v>
      </c>
      <c r="J15">
        <v>238.99969379244357</v>
      </c>
      <c r="K15">
        <v>231.12073503926121</v>
      </c>
      <c r="L15" t="str">
        <f t="shared" si="1"/>
        <v>No Confirmation</v>
      </c>
      <c r="M15" t="str">
        <f t="shared" si="2"/>
        <v>No Trend</v>
      </c>
      <c r="N15">
        <v>42.982521686155103</v>
      </c>
      <c r="O15" t="str">
        <f t="shared" si="3"/>
        <v>No Momentum</v>
      </c>
      <c r="P15" t="str">
        <f t="shared" si="4"/>
        <v>No Trend + Momentum</v>
      </c>
      <c r="Q15">
        <f t="shared" si="5"/>
        <v>3.9000000000000057</v>
      </c>
      <c r="R15">
        <f t="shared" si="6"/>
        <v>7.6500000000000057</v>
      </c>
      <c r="S15">
        <f t="shared" si="7"/>
        <v>0.50980392156862786</v>
      </c>
      <c r="T15" t="str">
        <f t="shared" si="8"/>
        <v>No Indication</v>
      </c>
      <c r="U15" t="str">
        <f t="shared" si="9"/>
        <v>No T+M+I</v>
      </c>
      <c r="V15">
        <v>236.53303747534517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234</v>
      </c>
      <c r="D16">
        <v>237.55</v>
      </c>
      <c r="E16">
        <v>230.9</v>
      </c>
      <c r="F16">
        <v>232</v>
      </c>
      <c r="G16">
        <f>_xll.TA_TYPPRICE(D16,E16,F16)</f>
        <v>233.48333333333335</v>
      </c>
      <c r="H16">
        <v>233.7081759982639</v>
      </c>
      <c r="I16" t="str">
        <f t="shared" si="0"/>
        <v>DOWN</v>
      </c>
      <c r="J16">
        <v>238.677539616345</v>
      </c>
      <c r="K16">
        <v>231.07168280831428</v>
      </c>
      <c r="L16" t="str">
        <f t="shared" si="1"/>
        <v>No Confirmation</v>
      </c>
      <c r="M16" t="str">
        <f t="shared" si="2"/>
        <v>No Trend</v>
      </c>
      <c r="N16">
        <v>37.536979472991064</v>
      </c>
      <c r="O16" t="str">
        <f t="shared" si="3"/>
        <v>DOWN</v>
      </c>
      <c r="P16" t="str">
        <f t="shared" si="4"/>
        <v>No Trend + Momentum</v>
      </c>
      <c r="Q16">
        <f t="shared" si="5"/>
        <v>1.0999999999999943</v>
      </c>
      <c r="R16">
        <f t="shared" si="6"/>
        <v>6.6500000000000057</v>
      </c>
      <c r="S16">
        <f t="shared" si="7"/>
        <v>0.16541353383458546</v>
      </c>
      <c r="T16" t="str">
        <f t="shared" si="8"/>
        <v>DOWN</v>
      </c>
      <c r="U16" t="str">
        <f t="shared" si="9"/>
        <v>No T+M+I</v>
      </c>
      <c r="V16">
        <v>235.83564709452284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232</v>
      </c>
      <c r="D17">
        <v>233</v>
      </c>
      <c r="E17">
        <v>225.65</v>
      </c>
      <c r="F17">
        <v>229</v>
      </c>
      <c r="G17">
        <f>_xll.TA_TYPPRICE(D17,E17,F17)</f>
        <v>229.21666666666667</v>
      </c>
      <c r="H17">
        <v>231.46242133246528</v>
      </c>
      <c r="I17" t="str">
        <f t="shared" si="0"/>
        <v>DOWN</v>
      </c>
      <c r="J17">
        <v>237.41586414604612</v>
      </c>
      <c r="K17">
        <v>229.86686440646668</v>
      </c>
      <c r="L17" t="str">
        <f t="shared" si="1"/>
        <v>DOWN</v>
      </c>
      <c r="M17" t="str">
        <f t="shared" si="2"/>
        <v>DOWN</v>
      </c>
      <c r="N17">
        <v>30.331747840996293</v>
      </c>
      <c r="O17" t="str">
        <f t="shared" si="3"/>
        <v>DOWN</v>
      </c>
      <c r="P17" t="str">
        <f t="shared" si="4"/>
        <v>DOWN</v>
      </c>
      <c r="Q17">
        <f t="shared" si="5"/>
        <v>3.3499999999999943</v>
      </c>
      <c r="R17">
        <f t="shared" si="6"/>
        <v>7.3499999999999943</v>
      </c>
      <c r="S17">
        <f t="shared" si="7"/>
        <v>0.45578231292516963</v>
      </c>
      <c r="T17" t="str">
        <f t="shared" si="8"/>
        <v>No Indication</v>
      </c>
      <c r="U17" t="str">
        <f t="shared" si="9"/>
        <v>No T+M+I</v>
      </c>
      <c r="V17">
        <v>234.78400907998088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229</v>
      </c>
      <c r="D18">
        <v>230.45</v>
      </c>
      <c r="E18">
        <v>217.25</v>
      </c>
      <c r="F18">
        <v>222</v>
      </c>
      <c r="G18">
        <f>_xll.TA_TYPPRICE(D18,E18,F18)</f>
        <v>223.23333333333335</v>
      </c>
      <c r="H18">
        <v>227.34787733289932</v>
      </c>
      <c r="I18" t="str">
        <f t="shared" si="0"/>
        <v>DOWN</v>
      </c>
      <c r="J18">
        <v>235.86789433581365</v>
      </c>
      <c r="K18">
        <v>227.06311676058519</v>
      </c>
      <c r="L18" t="str">
        <f t="shared" si="1"/>
        <v>DOWN</v>
      </c>
      <c r="M18" t="str">
        <f t="shared" si="2"/>
        <v>DOWN</v>
      </c>
      <c r="N18">
        <v>19.445237743368164</v>
      </c>
      <c r="O18" t="str">
        <f t="shared" si="3"/>
        <v>DOWN</v>
      </c>
      <c r="P18" t="str">
        <f t="shared" si="4"/>
        <v>DOWN</v>
      </c>
      <c r="Q18">
        <f t="shared" si="5"/>
        <v>4.75</v>
      </c>
      <c r="R18">
        <f t="shared" si="6"/>
        <v>13.199999999999989</v>
      </c>
      <c r="S18">
        <f t="shared" si="7"/>
        <v>0.35984848484848514</v>
      </c>
      <c r="T18" t="str">
        <f t="shared" si="8"/>
        <v>No Indication</v>
      </c>
      <c r="U18" t="str">
        <f t="shared" si="9"/>
        <v>No T+M+I</v>
      </c>
      <c r="V18">
        <v>232.81723845229152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223.7</v>
      </c>
      <c r="D19">
        <v>228</v>
      </c>
      <c r="E19">
        <v>218.8</v>
      </c>
      <c r="F19">
        <v>227</v>
      </c>
      <c r="G19">
        <f>_xll.TA_TYPPRICE(D19,E19,F19)</f>
        <v>224.6</v>
      </c>
      <c r="H19">
        <v>225.97393866644967</v>
      </c>
      <c r="I19" t="str">
        <f t="shared" si="0"/>
        <v>UP</v>
      </c>
      <c r="J19">
        <v>234.1194733722995</v>
      </c>
      <c r="K19">
        <v>225.22686859156627</v>
      </c>
      <c r="L19" t="str">
        <f t="shared" si="1"/>
        <v>No Confirmation</v>
      </c>
      <c r="M19" t="str">
        <f t="shared" si="2"/>
        <v>No Trend</v>
      </c>
      <c r="N19">
        <v>38.994903569004343</v>
      </c>
      <c r="O19" t="str">
        <f t="shared" si="3"/>
        <v>DOWN</v>
      </c>
      <c r="P19" t="str">
        <f t="shared" si="4"/>
        <v>No Trend + Momentum</v>
      </c>
      <c r="Q19">
        <f t="shared" si="5"/>
        <v>8.1999999999999886</v>
      </c>
      <c r="R19">
        <f t="shared" si="6"/>
        <v>9.1999999999999886</v>
      </c>
      <c r="S19">
        <f t="shared" si="7"/>
        <v>0.89130434782608681</v>
      </c>
      <c r="T19" t="str">
        <f t="shared" si="8"/>
        <v>UP</v>
      </c>
      <c r="U19" t="str">
        <f t="shared" si="9"/>
        <v>No T+M+I</v>
      </c>
      <c r="V19">
        <v>231.9222786904005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227.45</v>
      </c>
      <c r="D20">
        <v>236</v>
      </c>
      <c r="E20">
        <v>223.8</v>
      </c>
      <c r="F20">
        <v>232</v>
      </c>
      <c r="G20">
        <f>_xll.TA_TYPPRICE(D20,E20,F20)</f>
        <v>230.6</v>
      </c>
      <c r="H20">
        <v>228.28696933322482</v>
      </c>
      <c r="I20" t="str">
        <f t="shared" si="0"/>
        <v>UP</v>
      </c>
      <c r="J20">
        <v>234.53736817845515</v>
      </c>
      <c r="K20">
        <v>224.90978668232933</v>
      </c>
      <c r="L20" t="str">
        <f t="shared" si="1"/>
        <v>No Confirmation</v>
      </c>
      <c r="M20" t="str">
        <f t="shared" si="2"/>
        <v>No Trend</v>
      </c>
      <c r="N20">
        <v>53.193973674484461</v>
      </c>
      <c r="O20" t="str">
        <f t="shared" si="3"/>
        <v>No Momentum</v>
      </c>
      <c r="P20" t="str">
        <f t="shared" si="4"/>
        <v>No Trend + Momentum</v>
      </c>
      <c r="Q20">
        <f t="shared" si="5"/>
        <v>8.1999999999999886</v>
      </c>
      <c r="R20">
        <f t="shared" si="6"/>
        <v>12.199999999999989</v>
      </c>
      <c r="S20">
        <f t="shared" si="7"/>
        <v>0.67213114754098335</v>
      </c>
      <c r="T20" t="str">
        <f t="shared" si="8"/>
        <v>No Indication</v>
      </c>
      <c r="U20" t="str">
        <f t="shared" si="9"/>
        <v>No T+M+I</v>
      </c>
      <c r="V20">
        <v>231.93423581495426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232</v>
      </c>
      <c r="D21">
        <v>234.35</v>
      </c>
      <c r="E21">
        <v>225.05</v>
      </c>
      <c r="F21">
        <v>226</v>
      </c>
      <c r="G21">
        <f>_xll.TA_TYPPRICE(D21,E21,F21)</f>
        <v>228.46666666666667</v>
      </c>
      <c r="H21">
        <v>228.37681799994573</v>
      </c>
      <c r="I21" t="str">
        <f t="shared" si="0"/>
        <v>DOWN</v>
      </c>
      <c r="J21">
        <v>234.49573080546512</v>
      </c>
      <c r="K21">
        <v>224.94094519736726</v>
      </c>
      <c r="L21" t="str">
        <f t="shared" si="1"/>
        <v>No Confirmation</v>
      </c>
      <c r="M21" t="str">
        <f t="shared" si="2"/>
        <v>No Trend</v>
      </c>
      <c r="N21">
        <v>39.428402743734814</v>
      </c>
      <c r="O21" t="str">
        <f t="shared" si="3"/>
        <v>DOWN</v>
      </c>
      <c r="P21" t="str">
        <f t="shared" si="4"/>
        <v>No Trend + Momentum</v>
      </c>
      <c r="Q21">
        <f t="shared" si="5"/>
        <v>0.94999999999998863</v>
      </c>
      <c r="R21">
        <f t="shared" si="6"/>
        <v>9.2999999999999829</v>
      </c>
      <c r="S21">
        <f t="shared" si="7"/>
        <v>0.10215053763440757</v>
      </c>
      <c r="T21" t="str">
        <f t="shared" si="8"/>
        <v>DOWN</v>
      </c>
      <c r="U21" t="str">
        <f t="shared" si="9"/>
        <v>No T+M+I</v>
      </c>
      <c r="V21">
        <v>231.02127645880745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224</v>
      </c>
      <c r="D22">
        <v>229.75</v>
      </c>
      <c r="E22">
        <v>222.85</v>
      </c>
      <c r="F22">
        <v>229</v>
      </c>
      <c r="G22">
        <f>_xll.TA_TYPPRICE(D22,E22,F22)</f>
        <v>227.20000000000002</v>
      </c>
      <c r="H22">
        <v>227.78840899997289</v>
      </c>
      <c r="I22" t="str">
        <f t="shared" si="0"/>
        <v>UP</v>
      </c>
      <c r="J22">
        <v>233.44112395980619</v>
      </c>
      <c r="K22">
        <v>224.47629070906342</v>
      </c>
      <c r="L22" t="str">
        <f t="shared" si="1"/>
        <v>No Confirmation</v>
      </c>
      <c r="M22" t="str">
        <f t="shared" si="2"/>
        <v>No Trend</v>
      </c>
      <c r="N22">
        <v>47.8612197949181</v>
      </c>
      <c r="O22" t="str">
        <f t="shared" si="3"/>
        <v>No Momentum</v>
      </c>
      <c r="P22" t="str">
        <f t="shared" si="4"/>
        <v>No Trend + Momentum</v>
      </c>
      <c r="Q22">
        <f t="shared" si="5"/>
        <v>6.1500000000000057</v>
      </c>
      <c r="R22">
        <f t="shared" si="6"/>
        <v>6.9000000000000057</v>
      </c>
      <c r="S22">
        <f t="shared" si="7"/>
        <v>0.89130434782608703</v>
      </c>
      <c r="T22" t="str">
        <f t="shared" si="8"/>
        <v>UP</v>
      </c>
      <c r="U22" t="str">
        <f t="shared" si="9"/>
        <v>No T+M+I</v>
      </c>
      <c r="V22">
        <v>230.71031084976016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229.3</v>
      </c>
      <c r="D23">
        <v>231.65</v>
      </c>
      <c r="E23">
        <v>227.5</v>
      </c>
      <c r="F23">
        <v>229</v>
      </c>
      <c r="G23">
        <f>_xll.TA_TYPPRICE(D23,E23,F23)</f>
        <v>229.38333333333333</v>
      </c>
      <c r="H23">
        <v>228.58587116665311</v>
      </c>
      <c r="I23" t="str">
        <f t="shared" si="0"/>
        <v>UP</v>
      </c>
      <c r="J23">
        <v>233.04309641318258</v>
      </c>
      <c r="K23">
        <v>225.14822610704934</v>
      </c>
      <c r="L23" t="str">
        <f t="shared" si="1"/>
        <v>No Confirmation</v>
      </c>
      <c r="M23" t="str">
        <f t="shared" si="2"/>
        <v>No Trend</v>
      </c>
      <c r="N23">
        <v>47.8612197949181</v>
      </c>
      <c r="O23" t="str">
        <f t="shared" si="3"/>
        <v>No Momentum</v>
      </c>
      <c r="P23" t="str">
        <f t="shared" si="4"/>
        <v>No Trend + Momentum</v>
      </c>
      <c r="Q23">
        <f t="shared" si="5"/>
        <v>1.5</v>
      </c>
      <c r="R23">
        <f t="shared" si="6"/>
        <v>4.1500000000000057</v>
      </c>
      <c r="S23">
        <f t="shared" si="7"/>
        <v>0.36144578313252962</v>
      </c>
      <c r="T23" t="str">
        <f t="shared" si="8"/>
        <v>No Indication</v>
      </c>
      <c r="U23" t="str">
        <f t="shared" si="9"/>
        <v>No T+M+I</v>
      </c>
      <c r="V23">
        <v>230.44718610364322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228</v>
      </c>
      <c r="D24">
        <v>243.9</v>
      </c>
      <c r="E24">
        <v>227.5</v>
      </c>
      <c r="F24">
        <v>242</v>
      </c>
      <c r="G24">
        <f>_xll.TA_TYPPRICE(D24,E24,F24)</f>
        <v>237.79999999999998</v>
      </c>
      <c r="H24">
        <v>233.19293558332654</v>
      </c>
      <c r="I24" t="str">
        <f t="shared" si="0"/>
        <v>UP</v>
      </c>
      <c r="J24">
        <v>235.45574165469756</v>
      </c>
      <c r="K24">
        <v>225.67084252770505</v>
      </c>
      <c r="L24" t="str">
        <f t="shared" si="1"/>
        <v>UP</v>
      </c>
      <c r="M24" t="str">
        <f t="shared" si="2"/>
        <v>UP</v>
      </c>
      <c r="N24">
        <v>73.160860803462015</v>
      </c>
      <c r="O24" t="str">
        <f t="shared" si="3"/>
        <v>UP</v>
      </c>
      <c r="P24" t="str">
        <f t="shared" si="4"/>
        <v>UP</v>
      </c>
      <c r="Q24">
        <f t="shared" si="5"/>
        <v>14.5</v>
      </c>
      <c r="R24">
        <f t="shared" si="6"/>
        <v>16.400000000000006</v>
      </c>
      <c r="S24">
        <f t="shared" si="7"/>
        <v>0.88414634146341431</v>
      </c>
      <c r="T24" t="str">
        <f t="shared" si="8"/>
        <v>UP</v>
      </c>
      <c r="U24" t="str">
        <f t="shared" si="9"/>
        <v>UP</v>
      </c>
      <c r="V24">
        <v>232.2245420876981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243.15</v>
      </c>
      <c r="D25">
        <v>248.85</v>
      </c>
      <c r="E25">
        <v>241.6</v>
      </c>
      <c r="F25">
        <v>246</v>
      </c>
      <c r="G25">
        <f>_xll.TA_TYPPRICE(D25,E25,F25)</f>
        <v>245.48333333333335</v>
      </c>
      <c r="H25">
        <v>239.33813445832993</v>
      </c>
      <c r="I25" t="str">
        <f t="shared" si="0"/>
        <v>UP</v>
      </c>
      <c r="J25">
        <v>238.4322435092092</v>
      </c>
      <c r="K25">
        <v>229.21065529932613</v>
      </c>
      <c r="L25" t="str">
        <f t="shared" si="1"/>
        <v>UP</v>
      </c>
      <c r="M25" t="str">
        <f t="shared" si="2"/>
        <v>UP</v>
      </c>
      <c r="N25">
        <v>77.382038253615406</v>
      </c>
      <c r="O25" t="str">
        <f t="shared" si="3"/>
        <v>UP</v>
      </c>
      <c r="P25" t="str">
        <f t="shared" si="4"/>
        <v>UP</v>
      </c>
      <c r="Q25">
        <f t="shared" si="5"/>
        <v>4.4000000000000057</v>
      </c>
      <c r="R25">
        <f t="shared" si="6"/>
        <v>7.25</v>
      </c>
      <c r="S25">
        <f t="shared" si="7"/>
        <v>0.6068965517241387</v>
      </c>
      <c r="T25" t="str">
        <f t="shared" si="8"/>
        <v>No Indication</v>
      </c>
      <c r="U25" t="str">
        <f t="shared" si="9"/>
        <v>No T+M+I</v>
      </c>
      <c r="V25">
        <v>234.34384330497531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245.15</v>
      </c>
      <c r="D26">
        <v>254.5</v>
      </c>
      <c r="E26">
        <v>245.15</v>
      </c>
      <c r="F26">
        <v>248</v>
      </c>
      <c r="G26">
        <f>_xll.TA_TYPPRICE(D26,E26,F26)</f>
        <v>249.21666666666667</v>
      </c>
      <c r="H26">
        <v>244.27740056249831</v>
      </c>
      <c r="I26" t="str">
        <f t="shared" si="0"/>
        <v>UP</v>
      </c>
      <c r="J26">
        <v>242.00285606271828</v>
      </c>
      <c r="K26">
        <v>232.75273189947589</v>
      </c>
      <c r="L26" t="str">
        <f t="shared" si="1"/>
        <v>UP</v>
      </c>
      <c r="M26" t="str">
        <f t="shared" si="2"/>
        <v>UP</v>
      </c>
      <c r="N26">
        <v>79.406354143324023</v>
      </c>
      <c r="O26" t="str">
        <f t="shared" si="3"/>
        <v>UP</v>
      </c>
      <c r="P26" t="str">
        <f t="shared" si="4"/>
        <v>UP</v>
      </c>
      <c r="Q26">
        <f t="shared" si="5"/>
        <v>2.8499999999999943</v>
      </c>
      <c r="R26">
        <f t="shared" si="6"/>
        <v>9.3499999999999943</v>
      </c>
      <c r="S26">
        <f t="shared" si="7"/>
        <v>0.30481283422459848</v>
      </c>
      <c r="T26" t="str">
        <f t="shared" si="8"/>
        <v>No Indication</v>
      </c>
      <c r="U26" t="str">
        <f t="shared" si="9"/>
        <v>No T+M+I</v>
      </c>
      <c r="V26">
        <v>236.44479048882525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248.95</v>
      </c>
      <c r="D27">
        <v>260.89999999999998</v>
      </c>
      <c r="E27">
        <v>242.15</v>
      </c>
      <c r="F27">
        <v>259</v>
      </c>
      <c r="G27">
        <f>_xll.TA_TYPPRICE(D27,E27,F27)</f>
        <v>254.01666666666665</v>
      </c>
      <c r="H27">
        <v>249.14703361458248</v>
      </c>
      <c r="I27" t="str">
        <f t="shared" si="0"/>
        <v>UP</v>
      </c>
      <c r="J27">
        <v>246.2022213821142</v>
      </c>
      <c r="K27">
        <v>234.84101369959237</v>
      </c>
      <c r="L27" t="str">
        <f t="shared" si="1"/>
        <v>UP</v>
      </c>
      <c r="M27" t="str">
        <f t="shared" si="2"/>
        <v>UP</v>
      </c>
      <c r="N27">
        <v>87.251003356640211</v>
      </c>
      <c r="O27" t="str">
        <f t="shared" si="3"/>
        <v>UP</v>
      </c>
      <c r="P27" t="str">
        <f t="shared" si="4"/>
        <v>UP</v>
      </c>
      <c r="Q27">
        <f t="shared" si="5"/>
        <v>16.849999999999994</v>
      </c>
      <c r="R27">
        <f t="shared" si="6"/>
        <v>18.749999999999972</v>
      </c>
      <c r="S27">
        <f t="shared" si="7"/>
        <v>0.89866666666666772</v>
      </c>
      <c r="T27" t="str">
        <f t="shared" si="8"/>
        <v>UP</v>
      </c>
      <c r="U27" t="str">
        <f t="shared" si="9"/>
        <v>UP</v>
      </c>
      <c r="V27">
        <v>239.91482272131367</v>
      </c>
      <c r="W27">
        <v>236.26923076923077</v>
      </c>
      <c r="X27">
        <f t="shared" si="10"/>
        <v>3.6455919520828957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261.95</v>
      </c>
      <c r="D28">
        <v>264.75</v>
      </c>
      <c r="E28">
        <v>257.3</v>
      </c>
      <c r="F28">
        <v>258</v>
      </c>
      <c r="G28">
        <f>_xll.TA_TYPPRICE(D28,E28,F28)</f>
        <v>260.01666666666665</v>
      </c>
      <c r="H28">
        <v>254.58185014062457</v>
      </c>
      <c r="I28" t="str">
        <f t="shared" si="0"/>
        <v>UP</v>
      </c>
      <c r="J28">
        <v>250.3239499638666</v>
      </c>
      <c r="K28">
        <v>239.8318995441274</v>
      </c>
      <c r="L28" t="str">
        <f t="shared" si="1"/>
        <v>UP</v>
      </c>
      <c r="M28" t="str">
        <f t="shared" si="2"/>
        <v>UP</v>
      </c>
      <c r="N28">
        <v>83.630872704258493</v>
      </c>
      <c r="O28" t="str">
        <f t="shared" si="3"/>
        <v>UP</v>
      </c>
      <c r="P28" t="str">
        <f t="shared" si="4"/>
        <v>UP</v>
      </c>
      <c r="Q28">
        <f t="shared" si="5"/>
        <v>0.69999999999998863</v>
      </c>
      <c r="R28">
        <f t="shared" si="6"/>
        <v>7.4499999999999886</v>
      </c>
      <c r="S28">
        <f t="shared" si="7"/>
        <v>9.3959731543622776E-2</v>
      </c>
      <c r="T28" t="str">
        <f t="shared" si="8"/>
        <v>DOWN</v>
      </c>
      <c r="U28" t="str">
        <f t="shared" si="9"/>
        <v>No T+M+I</v>
      </c>
      <c r="V28">
        <v>242.69715768726542</v>
      </c>
      <c r="W28">
        <v>237.87891737891738</v>
      </c>
      <c r="X28">
        <f t="shared" si="10"/>
        <v>4.8182403083480381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259.95</v>
      </c>
      <c r="D29">
        <v>264.35000000000002</v>
      </c>
      <c r="E29">
        <v>257</v>
      </c>
      <c r="F29">
        <v>258</v>
      </c>
      <c r="G29">
        <f>_xll.TA_TYPPRICE(D29,E29,F29)</f>
        <v>259.78333333333336</v>
      </c>
      <c r="H29">
        <v>257.18259173697896</v>
      </c>
      <c r="I29" t="str">
        <f t="shared" si="0"/>
        <v>UP</v>
      </c>
      <c r="J29">
        <v>253.44084997189626</v>
      </c>
      <c r="K29">
        <v>243.64703297876576</v>
      </c>
      <c r="L29" t="str">
        <f t="shared" si="1"/>
        <v>UP</v>
      </c>
      <c r="M29" t="str">
        <f t="shared" si="2"/>
        <v>UP</v>
      </c>
      <c r="N29">
        <v>83.630872704258493</v>
      </c>
      <c r="O29" t="str">
        <f t="shared" si="3"/>
        <v>UP</v>
      </c>
      <c r="P29" t="str">
        <f t="shared" si="4"/>
        <v>UP</v>
      </c>
      <c r="Q29">
        <f t="shared" si="5"/>
        <v>1</v>
      </c>
      <c r="R29">
        <f t="shared" si="6"/>
        <v>7.3500000000000227</v>
      </c>
      <c r="S29">
        <f t="shared" si="7"/>
        <v>0.13605442176870705</v>
      </c>
      <c r="T29" t="str">
        <f t="shared" si="8"/>
        <v>DOWN</v>
      </c>
      <c r="U29" t="str">
        <f t="shared" si="9"/>
        <v>No T+M+I</v>
      </c>
      <c r="V29">
        <v>245.05144111999383</v>
      </c>
      <c r="W29">
        <v>239.36936794344203</v>
      </c>
      <c r="X29">
        <f t="shared" si="10"/>
        <v>5.6820731765517962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260.10000000000002</v>
      </c>
      <c r="D30">
        <v>262.5</v>
      </c>
      <c r="E30">
        <v>255.7</v>
      </c>
      <c r="F30">
        <v>258</v>
      </c>
      <c r="G30">
        <f>_xll.TA_TYPPRICE(D30,E30,F30)</f>
        <v>258.73333333333335</v>
      </c>
      <c r="H30">
        <v>257.95796253515618</v>
      </c>
      <c r="I30" t="str">
        <f t="shared" si="0"/>
        <v>UP</v>
      </c>
      <c r="J30">
        <v>255.45399442258596</v>
      </c>
      <c r="K30">
        <v>246.3254700945956</v>
      </c>
      <c r="L30" t="str">
        <f t="shared" si="1"/>
        <v>UP</v>
      </c>
      <c r="M30" t="str">
        <f t="shared" si="2"/>
        <v>UP</v>
      </c>
      <c r="N30">
        <v>83.630872704258493</v>
      </c>
      <c r="O30" t="str">
        <f t="shared" si="3"/>
        <v>UP</v>
      </c>
      <c r="P30" t="str">
        <f t="shared" si="4"/>
        <v>UP</v>
      </c>
      <c r="Q30">
        <f t="shared" si="5"/>
        <v>2.3000000000000114</v>
      </c>
      <c r="R30">
        <f t="shared" si="6"/>
        <v>6.8000000000000114</v>
      </c>
      <c r="S30">
        <f t="shared" si="7"/>
        <v>0.33823529411764819</v>
      </c>
      <c r="T30" t="str">
        <f t="shared" si="8"/>
        <v>No Indication</v>
      </c>
      <c r="U30" t="str">
        <f t="shared" si="9"/>
        <v>No T+M+I</v>
      </c>
      <c r="V30">
        <v>247.04352710153324</v>
      </c>
      <c r="W30">
        <v>240.74941476244632</v>
      </c>
      <c r="X30">
        <f t="shared" si="10"/>
        <v>6.2941123390869222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256.8</v>
      </c>
      <c r="D31">
        <v>262.39999999999998</v>
      </c>
      <c r="E31">
        <v>254.35</v>
      </c>
      <c r="F31">
        <v>260</v>
      </c>
      <c r="G31">
        <f>_xll.TA_TYPPRICE(D31,E31,F31)</f>
        <v>258.91666666666669</v>
      </c>
      <c r="H31">
        <v>258.43731460091146</v>
      </c>
      <c r="I31" t="str">
        <f t="shared" si="0"/>
        <v>UP</v>
      </c>
      <c r="J31">
        <v>256.99755121756687</v>
      </c>
      <c r="K31">
        <v>248.10869896246325</v>
      </c>
      <c r="L31" t="str">
        <f t="shared" si="1"/>
        <v>UP</v>
      </c>
      <c r="M31" t="str">
        <f t="shared" si="2"/>
        <v>UP</v>
      </c>
      <c r="N31">
        <v>85.9138706541613</v>
      </c>
      <c r="O31" t="str">
        <f t="shared" si="3"/>
        <v>UP</v>
      </c>
      <c r="P31" t="str">
        <f t="shared" si="4"/>
        <v>UP</v>
      </c>
      <c r="Q31">
        <f t="shared" si="5"/>
        <v>5.6500000000000057</v>
      </c>
      <c r="R31">
        <f t="shared" si="6"/>
        <v>8.0499999999999829</v>
      </c>
      <c r="S31">
        <f t="shared" si="7"/>
        <v>0.70186335403726929</v>
      </c>
      <c r="T31" t="str">
        <f t="shared" si="8"/>
        <v>No Indication</v>
      </c>
      <c r="U31" t="str">
        <f t="shared" si="9"/>
        <v>No T+M+I</v>
      </c>
      <c r="V31">
        <v>249.03683062437429</v>
      </c>
      <c r="W31">
        <v>242.17538403930214</v>
      </c>
      <c r="X31">
        <f t="shared" si="10"/>
        <v>6.8614465850721444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261</v>
      </c>
      <c r="D32">
        <v>266.60000000000002</v>
      </c>
      <c r="E32">
        <v>253.95</v>
      </c>
      <c r="F32">
        <v>255</v>
      </c>
      <c r="G32">
        <f>_xll.TA_TYPPRICE(D32,E32,F32)</f>
        <v>258.51666666666665</v>
      </c>
      <c r="H32">
        <v>258.47699063378906</v>
      </c>
      <c r="I32" t="str">
        <f t="shared" si="0"/>
        <v>DOWN</v>
      </c>
      <c r="J32">
        <v>259.13142872477425</v>
      </c>
      <c r="K32">
        <v>249.40676585969365</v>
      </c>
      <c r="L32" t="str">
        <f t="shared" si="1"/>
        <v>No Confirmation</v>
      </c>
      <c r="M32" t="str">
        <f t="shared" si="2"/>
        <v>No Trend</v>
      </c>
      <c r="N32">
        <v>59.835145028565194</v>
      </c>
      <c r="O32" t="str">
        <f t="shared" si="3"/>
        <v>No Momentum</v>
      </c>
      <c r="P32" t="str">
        <f t="shared" si="4"/>
        <v>No Trend + Momentum</v>
      </c>
      <c r="Q32">
        <f t="shared" si="5"/>
        <v>1.0500000000000114</v>
      </c>
      <c r="R32">
        <f t="shared" si="6"/>
        <v>12.650000000000034</v>
      </c>
      <c r="S32">
        <f t="shared" si="7"/>
        <v>8.3003952569170633E-2</v>
      </c>
      <c r="T32" t="str">
        <f t="shared" si="8"/>
        <v>DOWN</v>
      </c>
      <c r="U32" t="str">
        <f t="shared" si="9"/>
        <v>No T+M+I</v>
      </c>
      <c r="V32">
        <v>249.95424129754747</v>
      </c>
      <c r="W32">
        <v>243.12535559194643</v>
      </c>
      <c r="X32">
        <f t="shared" si="10"/>
        <v>6.8288857056010386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254.4</v>
      </c>
      <c r="D33">
        <v>259.89999999999998</v>
      </c>
      <c r="E33">
        <v>251.5</v>
      </c>
      <c r="F33">
        <v>260</v>
      </c>
      <c r="G33">
        <f>_xll.TA_TYPPRICE(D33,E33,F33)</f>
        <v>257.13333333333333</v>
      </c>
      <c r="H33">
        <v>257.80516198356122</v>
      </c>
      <c r="I33" t="str">
        <f t="shared" si="0"/>
        <v>UP</v>
      </c>
      <c r="J33">
        <v>259.30222234149107</v>
      </c>
      <c r="K33">
        <v>249.87192900198394</v>
      </c>
      <c r="L33" t="str">
        <f t="shared" si="1"/>
        <v>UP</v>
      </c>
      <c r="M33" t="str">
        <f t="shared" si="2"/>
        <v>UP</v>
      </c>
      <c r="N33">
        <v>70.883032355540664</v>
      </c>
      <c r="O33" t="str">
        <f t="shared" si="3"/>
        <v>UP</v>
      </c>
      <c r="P33" t="str">
        <f t="shared" si="4"/>
        <v>UP</v>
      </c>
      <c r="Q33">
        <f t="shared" si="5"/>
        <v>8.5</v>
      </c>
      <c r="R33">
        <f t="shared" si="6"/>
        <v>8.3999999999999773</v>
      </c>
      <c r="S33">
        <f t="shared" si="7"/>
        <v>1.0119047619047647</v>
      </c>
      <c r="T33" t="str">
        <f t="shared" si="8"/>
        <v>UP</v>
      </c>
      <c r="U33" t="str">
        <f t="shared" si="9"/>
        <v>UP</v>
      </c>
      <c r="V33">
        <v>251.49974263638632</v>
      </c>
      <c r="W33">
        <v>244.37532925180224</v>
      </c>
      <c r="X33">
        <f t="shared" si="10"/>
        <v>7.1244133845840736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257</v>
      </c>
      <c r="D34">
        <v>260.60000000000002</v>
      </c>
      <c r="E34">
        <v>254.95</v>
      </c>
      <c r="F34">
        <v>257</v>
      </c>
      <c r="G34">
        <f>_xll.TA_TYPPRICE(D34,E34,F34)</f>
        <v>257.51666666666665</v>
      </c>
      <c r="H34">
        <v>257.66091432511394</v>
      </c>
      <c r="I34" t="str">
        <f t="shared" si="0"/>
        <v>DOWN</v>
      </c>
      <c r="J34">
        <v>259.59061737671527</v>
      </c>
      <c r="K34">
        <v>251.0003892237653</v>
      </c>
      <c r="L34" t="str">
        <f t="shared" si="1"/>
        <v>No Confirmation</v>
      </c>
      <c r="M34" t="str">
        <f t="shared" si="2"/>
        <v>No Trend</v>
      </c>
      <c r="N34">
        <v>58.760814060831514</v>
      </c>
      <c r="O34" t="str">
        <f t="shared" si="3"/>
        <v>No Momentum</v>
      </c>
      <c r="P34" t="str">
        <f t="shared" si="4"/>
        <v>No Trend + Momentum</v>
      </c>
      <c r="Q34">
        <f t="shared" si="5"/>
        <v>2.0500000000000114</v>
      </c>
      <c r="R34">
        <f t="shared" si="6"/>
        <v>5.6500000000000341</v>
      </c>
      <c r="S34">
        <f t="shared" si="7"/>
        <v>0.36283185840707949</v>
      </c>
      <c r="T34" t="str">
        <f t="shared" si="8"/>
        <v>No Indication</v>
      </c>
      <c r="U34" t="str">
        <f t="shared" si="9"/>
        <v>No T+M+I</v>
      </c>
      <c r="V34">
        <v>252.34593607694228</v>
      </c>
      <c r="W34">
        <v>245.31049004796503</v>
      </c>
      <c r="X34">
        <f t="shared" si="10"/>
        <v>7.0354460289772476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257.3</v>
      </c>
      <c r="D35">
        <v>259.64999999999998</v>
      </c>
      <c r="E35">
        <v>254.65</v>
      </c>
      <c r="F35">
        <v>256</v>
      </c>
      <c r="G35">
        <f>_xll.TA_TYPPRICE(D35,E35,F35)</f>
        <v>256.76666666666665</v>
      </c>
      <c r="H35">
        <v>257.21379049589029</v>
      </c>
      <c r="I35" t="str">
        <f t="shared" si="0"/>
        <v>DOWN</v>
      </c>
      <c r="J35">
        <v>259.60381351522301</v>
      </c>
      <c r="K35">
        <v>251.81141384070634</v>
      </c>
      <c r="L35" t="str">
        <f t="shared" si="1"/>
        <v>No Confirmation</v>
      </c>
      <c r="M35" t="str">
        <f t="shared" si="2"/>
        <v>No Trend</v>
      </c>
      <c r="N35">
        <v>54.852201417400195</v>
      </c>
      <c r="O35" t="str">
        <f t="shared" si="3"/>
        <v>No Momentum</v>
      </c>
      <c r="P35" t="str">
        <f t="shared" si="4"/>
        <v>No Trend + Momentum</v>
      </c>
      <c r="Q35">
        <f t="shared" si="5"/>
        <v>1.3499999999999943</v>
      </c>
      <c r="R35">
        <f t="shared" si="6"/>
        <v>4.9999999999999716</v>
      </c>
      <c r="S35">
        <f t="shared" si="7"/>
        <v>0.27000000000000041</v>
      </c>
      <c r="T35" t="str">
        <f t="shared" si="8"/>
        <v>No Indication</v>
      </c>
      <c r="U35" t="str">
        <f t="shared" si="9"/>
        <v>No T+M+I</v>
      </c>
      <c r="V35">
        <v>252.90809975741269</v>
      </c>
      <c r="W35">
        <v>246.10230559996762</v>
      </c>
      <c r="X35">
        <f t="shared" si="10"/>
        <v>6.8057941574450638</v>
      </c>
      <c r="Y35">
        <v>6.121778181972136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256.95</v>
      </c>
      <c r="D36">
        <v>258.39999999999998</v>
      </c>
      <c r="E36">
        <v>253.05</v>
      </c>
      <c r="F36">
        <v>257</v>
      </c>
      <c r="G36">
        <f>_xll.TA_TYPPRICE(D36,E36,F36)</f>
        <v>256.15000000000003</v>
      </c>
      <c r="H36">
        <v>256.68189524794514</v>
      </c>
      <c r="I36" t="str">
        <f t="shared" si="0"/>
        <v>UP</v>
      </c>
      <c r="J36">
        <v>259.33629940072899</v>
      </c>
      <c r="K36">
        <v>252.08665520943828</v>
      </c>
      <c r="L36" t="str">
        <f t="shared" si="1"/>
        <v>No Confirmation</v>
      </c>
      <c r="M36" t="str">
        <f t="shared" si="2"/>
        <v>No Trend</v>
      </c>
      <c r="N36">
        <v>58.317926848699955</v>
      </c>
      <c r="O36" t="str">
        <f t="shared" si="3"/>
        <v>No Momentum</v>
      </c>
      <c r="P36" t="str">
        <f t="shared" si="4"/>
        <v>No Trend + Momentum</v>
      </c>
      <c r="Q36">
        <f t="shared" si="5"/>
        <v>3.9499999999999886</v>
      </c>
      <c r="R36">
        <f t="shared" si="6"/>
        <v>5.3499999999999659</v>
      </c>
      <c r="S36">
        <f t="shared" si="7"/>
        <v>0.73831775700934843</v>
      </c>
      <c r="T36" t="str">
        <f t="shared" si="8"/>
        <v>No Indication</v>
      </c>
      <c r="U36" t="str">
        <f t="shared" si="9"/>
        <v>No T+M+I</v>
      </c>
      <c r="V36">
        <v>253.53762287165688</v>
      </c>
      <c r="W36">
        <v>246.90954222219224</v>
      </c>
      <c r="X36">
        <f t="shared" si="10"/>
        <v>6.6280806494646356</v>
      </c>
      <c r="Y36">
        <v>6.2230386754706357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256.95</v>
      </c>
      <c r="D37">
        <v>265</v>
      </c>
      <c r="E37">
        <v>256.95</v>
      </c>
      <c r="F37">
        <v>262</v>
      </c>
      <c r="G37">
        <f>_xll.TA_TYPPRICE(D37,E37,F37)</f>
        <v>261.31666666666666</v>
      </c>
      <c r="H37">
        <v>258.99928095730593</v>
      </c>
      <c r="I37" t="str">
        <f t="shared" si="0"/>
        <v>UP</v>
      </c>
      <c r="J37">
        <v>260.59489953390033</v>
      </c>
      <c r="K37">
        <v>253.16739849622977</v>
      </c>
      <c r="L37" t="str">
        <f t="shared" si="1"/>
        <v>UP</v>
      </c>
      <c r="M37" t="str">
        <f t="shared" si="2"/>
        <v>UP</v>
      </c>
      <c r="N37">
        <v>71.832154314229072</v>
      </c>
      <c r="O37" t="str">
        <f t="shared" si="3"/>
        <v>UP</v>
      </c>
      <c r="P37" t="str">
        <f t="shared" si="4"/>
        <v>UP</v>
      </c>
      <c r="Q37">
        <f t="shared" si="5"/>
        <v>5.0500000000000114</v>
      </c>
      <c r="R37">
        <f t="shared" si="6"/>
        <v>8.0500000000000114</v>
      </c>
      <c r="S37">
        <f t="shared" si="7"/>
        <v>0.62732919254658437</v>
      </c>
      <c r="T37" t="str">
        <f t="shared" si="8"/>
        <v>No Indication</v>
      </c>
      <c r="U37" t="str">
        <f t="shared" si="9"/>
        <v>No T+M+I</v>
      </c>
      <c r="V37">
        <v>254.83952704524813</v>
      </c>
      <c r="W37">
        <v>248.02735390943727</v>
      </c>
      <c r="X37">
        <f t="shared" si="10"/>
        <v>6.8121731358108661</v>
      </c>
      <c r="Y37">
        <v>6.3408655675386818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262</v>
      </c>
      <c r="D38">
        <v>266.3</v>
      </c>
      <c r="E38">
        <v>258.8</v>
      </c>
      <c r="F38">
        <v>260</v>
      </c>
      <c r="G38">
        <f>_xll.TA_TYPPRICE(D38,E38,F38)</f>
        <v>261.7</v>
      </c>
      <c r="H38">
        <v>260.34964047865299</v>
      </c>
      <c r="I38" t="str">
        <f t="shared" si="0"/>
        <v>DOWN</v>
      </c>
      <c r="J38">
        <v>261.86269963747804</v>
      </c>
      <c r="K38">
        <v>254.41908771928982</v>
      </c>
      <c r="L38" t="str">
        <f t="shared" si="1"/>
        <v>No Confirmation</v>
      </c>
      <c r="M38" t="str">
        <f t="shared" si="2"/>
        <v>No Trend</v>
      </c>
      <c r="N38">
        <v>61.811795435529184</v>
      </c>
      <c r="O38" t="str">
        <f t="shared" si="3"/>
        <v>UP</v>
      </c>
      <c r="P38" t="str">
        <f t="shared" si="4"/>
        <v>No Trend + Momentum</v>
      </c>
      <c r="Q38">
        <f t="shared" si="5"/>
        <v>1.1999999999999886</v>
      </c>
      <c r="R38">
        <f t="shared" si="6"/>
        <v>7.5</v>
      </c>
      <c r="S38">
        <f t="shared" si="7"/>
        <v>0.15999999999999848</v>
      </c>
      <c r="T38" t="str">
        <f t="shared" si="8"/>
        <v>DOWN</v>
      </c>
      <c r="U38" t="str">
        <f t="shared" si="9"/>
        <v>No T+M+I</v>
      </c>
      <c r="V38">
        <v>255.6334459613638</v>
      </c>
      <c r="W38">
        <v>248.91421658281229</v>
      </c>
      <c r="X38">
        <f t="shared" si="10"/>
        <v>6.7192293785515176</v>
      </c>
      <c r="Y38">
        <v>6.4165383297412486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261.10000000000002</v>
      </c>
      <c r="D39">
        <v>263.35000000000002</v>
      </c>
      <c r="E39">
        <v>255</v>
      </c>
      <c r="F39">
        <v>256</v>
      </c>
      <c r="G39">
        <f>_xll.TA_TYPPRICE(D39,E39,F39)</f>
        <v>258.11666666666667</v>
      </c>
      <c r="H39">
        <v>259.23315357265983</v>
      </c>
      <c r="I39" t="str">
        <f t="shared" si="0"/>
        <v>DOWN</v>
      </c>
      <c r="J39">
        <v>262.19321082914962</v>
      </c>
      <c r="K39">
        <v>254.54817933722541</v>
      </c>
      <c r="L39" t="str">
        <f t="shared" si="1"/>
        <v>No Confirmation</v>
      </c>
      <c r="M39" t="str">
        <f t="shared" si="2"/>
        <v>No Trend</v>
      </c>
      <c r="N39">
        <v>45.829217380310773</v>
      </c>
      <c r="O39" t="str">
        <f t="shared" si="3"/>
        <v>No Momentum</v>
      </c>
      <c r="P39" t="str">
        <f t="shared" si="4"/>
        <v>No Trend + Momentum</v>
      </c>
      <c r="Q39">
        <f t="shared" si="5"/>
        <v>1</v>
      </c>
      <c r="R39">
        <f t="shared" si="6"/>
        <v>8.3500000000000227</v>
      </c>
      <c r="S39">
        <f t="shared" si="7"/>
        <v>0.11976047904191583</v>
      </c>
      <c r="T39" t="str">
        <f t="shared" si="8"/>
        <v>DOWN</v>
      </c>
      <c r="U39" t="str">
        <f t="shared" si="9"/>
        <v>No T+M+I</v>
      </c>
      <c r="V39">
        <v>255.68983889038475</v>
      </c>
      <c r="W39">
        <v>249.43908942852988</v>
      </c>
      <c r="X39">
        <f t="shared" si="10"/>
        <v>6.2507494618548662</v>
      </c>
      <c r="Y39">
        <v>6.3833805561639725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256.89999999999998</v>
      </c>
      <c r="D40">
        <v>257</v>
      </c>
      <c r="E40">
        <v>246</v>
      </c>
      <c r="F40">
        <v>246</v>
      </c>
      <c r="G40">
        <f>_xll.TA_TYPPRICE(D40,E40,F40)</f>
        <v>249.66666666666666</v>
      </c>
      <c r="H40">
        <v>254.44991011966323</v>
      </c>
      <c r="I40" t="str">
        <f t="shared" si="0"/>
        <v>DOWN</v>
      </c>
      <c r="J40">
        <v>261.03916397822746</v>
      </c>
      <c r="K40">
        <v>252.64858392895309</v>
      </c>
      <c r="L40" t="str">
        <f t="shared" si="1"/>
        <v>DOWN</v>
      </c>
      <c r="M40" t="str">
        <f t="shared" si="2"/>
        <v>DOWN</v>
      </c>
      <c r="N40">
        <v>25.347649730277571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11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254.19909444571016</v>
      </c>
      <c r="W40">
        <v>249.18434206345358</v>
      </c>
      <c r="X40">
        <f t="shared" si="10"/>
        <v>5.0147523822565745</v>
      </c>
      <c r="Y40">
        <v>6.1096549213824929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245.35</v>
      </c>
      <c r="D41">
        <v>245.4</v>
      </c>
      <c r="E41">
        <v>238.9</v>
      </c>
      <c r="F41">
        <v>243</v>
      </c>
      <c r="G41">
        <f>_xll.TA_TYPPRICE(D41,E41,F41)</f>
        <v>242.43333333333331</v>
      </c>
      <c r="H41">
        <v>248.44162172649828</v>
      </c>
      <c r="I41" t="str">
        <f t="shared" si="0"/>
        <v>DOWN</v>
      </c>
      <c r="J41">
        <v>257.56379420528805</v>
      </c>
      <c r="K41">
        <v>249.59334305585242</v>
      </c>
      <c r="L41" t="str">
        <f t="shared" si="1"/>
        <v>DOWN</v>
      </c>
      <c r="M41" t="str">
        <f t="shared" si="2"/>
        <v>DOWN</v>
      </c>
      <c r="N41">
        <v>21.709347364686707</v>
      </c>
      <c r="O41" t="str">
        <f t="shared" si="3"/>
        <v>DOWN</v>
      </c>
      <c r="P41" t="str">
        <f t="shared" si="4"/>
        <v>DOWN</v>
      </c>
      <c r="Q41">
        <f t="shared" si="5"/>
        <v>4.0999999999999943</v>
      </c>
      <c r="R41">
        <f t="shared" si="6"/>
        <v>6.5</v>
      </c>
      <c r="S41">
        <f t="shared" si="7"/>
        <v>0.63076923076922986</v>
      </c>
      <c r="T41" t="str">
        <f t="shared" si="8"/>
        <v>No Indication</v>
      </c>
      <c r="U41" t="str">
        <f t="shared" si="9"/>
        <v>No T+M+I</v>
      </c>
      <c r="V41">
        <v>252.47615683867784</v>
      </c>
      <c r="W41">
        <v>248.7262426513459</v>
      </c>
      <c r="X41">
        <f t="shared" si="10"/>
        <v>3.7499141873319388</v>
      </c>
      <c r="Y41">
        <v>5.6377067745723819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240</v>
      </c>
      <c r="D42">
        <v>245.75</v>
      </c>
      <c r="E42">
        <v>237.5</v>
      </c>
      <c r="F42">
        <v>245</v>
      </c>
      <c r="G42">
        <f>_xll.TA_TYPPRICE(D42,E42,F42)</f>
        <v>242.75</v>
      </c>
      <c r="H42">
        <v>245.59581086324914</v>
      </c>
      <c r="I42" t="str">
        <f t="shared" si="0"/>
        <v>DOWN</v>
      </c>
      <c r="J42">
        <v>254.93850660411292</v>
      </c>
      <c r="K42">
        <v>246.90593348788522</v>
      </c>
      <c r="L42" t="str">
        <f t="shared" si="1"/>
        <v>DOWN</v>
      </c>
      <c r="M42" t="str">
        <f t="shared" si="2"/>
        <v>DOWN</v>
      </c>
      <c r="N42">
        <v>30.07349462109773</v>
      </c>
      <c r="O42" t="str">
        <f t="shared" si="3"/>
        <v>DOWN</v>
      </c>
      <c r="P42" t="str">
        <f t="shared" si="4"/>
        <v>DOWN</v>
      </c>
      <c r="Q42">
        <f t="shared" si="5"/>
        <v>7.5</v>
      </c>
      <c r="R42">
        <f t="shared" si="6"/>
        <v>8.25</v>
      </c>
      <c r="S42">
        <f t="shared" si="7"/>
        <v>0.90909090909090906</v>
      </c>
      <c r="T42" t="str">
        <f t="shared" si="8"/>
        <v>UP</v>
      </c>
      <c r="U42" t="str">
        <f t="shared" si="9"/>
        <v>No T+M+I</v>
      </c>
      <c r="V42">
        <v>251.32597886349663</v>
      </c>
      <c r="W42">
        <v>248.45022467717212</v>
      </c>
      <c r="X42">
        <f t="shared" si="10"/>
        <v>2.8757541863245137</v>
      </c>
      <c r="Y42">
        <v>5.0853162569228081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246.5</v>
      </c>
      <c r="D43">
        <v>247.3</v>
      </c>
      <c r="E43">
        <v>241.85</v>
      </c>
      <c r="F43">
        <v>243</v>
      </c>
      <c r="G43">
        <f>_xll.TA_TYPPRICE(D43,E43,F43)</f>
        <v>244.04999999999998</v>
      </c>
      <c r="H43">
        <v>244.82290543162458</v>
      </c>
      <c r="I43" t="str">
        <f t="shared" si="0"/>
        <v>DOWN</v>
      </c>
      <c r="J43">
        <v>253.24106069208781</v>
      </c>
      <c r="K43">
        <v>245.78239271279961</v>
      </c>
      <c r="L43" t="str">
        <f t="shared" si="1"/>
        <v>DOWN</v>
      </c>
      <c r="M43" t="str">
        <f t="shared" si="2"/>
        <v>DOWN</v>
      </c>
      <c r="N43">
        <v>26.530523665182031</v>
      </c>
      <c r="O43" t="str">
        <f t="shared" si="3"/>
        <v>DOWN</v>
      </c>
      <c r="P43" t="str">
        <f t="shared" si="4"/>
        <v>DOWN</v>
      </c>
      <c r="Q43">
        <f t="shared" si="5"/>
        <v>1.1500000000000057</v>
      </c>
      <c r="R43">
        <f t="shared" si="6"/>
        <v>5.4500000000000171</v>
      </c>
      <c r="S43">
        <f t="shared" si="7"/>
        <v>0.21100917431192698</v>
      </c>
      <c r="T43" t="str">
        <f t="shared" si="8"/>
        <v>No Indication</v>
      </c>
      <c r="U43" t="str">
        <f t="shared" si="9"/>
        <v>No T+M+I</v>
      </c>
      <c r="V43">
        <v>250.04505903834331</v>
      </c>
      <c r="W43">
        <v>248.04650433071492</v>
      </c>
      <c r="X43">
        <f t="shared" si="10"/>
        <v>1.9985547076283865</v>
      </c>
      <c r="Y43">
        <v>4.4679639470639234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240</v>
      </c>
      <c r="D44">
        <v>243.1</v>
      </c>
      <c r="E44">
        <v>239</v>
      </c>
      <c r="F44">
        <v>240</v>
      </c>
      <c r="G44">
        <f>_xll.TA_TYPPRICE(D44,E44,F44)</f>
        <v>240.70000000000002</v>
      </c>
      <c r="H44">
        <v>242.76145271581231</v>
      </c>
      <c r="I44" t="str">
        <f t="shared" si="0"/>
        <v>DOWN</v>
      </c>
      <c r="J44">
        <v>250.98749164940162</v>
      </c>
      <c r="K44">
        <v>244.27519433217748</v>
      </c>
      <c r="L44" t="str">
        <f t="shared" si="1"/>
        <v>DOWN</v>
      </c>
      <c r="M44" t="str">
        <f t="shared" si="2"/>
        <v>DOWN</v>
      </c>
      <c r="N44">
        <v>21.730397633551743</v>
      </c>
      <c r="O44" t="str">
        <f t="shared" si="3"/>
        <v>DOWN</v>
      </c>
      <c r="P44" t="str">
        <f t="shared" si="4"/>
        <v>DOWN</v>
      </c>
      <c r="Q44">
        <f t="shared" si="5"/>
        <v>1</v>
      </c>
      <c r="R44">
        <f t="shared" si="6"/>
        <v>4.0999999999999943</v>
      </c>
      <c r="S44">
        <f t="shared" si="7"/>
        <v>0.24390243902439057</v>
      </c>
      <c r="T44" t="str">
        <f t="shared" si="8"/>
        <v>No Indication</v>
      </c>
      <c r="U44" t="str">
        <f t="shared" si="9"/>
        <v>No T+M+I</v>
      </c>
      <c r="V44">
        <v>248.49966534013666</v>
      </c>
      <c r="W44">
        <v>247.45046697288419</v>
      </c>
      <c r="X44">
        <f t="shared" si="10"/>
        <v>1.0491983672524725</v>
      </c>
      <c r="Y44">
        <v>3.7842108311016331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241</v>
      </c>
      <c r="D45">
        <v>255.05</v>
      </c>
      <c r="E45">
        <v>241</v>
      </c>
      <c r="F45">
        <v>255</v>
      </c>
      <c r="G45">
        <f>_xll.TA_TYPPRICE(D45,E45,F45)</f>
        <v>250.35</v>
      </c>
      <c r="H45">
        <v>246.55572635790617</v>
      </c>
      <c r="I45" t="str">
        <f t="shared" si="0"/>
        <v>UP</v>
      </c>
      <c r="J45">
        <v>251.89027128286793</v>
      </c>
      <c r="K45">
        <v>243.54737336947136</v>
      </c>
      <c r="L45" t="str">
        <f t="shared" si="1"/>
        <v>UP</v>
      </c>
      <c r="M45" t="str">
        <f t="shared" si="2"/>
        <v>UP</v>
      </c>
      <c r="N45">
        <v>63.267550534635738</v>
      </c>
      <c r="O45" t="str">
        <f t="shared" si="3"/>
        <v>UP</v>
      </c>
      <c r="P45" t="str">
        <f t="shared" si="4"/>
        <v>UP</v>
      </c>
      <c r="Q45">
        <f t="shared" si="5"/>
        <v>14</v>
      </c>
      <c r="R45">
        <f t="shared" si="6"/>
        <v>14.050000000000011</v>
      </c>
      <c r="S45">
        <f t="shared" si="7"/>
        <v>0.99644128113878927</v>
      </c>
      <c r="T45" t="str">
        <f t="shared" si="8"/>
        <v>UP</v>
      </c>
      <c r="U45" t="str">
        <f t="shared" si="9"/>
        <v>UP</v>
      </c>
      <c r="V45">
        <v>249.49971682626949</v>
      </c>
      <c r="W45">
        <v>248.00969164155944</v>
      </c>
      <c r="X45">
        <f t="shared" si="10"/>
        <v>1.4900251847100492</v>
      </c>
      <c r="Y45">
        <v>3.3253737018233163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255.7</v>
      </c>
      <c r="D46">
        <v>256.75</v>
      </c>
      <c r="E46">
        <v>250.35</v>
      </c>
      <c r="F46">
        <v>252</v>
      </c>
      <c r="G46">
        <f>_xll.TA_TYPPRICE(D46,E46,F46)</f>
        <v>253.03333333333333</v>
      </c>
      <c r="H46">
        <v>249.79452984561976</v>
      </c>
      <c r="I46" t="str">
        <f t="shared" si="0"/>
        <v>UP</v>
      </c>
      <c r="J46">
        <v>252.97021099778615</v>
      </c>
      <c r="K46">
        <v>245.05906817625549</v>
      </c>
      <c r="L46" t="str">
        <f t="shared" si="1"/>
        <v>No Confirmation</v>
      </c>
      <c r="M46" t="str">
        <f t="shared" si="2"/>
        <v>No Trend</v>
      </c>
      <c r="N46">
        <v>55.856838205221933</v>
      </c>
      <c r="O46" t="str">
        <f t="shared" si="3"/>
        <v>No Momentum</v>
      </c>
      <c r="P46" t="str">
        <f t="shared" si="4"/>
        <v>No Trend + Momentum</v>
      </c>
      <c r="Q46">
        <f t="shared" si="5"/>
        <v>1.6500000000000057</v>
      </c>
      <c r="R46">
        <f t="shared" si="6"/>
        <v>6.4000000000000057</v>
      </c>
      <c r="S46">
        <f t="shared" si="7"/>
        <v>0.25781250000000067</v>
      </c>
      <c r="T46" t="str">
        <f t="shared" si="8"/>
        <v>No Indication</v>
      </c>
      <c r="U46" t="str">
        <f t="shared" si="9"/>
        <v>No T+M+I</v>
      </c>
      <c r="V46">
        <v>249.88437577607419</v>
      </c>
      <c r="W46">
        <v>248.30527003848096</v>
      </c>
      <c r="X46">
        <f t="shared" si="10"/>
        <v>1.5791057375932382</v>
      </c>
      <c r="Y46">
        <v>2.9761201089773008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252.8</v>
      </c>
      <c r="D47">
        <v>257.89999999999998</v>
      </c>
      <c r="E47">
        <v>251</v>
      </c>
      <c r="F47">
        <v>255</v>
      </c>
      <c r="G47">
        <f>_xll.TA_TYPPRICE(D47,E47,F47)</f>
        <v>254.63333333333333</v>
      </c>
      <c r="H47">
        <v>252.21393158947654</v>
      </c>
      <c r="I47" t="str">
        <f t="shared" si="0"/>
        <v>UP</v>
      </c>
      <c r="J47">
        <v>254.06571966494479</v>
      </c>
      <c r="K47">
        <v>246.37927524819872</v>
      </c>
      <c r="L47" t="str">
        <f t="shared" si="1"/>
        <v>UP</v>
      </c>
      <c r="M47" t="str">
        <f t="shared" si="2"/>
        <v>UP</v>
      </c>
      <c r="N47">
        <v>61.494643759364784</v>
      </c>
      <c r="O47" t="str">
        <f t="shared" si="3"/>
        <v>UP</v>
      </c>
      <c r="P47" t="str">
        <f t="shared" si="4"/>
        <v>UP</v>
      </c>
      <c r="Q47">
        <f t="shared" si="5"/>
        <v>4</v>
      </c>
      <c r="R47">
        <f t="shared" si="6"/>
        <v>6.8999999999999773</v>
      </c>
      <c r="S47">
        <f t="shared" si="7"/>
        <v>0.57971014492753814</v>
      </c>
      <c r="T47" t="str">
        <f t="shared" si="8"/>
        <v>No Indication</v>
      </c>
      <c r="U47" t="str">
        <f t="shared" si="9"/>
        <v>No T+M+I</v>
      </c>
      <c r="V47">
        <v>250.67139488744741</v>
      </c>
      <c r="W47">
        <v>248.80117596155645</v>
      </c>
      <c r="X47">
        <f t="shared" si="10"/>
        <v>1.8702189258909527</v>
      </c>
      <c r="Y47">
        <v>2.7549398723600311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256.25</v>
      </c>
      <c r="D48">
        <v>260</v>
      </c>
      <c r="E48">
        <v>255</v>
      </c>
      <c r="F48">
        <v>256</v>
      </c>
      <c r="G48">
        <f>_xll.TA_TYPPRICE(D48,E48,F48)</f>
        <v>257</v>
      </c>
      <c r="H48">
        <v>254.60696579473827</v>
      </c>
      <c r="I48" t="str">
        <f t="shared" si="0"/>
        <v>UP</v>
      </c>
      <c r="J48">
        <v>255.38444862829039</v>
      </c>
      <c r="K48">
        <v>248.29499185971011</v>
      </c>
      <c r="L48" t="str">
        <f t="shared" si="1"/>
        <v>UP</v>
      </c>
      <c r="M48" t="str">
        <f t="shared" si="2"/>
        <v>UP</v>
      </c>
      <c r="N48">
        <v>63.440180589160477</v>
      </c>
      <c r="O48" t="str">
        <f t="shared" si="3"/>
        <v>UP</v>
      </c>
      <c r="P48" t="str">
        <f t="shared" si="4"/>
        <v>UP</v>
      </c>
      <c r="Q48">
        <f t="shared" si="5"/>
        <v>1</v>
      </c>
      <c r="R48">
        <f t="shared" si="6"/>
        <v>5</v>
      </c>
      <c r="S48">
        <f t="shared" si="7"/>
        <v>0.2</v>
      </c>
      <c r="T48" t="str">
        <f t="shared" si="8"/>
        <v>No Indication</v>
      </c>
      <c r="U48" t="str">
        <f t="shared" si="9"/>
        <v>No T+M+I</v>
      </c>
      <c r="V48">
        <v>251.49118028937858</v>
      </c>
      <c r="W48">
        <v>249.33442218662634</v>
      </c>
      <c r="X48">
        <f t="shared" si="10"/>
        <v>2.1567581027522351</v>
      </c>
      <c r="Y48">
        <v>2.6353035184384721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254.9</v>
      </c>
      <c r="D49">
        <v>260</v>
      </c>
      <c r="E49">
        <v>252.9</v>
      </c>
      <c r="F49">
        <v>258</v>
      </c>
      <c r="G49">
        <f>_xll.TA_TYPPRICE(D49,E49,F49)</f>
        <v>256.96666666666664</v>
      </c>
      <c r="H49">
        <v>255.78681623070247</v>
      </c>
      <c r="I49" t="str">
        <f t="shared" si="0"/>
        <v>UP</v>
      </c>
      <c r="J49">
        <v>256.41012671089254</v>
      </c>
      <c r="K49">
        <v>249.31832700199675</v>
      </c>
      <c r="L49" t="str">
        <f t="shared" si="1"/>
        <v>UP</v>
      </c>
      <c r="M49" t="str">
        <f t="shared" si="2"/>
        <v>UP</v>
      </c>
      <c r="N49">
        <v>67.540352941762094</v>
      </c>
      <c r="O49" t="str">
        <f t="shared" si="3"/>
        <v>UP</v>
      </c>
      <c r="P49" t="str">
        <f t="shared" si="4"/>
        <v>UP</v>
      </c>
      <c r="Q49">
        <f t="shared" si="5"/>
        <v>5.0999999999999943</v>
      </c>
      <c r="R49">
        <f t="shared" si="6"/>
        <v>7.0999999999999943</v>
      </c>
      <c r="S49">
        <f t="shared" si="7"/>
        <v>0.7183098591549294</v>
      </c>
      <c r="T49" t="str">
        <f t="shared" si="8"/>
        <v>No Indication</v>
      </c>
      <c r="U49" t="str">
        <f t="shared" si="9"/>
        <v>No T+M+I</v>
      </c>
      <c r="V49">
        <v>252.49253716793572</v>
      </c>
      <c r="W49">
        <v>249.97631683946884</v>
      </c>
      <c r="X49">
        <f t="shared" si="10"/>
        <v>2.5162203284668863</v>
      </c>
      <c r="Y49">
        <v>2.6114868804441551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260</v>
      </c>
      <c r="D50">
        <v>260</v>
      </c>
      <c r="E50">
        <v>251</v>
      </c>
      <c r="F50">
        <v>257</v>
      </c>
      <c r="G50">
        <f>_xll.TA_TYPPRICE(D50,E50,F50)</f>
        <v>256</v>
      </c>
      <c r="H50">
        <v>255.89340811535124</v>
      </c>
      <c r="I50" t="str">
        <f t="shared" si="0"/>
        <v>UP</v>
      </c>
      <c r="J50">
        <v>257.20787633069421</v>
      </c>
      <c r="K50">
        <v>249.69203211266415</v>
      </c>
      <c r="L50" t="str">
        <f t="shared" si="1"/>
        <v>No Confirmation</v>
      </c>
      <c r="M50" t="str">
        <f t="shared" si="2"/>
        <v>No Trend</v>
      </c>
      <c r="N50">
        <v>63.116306619048622</v>
      </c>
      <c r="O50" t="str">
        <f t="shared" si="3"/>
        <v>UP</v>
      </c>
      <c r="P50" t="str">
        <f t="shared" si="4"/>
        <v>No Trend + Momentum</v>
      </c>
      <c r="Q50">
        <f t="shared" si="5"/>
        <v>6</v>
      </c>
      <c r="R50">
        <f t="shared" si="6"/>
        <v>9</v>
      </c>
      <c r="S50">
        <f t="shared" si="7"/>
        <v>0.66666666666666663</v>
      </c>
      <c r="T50" t="str">
        <f t="shared" si="8"/>
        <v>No Indication</v>
      </c>
      <c r="U50" t="str">
        <f t="shared" si="9"/>
        <v>No T+M+I</v>
      </c>
      <c r="V50">
        <v>253.1859929882533</v>
      </c>
      <c r="W50">
        <v>250.49658966617486</v>
      </c>
      <c r="X50">
        <f t="shared" si="10"/>
        <v>2.6894033220784479</v>
      </c>
      <c r="Y50">
        <v>2.6270701687710138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257.39999999999998</v>
      </c>
      <c r="D51">
        <v>259.7</v>
      </c>
      <c r="E51">
        <v>247.4</v>
      </c>
      <c r="F51">
        <v>249</v>
      </c>
      <c r="G51">
        <f>_xll.TA_TYPPRICE(D51,E51,F51)</f>
        <v>252.03333333333333</v>
      </c>
      <c r="H51">
        <v>253.96337072434227</v>
      </c>
      <c r="I51" t="str">
        <f t="shared" si="0"/>
        <v>DOWN</v>
      </c>
      <c r="J51">
        <v>257.76168159053992</v>
      </c>
      <c r="K51">
        <v>249.18269164318323</v>
      </c>
      <c r="L51" t="str">
        <f t="shared" si="1"/>
        <v>DOWN</v>
      </c>
      <c r="M51" t="str">
        <f t="shared" si="2"/>
        <v>DOWN</v>
      </c>
      <c r="N51">
        <v>38.136218463371492</v>
      </c>
      <c r="O51" t="str">
        <f t="shared" si="3"/>
        <v>DOWN</v>
      </c>
      <c r="P51" t="str">
        <f t="shared" si="4"/>
        <v>DOWN</v>
      </c>
      <c r="Q51">
        <f t="shared" si="5"/>
        <v>1.5999999999999943</v>
      </c>
      <c r="R51">
        <f t="shared" si="6"/>
        <v>12.299999999999983</v>
      </c>
      <c r="S51">
        <f t="shared" si="7"/>
        <v>0.13008130081300784</v>
      </c>
      <c r="T51" t="str">
        <f t="shared" si="8"/>
        <v>DOWN</v>
      </c>
      <c r="U51" t="str">
        <f t="shared" si="9"/>
        <v>DOWN</v>
      </c>
      <c r="V51">
        <v>252.54199406698356</v>
      </c>
      <c r="W51">
        <v>250.38573117238411</v>
      </c>
      <c r="X51">
        <f t="shared" si="10"/>
        <v>2.1562628945994504</v>
      </c>
      <c r="Y51">
        <v>2.5329087139367013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247.7</v>
      </c>
      <c r="D52">
        <v>254</v>
      </c>
      <c r="E52">
        <v>245.5</v>
      </c>
      <c r="F52">
        <v>252</v>
      </c>
      <c r="G52">
        <f>_xll.TA_TYPPRICE(D52,E52,F52)</f>
        <v>250.5</v>
      </c>
      <c r="H52">
        <v>252.23168536217113</v>
      </c>
      <c r="I52" t="str">
        <f t="shared" si="0"/>
        <v>DOWN</v>
      </c>
      <c r="J52">
        <v>256.9257523481977</v>
      </c>
      <c r="K52">
        <v>248.36431572247585</v>
      </c>
      <c r="L52" t="str">
        <f t="shared" si="1"/>
        <v>No Confirmation</v>
      </c>
      <c r="M52" t="str">
        <f t="shared" si="2"/>
        <v>No Trend</v>
      </c>
      <c r="N52">
        <v>47.817231153180813</v>
      </c>
      <c r="O52" t="str">
        <f t="shared" si="3"/>
        <v>No Momentum</v>
      </c>
      <c r="P52" t="str">
        <f t="shared" si="4"/>
        <v>No Trend + Momentum</v>
      </c>
      <c r="Q52">
        <f t="shared" si="5"/>
        <v>6.5</v>
      </c>
      <c r="R52">
        <f t="shared" si="6"/>
        <v>8.5</v>
      </c>
      <c r="S52">
        <f t="shared" si="7"/>
        <v>0.76470588235294112</v>
      </c>
      <c r="T52" t="str">
        <f t="shared" si="8"/>
        <v>No Indication</v>
      </c>
      <c r="U52" t="str">
        <f t="shared" si="9"/>
        <v>No T+M+I</v>
      </c>
      <c r="V52">
        <v>252.45861036437071</v>
      </c>
      <c r="W52">
        <v>250.50530664109641</v>
      </c>
      <c r="X52">
        <f t="shared" si="10"/>
        <v>1.9533037232743027</v>
      </c>
      <c r="Y52">
        <v>2.4169877158042214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251.45</v>
      </c>
      <c r="D53">
        <v>254.85</v>
      </c>
      <c r="E53">
        <v>250</v>
      </c>
      <c r="F53">
        <v>251</v>
      </c>
      <c r="G53">
        <f>_xll.TA_TYPPRICE(D53,E53,F53)</f>
        <v>251.95000000000002</v>
      </c>
      <c r="H53">
        <v>252.09084268108558</v>
      </c>
      <c r="I53" t="str">
        <f t="shared" si="0"/>
        <v>DOWN</v>
      </c>
      <c r="J53">
        <v>256.46447404859822</v>
      </c>
      <c r="K53">
        <v>248.72780111748122</v>
      </c>
      <c r="L53" t="str">
        <f t="shared" si="1"/>
        <v>No Confirmation</v>
      </c>
      <c r="M53" t="str">
        <f t="shared" si="2"/>
        <v>No Trend</v>
      </c>
      <c r="N53">
        <v>44.890217211689119</v>
      </c>
      <c r="O53" t="str">
        <f t="shared" si="3"/>
        <v>No Momentum</v>
      </c>
      <c r="P53" t="str">
        <f t="shared" si="4"/>
        <v>No Trend + Momentum</v>
      </c>
      <c r="Q53">
        <f t="shared" si="5"/>
        <v>1</v>
      </c>
      <c r="R53">
        <f t="shared" si="6"/>
        <v>4.8499999999999943</v>
      </c>
      <c r="S53">
        <f t="shared" si="7"/>
        <v>0.20618556701030952</v>
      </c>
      <c r="T53" t="str">
        <f t="shared" si="8"/>
        <v>No Indication</v>
      </c>
      <c r="U53" t="str">
        <f t="shared" si="9"/>
        <v>No T+M+I</v>
      </c>
      <c r="V53">
        <v>252.23420876985213</v>
      </c>
      <c r="W53">
        <v>250.54195059360779</v>
      </c>
      <c r="X53">
        <f t="shared" si="10"/>
        <v>1.6922581762443372</v>
      </c>
      <c r="Y53">
        <v>2.2720418078922444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252.5</v>
      </c>
      <c r="D54">
        <v>252.5</v>
      </c>
      <c r="E54">
        <v>249</v>
      </c>
      <c r="F54">
        <v>251</v>
      </c>
      <c r="G54">
        <f>_xll.TA_TYPPRICE(D54,E54,F54)</f>
        <v>250.83333333333334</v>
      </c>
      <c r="H54">
        <v>251.46208800720945</v>
      </c>
      <c r="I54" t="str">
        <f t="shared" si="0"/>
        <v>DOWN</v>
      </c>
      <c r="J54">
        <v>255.5834798155764</v>
      </c>
      <c r="K54">
        <v>248.78828975804095</v>
      </c>
      <c r="L54" t="str">
        <f t="shared" si="1"/>
        <v>No Confirmation</v>
      </c>
      <c r="M54" t="str">
        <f t="shared" si="2"/>
        <v>No Trend</v>
      </c>
      <c r="N54">
        <v>44.890217211689119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3.5</v>
      </c>
      <c r="S54">
        <f t="shared" si="7"/>
        <v>0.5714285714285714</v>
      </c>
      <c r="T54" t="str">
        <f t="shared" si="8"/>
        <v>No Indication</v>
      </c>
      <c r="U54" t="str">
        <f t="shared" si="9"/>
        <v>No T+M+I</v>
      </c>
      <c r="V54">
        <v>252.04433049756719</v>
      </c>
      <c r="W54">
        <v>250.57588017926648</v>
      </c>
      <c r="X54">
        <f t="shared" si="10"/>
        <v>1.4684503183007109</v>
      </c>
      <c r="Y54">
        <v>2.1113235099739378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251</v>
      </c>
      <c r="D55">
        <v>254.75</v>
      </c>
      <c r="E55">
        <v>246.7</v>
      </c>
      <c r="F55">
        <v>253</v>
      </c>
      <c r="G55">
        <f>_xll.TA_TYPPRICE(D55,E55,F55)</f>
        <v>251.48333333333335</v>
      </c>
      <c r="H55">
        <v>251.4727106702714</v>
      </c>
      <c r="I55" t="str">
        <f t="shared" si="0"/>
        <v>UP</v>
      </c>
      <c r="J55">
        <v>255.39826207878164</v>
      </c>
      <c r="K55">
        <v>248.32422536736519</v>
      </c>
      <c r="L55" t="str">
        <f t="shared" si="1"/>
        <v>No Confirmation</v>
      </c>
      <c r="M55" t="str">
        <f t="shared" si="2"/>
        <v>No Trend</v>
      </c>
      <c r="N55">
        <v>53.739374056711377</v>
      </c>
      <c r="O55" t="str">
        <f t="shared" si="3"/>
        <v>No Momentum</v>
      </c>
      <c r="P55" t="str">
        <f t="shared" si="4"/>
        <v>No Trend + Momentum</v>
      </c>
      <c r="Q55">
        <f t="shared" si="5"/>
        <v>6.3000000000000114</v>
      </c>
      <c r="R55">
        <f t="shared" si="6"/>
        <v>8.0500000000000114</v>
      </c>
      <c r="S55">
        <f t="shared" si="7"/>
        <v>0.78260869565217417</v>
      </c>
      <c r="T55" t="str">
        <f t="shared" si="8"/>
        <v>No Indication</v>
      </c>
      <c r="U55" t="str">
        <f t="shared" si="9"/>
        <v>No T+M+I</v>
      </c>
      <c r="V55">
        <v>252.19135657486456</v>
      </c>
      <c r="W55">
        <v>250.75544461043194</v>
      </c>
      <c r="X55">
        <f t="shared" si="10"/>
        <v>1.4359119644326199</v>
      </c>
      <c r="Y55">
        <v>1.9762412008656742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252.85</v>
      </c>
      <c r="D56">
        <v>256.89999999999998</v>
      </c>
      <c r="E56">
        <v>249.95</v>
      </c>
      <c r="F56">
        <v>252</v>
      </c>
      <c r="G56">
        <f>_xll.TA_TYPPRICE(D56,E56,F56)</f>
        <v>252.94999999999996</v>
      </c>
      <c r="H56">
        <v>252.21135533513569</v>
      </c>
      <c r="I56" t="str">
        <f t="shared" si="0"/>
        <v>DOWN</v>
      </c>
      <c r="J56">
        <v>255.73198161683015</v>
      </c>
      <c r="K56">
        <v>248.68550861906181</v>
      </c>
      <c r="L56" t="str">
        <f t="shared" si="1"/>
        <v>No Confirmation</v>
      </c>
      <c r="M56" t="str">
        <f t="shared" si="2"/>
        <v>No Trend</v>
      </c>
      <c r="N56">
        <v>48.838069398850173</v>
      </c>
      <c r="O56" t="str">
        <f t="shared" si="3"/>
        <v>No Momentum</v>
      </c>
      <c r="P56" t="str">
        <f t="shared" si="4"/>
        <v>No Trend + Momentum</v>
      </c>
      <c r="Q56">
        <f t="shared" si="5"/>
        <v>2.0500000000000114</v>
      </c>
      <c r="R56">
        <f t="shared" si="6"/>
        <v>6.9499999999999886</v>
      </c>
      <c r="S56">
        <f t="shared" si="7"/>
        <v>0.29496402877698052</v>
      </c>
      <c r="T56" t="str">
        <f t="shared" si="8"/>
        <v>No Indication</v>
      </c>
      <c r="U56" t="str">
        <f t="shared" si="9"/>
        <v>No T+M+I</v>
      </c>
      <c r="V56">
        <v>252.16191710180848</v>
      </c>
      <c r="W56">
        <v>250.84763389854808</v>
      </c>
      <c r="X56">
        <f t="shared" si="10"/>
        <v>1.3142832032604019</v>
      </c>
      <c r="Y56">
        <v>1.8438496013446197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253.9</v>
      </c>
      <c r="D57">
        <v>257.35000000000002</v>
      </c>
      <c r="E57">
        <v>253.15</v>
      </c>
      <c r="F57">
        <v>256</v>
      </c>
      <c r="G57">
        <f>_xll.TA_TYPPRICE(D57,E57,F57)</f>
        <v>255.5</v>
      </c>
      <c r="H57">
        <v>253.85567766756785</v>
      </c>
      <c r="I57" t="str">
        <f t="shared" si="0"/>
        <v>UP</v>
      </c>
      <c r="J57">
        <v>256.09154125753457</v>
      </c>
      <c r="K57">
        <v>249.67761781482585</v>
      </c>
      <c r="L57" t="str">
        <f t="shared" si="1"/>
        <v>No Confirmation</v>
      </c>
      <c r="M57" t="str">
        <f t="shared" si="2"/>
        <v>No Trend</v>
      </c>
      <c r="N57">
        <v>64.861926065205509</v>
      </c>
      <c r="O57" t="str">
        <f t="shared" si="3"/>
        <v>UP</v>
      </c>
      <c r="P57" t="str">
        <f t="shared" si="4"/>
        <v>No Trend + Momentum</v>
      </c>
      <c r="Q57">
        <f t="shared" si="5"/>
        <v>2.8499999999999943</v>
      </c>
      <c r="R57">
        <f t="shared" si="6"/>
        <v>4.2000000000000171</v>
      </c>
      <c r="S57">
        <f t="shared" si="7"/>
        <v>0.6785714285714245</v>
      </c>
      <c r="T57" t="str">
        <f t="shared" si="8"/>
        <v>No Indication</v>
      </c>
      <c r="U57" t="str">
        <f t="shared" si="9"/>
        <v>No T+M+I</v>
      </c>
      <c r="V57">
        <v>252.75239139383794</v>
      </c>
      <c r="W57">
        <v>251.22929064680378</v>
      </c>
      <c r="X57">
        <f t="shared" si="10"/>
        <v>1.5231007470341638</v>
      </c>
      <c r="Y57">
        <v>1.7796998304825284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256</v>
      </c>
      <c r="D58">
        <v>257.45</v>
      </c>
      <c r="E58">
        <v>252.25</v>
      </c>
      <c r="F58">
        <v>254</v>
      </c>
      <c r="G58">
        <f>_xll.TA_TYPPRICE(D58,E58,F58)</f>
        <v>254.56666666666669</v>
      </c>
      <c r="H58">
        <v>254.21117216711727</v>
      </c>
      <c r="I58" t="str">
        <f t="shared" si="0"/>
        <v>DOWN</v>
      </c>
      <c r="J58">
        <v>256.39342097808242</v>
      </c>
      <c r="K58">
        <v>250.24925830042011</v>
      </c>
      <c r="L58" t="str">
        <f t="shared" si="1"/>
        <v>No Confirmation</v>
      </c>
      <c r="M58" t="str">
        <f t="shared" si="2"/>
        <v>No Trend</v>
      </c>
      <c r="N58">
        <v>54.243751472049318</v>
      </c>
      <c r="O58" t="str">
        <f t="shared" si="3"/>
        <v>No Momentum</v>
      </c>
      <c r="P58" t="str">
        <f t="shared" si="4"/>
        <v>No Trend + Momentum</v>
      </c>
      <c r="Q58">
        <f t="shared" si="5"/>
        <v>1.75</v>
      </c>
      <c r="R58">
        <f t="shared" si="6"/>
        <v>5.1999999999999886</v>
      </c>
      <c r="S58">
        <f t="shared" si="7"/>
        <v>0.33653846153846229</v>
      </c>
      <c r="T58" t="str">
        <f t="shared" si="8"/>
        <v>No Indication</v>
      </c>
      <c r="U58" t="str">
        <f t="shared" si="9"/>
        <v>No T+M+I</v>
      </c>
      <c r="V58">
        <v>252.94433117940133</v>
      </c>
      <c r="W58">
        <v>251.43452837667016</v>
      </c>
      <c r="X58">
        <f t="shared" si="10"/>
        <v>1.5098028027311727</v>
      </c>
      <c r="Y58">
        <v>1.7257204249322573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253</v>
      </c>
      <c r="D59">
        <v>255.7</v>
      </c>
      <c r="E59">
        <v>250.3</v>
      </c>
      <c r="F59">
        <v>252</v>
      </c>
      <c r="G59">
        <f>_xll.TA_TYPPRICE(D59,E59,F59)</f>
        <v>252.66666666666666</v>
      </c>
      <c r="H59">
        <v>253.43891941689196</v>
      </c>
      <c r="I59" t="str">
        <f t="shared" si="0"/>
        <v>DOWN</v>
      </c>
      <c r="J59">
        <v>256.23932742739743</v>
      </c>
      <c r="K59">
        <v>250.26053423366008</v>
      </c>
      <c r="L59" t="str">
        <f t="shared" si="1"/>
        <v>No Confirmation</v>
      </c>
      <c r="M59" t="str">
        <f t="shared" si="2"/>
        <v>No Trend</v>
      </c>
      <c r="N59">
        <v>45.029374980849127</v>
      </c>
      <c r="O59" t="str">
        <f t="shared" si="3"/>
        <v>No Momentum</v>
      </c>
      <c r="P59" t="str">
        <f t="shared" si="4"/>
        <v>No Trend + Momentum</v>
      </c>
      <c r="Q59">
        <f t="shared" si="5"/>
        <v>1.6999999999999886</v>
      </c>
      <c r="R59">
        <f t="shared" si="6"/>
        <v>5.3999999999999773</v>
      </c>
      <c r="S59">
        <f t="shared" si="7"/>
        <v>0.31481481481481405</v>
      </c>
      <c r="T59" t="str">
        <f t="shared" si="8"/>
        <v>No Indication</v>
      </c>
      <c r="U59" t="str">
        <f t="shared" si="9"/>
        <v>No T+M+I</v>
      </c>
      <c r="V59">
        <v>252.79904945949343</v>
      </c>
      <c r="W59">
        <v>251.47641516358348</v>
      </c>
      <c r="X59">
        <f t="shared" si="10"/>
        <v>1.3226342959099497</v>
      </c>
      <c r="Y59">
        <v>1.6451031991277958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254.3</v>
      </c>
      <c r="D60">
        <v>255.5</v>
      </c>
      <c r="E60">
        <v>251.05</v>
      </c>
      <c r="F60">
        <v>253</v>
      </c>
      <c r="G60">
        <f>_xll.TA_TYPPRICE(D60,E60,F60)</f>
        <v>253.18333333333331</v>
      </c>
      <c r="H60">
        <v>253.31112637511262</v>
      </c>
      <c r="I60" t="str">
        <f t="shared" si="0"/>
        <v>DOWN</v>
      </c>
      <c r="J60">
        <v>256.07503244353131</v>
      </c>
      <c r="K60">
        <v>250.4359710706245</v>
      </c>
      <c r="L60" t="str">
        <f t="shared" si="1"/>
        <v>No Confirmation</v>
      </c>
      <c r="M60" t="str">
        <f t="shared" si="2"/>
        <v>No Trend</v>
      </c>
      <c r="N60">
        <v>50.305384689666909</v>
      </c>
      <c r="O60" t="str">
        <f t="shared" si="3"/>
        <v>No Momentum</v>
      </c>
      <c r="P60" t="str">
        <f t="shared" si="4"/>
        <v>No Trend + Momentum</v>
      </c>
      <c r="Q60">
        <f t="shared" si="5"/>
        <v>1.9499999999999886</v>
      </c>
      <c r="R60">
        <f t="shared" si="6"/>
        <v>4.4499999999999886</v>
      </c>
      <c r="S60">
        <f t="shared" si="7"/>
        <v>0.43820224719100981</v>
      </c>
      <c r="T60" t="str">
        <f t="shared" si="8"/>
        <v>No Indication</v>
      </c>
      <c r="U60" t="str">
        <f t="shared" si="9"/>
        <v>No T+M+I</v>
      </c>
      <c r="V60">
        <v>252.82996492726366</v>
      </c>
      <c r="W60">
        <v>251.58927329961435</v>
      </c>
      <c r="X60">
        <f t="shared" si="10"/>
        <v>1.2406916276493121</v>
      </c>
      <c r="Y60">
        <v>1.5642208848320991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253.8</v>
      </c>
      <c r="D61">
        <v>265.7</v>
      </c>
      <c r="E61">
        <v>252.55</v>
      </c>
      <c r="F61">
        <v>265</v>
      </c>
      <c r="G61">
        <f>_xll.TA_TYPPRICE(D61,E61,F61)</f>
        <v>261.08333333333331</v>
      </c>
      <c r="H61">
        <v>257.197229854223</v>
      </c>
      <c r="I61" t="str">
        <f t="shared" si="0"/>
        <v>UP</v>
      </c>
      <c r="J61">
        <v>258.21391412274659</v>
      </c>
      <c r="K61">
        <v>250.90575527715239</v>
      </c>
      <c r="L61" t="str">
        <f t="shared" si="1"/>
        <v>UP</v>
      </c>
      <c r="M61" t="str">
        <f t="shared" si="2"/>
        <v>UP</v>
      </c>
      <c r="N61">
        <v>79.630688494098237</v>
      </c>
      <c r="O61" t="str">
        <f t="shared" si="3"/>
        <v>UP</v>
      </c>
      <c r="P61" t="str">
        <f t="shared" si="4"/>
        <v>UP</v>
      </c>
      <c r="Q61">
        <f t="shared" si="5"/>
        <v>12.449999999999989</v>
      </c>
      <c r="R61">
        <f t="shared" si="6"/>
        <v>13.149999999999977</v>
      </c>
      <c r="S61">
        <f t="shared" si="7"/>
        <v>0.94676806083650267</v>
      </c>
      <c r="T61" t="str">
        <f t="shared" si="8"/>
        <v>UP</v>
      </c>
      <c r="U61" t="str">
        <f t="shared" si="9"/>
        <v>UP</v>
      </c>
      <c r="V61">
        <v>254.70227801537695</v>
      </c>
      <c r="W61">
        <v>252.58266046260587</v>
      </c>
      <c r="X61">
        <f t="shared" si="10"/>
        <v>2.119617552771075</v>
      </c>
      <c r="Y61">
        <v>1.6753002184198942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265.8</v>
      </c>
      <c r="D62">
        <v>268.89999999999998</v>
      </c>
      <c r="E62">
        <v>264.25</v>
      </c>
      <c r="F62">
        <v>266</v>
      </c>
      <c r="G62">
        <f>_xll.TA_TYPPRICE(D62,E62,F62)</f>
        <v>266.38333333333333</v>
      </c>
      <c r="H62">
        <v>261.79028159377816</v>
      </c>
      <c r="I62" t="str">
        <f t="shared" si="0"/>
        <v>UP</v>
      </c>
      <c r="J62">
        <v>260.58859987324735</v>
      </c>
      <c r="K62">
        <v>253.87114299334075</v>
      </c>
      <c r="L62" t="str">
        <f t="shared" si="1"/>
        <v>UP</v>
      </c>
      <c r="M62" t="str">
        <f t="shared" si="2"/>
        <v>UP</v>
      </c>
      <c r="N62">
        <v>80.810277326732418</v>
      </c>
      <c r="O62" t="str">
        <f t="shared" si="3"/>
        <v>UP</v>
      </c>
      <c r="P62" t="str">
        <f t="shared" si="4"/>
        <v>UP</v>
      </c>
      <c r="Q62">
        <f t="shared" si="5"/>
        <v>1.75</v>
      </c>
      <c r="R62">
        <f t="shared" si="6"/>
        <v>4.6499999999999773</v>
      </c>
      <c r="S62">
        <f t="shared" si="7"/>
        <v>0.37634408602150721</v>
      </c>
      <c r="T62" t="str">
        <f t="shared" si="8"/>
        <v>No Indication</v>
      </c>
      <c r="U62" t="str">
        <f t="shared" si="9"/>
        <v>No T+M+I</v>
      </c>
      <c r="V62">
        <v>256.44038908993434</v>
      </c>
      <c r="W62">
        <v>253.57653746537582</v>
      </c>
      <c r="X62">
        <f t="shared" si="10"/>
        <v>2.8638516245585208</v>
      </c>
      <c r="Y62">
        <v>1.9130104996476196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266.2</v>
      </c>
      <c r="D63">
        <v>267.14999999999998</v>
      </c>
      <c r="E63">
        <v>258.75</v>
      </c>
      <c r="F63">
        <v>263</v>
      </c>
      <c r="G63">
        <f>_xll.TA_TYPPRICE(D63,E63,F63)</f>
        <v>262.96666666666664</v>
      </c>
      <c r="H63">
        <v>262.3784741302224</v>
      </c>
      <c r="I63" t="str">
        <f t="shared" si="0"/>
        <v>UP</v>
      </c>
      <c r="J63">
        <v>262.04668879030351</v>
      </c>
      <c r="K63">
        <v>254.95533343926502</v>
      </c>
      <c r="L63" t="str">
        <f t="shared" si="1"/>
        <v>UP</v>
      </c>
      <c r="M63" t="str">
        <f t="shared" si="2"/>
        <v>UP</v>
      </c>
      <c r="N63">
        <v>66.392328748497391</v>
      </c>
      <c r="O63" t="str">
        <f t="shared" si="3"/>
        <v>UP</v>
      </c>
      <c r="P63" t="str">
        <f t="shared" si="4"/>
        <v>UP</v>
      </c>
      <c r="Q63">
        <f t="shared" si="5"/>
        <v>4.25</v>
      </c>
      <c r="R63">
        <f t="shared" si="6"/>
        <v>8.3999999999999773</v>
      </c>
      <c r="S63">
        <f t="shared" si="7"/>
        <v>0.50595238095238237</v>
      </c>
      <c r="T63" t="str">
        <f t="shared" si="8"/>
        <v>No Indication</v>
      </c>
      <c r="U63" t="str">
        <f t="shared" si="9"/>
        <v>No T+M+I</v>
      </c>
      <c r="V63">
        <v>257.44955999917522</v>
      </c>
      <c r="W63">
        <v>254.27457172719983</v>
      </c>
      <c r="X63">
        <f t="shared" si="10"/>
        <v>3.1749882719753941</v>
      </c>
      <c r="Y63">
        <v>2.1654060541131743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261.39999999999998</v>
      </c>
      <c r="D64">
        <v>265.39999999999998</v>
      </c>
      <c r="E64">
        <v>259.45</v>
      </c>
      <c r="F64">
        <v>263.10000000000002</v>
      </c>
      <c r="G64">
        <f>_xll.TA_TYPPRICE(D64,E64,F64)</f>
        <v>262.64999999999998</v>
      </c>
      <c r="H64">
        <v>262.51423706511116</v>
      </c>
      <c r="I64" t="str">
        <f t="shared" si="0"/>
        <v>UP</v>
      </c>
      <c r="J64">
        <v>262.79186905912496</v>
      </c>
      <c r="K64">
        <v>255.95414823053946</v>
      </c>
      <c r="L64" t="str">
        <f t="shared" si="1"/>
        <v>UP</v>
      </c>
      <c r="M64" t="str">
        <f t="shared" si="2"/>
        <v>UP</v>
      </c>
      <c r="N64">
        <v>66.640326319486903</v>
      </c>
      <c r="O64" t="str">
        <f t="shared" si="3"/>
        <v>UP</v>
      </c>
      <c r="P64" t="str">
        <f t="shared" si="4"/>
        <v>UP</v>
      </c>
      <c r="Q64">
        <f t="shared" si="5"/>
        <v>3.6500000000000341</v>
      </c>
      <c r="R64">
        <f t="shared" si="6"/>
        <v>5.9499999999999886</v>
      </c>
      <c r="S64">
        <f t="shared" si="7"/>
        <v>0.61344537815126743</v>
      </c>
      <c r="T64" t="str">
        <f t="shared" si="8"/>
        <v>No Indication</v>
      </c>
      <c r="U64" t="str">
        <f t="shared" si="9"/>
        <v>No T+M+I</v>
      </c>
      <c r="V64">
        <v>258.3188584608406</v>
      </c>
      <c r="W64">
        <v>254.92830715481466</v>
      </c>
      <c r="X64">
        <f t="shared" si="10"/>
        <v>3.3905513060259409</v>
      </c>
      <c r="Y64">
        <v>2.4104351044957277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263.64999999999998</v>
      </c>
      <c r="D65">
        <v>269.89999999999998</v>
      </c>
      <c r="E65">
        <v>261.2</v>
      </c>
      <c r="F65">
        <v>266</v>
      </c>
      <c r="G65">
        <f>_xll.TA_TYPPRICE(D65,E65,F65)</f>
        <v>265.7</v>
      </c>
      <c r="H65">
        <v>264.10711853255555</v>
      </c>
      <c r="I65" t="str">
        <f t="shared" si="0"/>
        <v>UP</v>
      </c>
      <c r="J65">
        <v>264.37145371265274</v>
      </c>
      <c r="K65">
        <v>257.11989306819737</v>
      </c>
      <c r="L65" t="str">
        <f t="shared" si="1"/>
        <v>UP</v>
      </c>
      <c r="M65" t="str">
        <f t="shared" si="2"/>
        <v>UP</v>
      </c>
      <c r="N65">
        <v>73.680644255059534</v>
      </c>
      <c r="O65" t="str">
        <f t="shared" si="3"/>
        <v>UP</v>
      </c>
      <c r="P65" t="str">
        <f t="shared" si="4"/>
        <v>UP</v>
      </c>
      <c r="Q65">
        <f t="shared" si="5"/>
        <v>4.8000000000000114</v>
      </c>
      <c r="R65">
        <f t="shared" si="6"/>
        <v>8.6999999999999886</v>
      </c>
      <c r="S65">
        <f t="shared" si="7"/>
        <v>0.55172413793103647</v>
      </c>
      <c r="T65" t="str">
        <f t="shared" si="8"/>
        <v>No Indication</v>
      </c>
      <c r="U65" t="str">
        <f t="shared" si="9"/>
        <v>No T+M+I</v>
      </c>
      <c r="V65">
        <v>259.50057254378822</v>
      </c>
      <c r="W65">
        <v>255.7484325507543</v>
      </c>
      <c r="X65">
        <f t="shared" si="10"/>
        <v>3.7521399930339214</v>
      </c>
      <c r="Y65">
        <v>2.6787760822033664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267.7</v>
      </c>
      <c r="D66">
        <v>268</v>
      </c>
      <c r="E66">
        <v>263</v>
      </c>
      <c r="F66">
        <v>266</v>
      </c>
      <c r="G66">
        <f>_xll.TA_TYPPRICE(D66,E66,F66)</f>
        <v>265.66666666666669</v>
      </c>
      <c r="H66">
        <v>264.88689259961109</v>
      </c>
      <c r="I66" t="str">
        <f t="shared" si="0"/>
        <v>UP</v>
      </c>
      <c r="J66">
        <v>265.17779733206322</v>
      </c>
      <c r="K66">
        <v>258.42658349748683</v>
      </c>
      <c r="L66" t="str">
        <f t="shared" si="1"/>
        <v>UP</v>
      </c>
      <c r="M66" t="str">
        <f t="shared" si="2"/>
        <v>UP</v>
      </c>
      <c r="N66">
        <v>73.680644255059534</v>
      </c>
      <c r="O66" t="str">
        <f t="shared" si="3"/>
        <v>UP</v>
      </c>
      <c r="P66" t="str">
        <f t="shared" si="4"/>
        <v>UP</v>
      </c>
      <c r="Q66">
        <f t="shared" si="5"/>
        <v>3</v>
      </c>
      <c r="R66">
        <f t="shared" si="6"/>
        <v>5</v>
      </c>
      <c r="S66">
        <f t="shared" si="7"/>
        <v>0.6</v>
      </c>
      <c r="T66" t="str">
        <f t="shared" si="8"/>
        <v>No Indication</v>
      </c>
      <c r="U66" t="str">
        <f t="shared" si="9"/>
        <v>No T+M+I</v>
      </c>
      <c r="V66">
        <v>260.50048446012852</v>
      </c>
      <c r="W66">
        <v>256.50780791736508</v>
      </c>
      <c r="X66">
        <f t="shared" si="10"/>
        <v>3.9926765427634336</v>
      </c>
      <c r="Y66">
        <v>2.9415561743153797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266</v>
      </c>
      <c r="D67">
        <v>279</v>
      </c>
      <c r="E67">
        <v>263.75</v>
      </c>
      <c r="F67">
        <v>276.39999999999998</v>
      </c>
      <c r="G67">
        <f>_xll.TA_TYPPRICE(D67,E67,F67)</f>
        <v>273.05</v>
      </c>
      <c r="H67">
        <v>268.96844629980558</v>
      </c>
      <c r="I67" t="str">
        <f t="shared" ref="I67:I127" si="20">IF(F67&gt;H67,"UP","DOWN")</f>
        <v>UP</v>
      </c>
      <c r="J67">
        <v>268.24939792493808</v>
      </c>
      <c r="K67">
        <v>259.60956494248978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87.94110201848531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12.649999999999977</v>
      </c>
      <c r="R67">
        <f t="shared" ref="R67:R127" si="26">D67-E67</f>
        <v>15.25</v>
      </c>
      <c r="S67">
        <f t="shared" ref="S67:S127" si="27">Q67/R67</f>
        <v>0.82950819672130993</v>
      </c>
      <c r="T67" t="str">
        <f t="shared" ref="T67:T127" si="28">IF(S67&gt;0.8,"UP",IF(S67&lt;0.2,"DOWN","No Indication"))</f>
        <v>UP</v>
      </c>
      <c r="U67" t="str">
        <f t="shared" ref="U67:U127" si="29">IF(AND(P67="UP",T67="UP"),"UP",IF(AND(P67="DOWN",T67="DOWN"),"DOWN","No T+M+I"))</f>
        <v>UP</v>
      </c>
      <c r="V67">
        <v>262.94656377395489</v>
      </c>
      <c r="W67">
        <v>257.9813036271899</v>
      </c>
      <c r="X67">
        <f t="shared" ref="X67:X127" si="30">V67-W67</f>
        <v>4.9652601467649902</v>
      </c>
      <c r="Y67">
        <v>3.3462969688053019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UP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UP</v>
      </c>
      <c r="AD67">
        <f t="shared" ref="AD67:AD127" si="35">IF(AC67="UP",MROUND(D67-((D67-E67)*0.886),0.05),IF(AC67="DOWN",MROUND(E67+((D67-E67)*0.886),0.05),"No Alert"))</f>
        <v>265.5</v>
      </c>
      <c r="AE67">
        <f t="shared" ref="AE67:AE127" si="36">IF(AC67="UP",MROUND(D67-((D67-E67)*0.618),0.05),IF(AC67="DOWN",MROUND(E67+((D67-E67)*0.618),0.05),"No Alert"))</f>
        <v>269.60000000000002</v>
      </c>
      <c r="AF67">
        <f t="shared" ref="AF67:AF127" si="37">IF(AC67="UP",MROUND(D67-((D67-E67)*0.5),0.05),IF(AC67="DOWN",MROUND(E67+((D67-E67)*0.5),0.05),"No Alert"))</f>
        <v>271.40000000000003</v>
      </c>
      <c r="AG67">
        <f t="shared" ref="AG67:AG127" si="38">IF(AC67="UP",MROUND(D67-((D67-E67)*0.382),0.05),IF(AC67="DOWN",MROUND(E67+((D67-E67)*0.382),0.05),"No Alert"))</f>
        <v>273.15000000000003</v>
      </c>
    </row>
    <row r="68" spans="1:33" x14ac:dyDescent="0.25">
      <c r="A68" t="s">
        <v>5</v>
      </c>
      <c r="B68" s="1">
        <v>42950</v>
      </c>
      <c r="C68">
        <v>278.5</v>
      </c>
      <c r="D68">
        <v>278.60000000000002</v>
      </c>
      <c r="E68">
        <v>269.3</v>
      </c>
      <c r="F68">
        <v>270.3</v>
      </c>
      <c r="G68">
        <f>_xll.TA_TYPPRICE(D68,E68,F68)</f>
        <v>272.73333333333335</v>
      </c>
      <c r="H68">
        <v>270.85088981656946</v>
      </c>
      <c r="I68" t="str">
        <f t="shared" si="20"/>
        <v>DOWN</v>
      </c>
      <c r="J68">
        <v>270.54953171939627</v>
      </c>
      <c r="K68">
        <v>261.76299495526985</v>
      </c>
      <c r="L68" t="str">
        <f t="shared" si="21"/>
        <v>No Confirmation</v>
      </c>
      <c r="M68" t="str">
        <f t="shared" si="22"/>
        <v>No Trend</v>
      </c>
      <c r="N68">
        <v>62.938668873426515</v>
      </c>
      <c r="O68" t="str">
        <f t="shared" si="23"/>
        <v>UP</v>
      </c>
      <c r="P68" t="str">
        <f t="shared" si="24"/>
        <v>No Trend + Momentum</v>
      </c>
      <c r="Q68">
        <f t="shared" si="25"/>
        <v>1</v>
      </c>
      <c r="R68">
        <f t="shared" si="26"/>
        <v>9.3000000000000114</v>
      </c>
      <c r="S68">
        <f t="shared" si="27"/>
        <v>0.10752688172042997</v>
      </c>
      <c r="T68" t="str">
        <f t="shared" si="28"/>
        <v>DOWN</v>
      </c>
      <c r="U68" t="str">
        <f t="shared" si="29"/>
        <v>No T+M+I</v>
      </c>
      <c r="V68">
        <v>264.07786165488488</v>
      </c>
      <c r="W68">
        <v>258.89379965480549</v>
      </c>
      <c r="X68">
        <f t="shared" si="30"/>
        <v>5.1840620000793933</v>
      </c>
      <c r="Y68">
        <v>3.7138499750601204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261</v>
      </c>
      <c r="D69">
        <v>270.39999999999998</v>
      </c>
      <c r="E69">
        <v>259.10000000000002</v>
      </c>
      <c r="F69">
        <v>263.60000000000002</v>
      </c>
      <c r="G69">
        <f>_xll.TA_TYPPRICE(D69,E69,F69)</f>
        <v>264.36666666666667</v>
      </c>
      <c r="H69">
        <v>267.6087782416181</v>
      </c>
      <c r="I69" t="str">
        <f t="shared" si="20"/>
        <v>DOWN</v>
      </c>
      <c r="J69">
        <v>270.51630244841931</v>
      </c>
      <c r="K69">
        <v>261.17121829854324</v>
      </c>
      <c r="L69" t="str">
        <f t="shared" si="21"/>
        <v>No Confirmation</v>
      </c>
      <c r="M69" t="str">
        <f t="shared" si="22"/>
        <v>No Trend</v>
      </c>
      <c r="N69">
        <v>45.268477881765747</v>
      </c>
      <c r="O69" t="str">
        <f t="shared" si="23"/>
        <v>No Momentum</v>
      </c>
      <c r="P69" t="str">
        <f t="shared" si="24"/>
        <v>No Trend + Momentum</v>
      </c>
      <c r="Q69">
        <f t="shared" si="25"/>
        <v>4.5</v>
      </c>
      <c r="R69">
        <f t="shared" si="26"/>
        <v>11.299999999999955</v>
      </c>
      <c r="S69">
        <f t="shared" si="27"/>
        <v>0.39823008849557684</v>
      </c>
      <c r="T69" t="str">
        <f t="shared" si="28"/>
        <v>No Indication</v>
      </c>
      <c r="U69" t="str">
        <f t="shared" si="29"/>
        <v>No T+M+I</v>
      </c>
      <c r="V69">
        <v>264.00434447721028</v>
      </c>
      <c r="W69">
        <v>259.24240708778285</v>
      </c>
      <c r="X69">
        <f t="shared" si="30"/>
        <v>4.7619373894274304</v>
      </c>
      <c r="Y69">
        <v>3.9234674579335822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255.6</v>
      </c>
      <c r="D70">
        <v>288.45</v>
      </c>
      <c r="E70">
        <v>255.6</v>
      </c>
      <c r="F70">
        <v>285.3</v>
      </c>
      <c r="G70">
        <f>_xll.TA_TYPPRICE(D70,E70,F70)</f>
        <v>276.45</v>
      </c>
      <c r="H70">
        <v>272.02938912080901</v>
      </c>
      <c r="I70" t="str">
        <f t="shared" si="20"/>
        <v>UP</v>
      </c>
      <c r="J70">
        <v>274.50156857099279</v>
      </c>
      <c r="K70">
        <v>259.93316978775584</v>
      </c>
      <c r="L70" t="str">
        <f t="shared" si="21"/>
        <v>UP</v>
      </c>
      <c r="M70" t="str">
        <f t="shared" si="22"/>
        <v>UP</v>
      </c>
      <c r="N70">
        <v>74.384168380292905</v>
      </c>
      <c r="O70" t="str">
        <f t="shared" si="23"/>
        <v>UP</v>
      </c>
      <c r="P70" t="str">
        <f t="shared" si="24"/>
        <v>UP</v>
      </c>
      <c r="Q70">
        <f t="shared" si="25"/>
        <v>29.700000000000017</v>
      </c>
      <c r="R70">
        <f t="shared" si="26"/>
        <v>32.849999999999994</v>
      </c>
      <c r="S70">
        <f t="shared" si="27"/>
        <v>0.90410958904109662</v>
      </c>
      <c r="T70" t="str">
        <f t="shared" si="28"/>
        <v>UP</v>
      </c>
      <c r="U70" t="str">
        <f t="shared" si="29"/>
        <v>UP</v>
      </c>
      <c r="V70">
        <v>267.28059917302409</v>
      </c>
      <c r="W70">
        <v>261.17259915535448</v>
      </c>
      <c r="X70">
        <f t="shared" si="30"/>
        <v>6.1080000176696103</v>
      </c>
      <c r="Y70">
        <v>4.3603739698807882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285</v>
      </c>
      <c r="D71">
        <v>285</v>
      </c>
      <c r="E71">
        <v>271.75</v>
      </c>
      <c r="F71">
        <v>280.75</v>
      </c>
      <c r="G71">
        <f>_xll.TA_TYPPRICE(D71,E71,F71)</f>
        <v>279.16666666666669</v>
      </c>
      <c r="H71">
        <v>275.59802789373782</v>
      </c>
      <c r="I71" t="str">
        <f t="shared" si="20"/>
        <v>UP</v>
      </c>
      <c r="J71">
        <v>276.8345533329944</v>
      </c>
      <c r="K71">
        <v>262.55913205714342</v>
      </c>
      <c r="L71" t="str">
        <f t="shared" si="21"/>
        <v>UP</v>
      </c>
      <c r="M71" t="str">
        <f t="shared" si="22"/>
        <v>UP</v>
      </c>
      <c r="N71">
        <v>65.282003134908464</v>
      </c>
      <c r="O71" t="str">
        <f t="shared" si="23"/>
        <v>UP</v>
      </c>
      <c r="P71" t="str">
        <f t="shared" si="24"/>
        <v>UP</v>
      </c>
      <c r="Q71">
        <f t="shared" si="25"/>
        <v>9</v>
      </c>
      <c r="R71">
        <f t="shared" si="26"/>
        <v>13.25</v>
      </c>
      <c r="S71">
        <f t="shared" si="27"/>
        <v>0.67924528301886788</v>
      </c>
      <c r="T71" t="str">
        <f t="shared" si="28"/>
        <v>No Indication</v>
      </c>
      <c r="U71" t="str">
        <f t="shared" si="29"/>
        <v>No T+M+I</v>
      </c>
      <c r="V71">
        <v>269.35281468486653</v>
      </c>
      <c r="W71">
        <v>262.62277699569859</v>
      </c>
      <c r="X71">
        <f t="shared" si="30"/>
        <v>6.7300376891679434</v>
      </c>
      <c r="Y71">
        <v>4.8343067137382194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276.14999999999998</v>
      </c>
      <c r="D72">
        <v>279</v>
      </c>
      <c r="E72">
        <v>267.5</v>
      </c>
      <c r="F72">
        <v>270.25</v>
      </c>
      <c r="G72">
        <f>_xll.TA_TYPPRICE(D72,E72,F72)</f>
        <v>272.25</v>
      </c>
      <c r="H72">
        <v>273.92401394686891</v>
      </c>
      <c r="I72" t="str">
        <f t="shared" si="20"/>
        <v>DOWN</v>
      </c>
      <c r="J72">
        <v>277.3157637034401</v>
      </c>
      <c r="K72">
        <v>263.65710271111152</v>
      </c>
      <c r="L72" t="str">
        <f t="shared" si="21"/>
        <v>No Confirmation</v>
      </c>
      <c r="M72" t="str">
        <f t="shared" si="22"/>
        <v>No Trend</v>
      </c>
      <c r="N72">
        <v>48.250472219425347</v>
      </c>
      <c r="O72" t="str">
        <f t="shared" si="23"/>
        <v>No Momentum</v>
      </c>
      <c r="P72" t="str">
        <f t="shared" si="24"/>
        <v>No Trend + Momentum</v>
      </c>
      <c r="Q72">
        <f t="shared" si="25"/>
        <v>2.75</v>
      </c>
      <c r="R72">
        <f t="shared" si="26"/>
        <v>11.5</v>
      </c>
      <c r="S72">
        <f t="shared" si="27"/>
        <v>0.2391304347826087</v>
      </c>
      <c r="T72" t="str">
        <f t="shared" si="28"/>
        <v>No Indication</v>
      </c>
      <c r="U72" t="str">
        <f t="shared" si="29"/>
        <v>No T+M+I</v>
      </c>
      <c r="V72">
        <v>269.49084319488708</v>
      </c>
      <c r="W72">
        <v>263.18775647749868</v>
      </c>
      <c r="X72">
        <f t="shared" si="30"/>
        <v>6.3030867173883962</v>
      </c>
      <c r="Y72">
        <v>5.1280627144682551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269.7</v>
      </c>
      <c r="D73">
        <v>275.75</v>
      </c>
      <c r="E73">
        <v>257.45</v>
      </c>
      <c r="F73">
        <v>264.39999999999998</v>
      </c>
      <c r="G73">
        <f>_xll.TA_TYPPRICE(D73,E73,F73)</f>
        <v>265.86666666666667</v>
      </c>
      <c r="H73">
        <v>269.89534030676782</v>
      </c>
      <c r="I73" t="str">
        <f t="shared" si="20"/>
        <v>DOWN</v>
      </c>
      <c r="J73">
        <v>276.96781621378676</v>
      </c>
      <c r="K73">
        <v>262.27774655308673</v>
      </c>
      <c r="L73" t="str">
        <f t="shared" si="21"/>
        <v>No Confirmation</v>
      </c>
      <c r="M73" t="str">
        <f t="shared" si="22"/>
        <v>No Trend</v>
      </c>
      <c r="N73">
        <v>40.831667907017035</v>
      </c>
      <c r="O73" t="str">
        <f t="shared" si="23"/>
        <v>No Momentum</v>
      </c>
      <c r="P73" t="str">
        <f t="shared" si="24"/>
        <v>No Trend + Momentum</v>
      </c>
      <c r="Q73">
        <f t="shared" si="25"/>
        <v>6.9499999999999886</v>
      </c>
      <c r="R73">
        <f t="shared" si="26"/>
        <v>18.300000000000011</v>
      </c>
      <c r="S73">
        <f t="shared" si="27"/>
        <v>0.37978142076502647</v>
      </c>
      <c r="T73" t="str">
        <f t="shared" si="28"/>
        <v>No Indication</v>
      </c>
      <c r="U73" t="str">
        <f t="shared" si="29"/>
        <v>No T+M+I</v>
      </c>
      <c r="V73">
        <v>268.7076365495198</v>
      </c>
      <c r="W73">
        <v>263.27755229398025</v>
      </c>
      <c r="X73">
        <f t="shared" si="30"/>
        <v>5.4300842555395548</v>
      </c>
      <c r="Y73">
        <v>5.1884670226825147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260.10000000000002</v>
      </c>
      <c r="D74">
        <v>262.5</v>
      </c>
      <c r="E74">
        <v>252</v>
      </c>
      <c r="F74">
        <v>258.25</v>
      </c>
      <c r="G74">
        <f>_xll.TA_TYPPRICE(D74,E74,F74)</f>
        <v>257.58333333333331</v>
      </c>
      <c r="H74">
        <v>263.73933682005054</v>
      </c>
      <c r="I74" t="str">
        <f t="shared" si="20"/>
        <v>DOWN</v>
      </c>
      <c r="J74">
        <v>273.75274594405636</v>
      </c>
      <c r="K74">
        <v>259.99380287462299</v>
      </c>
      <c r="L74" t="str">
        <f t="shared" si="21"/>
        <v>DOWN</v>
      </c>
      <c r="M74" t="str">
        <f t="shared" si="22"/>
        <v>DOWN</v>
      </c>
      <c r="N74">
        <v>33.968324411874605</v>
      </c>
      <c r="O74" t="str">
        <f t="shared" si="23"/>
        <v>DOWN</v>
      </c>
      <c r="P74" t="str">
        <f t="shared" si="24"/>
        <v>DOWN</v>
      </c>
      <c r="Q74">
        <f t="shared" si="25"/>
        <v>6.25</v>
      </c>
      <c r="R74">
        <f t="shared" si="26"/>
        <v>10.5</v>
      </c>
      <c r="S74">
        <f t="shared" si="27"/>
        <v>0.59523809523809523</v>
      </c>
      <c r="T74" t="str">
        <f t="shared" si="28"/>
        <v>No Indication</v>
      </c>
      <c r="U74" t="str">
        <f t="shared" si="29"/>
        <v>No T+M+I</v>
      </c>
      <c r="V74">
        <v>267.09876938805525</v>
      </c>
      <c r="W74">
        <v>262.90514101294468</v>
      </c>
      <c r="X74">
        <f t="shared" si="30"/>
        <v>4.1936283751105634</v>
      </c>
      <c r="Y74">
        <v>4.9894992931681248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260.3</v>
      </c>
      <c r="D75">
        <v>264.75</v>
      </c>
      <c r="E75">
        <v>258.64999999999998</v>
      </c>
      <c r="F75">
        <v>262.39999999999998</v>
      </c>
      <c r="G75">
        <f>_xll.TA_TYPPRICE(D75,E75,F75)</f>
        <v>261.93333333333334</v>
      </c>
      <c r="H75">
        <v>262.83633507669197</v>
      </c>
      <c r="I75" t="str">
        <f t="shared" si="20"/>
        <v>DOWN</v>
      </c>
      <c r="J75">
        <v>271.75213573426606</v>
      </c>
      <c r="K75">
        <v>259.69518001359563</v>
      </c>
      <c r="L75" t="str">
        <f t="shared" si="21"/>
        <v>No Confirmation</v>
      </c>
      <c r="M75" t="str">
        <f t="shared" si="22"/>
        <v>No Trend</v>
      </c>
      <c r="N75">
        <v>42.167886726132387</v>
      </c>
      <c r="O75" t="str">
        <f t="shared" si="23"/>
        <v>No Momentum</v>
      </c>
      <c r="P75" t="str">
        <f t="shared" si="24"/>
        <v>No Trend + Momentum</v>
      </c>
      <c r="Q75">
        <f t="shared" si="25"/>
        <v>3.75</v>
      </c>
      <c r="R75">
        <f t="shared" si="26"/>
        <v>6.1000000000000227</v>
      </c>
      <c r="S75">
        <f t="shared" si="27"/>
        <v>0.61475409836065342</v>
      </c>
      <c r="T75" t="str">
        <f t="shared" si="28"/>
        <v>No Indication</v>
      </c>
      <c r="U75" t="str">
        <f t="shared" si="29"/>
        <v>No T+M+I</v>
      </c>
      <c r="V75">
        <v>266.3758817898929</v>
      </c>
      <c r="W75">
        <v>262.86772316013395</v>
      </c>
      <c r="X75">
        <f t="shared" si="30"/>
        <v>3.5081586297589524</v>
      </c>
      <c r="Y75">
        <v>4.69323116048629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265</v>
      </c>
      <c r="D76">
        <v>273.95</v>
      </c>
      <c r="E76">
        <v>259.5</v>
      </c>
      <c r="F76">
        <v>272</v>
      </c>
      <c r="G76">
        <f>_xll.TA_TYPPRICE(D76,E76,F76)</f>
        <v>268.48333333333335</v>
      </c>
      <c r="H76">
        <v>265.65983420501266</v>
      </c>
      <c r="I76" t="str">
        <f t="shared" si="20"/>
        <v>UP</v>
      </c>
      <c r="J76">
        <v>272.24055001554029</v>
      </c>
      <c r="K76">
        <v>259.65180667724104</v>
      </c>
      <c r="L76" t="str">
        <f t="shared" si="21"/>
        <v>No Confirmation</v>
      </c>
      <c r="M76" t="str">
        <f t="shared" si="22"/>
        <v>No Trend</v>
      </c>
      <c r="N76">
        <v>57.447091509029477</v>
      </c>
      <c r="O76" t="str">
        <f t="shared" si="23"/>
        <v>No Momentum</v>
      </c>
      <c r="P76" t="str">
        <f t="shared" si="24"/>
        <v>No Trend + Momentum</v>
      </c>
      <c r="Q76">
        <f t="shared" si="25"/>
        <v>12.5</v>
      </c>
      <c r="R76">
        <f t="shared" si="26"/>
        <v>14.449999999999989</v>
      </c>
      <c r="S76">
        <f t="shared" si="27"/>
        <v>0.86505190311418756</v>
      </c>
      <c r="T76" t="str">
        <f t="shared" si="28"/>
        <v>UP</v>
      </c>
      <c r="U76" t="str">
        <f t="shared" si="29"/>
        <v>No T+M+I</v>
      </c>
      <c r="V76">
        <v>267.24113074529402</v>
      </c>
      <c r="W76">
        <v>263.54418811123514</v>
      </c>
      <c r="X76">
        <f t="shared" si="30"/>
        <v>3.6969426340588711</v>
      </c>
      <c r="Y76">
        <v>4.4939734552008064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272.85000000000002</v>
      </c>
      <c r="D77">
        <v>274.75</v>
      </c>
      <c r="E77">
        <v>268.35000000000002</v>
      </c>
      <c r="F77">
        <v>268.89999999999998</v>
      </c>
      <c r="G77">
        <f>_xll.TA_TYPPRICE(D77,E77,F77)</f>
        <v>270.66666666666669</v>
      </c>
      <c r="H77">
        <v>268.1632504358397</v>
      </c>
      <c r="I77" t="str">
        <f t="shared" si="20"/>
        <v>UP</v>
      </c>
      <c r="J77">
        <v>272.79820556764247</v>
      </c>
      <c r="K77">
        <v>261.58473852674302</v>
      </c>
      <c r="L77" t="str">
        <f t="shared" si="21"/>
        <v>No Confirmation</v>
      </c>
      <c r="M77" t="str">
        <f t="shared" si="22"/>
        <v>No Trend</v>
      </c>
      <c r="N77">
        <v>51.911134792628488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0.54999999999995453</v>
      </c>
      <c r="R77">
        <f t="shared" si="26"/>
        <v>6.3999999999999773</v>
      </c>
      <c r="S77">
        <f t="shared" si="27"/>
        <v>8.59374999999932E-2</v>
      </c>
      <c r="T77" t="str">
        <f t="shared" si="28"/>
        <v>DOWN</v>
      </c>
      <c r="U77" t="str">
        <f t="shared" si="29"/>
        <v>No T+M+I</v>
      </c>
      <c r="V77">
        <v>267.49634139986415</v>
      </c>
      <c r="W77">
        <v>263.94091491781029</v>
      </c>
      <c r="X77">
        <f t="shared" si="30"/>
        <v>3.5554264820538606</v>
      </c>
      <c r="Y77">
        <v>4.3062640605714169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267.39999999999998</v>
      </c>
      <c r="D78">
        <v>271.8</v>
      </c>
      <c r="E78">
        <v>265.3</v>
      </c>
      <c r="F78">
        <v>270.05</v>
      </c>
      <c r="G78">
        <f>_xll.TA_TYPPRICE(D78,E78,F78)</f>
        <v>269.05</v>
      </c>
      <c r="H78">
        <v>268.60662521791983</v>
      </c>
      <c r="I78" t="str">
        <f t="shared" si="20"/>
        <v>UP</v>
      </c>
      <c r="J78">
        <v>272.57638210816634</v>
      </c>
      <c r="K78">
        <v>262.4103521874668</v>
      </c>
      <c r="L78" t="str">
        <f t="shared" si="21"/>
        <v>No Confirmation</v>
      </c>
      <c r="M78" t="str">
        <f t="shared" si="22"/>
        <v>No Trend</v>
      </c>
      <c r="N78">
        <v>53.968112490281982</v>
      </c>
      <c r="O78" t="str">
        <f t="shared" si="23"/>
        <v>No Momentum</v>
      </c>
      <c r="P78" t="str">
        <f t="shared" si="24"/>
        <v>No Trend + Momentum</v>
      </c>
      <c r="Q78">
        <f t="shared" si="25"/>
        <v>4.75</v>
      </c>
      <c r="R78">
        <f t="shared" si="26"/>
        <v>6.5</v>
      </c>
      <c r="S78">
        <f t="shared" si="27"/>
        <v>0.73076923076923073</v>
      </c>
      <c r="T78" t="str">
        <f t="shared" si="28"/>
        <v>No Indication</v>
      </c>
      <c r="U78" t="str">
        <f t="shared" si="29"/>
        <v>No T+M+I</v>
      </c>
      <c r="V78">
        <v>267.88921195373121</v>
      </c>
      <c r="W78">
        <v>264.39343973871325</v>
      </c>
      <c r="X78">
        <f t="shared" si="30"/>
        <v>3.4957722150179507</v>
      </c>
      <c r="Y78">
        <v>4.1441656914607234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270</v>
      </c>
      <c r="D79">
        <v>273.7</v>
      </c>
      <c r="E79">
        <v>266.85000000000002</v>
      </c>
      <c r="F79">
        <v>267.8</v>
      </c>
      <c r="G79">
        <f>_xll.TA_TYPPRICE(D79,E79,F79)</f>
        <v>269.45</v>
      </c>
      <c r="H79">
        <v>269.02831260895994</v>
      </c>
      <c r="I79" t="str">
        <f t="shared" si="20"/>
        <v>DOWN</v>
      </c>
      <c r="J79">
        <v>272.82607497301825</v>
      </c>
      <c r="K79">
        <v>263.39694059025197</v>
      </c>
      <c r="L79" t="str">
        <f t="shared" si="21"/>
        <v>No Confirmation</v>
      </c>
      <c r="M79" t="str">
        <f t="shared" si="22"/>
        <v>No Trend</v>
      </c>
      <c r="N79">
        <v>48.857094803532036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0.94999999999998863</v>
      </c>
      <c r="R79">
        <f t="shared" si="26"/>
        <v>6.8499999999999659</v>
      </c>
      <c r="S79">
        <f t="shared" si="27"/>
        <v>0.13868613138686034</v>
      </c>
      <c r="T79" t="str">
        <f t="shared" si="28"/>
        <v>DOWN</v>
      </c>
      <c r="U79" t="str">
        <f t="shared" si="29"/>
        <v>No T+M+I</v>
      </c>
      <c r="V79">
        <v>267.87548703777259</v>
      </c>
      <c r="W79">
        <v>264.64577753584558</v>
      </c>
      <c r="X79">
        <f t="shared" si="30"/>
        <v>3.2297095019270046</v>
      </c>
      <c r="Y79">
        <v>3.9612744535539797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270.25</v>
      </c>
      <c r="D80">
        <v>271.7</v>
      </c>
      <c r="E80">
        <v>255.4</v>
      </c>
      <c r="F80">
        <v>259.89999999999998</v>
      </c>
      <c r="G80">
        <f>_xll.TA_TYPPRICE(D80,E80,F80)</f>
        <v>262.33333333333331</v>
      </c>
      <c r="H80">
        <v>265.68082297114665</v>
      </c>
      <c r="I80" t="str">
        <f t="shared" si="20"/>
        <v>DOWN</v>
      </c>
      <c r="J80">
        <v>272.57583609012528</v>
      </c>
      <c r="K80">
        <v>261.61984268130709</v>
      </c>
      <c r="L80" t="str">
        <f t="shared" si="21"/>
        <v>DOWN</v>
      </c>
      <c r="M80" t="str">
        <f t="shared" si="22"/>
        <v>DOWN</v>
      </c>
      <c r="N80">
        <v>34.512199586564861</v>
      </c>
      <c r="O80" t="str">
        <f t="shared" si="23"/>
        <v>DOWN</v>
      </c>
      <c r="P80" t="str">
        <f t="shared" si="24"/>
        <v>DOWN</v>
      </c>
      <c r="Q80">
        <f t="shared" si="25"/>
        <v>4.4999999999999716</v>
      </c>
      <c r="R80">
        <f t="shared" si="26"/>
        <v>16.299999999999983</v>
      </c>
      <c r="S80">
        <f t="shared" si="27"/>
        <v>0.27607361963190041</v>
      </c>
      <c r="T80" t="str">
        <f t="shared" si="28"/>
        <v>No Indication</v>
      </c>
      <c r="U80" t="str">
        <f t="shared" si="29"/>
        <v>No T+M+I</v>
      </c>
      <c r="V80">
        <v>266.64848903196139</v>
      </c>
      <c r="W80">
        <v>264.29423845911629</v>
      </c>
      <c r="X80">
        <f t="shared" si="30"/>
        <v>2.3542505728451033</v>
      </c>
      <c r="Y80">
        <v>3.6398696774122046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260</v>
      </c>
      <c r="D81">
        <v>264.95</v>
      </c>
      <c r="E81">
        <v>256</v>
      </c>
      <c r="F81">
        <v>259.55</v>
      </c>
      <c r="G81">
        <f>_xll.TA_TYPPRICE(D81,E81,F81)</f>
        <v>260.16666666666669</v>
      </c>
      <c r="H81">
        <v>262.9237448189067</v>
      </c>
      <c r="I81" t="str">
        <f t="shared" si="20"/>
        <v>DOWN</v>
      </c>
      <c r="J81">
        <v>270.88120584787521</v>
      </c>
      <c r="K81">
        <v>260.37098875212774</v>
      </c>
      <c r="L81" t="str">
        <f t="shared" si="21"/>
        <v>DOWN</v>
      </c>
      <c r="M81" t="str">
        <f t="shared" si="22"/>
        <v>DOWN</v>
      </c>
      <c r="N81">
        <v>33.960009618861427</v>
      </c>
      <c r="O81" t="str">
        <f t="shared" si="23"/>
        <v>DOWN</v>
      </c>
      <c r="P81" t="str">
        <f t="shared" si="24"/>
        <v>DOWN</v>
      </c>
      <c r="Q81">
        <f t="shared" si="25"/>
        <v>3.5500000000000114</v>
      </c>
      <c r="R81">
        <f t="shared" si="26"/>
        <v>8.9499999999999886</v>
      </c>
      <c r="S81">
        <f t="shared" si="27"/>
        <v>0.39664804469273918</v>
      </c>
      <c r="T81" t="str">
        <f t="shared" si="28"/>
        <v>No Indication</v>
      </c>
      <c r="U81" t="str">
        <f t="shared" si="29"/>
        <v>No T+M+I</v>
      </c>
      <c r="V81">
        <v>265.55641379627502</v>
      </c>
      <c r="W81">
        <v>263.94281338807065</v>
      </c>
      <c r="X81">
        <f t="shared" si="30"/>
        <v>1.6136004082043769</v>
      </c>
      <c r="Y81">
        <v>3.234615823570639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261</v>
      </c>
      <c r="D82">
        <v>261.39999999999998</v>
      </c>
      <c r="E82">
        <v>253.6</v>
      </c>
      <c r="F82">
        <v>256.8</v>
      </c>
      <c r="G82">
        <f>_xll.TA_TYPPRICE(D82,E82,F82)</f>
        <v>257.26666666666665</v>
      </c>
      <c r="H82">
        <v>260.09520574278667</v>
      </c>
      <c r="I82" t="str">
        <f t="shared" si="20"/>
        <v>DOWN</v>
      </c>
      <c r="J82">
        <v>268.77427121501404</v>
      </c>
      <c r="K82">
        <v>258.86632458498826</v>
      </c>
      <c r="L82" t="str">
        <f t="shared" si="21"/>
        <v>DOWN</v>
      </c>
      <c r="M82" t="str">
        <f t="shared" si="22"/>
        <v>DOWN</v>
      </c>
      <c r="N82">
        <v>29.348194177937891</v>
      </c>
      <c r="O82" t="str">
        <f t="shared" si="23"/>
        <v>DOWN</v>
      </c>
      <c r="P82" t="str">
        <f t="shared" si="24"/>
        <v>DOWN</v>
      </c>
      <c r="Q82">
        <f t="shared" si="25"/>
        <v>3.2000000000000171</v>
      </c>
      <c r="R82">
        <f t="shared" si="26"/>
        <v>7.7999999999999829</v>
      </c>
      <c r="S82">
        <f t="shared" si="27"/>
        <v>0.41025641025641335</v>
      </c>
      <c r="T82" t="str">
        <f t="shared" si="28"/>
        <v>No Indication</v>
      </c>
      <c r="U82" t="str">
        <f t="shared" si="29"/>
        <v>No T+M+I</v>
      </c>
      <c r="V82">
        <v>264.20927321223269</v>
      </c>
      <c r="W82">
        <v>263.41371610006541</v>
      </c>
      <c r="X82">
        <f t="shared" si="30"/>
        <v>0.79555711216727332</v>
      </c>
      <c r="Y82">
        <v>2.7468040812899659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257.05</v>
      </c>
      <c r="D83">
        <v>257.64999999999998</v>
      </c>
      <c r="E83">
        <v>251.2</v>
      </c>
      <c r="F83">
        <v>252.05</v>
      </c>
      <c r="G83">
        <f>_xll.TA_TYPPRICE(D83,E83,F83)</f>
        <v>253.63333333333333</v>
      </c>
      <c r="H83">
        <v>256.86426953806</v>
      </c>
      <c r="I83" t="str">
        <f t="shared" si="20"/>
        <v>DOWN</v>
      </c>
      <c r="J83">
        <v>266.30221094501093</v>
      </c>
      <c r="K83">
        <v>257.16269689943533</v>
      </c>
      <c r="L83" t="str">
        <f t="shared" si="21"/>
        <v>DOWN</v>
      </c>
      <c r="M83" t="str">
        <f t="shared" si="22"/>
        <v>DOWN</v>
      </c>
      <c r="N83">
        <v>22.694111087387732</v>
      </c>
      <c r="O83" t="str">
        <f t="shared" si="23"/>
        <v>DOWN</v>
      </c>
      <c r="P83" t="str">
        <f t="shared" si="24"/>
        <v>DOWN</v>
      </c>
      <c r="Q83">
        <f t="shared" si="25"/>
        <v>0.85000000000002274</v>
      </c>
      <c r="R83">
        <f t="shared" si="26"/>
        <v>6.4499999999999886</v>
      </c>
      <c r="S83">
        <f t="shared" si="27"/>
        <v>0.13178294573643787</v>
      </c>
      <c r="T83" t="str">
        <f t="shared" si="28"/>
        <v>DOWN</v>
      </c>
      <c r="U83" t="str">
        <f t="shared" si="29"/>
        <v>DOWN</v>
      </c>
      <c r="V83">
        <v>262.33861579496613</v>
      </c>
      <c r="W83">
        <v>262.57195935191243</v>
      </c>
      <c r="X83">
        <f t="shared" si="30"/>
        <v>-0.23334355694629494</v>
      </c>
      <c r="Y83">
        <v>2.1507745536427136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256.90000000000003</v>
      </c>
      <c r="AE83">
        <f t="shared" si="36"/>
        <v>255.20000000000002</v>
      </c>
      <c r="AF83">
        <f t="shared" si="37"/>
        <v>254.4</v>
      </c>
      <c r="AG83">
        <f t="shared" si="38"/>
        <v>253.65</v>
      </c>
    </row>
    <row r="84" spans="1:33" x14ac:dyDescent="0.25">
      <c r="A84" t="s">
        <v>5</v>
      </c>
      <c r="B84" s="1">
        <v>42976</v>
      </c>
      <c r="C84">
        <v>249.5</v>
      </c>
      <c r="D84">
        <v>254.65</v>
      </c>
      <c r="E84">
        <v>246.15</v>
      </c>
      <c r="F84">
        <v>249.1</v>
      </c>
      <c r="G84">
        <f>_xll.TA_TYPPRICE(D84,E84,F84)</f>
        <v>249.96666666666667</v>
      </c>
      <c r="H84">
        <v>253.41546810236332</v>
      </c>
      <c r="I84" t="str">
        <f t="shared" si="20"/>
        <v>DOWN</v>
      </c>
      <c r="J84">
        <v>263.71283073500848</v>
      </c>
      <c r="K84">
        <v>254.71543092178302</v>
      </c>
      <c r="L84" t="str">
        <f t="shared" si="21"/>
        <v>DOWN</v>
      </c>
      <c r="M84" t="str">
        <f t="shared" si="22"/>
        <v>DOWN</v>
      </c>
      <c r="N84">
        <v>19.297496795435485</v>
      </c>
      <c r="O84" t="str">
        <f t="shared" si="23"/>
        <v>DOWN</v>
      </c>
      <c r="P84" t="str">
        <f t="shared" si="24"/>
        <v>DOWN</v>
      </c>
      <c r="Q84">
        <f t="shared" si="25"/>
        <v>2.9499999999999886</v>
      </c>
      <c r="R84">
        <f t="shared" si="26"/>
        <v>8.5</v>
      </c>
      <c r="S84">
        <f t="shared" si="27"/>
        <v>0.34705882352941042</v>
      </c>
      <c r="T84" t="str">
        <f t="shared" si="28"/>
        <v>No Indication</v>
      </c>
      <c r="U84" t="str">
        <f t="shared" si="29"/>
        <v>No T+M+I</v>
      </c>
      <c r="V84">
        <v>260.30190567266362</v>
      </c>
      <c r="W84">
        <v>261.57403643695596</v>
      </c>
      <c r="X84">
        <f t="shared" si="30"/>
        <v>-1.2721307642923421</v>
      </c>
      <c r="Y84">
        <v>1.4661934900557023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251</v>
      </c>
      <c r="D85">
        <v>253.3</v>
      </c>
      <c r="E85">
        <v>247.6</v>
      </c>
      <c r="F85">
        <v>248.1</v>
      </c>
      <c r="G85">
        <f>_xll.TA_TYPPRICE(D85,E85,F85)</f>
        <v>249.66666666666666</v>
      </c>
      <c r="H85">
        <v>251.54106738451497</v>
      </c>
      <c r="I85" t="str">
        <f t="shared" si="20"/>
        <v>DOWN</v>
      </c>
      <c r="J85">
        <v>261.39886834945105</v>
      </c>
      <c r="K85">
        <v>253.13422405027569</v>
      </c>
      <c r="L85" t="str">
        <f t="shared" si="21"/>
        <v>DOWN</v>
      </c>
      <c r="M85" t="str">
        <f t="shared" si="22"/>
        <v>DOWN</v>
      </c>
      <c r="N85">
        <v>18.146649991336332</v>
      </c>
      <c r="O85" t="str">
        <f t="shared" si="23"/>
        <v>DOWN</v>
      </c>
      <c r="P85" t="str">
        <f t="shared" si="24"/>
        <v>DOWN</v>
      </c>
      <c r="Q85">
        <f t="shared" si="25"/>
        <v>0.5</v>
      </c>
      <c r="R85">
        <f t="shared" si="26"/>
        <v>5.7000000000000171</v>
      </c>
      <c r="S85">
        <f t="shared" si="27"/>
        <v>8.7719298245613767E-2</v>
      </c>
      <c r="T85" t="str">
        <f t="shared" si="28"/>
        <v>DOWN</v>
      </c>
      <c r="U85" t="str">
        <f t="shared" si="29"/>
        <v>DOWN</v>
      </c>
      <c r="V85">
        <v>258.42468941533076</v>
      </c>
      <c r="W85">
        <v>260.5759596638481</v>
      </c>
      <c r="X85">
        <f t="shared" si="30"/>
        <v>-2.1512702485173349</v>
      </c>
      <c r="Y85">
        <v>0.74270074234109484</v>
      </c>
      <c r="Z85" t="str">
        <f t="shared" si="31"/>
        <v>DOWN</v>
      </c>
      <c r="AA85" t="str">
        <f t="shared" si="32"/>
        <v>DOWN</v>
      </c>
      <c r="AB85" t="str">
        <f t="shared" si="33"/>
        <v>DOWN</v>
      </c>
      <c r="AC85" t="str">
        <f t="shared" si="34"/>
        <v>DOWN</v>
      </c>
      <c r="AD85">
        <f t="shared" si="35"/>
        <v>252.65</v>
      </c>
      <c r="AE85">
        <f t="shared" si="36"/>
        <v>251.10000000000002</v>
      </c>
      <c r="AF85">
        <f t="shared" si="37"/>
        <v>250.45000000000002</v>
      </c>
      <c r="AG85">
        <f t="shared" si="38"/>
        <v>249.8</v>
      </c>
    </row>
    <row r="86" spans="1:33" x14ac:dyDescent="0.25">
      <c r="A86" t="s">
        <v>5</v>
      </c>
      <c r="B86" s="1">
        <v>42978</v>
      </c>
      <c r="C86">
        <v>248.35</v>
      </c>
      <c r="D86">
        <v>254.2</v>
      </c>
      <c r="E86">
        <v>248.35</v>
      </c>
      <c r="F86">
        <v>253.8</v>
      </c>
      <c r="G86">
        <f>_xll.TA_TYPPRICE(D86,E86,F86)</f>
        <v>252.11666666666665</v>
      </c>
      <c r="H86">
        <v>251.8288670255908</v>
      </c>
      <c r="I86" t="str">
        <f t="shared" si="20"/>
        <v>UP</v>
      </c>
      <c r="J86">
        <v>259.79911982735081</v>
      </c>
      <c r="K86">
        <v>252.07106315021443</v>
      </c>
      <c r="L86" t="str">
        <f t="shared" si="21"/>
        <v>No Confirmation</v>
      </c>
      <c r="M86" t="str">
        <f t="shared" si="22"/>
        <v>No Trend</v>
      </c>
      <c r="N86">
        <v>42.555600273510628</v>
      </c>
      <c r="O86" t="str">
        <f t="shared" si="23"/>
        <v>No Momentum</v>
      </c>
      <c r="P86" t="str">
        <f t="shared" si="24"/>
        <v>No Trend + Momentum</v>
      </c>
      <c r="Q86">
        <f t="shared" si="25"/>
        <v>5.4500000000000171</v>
      </c>
      <c r="R86">
        <f t="shared" si="26"/>
        <v>5.8499999999999943</v>
      </c>
      <c r="S86">
        <f t="shared" si="27"/>
        <v>0.93162393162393542</v>
      </c>
      <c r="T86" t="str">
        <f t="shared" si="28"/>
        <v>UP</v>
      </c>
      <c r="U86" t="str">
        <f t="shared" si="29"/>
        <v>No T+M+I</v>
      </c>
      <c r="V86">
        <v>257.71319873604909</v>
      </c>
      <c r="W86">
        <v>260.07403672578528</v>
      </c>
      <c r="X86">
        <f t="shared" si="30"/>
        <v>-2.3608379897361829</v>
      </c>
      <c r="Y86">
        <v>0.12199299592563928</v>
      </c>
      <c r="Z86" t="str">
        <f t="shared" si="31"/>
        <v>DOWN</v>
      </c>
      <c r="AA86" t="str">
        <f t="shared" si="32"/>
        <v>No TMIM</v>
      </c>
      <c r="AB86" t="str">
        <f t="shared" si="33"/>
        <v>DOWN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256</v>
      </c>
      <c r="D87">
        <v>257.05</v>
      </c>
      <c r="E87">
        <v>252.6</v>
      </c>
      <c r="F87">
        <v>256.39999999999998</v>
      </c>
      <c r="G87">
        <f>_xll.TA_TYPPRICE(D87,E87,F87)</f>
        <v>255.35</v>
      </c>
      <c r="H87">
        <v>253.58943351279538</v>
      </c>
      <c r="I87" t="str">
        <f t="shared" si="20"/>
        <v>UP</v>
      </c>
      <c r="J87">
        <v>259.18820431016172</v>
      </c>
      <c r="K87">
        <v>252.188604672389</v>
      </c>
      <c r="L87" t="str">
        <f t="shared" si="21"/>
        <v>No Confirmation</v>
      </c>
      <c r="M87" t="str">
        <f t="shared" si="22"/>
        <v>No Trend</v>
      </c>
      <c r="N87">
        <v>50.903408971231798</v>
      </c>
      <c r="O87" t="str">
        <f t="shared" si="23"/>
        <v>No Momentum</v>
      </c>
      <c r="P87" t="str">
        <f t="shared" si="24"/>
        <v>No Trend + Momentum</v>
      </c>
      <c r="Q87">
        <f t="shared" si="25"/>
        <v>3.7999999999999829</v>
      </c>
      <c r="R87">
        <f t="shared" si="26"/>
        <v>4.4500000000000171</v>
      </c>
      <c r="S87">
        <f t="shared" si="27"/>
        <v>0.85393258426965579</v>
      </c>
      <c r="T87" t="str">
        <f t="shared" si="28"/>
        <v>UP</v>
      </c>
      <c r="U87" t="str">
        <f t="shared" si="29"/>
        <v>No T+M+I</v>
      </c>
      <c r="V87">
        <v>257.51116816127228</v>
      </c>
      <c r="W87">
        <v>259.80188585720856</v>
      </c>
      <c r="X87">
        <f t="shared" si="30"/>
        <v>-2.2907176959362801</v>
      </c>
      <c r="Y87">
        <v>-0.36054914244674463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257</v>
      </c>
      <c r="D88">
        <v>257</v>
      </c>
      <c r="E88">
        <v>248.25</v>
      </c>
      <c r="F88">
        <v>250.4</v>
      </c>
      <c r="G88">
        <f>_xll.TA_TYPPRICE(D88,E88,F88)</f>
        <v>251.88333333333333</v>
      </c>
      <c r="H88">
        <v>252.73638342306435</v>
      </c>
      <c r="I88" t="str">
        <f t="shared" si="20"/>
        <v>DOWN</v>
      </c>
      <c r="J88">
        <v>258.70193668568135</v>
      </c>
      <c r="K88">
        <v>251.31335918963589</v>
      </c>
      <c r="L88" t="str">
        <f t="shared" si="21"/>
        <v>DOWN</v>
      </c>
      <c r="M88" t="str">
        <f t="shared" si="22"/>
        <v>DOWN</v>
      </c>
      <c r="N88">
        <v>35.867887216757076</v>
      </c>
      <c r="O88" t="str">
        <f t="shared" si="23"/>
        <v>DOWN</v>
      </c>
      <c r="P88" t="str">
        <f t="shared" si="24"/>
        <v>DOWN</v>
      </c>
      <c r="Q88">
        <f t="shared" si="25"/>
        <v>2.1500000000000057</v>
      </c>
      <c r="R88">
        <f t="shared" si="26"/>
        <v>8.75</v>
      </c>
      <c r="S88">
        <f t="shared" si="27"/>
        <v>0.24571428571428636</v>
      </c>
      <c r="T88" t="str">
        <f t="shared" si="28"/>
        <v>No Indication</v>
      </c>
      <c r="U88" t="str">
        <f t="shared" si="29"/>
        <v>No T+M+I</v>
      </c>
      <c r="V88">
        <v>256.41714229030731</v>
      </c>
      <c r="W88">
        <v>259.10544986778569</v>
      </c>
      <c r="X88">
        <f t="shared" si="30"/>
        <v>-2.6883075774783833</v>
      </c>
      <c r="Y88">
        <v>-0.82610082945307228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250.85</v>
      </c>
      <c r="D89">
        <v>255</v>
      </c>
      <c r="E89">
        <v>250.7</v>
      </c>
      <c r="F89">
        <v>253.5</v>
      </c>
      <c r="G89">
        <f>_xll.TA_TYPPRICE(D89,E89,F89)</f>
        <v>253.06666666666669</v>
      </c>
      <c r="H89">
        <v>252.90152504486554</v>
      </c>
      <c r="I89" t="str">
        <f t="shared" si="20"/>
        <v>UP</v>
      </c>
      <c r="J89">
        <v>257.87928408886324</v>
      </c>
      <c r="K89">
        <v>251.17705714749457</v>
      </c>
      <c r="L89" t="str">
        <f t="shared" si="21"/>
        <v>No Confirmation</v>
      </c>
      <c r="M89" t="str">
        <f t="shared" si="22"/>
        <v>No Trend</v>
      </c>
      <c r="N89">
        <v>46.141959971597849</v>
      </c>
      <c r="O89" t="str">
        <f t="shared" si="23"/>
        <v>No Momentum</v>
      </c>
      <c r="P89" t="str">
        <f t="shared" si="24"/>
        <v>No Trend + Momentum</v>
      </c>
      <c r="Q89">
        <f t="shared" si="25"/>
        <v>2.8000000000000114</v>
      </c>
      <c r="R89">
        <f t="shared" si="26"/>
        <v>4.3000000000000114</v>
      </c>
      <c r="S89">
        <f t="shared" si="27"/>
        <v>0.65116279069767535</v>
      </c>
      <c r="T89" t="str">
        <f t="shared" si="28"/>
        <v>No Indication</v>
      </c>
      <c r="U89" t="str">
        <f t="shared" si="29"/>
        <v>No T+M+I</v>
      </c>
      <c r="V89">
        <v>255.96835116872157</v>
      </c>
      <c r="W89">
        <v>258.69023135906082</v>
      </c>
      <c r="X89">
        <f t="shared" si="30"/>
        <v>-2.7218801903392489</v>
      </c>
      <c r="Y89">
        <v>-1.2052567016303075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251.1</v>
      </c>
      <c r="D90">
        <v>257.10000000000002</v>
      </c>
      <c r="E90">
        <v>250.1</v>
      </c>
      <c r="F90">
        <v>254.5</v>
      </c>
      <c r="G90">
        <f>_xll.TA_TYPPRICE(D90,E90,F90)</f>
        <v>253.9</v>
      </c>
      <c r="H90">
        <v>253.40076252243279</v>
      </c>
      <c r="I90" t="str">
        <f t="shared" si="20"/>
        <v>UP</v>
      </c>
      <c r="J90">
        <v>257.70610984689364</v>
      </c>
      <c r="K90">
        <v>250.93771111471798</v>
      </c>
      <c r="L90" t="str">
        <f t="shared" si="21"/>
        <v>No Confirmation</v>
      </c>
      <c r="M90" t="str">
        <f t="shared" si="22"/>
        <v>No Trend</v>
      </c>
      <c r="N90">
        <v>49.409948545860175</v>
      </c>
      <c r="O90" t="str">
        <f t="shared" si="23"/>
        <v>No Momentum</v>
      </c>
      <c r="P90" t="str">
        <f t="shared" si="24"/>
        <v>No Trend + Momentum</v>
      </c>
      <c r="Q90">
        <f t="shared" si="25"/>
        <v>4.4000000000000057</v>
      </c>
      <c r="R90">
        <f t="shared" si="26"/>
        <v>7.0000000000000284</v>
      </c>
      <c r="S90">
        <f t="shared" si="27"/>
        <v>0.62857142857142678</v>
      </c>
      <c r="T90" t="str">
        <f t="shared" si="28"/>
        <v>No Indication</v>
      </c>
      <c r="U90" t="str">
        <f t="shared" si="29"/>
        <v>No T+M+I</v>
      </c>
      <c r="V90">
        <v>255.74245098891825</v>
      </c>
      <c r="W90">
        <v>258.37984385098224</v>
      </c>
      <c r="X90">
        <f t="shared" si="30"/>
        <v>-2.6373928620639902</v>
      </c>
      <c r="Y90">
        <v>-1.491683933717044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256.8</v>
      </c>
      <c r="D91">
        <v>257.60000000000002</v>
      </c>
      <c r="E91">
        <v>252.25</v>
      </c>
      <c r="F91">
        <v>253.05</v>
      </c>
      <c r="G91">
        <f>_xll.TA_TYPPRICE(D91,E91,F91)</f>
        <v>254.30000000000004</v>
      </c>
      <c r="H91">
        <v>253.8503812612164</v>
      </c>
      <c r="I91" t="str">
        <f t="shared" si="20"/>
        <v>DOWN</v>
      </c>
      <c r="J91">
        <v>257.68252988091729</v>
      </c>
      <c r="K91">
        <v>251.22933086700289</v>
      </c>
      <c r="L91" t="str">
        <f t="shared" si="21"/>
        <v>No Confirmation</v>
      </c>
      <c r="M91" t="str">
        <f t="shared" si="22"/>
        <v>No Trend</v>
      </c>
      <c r="N91">
        <v>44.514327261485782</v>
      </c>
      <c r="O91" t="str">
        <f t="shared" si="23"/>
        <v>No Momentum</v>
      </c>
      <c r="P91" t="str">
        <f t="shared" si="24"/>
        <v>No Trend + Momentum</v>
      </c>
      <c r="Q91">
        <f t="shared" si="25"/>
        <v>0.80000000000001137</v>
      </c>
      <c r="R91">
        <f t="shared" si="26"/>
        <v>5.3500000000000227</v>
      </c>
      <c r="S91">
        <f t="shared" si="27"/>
        <v>0.14953271028037532</v>
      </c>
      <c r="T91" t="str">
        <f t="shared" si="28"/>
        <v>DOWN</v>
      </c>
      <c r="U91" t="str">
        <f t="shared" si="29"/>
        <v>No T+M+I</v>
      </c>
      <c r="V91">
        <v>255.32822775985392</v>
      </c>
      <c r="W91">
        <v>257.98504060276133</v>
      </c>
      <c r="X91">
        <f t="shared" si="30"/>
        <v>-2.6568128429074136</v>
      </c>
      <c r="Y91">
        <v>-1.7247097155551179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253.45</v>
      </c>
      <c r="D92">
        <v>255.4</v>
      </c>
      <c r="E92">
        <v>250.3</v>
      </c>
      <c r="F92">
        <v>253</v>
      </c>
      <c r="G92">
        <f>_xll.TA_TYPPRICE(D92,E92,F92)</f>
        <v>252.9</v>
      </c>
      <c r="H92">
        <v>253.37519063060819</v>
      </c>
      <c r="I92" t="str">
        <f t="shared" si="20"/>
        <v>DOWN</v>
      </c>
      <c r="J92">
        <v>257.17530101849121</v>
      </c>
      <c r="K92">
        <v>251.02281289655781</v>
      </c>
      <c r="L92" t="str">
        <f t="shared" si="21"/>
        <v>No Confirmation</v>
      </c>
      <c r="M92" t="str">
        <f t="shared" si="22"/>
        <v>No Trend</v>
      </c>
      <c r="N92">
        <v>44.325025601256954</v>
      </c>
      <c r="O92" t="str">
        <f t="shared" si="23"/>
        <v>No Momentum</v>
      </c>
      <c r="P92" t="str">
        <f t="shared" si="24"/>
        <v>No Trend + Momentum</v>
      </c>
      <c r="Q92">
        <f t="shared" si="25"/>
        <v>2.6999999999999886</v>
      </c>
      <c r="R92">
        <f t="shared" si="26"/>
        <v>5.0999999999999943</v>
      </c>
      <c r="S92">
        <f t="shared" si="27"/>
        <v>0.52941176470588069</v>
      </c>
      <c r="T92" t="str">
        <f t="shared" si="28"/>
        <v>No Indication</v>
      </c>
      <c r="U92" t="str">
        <f t="shared" si="29"/>
        <v>No T+M+I</v>
      </c>
      <c r="V92">
        <v>254.97003887372256</v>
      </c>
      <c r="W92">
        <v>257.61577833589013</v>
      </c>
      <c r="X92">
        <f t="shared" si="30"/>
        <v>-2.6457394621675689</v>
      </c>
      <c r="Y92">
        <v>-1.908915664877608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253.8</v>
      </c>
      <c r="D93">
        <v>257.2</v>
      </c>
      <c r="E93">
        <v>252.05</v>
      </c>
      <c r="F93">
        <v>255.85</v>
      </c>
      <c r="G93">
        <f>_xll.TA_TYPPRICE(D93,E93,F93)</f>
        <v>255.03333333333333</v>
      </c>
      <c r="H93">
        <v>254.20426198197077</v>
      </c>
      <c r="I93" t="str">
        <f t="shared" si="20"/>
        <v>UP</v>
      </c>
      <c r="J93">
        <v>257.18078968104874</v>
      </c>
      <c r="K93">
        <v>251.25107669732273</v>
      </c>
      <c r="L93" t="str">
        <f t="shared" si="21"/>
        <v>No Confirmation</v>
      </c>
      <c r="M93" t="str">
        <f t="shared" si="22"/>
        <v>No Trend</v>
      </c>
      <c r="N93">
        <v>57.271628287734565</v>
      </c>
      <c r="O93" t="str">
        <f t="shared" si="23"/>
        <v>No Momentum</v>
      </c>
      <c r="P93" t="str">
        <f t="shared" si="24"/>
        <v>No Trend + Momentum</v>
      </c>
      <c r="Q93">
        <f t="shared" si="25"/>
        <v>3.7999999999999829</v>
      </c>
      <c r="R93">
        <f t="shared" si="26"/>
        <v>5.1499999999999773</v>
      </c>
      <c r="S93">
        <f t="shared" si="27"/>
        <v>0.73786407766990281</v>
      </c>
      <c r="T93" t="str">
        <f t="shared" si="28"/>
        <v>No Indication</v>
      </c>
      <c r="U93" t="str">
        <f t="shared" si="29"/>
        <v>No T+M+I</v>
      </c>
      <c r="V93">
        <v>255.10541750853446</v>
      </c>
      <c r="W93">
        <v>257.48497994063899</v>
      </c>
      <c r="X93">
        <f t="shared" si="30"/>
        <v>-2.3795624321045352</v>
      </c>
      <c r="Y93">
        <v>-2.0030450183229935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257.64999999999998</v>
      </c>
      <c r="D94">
        <v>264.5</v>
      </c>
      <c r="E94">
        <v>256.10000000000002</v>
      </c>
      <c r="F94">
        <v>264.25</v>
      </c>
      <c r="G94">
        <f>_xll.TA_TYPPRICE(D94,E94,F94)</f>
        <v>261.61666666666667</v>
      </c>
      <c r="H94">
        <v>257.9104643243187</v>
      </c>
      <c r="I94" t="str">
        <f t="shared" si="20"/>
        <v>UP</v>
      </c>
      <c r="J94">
        <v>258.80728086303793</v>
      </c>
      <c r="K94">
        <v>252.32861520902878</v>
      </c>
      <c r="L94" t="str">
        <f t="shared" si="21"/>
        <v>UP</v>
      </c>
      <c r="M94" t="str">
        <f t="shared" si="22"/>
        <v>UP</v>
      </c>
      <c r="N94">
        <v>76.987207853438349</v>
      </c>
      <c r="O94" t="str">
        <f t="shared" si="23"/>
        <v>UP</v>
      </c>
      <c r="P94" t="str">
        <f t="shared" si="24"/>
        <v>UP</v>
      </c>
      <c r="Q94">
        <f t="shared" si="25"/>
        <v>8.1499999999999773</v>
      </c>
      <c r="R94">
        <f t="shared" si="26"/>
        <v>8.3999999999999773</v>
      </c>
      <c r="S94">
        <f t="shared" si="27"/>
        <v>0.97023809523809512</v>
      </c>
      <c r="T94" t="str">
        <f t="shared" si="28"/>
        <v>UP</v>
      </c>
      <c r="U94" t="str">
        <f t="shared" si="29"/>
        <v>UP</v>
      </c>
      <c r="V94">
        <v>256.51227635337528</v>
      </c>
      <c r="W94">
        <v>257.98609253762868</v>
      </c>
      <c r="X94">
        <f t="shared" si="30"/>
        <v>-1.4738161842533941</v>
      </c>
      <c r="Y94">
        <v>-1.8971992515090736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266</v>
      </c>
      <c r="D95">
        <v>266.55</v>
      </c>
      <c r="E95">
        <v>258.2</v>
      </c>
      <c r="F95">
        <v>259.55</v>
      </c>
      <c r="G95">
        <f>_xll.TA_TYPPRICE(D95,E95,F95)</f>
        <v>261.43333333333334</v>
      </c>
      <c r="H95">
        <v>259.67189882882599</v>
      </c>
      <c r="I95" t="str">
        <f t="shared" si="20"/>
        <v>DOWN</v>
      </c>
      <c r="J95">
        <v>260.52788511569617</v>
      </c>
      <c r="K95">
        <v>253.63336738480015</v>
      </c>
      <c r="L95" t="str">
        <f t="shared" si="21"/>
        <v>No Confirmation</v>
      </c>
      <c r="M95" t="str">
        <f t="shared" si="22"/>
        <v>No Trend</v>
      </c>
      <c r="N95">
        <v>58.203841163105331</v>
      </c>
      <c r="O95" t="str">
        <f t="shared" si="23"/>
        <v>No Momentum</v>
      </c>
      <c r="P95" t="str">
        <f t="shared" si="24"/>
        <v>No Trend + Momentum</v>
      </c>
      <c r="Q95">
        <f t="shared" si="25"/>
        <v>1.3500000000000227</v>
      </c>
      <c r="R95">
        <f t="shared" si="26"/>
        <v>8.3500000000000227</v>
      </c>
      <c r="S95">
        <f t="shared" si="27"/>
        <v>0.1616766467065891</v>
      </c>
      <c r="T95" t="str">
        <f t="shared" si="28"/>
        <v>DOWN</v>
      </c>
      <c r="U95" t="str">
        <f t="shared" si="29"/>
        <v>No T+M+I</v>
      </c>
      <c r="V95">
        <v>256.97961845285602</v>
      </c>
      <c r="W95">
        <v>258.1019375348414</v>
      </c>
      <c r="X95">
        <f t="shared" si="30"/>
        <v>-1.1223190819853812</v>
      </c>
      <c r="Y95">
        <v>-1.7422232176043351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260.5</v>
      </c>
      <c r="D96">
        <v>263.10000000000002</v>
      </c>
      <c r="E96">
        <v>258.45</v>
      </c>
      <c r="F96">
        <v>260.3</v>
      </c>
      <c r="G96">
        <f>_xll.TA_TYPPRICE(D96,E96,F96)</f>
        <v>260.61666666666662</v>
      </c>
      <c r="H96">
        <v>260.14428274774627</v>
      </c>
      <c r="I96" t="str">
        <f t="shared" si="20"/>
        <v>UP</v>
      </c>
      <c r="J96">
        <v>261.09946620109702</v>
      </c>
      <c r="K96">
        <v>254.7037301881779</v>
      </c>
      <c r="L96" t="str">
        <f t="shared" si="21"/>
        <v>No Confirmation</v>
      </c>
      <c r="M96" t="str">
        <f t="shared" si="22"/>
        <v>No Trend</v>
      </c>
      <c r="N96">
        <v>60.143508924238276</v>
      </c>
      <c r="O96" t="str">
        <f t="shared" si="23"/>
        <v>UP</v>
      </c>
      <c r="P96" t="str">
        <f t="shared" si="24"/>
        <v>No Trend + Momentum</v>
      </c>
      <c r="Q96">
        <f t="shared" si="25"/>
        <v>1.8500000000000227</v>
      </c>
      <c r="R96">
        <f t="shared" si="26"/>
        <v>4.6500000000000341</v>
      </c>
      <c r="S96">
        <f t="shared" si="27"/>
        <v>0.39784946236559338</v>
      </c>
      <c r="T96" t="str">
        <f t="shared" si="28"/>
        <v>No Indication</v>
      </c>
      <c r="U96" t="str">
        <f t="shared" si="29"/>
        <v>No T+M+I</v>
      </c>
      <c r="V96">
        <v>257.49044638318588</v>
      </c>
      <c r="W96">
        <v>258.26475697670497</v>
      </c>
      <c r="X96">
        <f t="shared" si="30"/>
        <v>-0.77431059351908971</v>
      </c>
      <c r="Y96">
        <v>-1.548640692787286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258.3</v>
      </c>
      <c r="D97">
        <v>260.45</v>
      </c>
      <c r="E97">
        <v>253.55</v>
      </c>
      <c r="F97">
        <v>255.05</v>
      </c>
      <c r="G97">
        <f>_xll.TA_TYPPRICE(D97,E97,F97)</f>
        <v>256.34999999999997</v>
      </c>
      <c r="H97">
        <v>258.24714137387309</v>
      </c>
      <c r="I97" t="str">
        <f t="shared" si="20"/>
        <v>DOWN</v>
      </c>
      <c r="J97">
        <v>260.95514037863103</v>
      </c>
      <c r="K97">
        <v>254.44734570191613</v>
      </c>
      <c r="L97" t="str">
        <f t="shared" si="21"/>
        <v>No Confirmation</v>
      </c>
      <c r="M97" t="str">
        <f t="shared" si="22"/>
        <v>No Trend</v>
      </c>
      <c r="N97">
        <v>42.774245911478722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</v>
      </c>
      <c r="R97">
        <f t="shared" si="26"/>
        <v>6.8999999999999773</v>
      </c>
      <c r="S97">
        <f t="shared" si="27"/>
        <v>0.2173913043478268</v>
      </c>
      <c r="T97" t="str">
        <f t="shared" si="28"/>
        <v>No Indication</v>
      </c>
      <c r="U97" t="str">
        <f t="shared" si="29"/>
        <v>No T+M+I</v>
      </c>
      <c r="V97">
        <v>257.11499309346499</v>
      </c>
      <c r="W97">
        <v>258.0266268302824</v>
      </c>
      <c r="X97">
        <f t="shared" si="30"/>
        <v>-0.91163373681740723</v>
      </c>
      <c r="Y97">
        <v>-1.4212393015933102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259.5</v>
      </c>
      <c r="D98">
        <v>262.95</v>
      </c>
      <c r="E98">
        <v>255.5</v>
      </c>
      <c r="F98">
        <v>261</v>
      </c>
      <c r="G98">
        <f>_xll.TA_TYPPRICE(D98,E98,F98)</f>
        <v>259.81666666666666</v>
      </c>
      <c r="H98">
        <v>259.03190402026985</v>
      </c>
      <c r="I98" t="str">
        <f t="shared" si="20"/>
        <v>UP</v>
      </c>
      <c r="J98">
        <v>261.39844251671303</v>
      </c>
      <c r="K98">
        <v>254.68126887926812</v>
      </c>
      <c r="L98" t="str">
        <f t="shared" si="21"/>
        <v>No Confirmation</v>
      </c>
      <c r="M98" t="str">
        <f t="shared" si="22"/>
        <v>No Trend</v>
      </c>
      <c r="N98">
        <v>59.389273406235269</v>
      </c>
      <c r="O98" t="str">
        <f t="shared" si="23"/>
        <v>No Momentum</v>
      </c>
      <c r="P98" t="str">
        <f t="shared" si="24"/>
        <v>No Trend + Momentum</v>
      </c>
      <c r="Q98">
        <f t="shared" si="25"/>
        <v>5.5</v>
      </c>
      <c r="R98">
        <f t="shared" si="26"/>
        <v>7.4499999999999886</v>
      </c>
      <c r="S98">
        <f t="shared" si="27"/>
        <v>0.73825503355704813</v>
      </c>
      <c r="T98" t="str">
        <f t="shared" si="28"/>
        <v>No Indication</v>
      </c>
      <c r="U98" t="str">
        <f t="shared" si="29"/>
        <v>No T+M+I</v>
      </c>
      <c r="V98">
        <v>257.71268646370112</v>
      </c>
      <c r="W98">
        <v>258.24687669470592</v>
      </c>
      <c r="X98">
        <f t="shared" si="30"/>
        <v>-0.5341902310047999</v>
      </c>
      <c r="Y98">
        <v>-1.2438294874756082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261.25</v>
      </c>
      <c r="D99">
        <v>263.3</v>
      </c>
      <c r="E99">
        <v>257.5</v>
      </c>
      <c r="F99">
        <v>258.89999999999998</v>
      </c>
      <c r="G99">
        <f>_xll.TA_TYPPRICE(D99,E99,F99)</f>
        <v>259.89999999999998</v>
      </c>
      <c r="H99">
        <v>259.46595201013491</v>
      </c>
      <c r="I99" t="str">
        <f t="shared" si="20"/>
        <v>DOWN</v>
      </c>
      <c r="J99">
        <v>261.82101084633234</v>
      </c>
      <c r="K99">
        <v>255.30765357276408</v>
      </c>
      <c r="L99" t="str">
        <f t="shared" si="21"/>
        <v>No Confirmation</v>
      </c>
      <c r="M99" t="str">
        <f t="shared" si="22"/>
        <v>No Trend</v>
      </c>
      <c r="N99">
        <v>52.645772988108028</v>
      </c>
      <c r="O99" t="str">
        <f t="shared" si="23"/>
        <v>No Momentum</v>
      </c>
      <c r="P99" t="str">
        <f t="shared" si="24"/>
        <v>No Trend + Momentum</v>
      </c>
      <c r="Q99">
        <f t="shared" si="25"/>
        <v>1.3999999999999773</v>
      </c>
      <c r="R99">
        <f t="shared" si="26"/>
        <v>5.8000000000000114</v>
      </c>
      <c r="S99">
        <f t="shared" si="27"/>
        <v>0.24137931034482318</v>
      </c>
      <c r="T99" t="str">
        <f t="shared" si="28"/>
        <v>No Indication</v>
      </c>
      <c r="U99" t="str">
        <f t="shared" si="29"/>
        <v>No T+M+I</v>
      </c>
      <c r="V99">
        <v>257.89535008467016</v>
      </c>
      <c r="W99">
        <v>258.29525619880178</v>
      </c>
      <c r="X99">
        <f t="shared" si="30"/>
        <v>-0.39990611413162469</v>
      </c>
      <c r="Y99">
        <v>-1.0750448128068115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268</v>
      </c>
      <c r="D100">
        <v>269</v>
      </c>
      <c r="E100">
        <v>261.64999999999998</v>
      </c>
      <c r="F100">
        <v>262.25</v>
      </c>
      <c r="G100">
        <f>_xll.TA_TYPPRICE(D100,E100,F100)</f>
        <v>264.3</v>
      </c>
      <c r="H100">
        <v>261.88297600506746</v>
      </c>
      <c r="I100" t="str">
        <f t="shared" si="20"/>
        <v>UP</v>
      </c>
      <c r="J100">
        <v>263.41634176936958</v>
      </c>
      <c r="K100">
        <v>256.7170638899276</v>
      </c>
      <c r="L100" t="str">
        <f t="shared" si="21"/>
        <v>No Confirmation</v>
      </c>
      <c r="M100" t="str">
        <f t="shared" si="22"/>
        <v>No Trend</v>
      </c>
      <c r="N100">
        <v>61.388215345330075</v>
      </c>
      <c r="O100" t="str">
        <f t="shared" si="23"/>
        <v>UP</v>
      </c>
      <c r="P100" t="str">
        <f t="shared" si="24"/>
        <v>No Trend + Momentum</v>
      </c>
      <c r="Q100">
        <f t="shared" si="25"/>
        <v>0.60000000000002274</v>
      </c>
      <c r="R100">
        <f t="shared" si="26"/>
        <v>7.3500000000000227</v>
      </c>
      <c r="S100">
        <f t="shared" si="27"/>
        <v>8.1632653061227328E-2</v>
      </c>
      <c r="T100" t="str">
        <f t="shared" si="28"/>
        <v>DOWN</v>
      </c>
      <c r="U100" t="str">
        <f t="shared" si="29"/>
        <v>No T+M+I</v>
      </c>
      <c r="V100">
        <v>258.56529622549016</v>
      </c>
      <c r="W100">
        <v>258.58820018407573</v>
      </c>
      <c r="X100">
        <f t="shared" si="30"/>
        <v>-2.2903958585573037E-2</v>
      </c>
      <c r="Y100">
        <v>-0.86461664196256383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262.7</v>
      </c>
      <c r="D101">
        <v>263.8</v>
      </c>
      <c r="E101">
        <v>254.8</v>
      </c>
      <c r="F101">
        <v>258</v>
      </c>
      <c r="G101">
        <f>_xll.TA_TYPPRICE(D101,E101,F101)</f>
        <v>258.86666666666667</v>
      </c>
      <c r="H101">
        <v>260.37482133586707</v>
      </c>
      <c r="I101" t="str">
        <f t="shared" si="20"/>
        <v>DOWN</v>
      </c>
      <c r="J101">
        <v>263.50159915395415</v>
      </c>
      <c r="K101">
        <v>256.29104969216593</v>
      </c>
      <c r="L101" t="str">
        <f t="shared" si="21"/>
        <v>No Confirmation</v>
      </c>
      <c r="M101" t="str">
        <f t="shared" si="22"/>
        <v>No Trend</v>
      </c>
      <c r="N101">
        <v>47.485758857896236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3.1999999999999886</v>
      </c>
      <c r="R101">
        <f t="shared" si="26"/>
        <v>9</v>
      </c>
      <c r="S101">
        <f t="shared" si="27"/>
        <v>0.35555555555555429</v>
      </c>
      <c r="T101" t="str">
        <f t="shared" si="28"/>
        <v>No Indication</v>
      </c>
      <c r="U101" t="str">
        <f t="shared" si="29"/>
        <v>No T+M+I</v>
      </c>
      <c r="V101">
        <v>258.47832757541477</v>
      </c>
      <c r="W101">
        <v>258.54462980007014</v>
      </c>
      <c r="X101">
        <f t="shared" si="30"/>
        <v>-6.630222465537372E-2</v>
      </c>
      <c r="Y101">
        <v>-0.70495375850112585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259.75</v>
      </c>
      <c r="D102">
        <v>263</v>
      </c>
      <c r="E102">
        <v>248.65</v>
      </c>
      <c r="F102">
        <v>251.5</v>
      </c>
      <c r="G102">
        <f>_xll.TA_TYPPRICE(D102,E102,F102)</f>
        <v>254.38333333333333</v>
      </c>
      <c r="H102">
        <v>257.3790773346002</v>
      </c>
      <c r="I102" t="str">
        <f t="shared" si="20"/>
        <v>DOWN</v>
      </c>
      <c r="J102">
        <v>263.39013267529765</v>
      </c>
      <c r="K102">
        <v>254.59303864946239</v>
      </c>
      <c r="L102" t="str">
        <f t="shared" si="21"/>
        <v>DOWN</v>
      </c>
      <c r="M102" t="str">
        <f t="shared" si="22"/>
        <v>DOWN</v>
      </c>
      <c r="N102">
        <v>33.138387298923931</v>
      </c>
      <c r="O102" t="str">
        <f t="shared" si="23"/>
        <v>DOWN</v>
      </c>
      <c r="P102" t="str">
        <f t="shared" si="24"/>
        <v>DOWN</v>
      </c>
      <c r="Q102">
        <f t="shared" si="25"/>
        <v>2.8499999999999943</v>
      </c>
      <c r="R102">
        <f t="shared" si="26"/>
        <v>14.349999999999994</v>
      </c>
      <c r="S102">
        <f t="shared" si="27"/>
        <v>0.19860627177700316</v>
      </c>
      <c r="T102" t="str">
        <f t="shared" si="28"/>
        <v>DOWN</v>
      </c>
      <c r="U102" t="str">
        <f t="shared" si="29"/>
        <v>DOWN</v>
      </c>
      <c r="V102">
        <v>257.40473871765863</v>
      </c>
      <c r="W102">
        <v>258.02280537043532</v>
      </c>
      <c r="X102">
        <f t="shared" si="30"/>
        <v>-0.61806665277669026</v>
      </c>
      <c r="Y102">
        <v>-0.68757633735623869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253.2</v>
      </c>
      <c r="D103">
        <v>253.2</v>
      </c>
      <c r="E103">
        <v>245</v>
      </c>
      <c r="F103">
        <v>249.65</v>
      </c>
      <c r="G103">
        <f>_xll.TA_TYPPRICE(D103,E103,F103)</f>
        <v>249.28333333333333</v>
      </c>
      <c r="H103">
        <v>253.33120533396675</v>
      </c>
      <c r="I103" t="str">
        <f t="shared" si="20"/>
        <v>DOWN</v>
      </c>
      <c r="J103">
        <v>261.12565874745371</v>
      </c>
      <c r="K103">
        <v>252.46125228291518</v>
      </c>
      <c r="L103" t="str">
        <f t="shared" si="21"/>
        <v>DOWN</v>
      </c>
      <c r="M103" t="str">
        <f t="shared" si="22"/>
        <v>DOWN</v>
      </c>
      <c r="N103">
        <v>29.922002489787165</v>
      </c>
      <c r="O103" t="str">
        <f t="shared" si="23"/>
        <v>DOWN</v>
      </c>
      <c r="P103" t="str">
        <f t="shared" si="24"/>
        <v>DOWN</v>
      </c>
      <c r="Q103">
        <f t="shared" si="25"/>
        <v>4.6500000000000057</v>
      </c>
      <c r="R103">
        <f t="shared" si="26"/>
        <v>8.1999999999999886</v>
      </c>
      <c r="S103">
        <f t="shared" si="27"/>
        <v>0.56707317073170882</v>
      </c>
      <c r="T103" t="str">
        <f t="shared" si="28"/>
        <v>No Indication</v>
      </c>
      <c r="U103" t="str">
        <f t="shared" si="29"/>
        <v>No T+M+I</v>
      </c>
      <c r="V103">
        <v>256.21170199186497</v>
      </c>
      <c r="W103">
        <v>257.40259756521789</v>
      </c>
      <c r="X103">
        <f t="shared" si="30"/>
        <v>-1.1908955733529183</v>
      </c>
      <c r="Y103">
        <v>-0.78824018455557465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243</v>
      </c>
      <c r="D104">
        <v>252.2</v>
      </c>
      <c r="E104">
        <v>243</v>
      </c>
      <c r="F104">
        <v>247.2</v>
      </c>
      <c r="G104">
        <f>_xll.TA_TYPPRICE(D104,E104,F104)</f>
        <v>247.46666666666667</v>
      </c>
      <c r="H104">
        <v>250.39893600031672</v>
      </c>
      <c r="I104" t="str">
        <f t="shared" si="20"/>
        <v>DOWN</v>
      </c>
      <c r="J104">
        <v>259.1421790257973</v>
      </c>
      <c r="K104">
        <v>250.35875177560069</v>
      </c>
      <c r="L104" t="str">
        <f t="shared" si="21"/>
        <v>DOWN</v>
      </c>
      <c r="M104" t="str">
        <f t="shared" si="22"/>
        <v>DOWN</v>
      </c>
      <c r="N104">
        <v>25.779888580776888</v>
      </c>
      <c r="O104" t="str">
        <f t="shared" si="23"/>
        <v>DOWN</v>
      </c>
      <c r="P104" t="str">
        <f t="shared" si="24"/>
        <v>DOWN</v>
      </c>
      <c r="Q104">
        <f t="shared" si="25"/>
        <v>4.1999999999999886</v>
      </c>
      <c r="R104">
        <f t="shared" si="26"/>
        <v>9.1999999999999886</v>
      </c>
      <c r="S104">
        <f t="shared" si="27"/>
        <v>0.45652173913043409</v>
      </c>
      <c r="T104" t="str">
        <f t="shared" si="28"/>
        <v>No Indication</v>
      </c>
      <c r="U104" t="str">
        <f t="shared" si="29"/>
        <v>No T+M+I</v>
      </c>
      <c r="V104">
        <v>254.82528630080881</v>
      </c>
      <c r="W104">
        <v>256.64684959742397</v>
      </c>
      <c r="X104">
        <f t="shared" si="30"/>
        <v>-1.8215632966151531</v>
      </c>
      <c r="Y104">
        <v>-0.9949048069674904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248.55</v>
      </c>
      <c r="D105">
        <v>250.1</v>
      </c>
      <c r="E105">
        <v>239.3</v>
      </c>
      <c r="F105">
        <v>241.15</v>
      </c>
      <c r="G105">
        <f>_xll.TA_TYPPRICE(D105,E105,F105)</f>
        <v>243.51666666666665</v>
      </c>
      <c r="H105">
        <v>246.95780133349169</v>
      </c>
      <c r="I105" t="str">
        <f t="shared" si="20"/>
        <v>DOWN</v>
      </c>
      <c r="J105">
        <v>257.13280590895346</v>
      </c>
      <c r="K105">
        <v>247.90125138102277</v>
      </c>
      <c r="L105" t="str">
        <f t="shared" si="21"/>
        <v>DOWN</v>
      </c>
      <c r="M105" t="str">
        <f t="shared" si="22"/>
        <v>DOWN</v>
      </c>
      <c r="N105">
        <v>18.062024654930308</v>
      </c>
      <c r="O105" t="str">
        <f t="shared" si="23"/>
        <v>DOWN</v>
      </c>
      <c r="P105" t="str">
        <f t="shared" si="24"/>
        <v>DOWN</v>
      </c>
      <c r="Q105">
        <f t="shared" si="25"/>
        <v>1.8499999999999943</v>
      </c>
      <c r="R105">
        <f t="shared" si="26"/>
        <v>10.799999999999983</v>
      </c>
      <c r="S105">
        <f t="shared" si="27"/>
        <v>0.17129629629629603</v>
      </c>
      <c r="T105" t="str">
        <f t="shared" si="28"/>
        <v>DOWN</v>
      </c>
      <c r="U105" t="str">
        <f t="shared" si="29"/>
        <v>DOWN</v>
      </c>
      <c r="V105">
        <v>252.72139610068439</v>
      </c>
      <c r="W105">
        <v>255.49893481242961</v>
      </c>
      <c r="X105">
        <f t="shared" si="30"/>
        <v>-2.7775387117452226</v>
      </c>
      <c r="Y105">
        <v>-1.3514315879230367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248.85000000000002</v>
      </c>
      <c r="AE105">
        <f t="shared" si="36"/>
        <v>245.95000000000002</v>
      </c>
      <c r="AF105">
        <f t="shared" si="37"/>
        <v>244.70000000000002</v>
      </c>
      <c r="AG105">
        <f t="shared" si="38"/>
        <v>243.45000000000002</v>
      </c>
    </row>
    <row r="106" spans="1:33" x14ac:dyDescent="0.25">
      <c r="A106" t="s">
        <v>5</v>
      </c>
      <c r="B106" s="1">
        <v>43006</v>
      </c>
      <c r="C106">
        <v>242.05</v>
      </c>
      <c r="D106">
        <v>246.3</v>
      </c>
      <c r="E106">
        <v>240.6</v>
      </c>
      <c r="F106">
        <v>241.55</v>
      </c>
      <c r="G106">
        <f>_xll.TA_TYPPRICE(D106,E106,F106)</f>
        <v>242.81666666666669</v>
      </c>
      <c r="H106">
        <v>244.88723400007919</v>
      </c>
      <c r="I106" t="str">
        <f t="shared" si="20"/>
        <v>DOWN</v>
      </c>
      <c r="J106">
        <v>254.72551570696379</v>
      </c>
      <c r="K106">
        <v>246.27875107412882</v>
      </c>
      <c r="L106" t="str">
        <f t="shared" si="21"/>
        <v>DOWN</v>
      </c>
      <c r="M106" t="str">
        <f t="shared" si="22"/>
        <v>DOWN</v>
      </c>
      <c r="N106">
        <v>20.04036724953577</v>
      </c>
      <c r="O106" t="str">
        <f t="shared" si="23"/>
        <v>DOWN</v>
      </c>
      <c r="P106" t="str">
        <f t="shared" si="24"/>
        <v>DOWN</v>
      </c>
      <c r="Q106">
        <f t="shared" si="25"/>
        <v>0.95000000000001705</v>
      </c>
      <c r="R106">
        <f t="shared" si="26"/>
        <v>5.7000000000000171</v>
      </c>
      <c r="S106">
        <f t="shared" si="27"/>
        <v>0.16666666666666916</v>
      </c>
      <c r="T106" t="str">
        <f t="shared" si="28"/>
        <v>DOWN</v>
      </c>
      <c r="U106" t="str">
        <f t="shared" si="29"/>
        <v>DOWN</v>
      </c>
      <c r="V106">
        <v>251.00271977750216</v>
      </c>
      <c r="W106">
        <v>254.46568038187928</v>
      </c>
      <c r="X106">
        <f t="shared" si="30"/>
        <v>-3.4629606043771162</v>
      </c>
      <c r="Y106">
        <v>-1.7737373912138525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245.65</v>
      </c>
      <c r="AE106">
        <f t="shared" si="36"/>
        <v>244.10000000000002</v>
      </c>
      <c r="AF106">
        <f t="shared" si="37"/>
        <v>243.45000000000002</v>
      </c>
      <c r="AG106">
        <f t="shared" si="38"/>
        <v>242.8</v>
      </c>
    </row>
    <row r="107" spans="1:33" x14ac:dyDescent="0.25">
      <c r="A107" t="s">
        <v>5</v>
      </c>
      <c r="B107" s="1">
        <v>43007</v>
      </c>
      <c r="C107">
        <v>244.55</v>
      </c>
      <c r="D107">
        <v>249.4</v>
      </c>
      <c r="E107">
        <v>244.55</v>
      </c>
      <c r="F107">
        <v>246</v>
      </c>
      <c r="G107">
        <f>_xll.TA_TYPPRICE(D107,E107,F107)</f>
        <v>246.65</v>
      </c>
      <c r="H107">
        <v>245.7686170000396</v>
      </c>
      <c r="I107" t="str">
        <f t="shared" si="20"/>
        <v>UP</v>
      </c>
      <c r="J107">
        <v>253.54206777208296</v>
      </c>
      <c r="K107">
        <v>245.89458416876687</v>
      </c>
      <c r="L107" t="str">
        <f t="shared" si="21"/>
        <v>No Confirmation</v>
      </c>
      <c r="M107" t="str">
        <f t="shared" si="22"/>
        <v>No Trend</v>
      </c>
      <c r="N107">
        <v>40.139130226363449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1.4499999999999886</v>
      </c>
      <c r="R107">
        <f t="shared" si="26"/>
        <v>4.8499999999999943</v>
      </c>
      <c r="S107">
        <f t="shared" si="27"/>
        <v>0.29896907216494645</v>
      </c>
      <c r="T107" t="str">
        <f t="shared" si="28"/>
        <v>No Indication</v>
      </c>
      <c r="U107" t="str">
        <f t="shared" si="29"/>
        <v>No T+M+I</v>
      </c>
      <c r="V107">
        <v>250.23307058096336</v>
      </c>
      <c r="W107">
        <v>253.83859294618452</v>
      </c>
      <c r="X107">
        <f t="shared" si="30"/>
        <v>-3.6055223652211623</v>
      </c>
      <c r="Y107">
        <v>-2.1400943860153143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249</v>
      </c>
      <c r="D108">
        <v>249.7</v>
      </c>
      <c r="E108">
        <v>242</v>
      </c>
      <c r="F108">
        <v>243.95</v>
      </c>
      <c r="G108">
        <f>_xll.TA_TYPPRICE(D108,E108,F108)</f>
        <v>245.21666666666667</v>
      </c>
      <c r="H108">
        <v>245.49264183335313</v>
      </c>
      <c r="I108" t="str">
        <f t="shared" si="20"/>
        <v>DOWN</v>
      </c>
      <c r="J108">
        <v>252.68827493384231</v>
      </c>
      <c r="K108">
        <v>245.02912102015202</v>
      </c>
      <c r="L108" t="str">
        <f t="shared" si="21"/>
        <v>DOWN</v>
      </c>
      <c r="M108" t="str">
        <f t="shared" si="22"/>
        <v>DOWN</v>
      </c>
      <c r="N108">
        <v>35.063829844580319</v>
      </c>
      <c r="O108" t="str">
        <f t="shared" si="23"/>
        <v>DOWN</v>
      </c>
      <c r="P108" t="str">
        <f t="shared" si="24"/>
        <v>DOWN</v>
      </c>
      <c r="Q108">
        <f t="shared" si="25"/>
        <v>1.9499999999999886</v>
      </c>
      <c r="R108">
        <f t="shared" si="26"/>
        <v>7.6999999999999886</v>
      </c>
      <c r="S108">
        <f t="shared" si="27"/>
        <v>0.25324675324675217</v>
      </c>
      <c r="T108" t="str">
        <f t="shared" si="28"/>
        <v>No Indication</v>
      </c>
      <c r="U108" t="str">
        <f t="shared" si="29"/>
        <v>No T+M+I</v>
      </c>
      <c r="V108">
        <v>249.26644433773822</v>
      </c>
      <c r="W108">
        <v>253.10610457980047</v>
      </c>
      <c r="X108">
        <f t="shared" si="30"/>
        <v>-3.8396602420622514</v>
      </c>
      <c r="Y108">
        <v>-2.4800075572247016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245.2</v>
      </c>
      <c r="D109">
        <v>246.25</v>
      </c>
      <c r="E109">
        <v>237.65</v>
      </c>
      <c r="F109">
        <v>238.5</v>
      </c>
      <c r="G109">
        <f>_xll.TA_TYPPRICE(D109,E109,F109)</f>
        <v>240.79999999999998</v>
      </c>
      <c r="H109">
        <v>243.14632091667656</v>
      </c>
      <c r="I109" t="str">
        <f t="shared" si="20"/>
        <v>DOWN</v>
      </c>
      <c r="J109">
        <v>251.25754717076623</v>
      </c>
      <c r="K109">
        <v>243.38931634900712</v>
      </c>
      <c r="L109" t="str">
        <f t="shared" si="21"/>
        <v>DOWN</v>
      </c>
      <c r="M109" t="str">
        <f t="shared" si="22"/>
        <v>DOWN</v>
      </c>
      <c r="N109">
        <v>24.689522022639874</v>
      </c>
      <c r="O109" t="str">
        <f t="shared" si="23"/>
        <v>DOWN</v>
      </c>
      <c r="P109" t="str">
        <f t="shared" si="24"/>
        <v>DOWN</v>
      </c>
      <c r="Q109">
        <f t="shared" si="25"/>
        <v>0.84999999999999432</v>
      </c>
      <c r="R109">
        <f t="shared" si="26"/>
        <v>8.5999999999999943</v>
      </c>
      <c r="S109">
        <f t="shared" si="27"/>
        <v>9.883720930232498E-2</v>
      </c>
      <c r="T109" t="str">
        <f t="shared" si="28"/>
        <v>DOWN</v>
      </c>
      <c r="U109" t="str">
        <f t="shared" si="29"/>
        <v>DOWN</v>
      </c>
      <c r="V109">
        <v>247.61006828577848</v>
      </c>
      <c r="W109">
        <v>252.02417090722267</v>
      </c>
      <c r="X109">
        <f t="shared" si="30"/>
        <v>-4.4141026214441865</v>
      </c>
      <c r="Y109">
        <v>-2.8668265700685986</v>
      </c>
      <c r="Z109" t="str">
        <f t="shared" si="31"/>
        <v>DOWN</v>
      </c>
      <c r="AA109" t="str">
        <f t="shared" si="32"/>
        <v>DOWN</v>
      </c>
      <c r="AB109" t="str">
        <f t="shared" si="33"/>
        <v>DOWN</v>
      </c>
      <c r="AC109" t="str">
        <f t="shared" si="34"/>
        <v>DOWN</v>
      </c>
      <c r="AD109">
        <f t="shared" si="35"/>
        <v>245.25</v>
      </c>
      <c r="AE109">
        <f t="shared" si="36"/>
        <v>242.95000000000002</v>
      </c>
      <c r="AF109">
        <f t="shared" si="37"/>
        <v>241.95000000000002</v>
      </c>
      <c r="AG109">
        <f t="shared" si="38"/>
        <v>240.95000000000002</v>
      </c>
    </row>
    <row r="110" spans="1:33" x14ac:dyDescent="0.25">
      <c r="A110" t="s">
        <v>5</v>
      </c>
      <c r="B110" s="1">
        <v>43013</v>
      </c>
      <c r="C110">
        <v>237.5</v>
      </c>
      <c r="D110">
        <v>240.8</v>
      </c>
      <c r="E110">
        <v>236</v>
      </c>
      <c r="F110">
        <v>239.25</v>
      </c>
      <c r="G110">
        <f>_xll.TA_TYPPRICE(D110,E110,F110)</f>
        <v>238.68333333333331</v>
      </c>
      <c r="H110">
        <v>240.91482712500493</v>
      </c>
      <c r="I110" t="str">
        <f t="shared" si="20"/>
        <v>DOWN</v>
      </c>
      <c r="J110">
        <v>248.93364779948485</v>
      </c>
      <c r="K110">
        <v>241.74724604922775</v>
      </c>
      <c r="L110" t="str">
        <f t="shared" si="21"/>
        <v>DOWN</v>
      </c>
      <c r="M110" t="str">
        <f t="shared" si="22"/>
        <v>DOWN</v>
      </c>
      <c r="N110">
        <v>28.336815077091909</v>
      </c>
      <c r="O110" t="str">
        <f t="shared" si="23"/>
        <v>DOWN</v>
      </c>
      <c r="P110" t="str">
        <f t="shared" si="24"/>
        <v>DOWN</v>
      </c>
      <c r="Q110">
        <f t="shared" si="25"/>
        <v>3.25</v>
      </c>
      <c r="R110">
        <f t="shared" si="26"/>
        <v>4.8000000000000114</v>
      </c>
      <c r="S110">
        <f t="shared" si="27"/>
        <v>0.67708333333333171</v>
      </c>
      <c r="T110" t="str">
        <f t="shared" si="28"/>
        <v>No Indication</v>
      </c>
      <c r="U110" t="str">
        <f t="shared" si="29"/>
        <v>No T+M+I</v>
      </c>
      <c r="V110">
        <v>246.32390393412027</v>
      </c>
      <c r="W110">
        <v>251.07793602520618</v>
      </c>
      <c r="X110">
        <f t="shared" si="30"/>
        <v>-4.754032091085918</v>
      </c>
      <c r="Y110">
        <v>-3.2442676742720624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239.2</v>
      </c>
      <c r="D111">
        <v>243.75</v>
      </c>
      <c r="E111">
        <v>237.25</v>
      </c>
      <c r="F111">
        <v>242.15</v>
      </c>
      <c r="G111">
        <f>_xll.TA_TYPPRICE(D111,E111,F111)</f>
        <v>241.04999999999998</v>
      </c>
      <c r="H111">
        <v>240.98241356250247</v>
      </c>
      <c r="I111" t="str">
        <f t="shared" si="20"/>
        <v>UP</v>
      </c>
      <c r="J111">
        <v>247.781726066266</v>
      </c>
      <c r="K111">
        <v>240.74785803828826</v>
      </c>
      <c r="L111" t="str">
        <f t="shared" si="21"/>
        <v>No Confirmation</v>
      </c>
      <c r="M111" t="str">
        <f t="shared" si="22"/>
        <v>No Trend</v>
      </c>
      <c r="N111">
        <v>41.929812421560541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4.9000000000000057</v>
      </c>
      <c r="R111">
        <f t="shared" si="26"/>
        <v>6.5</v>
      </c>
      <c r="S111">
        <f t="shared" si="27"/>
        <v>0.75384615384615472</v>
      </c>
      <c r="T111" t="str">
        <f t="shared" si="28"/>
        <v>No Indication</v>
      </c>
      <c r="U111" t="str">
        <f t="shared" si="29"/>
        <v>No T+M+I</v>
      </c>
      <c r="V111">
        <v>245.68176486733253</v>
      </c>
      <c r="W111">
        <v>250.41660743074647</v>
      </c>
      <c r="X111">
        <f t="shared" si="30"/>
        <v>-4.7348425634139346</v>
      </c>
      <c r="Y111">
        <v>-3.5423826521004367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243.6</v>
      </c>
      <c r="D112">
        <v>243.9</v>
      </c>
      <c r="E112">
        <v>236.5</v>
      </c>
      <c r="F112">
        <v>237.95</v>
      </c>
      <c r="G112">
        <f>_xll.TA_TYPPRICE(D112,E112,F112)</f>
        <v>239.44999999999996</v>
      </c>
      <c r="H112">
        <v>240.21620678125123</v>
      </c>
      <c r="I112" t="str">
        <f t="shared" si="20"/>
        <v>DOWN</v>
      </c>
      <c r="J112">
        <v>246.91912027376245</v>
      </c>
      <c r="K112">
        <v>239.8038895853353</v>
      </c>
      <c r="L112" t="str">
        <f t="shared" si="21"/>
        <v>DOWN</v>
      </c>
      <c r="M112" t="str">
        <f t="shared" si="22"/>
        <v>DOWN</v>
      </c>
      <c r="N112">
        <v>31.212075717836989</v>
      </c>
      <c r="O112" t="str">
        <f t="shared" si="23"/>
        <v>DOWN</v>
      </c>
      <c r="P112" t="str">
        <f t="shared" si="24"/>
        <v>DOWN</v>
      </c>
      <c r="Q112">
        <f t="shared" si="25"/>
        <v>1.4499999999999886</v>
      </c>
      <c r="R112">
        <f t="shared" si="26"/>
        <v>7.4000000000000057</v>
      </c>
      <c r="S112">
        <f t="shared" si="27"/>
        <v>0.19594594594594425</v>
      </c>
      <c r="T112" t="str">
        <f t="shared" si="28"/>
        <v>DOWN</v>
      </c>
      <c r="U112" t="str">
        <f t="shared" si="29"/>
        <v>DOWN</v>
      </c>
      <c r="V112">
        <v>244.49226258005061</v>
      </c>
      <c r="W112">
        <v>249.49315502846895</v>
      </c>
      <c r="X112">
        <f t="shared" si="30"/>
        <v>-5.000892448418341</v>
      </c>
      <c r="Y112">
        <v>-3.8340846113640175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238.4</v>
      </c>
      <c r="D113">
        <v>242.8</v>
      </c>
      <c r="E113">
        <v>238.05</v>
      </c>
      <c r="F113">
        <v>242.2</v>
      </c>
      <c r="G113">
        <f>_xll.TA_TYPPRICE(D113,E113,F113)</f>
        <v>241.01666666666665</v>
      </c>
      <c r="H113">
        <v>240.61643672395894</v>
      </c>
      <c r="I113" t="str">
        <f t="shared" si="20"/>
        <v>UP</v>
      </c>
      <c r="J113">
        <v>246.00376021292635</v>
      </c>
      <c r="K113">
        <v>239.41413634414968</v>
      </c>
      <c r="L113" t="str">
        <f t="shared" si="21"/>
        <v>No Confirmation</v>
      </c>
      <c r="M113" t="str">
        <f t="shared" si="22"/>
        <v>No Trend</v>
      </c>
      <c r="N113">
        <v>48.018596539206698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4.1499999999999773</v>
      </c>
      <c r="R113">
        <f t="shared" si="26"/>
        <v>4.75</v>
      </c>
      <c r="S113">
        <f t="shared" si="27"/>
        <v>0.87368421052631096</v>
      </c>
      <c r="T113" t="str">
        <f t="shared" si="28"/>
        <v>UP</v>
      </c>
      <c r="U113" t="str">
        <f t="shared" si="29"/>
        <v>No T+M+I</v>
      </c>
      <c r="V113">
        <v>244.13960679850436</v>
      </c>
      <c r="W113">
        <v>248.95292132265644</v>
      </c>
      <c r="X113">
        <f t="shared" si="30"/>
        <v>-4.8133145241520765</v>
      </c>
      <c r="Y113">
        <v>-4.0299305939216294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242.9</v>
      </c>
      <c r="D114">
        <v>244.35</v>
      </c>
      <c r="E114">
        <v>236</v>
      </c>
      <c r="F114">
        <v>237.7</v>
      </c>
      <c r="G114">
        <f>_xll.TA_TYPPRICE(D114,E114,F114)</f>
        <v>239.35</v>
      </c>
      <c r="H114">
        <v>239.98321836197948</v>
      </c>
      <c r="I114" t="str">
        <f t="shared" si="20"/>
        <v>DOWN</v>
      </c>
      <c r="J114">
        <v>245.63625794338716</v>
      </c>
      <c r="K114">
        <v>238.65543937878309</v>
      </c>
      <c r="L114" t="str">
        <f t="shared" si="21"/>
        <v>DOWN</v>
      </c>
      <c r="M114" t="str">
        <f t="shared" si="22"/>
        <v>DOWN</v>
      </c>
      <c r="N114">
        <v>36.285098268750183</v>
      </c>
      <c r="O114" t="str">
        <f t="shared" si="23"/>
        <v>DOWN</v>
      </c>
      <c r="P114" t="str">
        <f t="shared" si="24"/>
        <v>DOWN</v>
      </c>
      <c r="Q114">
        <f t="shared" si="25"/>
        <v>1.6999999999999886</v>
      </c>
      <c r="R114">
        <f t="shared" si="26"/>
        <v>8.3499999999999943</v>
      </c>
      <c r="S114">
        <f t="shared" si="27"/>
        <v>0.20359281437125626</v>
      </c>
      <c r="T114" t="str">
        <f t="shared" si="28"/>
        <v>No Indication</v>
      </c>
      <c r="U114" t="str">
        <f t="shared" si="29"/>
        <v>No T+M+I</v>
      </c>
      <c r="V114">
        <v>243.14889806027293</v>
      </c>
      <c r="W114">
        <v>248.11937159505226</v>
      </c>
      <c r="X114">
        <f t="shared" si="30"/>
        <v>-4.9704735347793303</v>
      </c>
      <c r="Y114">
        <v>-4.21803918209317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239.2</v>
      </c>
      <c r="D115">
        <v>243</v>
      </c>
      <c r="E115">
        <v>238.5</v>
      </c>
      <c r="F115">
        <v>243</v>
      </c>
      <c r="G115">
        <f>_xll.TA_TYPPRICE(D115,E115,F115)</f>
        <v>241.5</v>
      </c>
      <c r="H115">
        <v>240.74160918098974</v>
      </c>
      <c r="I115" t="str">
        <f t="shared" si="20"/>
        <v>UP</v>
      </c>
      <c r="J115">
        <v>245.05042284485668</v>
      </c>
      <c r="K115">
        <v>238.62089729460908</v>
      </c>
      <c r="L115" t="str">
        <f t="shared" si="21"/>
        <v>No Confirmation</v>
      </c>
      <c r="M115" t="str">
        <f t="shared" si="22"/>
        <v>No Trend</v>
      </c>
      <c r="N115">
        <v>53.141926149422105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4.5</v>
      </c>
      <c r="R115">
        <f t="shared" si="26"/>
        <v>4.5</v>
      </c>
      <c r="S115">
        <f t="shared" si="27"/>
        <v>1</v>
      </c>
      <c r="T115" t="str">
        <f t="shared" si="28"/>
        <v>UP</v>
      </c>
      <c r="U115" t="str">
        <f t="shared" si="29"/>
        <v>No T+M+I</v>
      </c>
      <c r="V115">
        <v>243.12599066638478</v>
      </c>
      <c r="W115">
        <v>247.74015888430765</v>
      </c>
      <c r="X115">
        <f t="shared" si="30"/>
        <v>-4.6141682179228667</v>
      </c>
      <c r="Y115">
        <v>-4.2972649892591095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246.4</v>
      </c>
      <c r="D116">
        <v>246.4</v>
      </c>
      <c r="E116">
        <v>240.35</v>
      </c>
      <c r="F116">
        <v>242.2</v>
      </c>
      <c r="G116">
        <f>_xll.TA_TYPPRICE(D116,E116,F116)</f>
        <v>242.98333333333335</v>
      </c>
      <c r="H116">
        <v>241.86247125716153</v>
      </c>
      <c r="I116" t="str">
        <f t="shared" si="20"/>
        <v>UP</v>
      </c>
      <c r="J116">
        <v>245.35032887933298</v>
      </c>
      <c r="K116">
        <v>239.0051423402515</v>
      </c>
      <c r="L116" t="str">
        <f t="shared" si="21"/>
        <v>No Confirmation</v>
      </c>
      <c r="M116" t="str">
        <f t="shared" si="22"/>
        <v>No Trend</v>
      </c>
      <c r="N116">
        <v>50.615301142104052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1.8499999999999943</v>
      </c>
      <c r="R116">
        <f t="shared" si="26"/>
        <v>6.0500000000000114</v>
      </c>
      <c r="S116">
        <f t="shared" si="27"/>
        <v>0.30578512396694063</v>
      </c>
      <c r="T116" t="str">
        <f t="shared" si="28"/>
        <v>No Indication</v>
      </c>
      <c r="U116" t="str">
        <f t="shared" si="29"/>
        <v>No T+M+I</v>
      </c>
      <c r="V116">
        <v>242.98353056386404</v>
      </c>
      <c r="W116">
        <v>247.32977674472932</v>
      </c>
      <c r="X116">
        <f t="shared" si="30"/>
        <v>-4.346246180865279</v>
      </c>
      <c r="Y116">
        <v>-4.307061227580343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242.4</v>
      </c>
      <c r="D117">
        <v>245.7</v>
      </c>
      <c r="E117">
        <v>240.45</v>
      </c>
      <c r="F117">
        <v>242.75</v>
      </c>
      <c r="G117">
        <f>_xll.TA_TYPPRICE(D117,E117,F117)</f>
        <v>242.96666666666667</v>
      </c>
      <c r="H117">
        <v>242.41456896191409</v>
      </c>
      <c r="I117" t="str">
        <f t="shared" si="20"/>
        <v>UP</v>
      </c>
      <c r="J117">
        <v>245.42803357281454</v>
      </c>
      <c r="K117">
        <v>239.3262218201956</v>
      </c>
      <c r="L117" t="str">
        <f t="shared" si="21"/>
        <v>No Confirmation</v>
      </c>
      <c r="M117" t="str">
        <f t="shared" si="22"/>
        <v>No Trend</v>
      </c>
      <c r="N117">
        <v>52.553894774659597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2.3000000000000114</v>
      </c>
      <c r="R117">
        <f t="shared" si="26"/>
        <v>5.25</v>
      </c>
      <c r="S117">
        <f t="shared" si="27"/>
        <v>0.43809523809524026</v>
      </c>
      <c r="T117" t="str">
        <f t="shared" si="28"/>
        <v>No Indication</v>
      </c>
      <c r="U117" t="str">
        <f t="shared" si="29"/>
        <v>No T+M+I</v>
      </c>
      <c r="V117">
        <v>242.94760278480803</v>
      </c>
      <c r="W117">
        <v>246.99053402289752</v>
      </c>
      <c r="X117">
        <f t="shared" si="30"/>
        <v>-4.0429312380894942</v>
      </c>
      <c r="Y117">
        <v>-4.2542352296821733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242.35</v>
      </c>
      <c r="D118">
        <v>247</v>
      </c>
      <c r="E118">
        <v>240.95</v>
      </c>
      <c r="F118">
        <v>245.9</v>
      </c>
      <c r="G118">
        <f>_xll.TA_TYPPRICE(D118,E118,F118)</f>
        <v>244.61666666666667</v>
      </c>
      <c r="H118">
        <v>243.51561781429038</v>
      </c>
      <c r="I118" t="str">
        <f t="shared" si="20"/>
        <v>UP</v>
      </c>
      <c r="J118">
        <v>245.77735944552242</v>
      </c>
      <c r="K118">
        <v>239.68706141570769</v>
      </c>
      <c r="L118" t="str">
        <f t="shared" si="21"/>
        <v>UP</v>
      </c>
      <c r="M118" t="str">
        <f t="shared" si="22"/>
        <v>UP</v>
      </c>
      <c r="N118">
        <v>62.962525759245139</v>
      </c>
      <c r="O118" t="str">
        <f t="shared" si="23"/>
        <v>UP</v>
      </c>
      <c r="P118" t="str">
        <f t="shared" si="24"/>
        <v>UP</v>
      </c>
      <c r="Q118">
        <f t="shared" si="25"/>
        <v>4.9500000000000171</v>
      </c>
      <c r="R118">
        <f t="shared" si="26"/>
        <v>6.0500000000000114</v>
      </c>
      <c r="S118">
        <f t="shared" si="27"/>
        <v>0.81818181818181945</v>
      </c>
      <c r="T118" t="str">
        <f t="shared" si="28"/>
        <v>UP</v>
      </c>
      <c r="U118" t="str">
        <f t="shared" si="29"/>
        <v>UP</v>
      </c>
      <c r="V118">
        <v>243.40181774099142</v>
      </c>
      <c r="W118">
        <v>246.9097537249051</v>
      </c>
      <c r="X118">
        <f t="shared" si="30"/>
        <v>-3.5079359839136828</v>
      </c>
      <c r="Y118">
        <v>-4.104975380528475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246.9</v>
      </c>
      <c r="D119">
        <v>248.9</v>
      </c>
      <c r="E119">
        <v>242.85</v>
      </c>
      <c r="F119">
        <v>243.35</v>
      </c>
      <c r="G119">
        <f>_xll.TA_TYPPRICE(D119,E119,F119)</f>
        <v>245.03333333333333</v>
      </c>
      <c r="H119">
        <v>244.27447557381186</v>
      </c>
      <c r="I119" t="str">
        <f t="shared" si="20"/>
        <v>DOWN</v>
      </c>
      <c r="J119">
        <v>246.47127956873967</v>
      </c>
      <c r="K119">
        <v>240.38993665666155</v>
      </c>
      <c r="L119" t="str">
        <f t="shared" si="21"/>
        <v>No Confirmation</v>
      </c>
      <c r="M119" t="str">
        <f t="shared" si="22"/>
        <v>No Trend</v>
      </c>
      <c r="N119">
        <v>51.524599150906859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0.5</v>
      </c>
      <c r="R119">
        <f t="shared" si="26"/>
        <v>6.0500000000000114</v>
      </c>
      <c r="S119">
        <f t="shared" si="27"/>
        <v>8.2644628099173403E-2</v>
      </c>
      <c r="T119" t="str">
        <f t="shared" si="28"/>
        <v>DOWN</v>
      </c>
      <c r="U119" t="str">
        <f t="shared" si="29"/>
        <v>No T+M+I</v>
      </c>
      <c r="V119">
        <v>243.39384578083889</v>
      </c>
      <c r="W119">
        <v>246.64606826380103</v>
      </c>
      <c r="X119">
        <f t="shared" si="30"/>
        <v>-3.2522224829621393</v>
      </c>
      <c r="Y119">
        <v>-3.9344248010152079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243.55</v>
      </c>
      <c r="D120">
        <v>243.95</v>
      </c>
      <c r="E120">
        <v>240</v>
      </c>
      <c r="F120">
        <v>240.05</v>
      </c>
      <c r="G120">
        <f>_xll.TA_TYPPRICE(D120,E120,F120)</f>
        <v>241.33333333333334</v>
      </c>
      <c r="H120">
        <v>242.80390445357261</v>
      </c>
      <c r="I120" t="str">
        <f t="shared" si="20"/>
        <v>DOWN</v>
      </c>
      <c r="J120">
        <v>245.91099522013084</v>
      </c>
      <c r="K120">
        <v>240.30328406629232</v>
      </c>
      <c r="L120" t="str">
        <f t="shared" si="21"/>
        <v>DOWN</v>
      </c>
      <c r="M120" t="str">
        <f t="shared" si="22"/>
        <v>DOWN</v>
      </c>
      <c r="N120">
        <v>39.82221502535748</v>
      </c>
      <c r="O120" t="str">
        <f t="shared" si="23"/>
        <v>DOWN</v>
      </c>
      <c r="P120" t="str">
        <f t="shared" si="24"/>
        <v>DOWN</v>
      </c>
      <c r="Q120">
        <f t="shared" si="25"/>
        <v>5.0000000000011369E-2</v>
      </c>
      <c r="R120">
        <f t="shared" si="26"/>
        <v>3.9499999999999886</v>
      </c>
      <c r="S120">
        <f t="shared" si="27"/>
        <v>1.265822784810418E-2</v>
      </c>
      <c r="T120" t="str">
        <f t="shared" si="28"/>
        <v>DOWN</v>
      </c>
      <c r="U120" t="str">
        <f t="shared" si="29"/>
        <v>DOWN</v>
      </c>
      <c r="V120">
        <v>242.87940796840215</v>
      </c>
      <c r="W120">
        <v>246.15747061463057</v>
      </c>
      <c r="X120">
        <f t="shared" si="30"/>
        <v>-3.2780626462284204</v>
      </c>
      <c r="Y120">
        <v>-3.8031523700578505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241</v>
      </c>
      <c r="D121">
        <v>242.5</v>
      </c>
      <c r="E121">
        <v>237</v>
      </c>
      <c r="F121">
        <v>239.4</v>
      </c>
      <c r="G121">
        <f>_xll.TA_TYPPRICE(D121,E121,F121)</f>
        <v>239.63333333333333</v>
      </c>
      <c r="H121">
        <v>241.21861889345297</v>
      </c>
      <c r="I121" t="str">
        <f t="shared" si="20"/>
        <v>DOWN</v>
      </c>
      <c r="J121">
        <v>245.15299628232398</v>
      </c>
      <c r="K121">
        <v>239.56922094044958</v>
      </c>
      <c r="L121" t="str">
        <f t="shared" si="21"/>
        <v>DOWN</v>
      </c>
      <c r="M121" t="str">
        <f t="shared" si="22"/>
        <v>DOWN</v>
      </c>
      <c r="N121">
        <v>37.71327878870661</v>
      </c>
      <c r="O121" t="str">
        <f t="shared" si="23"/>
        <v>DOWN</v>
      </c>
      <c r="P121" t="str">
        <f t="shared" si="24"/>
        <v>DOWN</v>
      </c>
      <c r="Q121">
        <f t="shared" si="25"/>
        <v>2.4000000000000057</v>
      </c>
      <c r="R121">
        <f t="shared" si="26"/>
        <v>5.5</v>
      </c>
      <c r="S121">
        <f t="shared" si="27"/>
        <v>0.4363636363636374</v>
      </c>
      <c r="T121" t="str">
        <f t="shared" si="28"/>
        <v>No Indication</v>
      </c>
      <c r="U121" t="str">
        <f t="shared" si="29"/>
        <v>No T+M+I</v>
      </c>
      <c r="V121">
        <v>242.34411443480181</v>
      </c>
      <c r="W121">
        <v>245.65691723576904</v>
      </c>
      <c r="X121">
        <f t="shared" si="30"/>
        <v>-3.3128028009672335</v>
      </c>
      <c r="Y121">
        <v>-3.7050824562397269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239.65</v>
      </c>
      <c r="D122">
        <v>243.65</v>
      </c>
      <c r="E122">
        <v>239.5</v>
      </c>
      <c r="F122">
        <v>240</v>
      </c>
      <c r="G122">
        <f>_xll.TA_TYPPRICE(D122,E122,F122)</f>
        <v>241.04999999999998</v>
      </c>
      <c r="H122">
        <v>241.13430944672649</v>
      </c>
      <c r="I122" t="str">
        <f t="shared" si="20"/>
        <v>DOWN</v>
      </c>
      <c r="J122">
        <v>244.81899710847421</v>
      </c>
      <c r="K122">
        <v>239.55383850923857</v>
      </c>
      <c r="L122" t="str">
        <f t="shared" si="21"/>
        <v>No Confirmation</v>
      </c>
      <c r="M122" t="str">
        <f t="shared" si="22"/>
        <v>No Trend</v>
      </c>
      <c r="N122">
        <v>41.300205659232212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0.5</v>
      </c>
      <c r="R122">
        <f t="shared" si="26"/>
        <v>4.1500000000000057</v>
      </c>
      <c r="S122">
        <f t="shared" si="27"/>
        <v>0.12048192771084321</v>
      </c>
      <c r="T122" t="str">
        <f t="shared" si="28"/>
        <v>DOWN</v>
      </c>
      <c r="U122" t="str">
        <f t="shared" si="29"/>
        <v>No T+M+I</v>
      </c>
      <c r="V122">
        <v>241.98348144483231</v>
      </c>
      <c r="W122">
        <v>245.23788632941577</v>
      </c>
      <c r="X122">
        <f t="shared" si="30"/>
        <v>-3.2544048845834652</v>
      </c>
      <c r="Y122">
        <v>-3.6149469419084745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241.5</v>
      </c>
      <c r="D123">
        <v>242.5</v>
      </c>
      <c r="E123">
        <v>238.5</v>
      </c>
      <c r="F123">
        <v>241</v>
      </c>
      <c r="G123">
        <f>_xll.TA_TYPPRICE(D123,E123,F123)</f>
        <v>240.66666666666666</v>
      </c>
      <c r="H123">
        <v>240.90048805669659</v>
      </c>
      <c r="I123" t="str">
        <f t="shared" si="20"/>
        <v>UP</v>
      </c>
      <c r="J123">
        <v>244.30366441770215</v>
      </c>
      <c r="K123">
        <v>239.31965217385223</v>
      </c>
      <c r="L123" t="str">
        <f t="shared" si="21"/>
        <v>No Confirmation</v>
      </c>
      <c r="M123" t="str">
        <f t="shared" si="22"/>
        <v>No Trend</v>
      </c>
      <c r="N123">
        <v>47.588235524483444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2.5</v>
      </c>
      <c r="R123">
        <f t="shared" si="26"/>
        <v>4</v>
      </c>
      <c r="S123">
        <f t="shared" si="27"/>
        <v>0.625</v>
      </c>
      <c r="T123" t="str">
        <f t="shared" si="28"/>
        <v>No Indication</v>
      </c>
      <c r="U123" t="str">
        <f t="shared" si="29"/>
        <v>No T+M+I</v>
      </c>
      <c r="V123">
        <v>241.83217660716579</v>
      </c>
      <c r="W123">
        <v>244.92396882353313</v>
      </c>
      <c r="X123">
        <f t="shared" si="30"/>
        <v>-3.0917922163673381</v>
      </c>
      <c r="Y123">
        <v>-3.5103159968002471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240.95</v>
      </c>
      <c r="D124">
        <v>242.5</v>
      </c>
      <c r="E124">
        <v>237.4</v>
      </c>
      <c r="F124">
        <v>239.25</v>
      </c>
      <c r="G124">
        <f>_xll.TA_TYPPRICE(D124,E124,F124)</f>
        <v>239.71666666666667</v>
      </c>
      <c r="H124">
        <v>240.30857736168161</v>
      </c>
      <c r="I124" t="str">
        <f t="shared" si="20"/>
        <v>DOWN</v>
      </c>
      <c r="J124">
        <v>243.90285010265723</v>
      </c>
      <c r="K124">
        <v>238.89306280188507</v>
      </c>
      <c r="L124" t="str">
        <f t="shared" si="21"/>
        <v>No Confirmation</v>
      </c>
      <c r="M124" t="str">
        <f t="shared" si="22"/>
        <v>No Trend</v>
      </c>
      <c r="N124">
        <v>38.553930695763597</v>
      </c>
      <c r="O124" t="str">
        <f t="shared" si="23"/>
        <v>DOWN</v>
      </c>
      <c r="P124" t="str">
        <f t="shared" si="24"/>
        <v>No Trend + Momentum</v>
      </c>
      <c r="Q124">
        <f t="shared" si="25"/>
        <v>1.8499999999999943</v>
      </c>
      <c r="R124">
        <f t="shared" si="26"/>
        <v>5.0999999999999943</v>
      </c>
      <c r="S124">
        <f t="shared" si="27"/>
        <v>0.36274509803921495</v>
      </c>
      <c r="T124" t="str">
        <f t="shared" si="28"/>
        <v>No Indication</v>
      </c>
      <c r="U124" t="str">
        <f t="shared" si="29"/>
        <v>No T+M+I</v>
      </c>
      <c r="V124">
        <v>241.43491866760183</v>
      </c>
      <c r="W124">
        <v>244.50367483660474</v>
      </c>
      <c r="X124">
        <f t="shared" si="30"/>
        <v>-3.0687561690029099</v>
      </c>
      <c r="Y124">
        <v>-3.4220040312407796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239</v>
      </c>
      <c r="D125">
        <v>244.8</v>
      </c>
      <c r="E125">
        <v>238.85</v>
      </c>
      <c r="F125">
        <v>243.65</v>
      </c>
      <c r="G125">
        <f>_xll.TA_TYPPRICE(D125,E125,F125)</f>
        <v>242.43333333333331</v>
      </c>
      <c r="H125">
        <v>241.37095534750745</v>
      </c>
      <c r="I125" t="str">
        <f t="shared" si="20"/>
        <v>UP</v>
      </c>
      <c r="J125">
        <v>244.10221674651117</v>
      </c>
      <c r="K125">
        <v>238.88349329035506</v>
      </c>
      <c r="L125" t="str">
        <f t="shared" si="21"/>
        <v>No Confirmation</v>
      </c>
      <c r="M125" t="str">
        <f t="shared" si="22"/>
        <v>No Trend</v>
      </c>
      <c r="N125">
        <v>61.515634459981264</v>
      </c>
      <c r="O125" t="str">
        <f t="shared" si="23"/>
        <v>UP</v>
      </c>
      <c r="P125" t="str">
        <f t="shared" si="24"/>
        <v>No Trend + Momentum</v>
      </c>
      <c r="Q125">
        <f t="shared" si="25"/>
        <v>4.8000000000000114</v>
      </c>
      <c r="R125">
        <f t="shared" si="26"/>
        <v>5.9500000000000171</v>
      </c>
      <c r="S125">
        <f t="shared" si="27"/>
        <v>0.80672268907562983</v>
      </c>
      <c r="T125" t="str">
        <f t="shared" si="28"/>
        <v>UP</v>
      </c>
      <c r="U125" t="str">
        <f t="shared" si="29"/>
        <v>No T+M+I</v>
      </c>
      <c r="V125">
        <v>241.77570041104769</v>
      </c>
      <c r="W125">
        <v>244.44043966352291</v>
      </c>
      <c r="X125">
        <f t="shared" si="30"/>
        <v>-2.6647392524752149</v>
      </c>
      <c r="Y125">
        <v>-3.2705510754876665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245.45</v>
      </c>
      <c r="D126">
        <v>249.65</v>
      </c>
      <c r="E126">
        <v>243.7</v>
      </c>
      <c r="F126">
        <v>246.5</v>
      </c>
      <c r="G126">
        <f>_xll.TA_TYPPRICE(D126,E126,F126)</f>
        <v>246.61666666666667</v>
      </c>
      <c r="H126">
        <v>243.99381100708706</v>
      </c>
      <c r="I126" t="str">
        <f t="shared" si="20"/>
        <v>UP</v>
      </c>
      <c r="J126">
        <v>245.33505746950868</v>
      </c>
      <c r="K126">
        <v>239.95382811472061</v>
      </c>
      <c r="L126" t="str">
        <f t="shared" si="21"/>
        <v>UP</v>
      </c>
      <c r="M126" t="str">
        <f t="shared" si="22"/>
        <v>UP</v>
      </c>
      <c r="N126">
        <v>70.454834041052749</v>
      </c>
      <c r="O126" t="str">
        <f t="shared" si="23"/>
        <v>UP</v>
      </c>
      <c r="P126" t="str">
        <f t="shared" si="24"/>
        <v>UP</v>
      </c>
      <c r="Q126">
        <f t="shared" si="25"/>
        <v>2.8000000000000114</v>
      </c>
      <c r="R126">
        <f t="shared" si="26"/>
        <v>5.9500000000000171</v>
      </c>
      <c r="S126">
        <f t="shared" si="27"/>
        <v>0.4705882352941182</v>
      </c>
      <c r="T126" t="str">
        <f t="shared" si="28"/>
        <v>No Indication</v>
      </c>
      <c r="U126" t="str">
        <f t="shared" si="29"/>
        <v>No T+M+I</v>
      </c>
      <c r="V126">
        <v>242.50251573242497</v>
      </c>
      <c r="W126">
        <v>244.59299968844715</v>
      </c>
      <c r="X126">
        <f t="shared" si="30"/>
        <v>-2.0904839560221831</v>
      </c>
      <c r="Y126">
        <v>-3.0345376515945697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246.7</v>
      </c>
      <c r="D127">
        <v>247.3</v>
      </c>
      <c r="E127">
        <v>243.8</v>
      </c>
      <c r="F127">
        <v>246.3</v>
      </c>
      <c r="G127">
        <f>_xll.TA_TYPPRICE(D127,E127,F127)</f>
        <v>245.80000000000004</v>
      </c>
      <c r="H127">
        <v>244.89690550354356</v>
      </c>
      <c r="I127" t="str">
        <f t="shared" si="20"/>
        <v>UP</v>
      </c>
      <c r="J127">
        <v>245.77171136517342</v>
      </c>
      <c r="K127">
        <v>240.80853297811603</v>
      </c>
      <c r="L127" t="str">
        <f t="shared" si="21"/>
        <v>UP</v>
      </c>
      <c r="M127" t="str">
        <f t="shared" si="22"/>
        <v>UP</v>
      </c>
      <c r="N127">
        <v>69.047943850169034</v>
      </c>
      <c r="O127" t="str">
        <f t="shared" si="23"/>
        <v>UP</v>
      </c>
      <c r="P127" t="str">
        <f t="shared" si="24"/>
        <v>UP</v>
      </c>
      <c r="Q127">
        <f t="shared" si="25"/>
        <v>2.5</v>
      </c>
      <c r="R127">
        <f t="shared" si="26"/>
        <v>3.5</v>
      </c>
      <c r="S127">
        <f t="shared" si="27"/>
        <v>0.7142857142857143</v>
      </c>
      <c r="T127" t="str">
        <f t="shared" si="28"/>
        <v>No Indication</v>
      </c>
      <c r="U127" t="str">
        <f t="shared" si="29"/>
        <v>No T+M+I</v>
      </c>
      <c r="V127">
        <v>243.08674408128266</v>
      </c>
      <c r="W127">
        <v>244.7194441559696</v>
      </c>
      <c r="X127">
        <f t="shared" si="30"/>
        <v>-1.6327000746869373</v>
      </c>
      <c r="Y127">
        <v>-2.7541701362130433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2017-07-05T05:06:10Z</dcterms:created>
  <dcterms:modified xsi:type="dcterms:W3CDTF">2017-11-01T04:16:25Z</dcterms:modified>
</cp:coreProperties>
</file>