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codeName="ThisWorkbook" defaultThemeVersion="124226"/>
  <bookViews>
    <workbookView xWindow="240" yWindow="30" windowWidth="20115" windowHeight="7485"/>
  </bookViews>
  <sheets>
    <sheet name="Sheet1" sheetId="1" r:id="rId1"/>
    <sheet name="Sheet2" sheetId="2" r:id="rId2"/>
    <sheet name="Sheet3" sheetId="3" r:id="rId3"/>
  </sheets>
  <calcPr calcId="145621"/>
</workbook>
</file>

<file path=xl/calcChain.xml><?xml version="1.0" encoding="utf-8"?>
<calcChain xmlns="http://schemas.openxmlformats.org/spreadsheetml/2006/main">
  <c r="AG3" i="1" l="1"/>
  <c r="AG4" i="1"/>
  <c r="AG5" i="1"/>
  <c r="AG6" i="1"/>
  <c r="AG7" i="1"/>
  <c r="AG8" i="1"/>
  <c r="AG9" i="1"/>
  <c r="AG10" i="1"/>
  <c r="AG11" i="1"/>
  <c r="AG12" i="1"/>
  <c r="AG13" i="1"/>
  <c r="AG14" i="1"/>
  <c r="AG15" i="1"/>
  <c r="AG16" i="1"/>
  <c r="AG17" i="1"/>
  <c r="AG18" i="1"/>
  <c r="AG19" i="1"/>
  <c r="AG20" i="1"/>
  <c r="AG21" i="1"/>
  <c r="AG22" i="1"/>
  <c r="AG23" i="1"/>
  <c r="AG24" i="1"/>
  <c r="AG25" i="1"/>
  <c r="AG26" i="1"/>
  <c r="AG27" i="1"/>
  <c r="AG28" i="1"/>
  <c r="AG29" i="1"/>
  <c r="AG30" i="1"/>
  <c r="AG31" i="1"/>
  <c r="AG32" i="1"/>
  <c r="AG33" i="1"/>
  <c r="AG34" i="1"/>
  <c r="AG35" i="1"/>
  <c r="AG36" i="1"/>
  <c r="AG37" i="1"/>
  <c r="AG38" i="1"/>
  <c r="AG39" i="1"/>
  <c r="AG40" i="1"/>
  <c r="AG41" i="1"/>
  <c r="AG42" i="1"/>
  <c r="AG43" i="1"/>
  <c r="AG44" i="1"/>
  <c r="AG45" i="1"/>
  <c r="AG46" i="1"/>
  <c r="AG47" i="1"/>
  <c r="AG48" i="1"/>
  <c r="AG49" i="1"/>
  <c r="AG50" i="1"/>
  <c r="AG51" i="1"/>
  <c r="AG52" i="1"/>
  <c r="AG53" i="1"/>
  <c r="AG54" i="1"/>
  <c r="AG55" i="1"/>
  <c r="AG56" i="1"/>
  <c r="AG57" i="1"/>
  <c r="AG58" i="1"/>
  <c r="AG59" i="1"/>
  <c r="AG60" i="1"/>
  <c r="AG61" i="1"/>
  <c r="AG62" i="1"/>
  <c r="AG63" i="1"/>
  <c r="AG64" i="1"/>
  <c r="AG65" i="1"/>
  <c r="AG66" i="1"/>
  <c r="AG67" i="1"/>
  <c r="AG68" i="1"/>
  <c r="AG69" i="1"/>
  <c r="AG70" i="1"/>
  <c r="AG71" i="1"/>
  <c r="AG72" i="1"/>
  <c r="AG73" i="1"/>
  <c r="AG74" i="1"/>
  <c r="AG75" i="1"/>
  <c r="AG76" i="1"/>
  <c r="AG77" i="1"/>
  <c r="AG78" i="1"/>
  <c r="AG79" i="1"/>
  <c r="AG80" i="1"/>
  <c r="AG81" i="1"/>
  <c r="AG82" i="1"/>
  <c r="AG83" i="1"/>
  <c r="AG84" i="1"/>
  <c r="AG85" i="1"/>
  <c r="AG86" i="1"/>
  <c r="AG87" i="1"/>
  <c r="AG88" i="1"/>
  <c r="AG89" i="1"/>
  <c r="AG90" i="1"/>
  <c r="AG91" i="1"/>
  <c r="AG92" i="1"/>
  <c r="AG93" i="1"/>
  <c r="AG94" i="1"/>
  <c r="AG95" i="1"/>
  <c r="AG96" i="1"/>
  <c r="AG97" i="1"/>
  <c r="AG98" i="1"/>
  <c r="AG99" i="1"/>
  <c r="AG100" i="1"/>
  <c r="AG101" i="1"/>
  <c r="AG102" i="1"/>
  <c r="AG103" i="1"/>
  <c r="AG104" i="1"/>
  <c r="AG105" i="1"/>
  <c r="AG106" i="1"/>
  <c r="AG107" i="1"/>
  <c r="AG108" i="1"/>
  <c r="AG109" i="1"/>
  <c r="AG110" i="1"/>
  <c r="AG111" i="1"/>
  <c r="AG112" i="1"/>
  <c r="AG113" i="1"/>
  <c r="AG114" i="1"/>
  <c r="AG115" i="1"/>
  <c r="AG116" i="1"/>
  <c r="AG117" i="1"/>
  <c r="AG118" i="1"/>
  <c r="AG119" i="1"/>
  <c r="AG120" i="1"/>
  <c r="AG121" i="1"/>
  <c r="AG122" i="1"/>
  <c r="AG123" i="1"/>
  <c r="AG124" i="1"/>
  <c r="AG125" i="1"/>
  <c r="AG126" i="1"/>
  <c r="AG2" i="1"/>
  <c r="AF3" i="1"/>
  <c r="AF4" i="1"/>
  <c r="AF5" i="1"/>
  <c r="AF6" i="1"/>
  <c r="AF7" i="1"/>
  <c r="AF8" i="1"/>
  <c r="AF9" i="1"/>
  <c r="AF10" i="1"/>
  <c r="AF11" i="1"/>
  <c r="AF12" i="1"/>
  <c r="AF13" i="1"/>
  <c r="AF14" i="1"/>
  <c r="AF15" i="1"/>
  <c r="AF16" i="1"/>
  <c r="AF17" i="1"/>
  <c r="AF18" i="1"/>
  <c r="AF19" i="1"/>
  <c r="AF20" i="1"/>
  <c r="AF21" i="1"/>
  <c r="AF22" i="1"/>
  <c r="AF23" i="1"/>
  <c r="AF24" i="1"/>
  <c r="AF25" i="1"/>
  <c r="AF26" i="1"/>
  <c r="AF27" i="1"/>
  <c r="AF28" i="1"/>
  <c r="AF29" i="1"/>
  <c r="AF30" i="1"/>
  <c r="AF31" i="1"/>
  <c r="AF32" i="1"/>
  <c r="AF33" i="1"/>
  <c r="AF34" i="1"/>
  <c r="AF35" i="1"/>
  <c r="AF36" i="1"/>
  <c r="AF37" i="1"/>
  <c r="AF38" i="1"/>
  <c r="AF39" i="1"/>
  <c r="AF40" i="1"/>
  <c r="AF41" i="1"/>
  <c r="AF42" i="1"/>
  <c r="AF43" i="1"/>
  <c r="AF44" i="1"/>
  <c r="AF45" i="1"/>
  <c r="AF46" i="1"/>
  <c r="AF47" i="1"/>
  <c r="AF48" i="1"/>
  <c r="AF49" i="1"/>
  <c r="AF50" i="1"/>
  <c r="AF51" i="1"/>
  <c r="AF52" i="1"/>
  <c r="AF53" i="1"/>
  <c r="AF54" i="1"/>
  <c r="AF55" i="1"/>
  <c r="AF56" i="1"/>
  <c r="AF57" i="1"/>
  <c r="AF58" i="1"/>
  <c r="AF59" i="1"/>
  <c r="AF60" i="1"/>
  <c r="AF61" i="1"/>
  <c r="AF62" i="1"/>
  <c r="AF63" i="1"/>
  <c r="AF64" i="1"/>
  <c r="AF65" i="1"/>
  <c r="AF66" i="1"/>
  <c r="AF67" i="1"/>
  <c r="AF68" i="1"/>
  <c r="AF69" i="1"/>
  <c r="AF70" i="1"/>
  <c r="AF71" i="1"/>
  <c r="AF72" i="1"/>
  <c r="AF73" i="1"/>
  <c r="AF74" i="1"/>
  <c r="AF75" i="1"/>
  <c r="AF76" i="1"/>
  <c r="AF77" i="1"/>
  <c r="AF78" i="1"/>
  <c r="AF79" i="1"/>
  <c r="AF80" i="1"/>
  <c r="AF81" i="1"/>
  <c r="AF82" i="1"/>
  <c r="AF83" i="1"/>
  <c r="AF84" i="1"/>
  <c r="AF85" i="1"/>
  <c r="AF86" i="1"/>
  <c r="AF87" i="1"/>
  <c r="AF88" i="1"/>
  <c r="AF89" i="1"/>
  <c r="AF90" i="1"/>
  <c r="AF91" i="1"/>
  <c r="AF92" i="1"/>
  <c r="AF93" i="1"/>
  <c r="AF94" i="1"/>
  <c r="AF95" i="1"/>
  <c r="AF96" i="1"/>
  <c r="AF97" i="1"/>
  <c r="AF98" i="1"/>
  <c r="AF99" i="1"/>
  <c r="AF100" i="1"/>
  <c r="AF101" i="1"/>
  <c r="AF102" i="1"/>
  <c r="AF103" i="1"/>
  <c r="AF104" i="1"/>
  <c r="AF105" i="1"/>
  <c r="AF106" i="1"/>
  <c r="AF107" i="1"/>
  <c r="AF108" i="1"/>
  <c r="AF109" i="1"/>
  <c r="AF110" i="1"/>
  <c r="AF111" i="1"/>
  <c r="AF112" i="1"/>
  <c r="AF113" i="1"/>
  <c r="AF114" i="1"/>
  <c r="AF115" i="1"/>
  <c r="AF116" i="1"/>
  <c r="AF117" i="1"/>
  <c r="AF118" i="1"/>
  <c r="AF119" i="1"/>
  <c r="AF120" i="1"/>
  <c r="AF121" i="1"/>
  <c r="AF122" i="1"/>
  <c r="AF123" i="1"/>
  <c r="AF124" i="1"/>
  <c r="AF125" i="1"/>
  <c r="AF126" i="1"/>
  <c r="AF2" i="1"/>
  <c r="AE3" i="1"/>
  <c r="AE4" i="1"/>
  <c r="AE5" i="1"/>
  <c r="AE6" i="1"/>
  <c r="AE7" i="1"/>
  <c r="AE8" i="1"/>
  <c r="AE9" i="1"/>
  <c r="AE10" i="1"/>
  <c r="AE11" i="1"/>
  <c r="AE12" i="1"/>
  <c r="AE13" i="1"/>
  <c r="AE14" i="1"/>
  <c r="AE15" i="1"/>
  <c r="AE16" i="1"/>
  <c r="AE17" i="1"/>
  <c r="AE18" i="1"/>
  <c r="AE19" i="1"/>
  <c r="AE20" i="1"/>
  <c r="AE21" i="1"/>
  <c r="AE22" i="1"/>
  <c r="AE23" i="1"/>
  <c r="AE24" i="1"/>
  <c r="AE25" i="1"/>
  <c r="AE26" i="1"/>
  <c r="AE27" i="1"/>
  <c r="AE28" i="1"/>
  <c r="AE29" i="1"/>
  <c r="AE30" i="1"/>
  <c r="AE31" i="1"/>
  <c r="AE32" i="1"/>
  <c r="AE33" i="1"/>
  <c r="AE34" i="1"/>
  <c r="AE35" i="1"/>
  <c r="AE36" i="1"/>
  <c r="AE37" i="1"/>
  <c r="AE38" i="1"/>
  <c r="AE39" i="1"/>
  <c r="AE40" i="1"/>
  <c r="AE41" i="1"/>
  <c r="AE42" i="1"/>
  <c r="AE43" i="1"/>
  <c r="AE44" i="1"/>
  <c r="AE45" i="1"/>
  <c r="AE46" i="1"/>
  <c r="AE47" i="1"/>
  <c r="AE48" i="1"/>
  <c r="AE49" i="1"/>
  <c r="AE50" i="1"/>
  <c r="AE51" i="1"/>
  <c r="AE52" i="1"/>
  <c r="AE53" i="1"/>
  <c r="AE54" i="1"/>
  <c r="AE55" i="1"/>
  <c r="AE56" i="1"/>
  <c r="AE57" i="1"/>
  <c r="AE58" i="1"/>
  <c r="AE59" i="1"/>
  <c r="AE60" i="1"/>
  <c r="AE61" i="1"/>
  <c r="AE62" i="1"/>
  <c r="AE63" i="1"/>
  <c r="AE64" i="1"/>
  <c r="AE65" i="1"/>
  <c r="AE66" i="1"/>
  <c r="AE67" i="1"/>
  <c r="AE68" i="1"/>
  <c r="AE69" i="1"/>
  <c r="AE70" i="1"/>
  <c r="AE71" i="1"/>
  <c r="AE72" i="1"/>
  <c r="AE73" i="1"/>
  <c r="AE74" i="1"/>
  <c r="AE75" i="1"/>
  <c r="AE76" i="1"/>
  <c r="AE77" i="1"/>
  <c r="AE78" i="1"/>
  <c r="AE79" i="1"/>
  <c r="AE80" i="1"/>
  <c r="AE81" i="1"/>
  <c r="AE82" i="1"/>
  <c r="AE83" i="1"/>
  <c r="AE84" i="1"/>
  <c r="AE85" i="1"/>
  <c r="AE86" i="1"/>
  <c r="AE87" i="1"/>
  <c r="AE88" i="1"/>
  <c r="AE89" i="1"/>
  <c r="AE90" i="1"/>
  <c r="AE91" i="1"/>
  <c r="AE92" i="1"/>
  <c r="AE93" i="1"/>
  <c r="AE94" i="1"/>
  <c r="AE95" i="1"/>
  <c r="AE96" i="1"/>
  <c r="AE97" i="1"/>
  <c r="AE98" i="1"/>
  <c r="AE99" i="1"/>
  <c r="AE100" i="1"/>
  <c r="AE101" i="1"/>
  <c r="AE102" i="1"/>
  <c r="AE103" i="1"/>
  <c r="AE104" i="1"/>
  <c r="AE105" i="1"/>
  <c r="AE106" i="1"/>
  <c r="AE107" i="1"/>
  <c r="AE108" i="1"/>
  <c r="AE109" i="1"/>
  <c r="AE110" i="1"/>
  <c r="AE111" i="1"/>
  <c r="AE112" i="1"/>
  <c r="AE113" i="1"/>
  <c r="AE114" i="1"/>
  <c r="AE115" i="1"/>
  <c r="AE116" i="1"/>
  <c r="AE117" i="1"/>
  <c r="AE118" i="1"/>
  <c r="AE119" i="1"/>
  <c r="AE120" i="1"/>
  <c r="AE121" i="1"/>
  <c r="AE122" i="1"/>
  <c r="AE123" i="1"/>
  <c r="AE124" i="1"/>
  <c r="AE125" i="1"/>
  <c r="AE126" i="1"/>
  <c r="AE2" i="1"/>
  <c r="AD3" i="1"/>
  <c r="AD4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D23" i="1"/>
  <c r="AD24" i="1"/>
  <c r="AD25" i="1"/>
  <c r="AD26" i="1"/>
  <c r="AD27" i="1"/>
  <c r="AD28" i="1"/>
  <c r="AD29" i="1"/>
  <c r="AD30" i="1"/>
  <c r="AD31" i="1"/>
  <c r="AD32" i="1"/>
  <c r="AD33" i="1"/>
  <c r="AD34" i="1"/>
  <c r="AD35" i="1"/>
  <c r="AD36" i="1"/>
  <c r="AD37" i="1"/>
  <c r="AD38" i="1"/>
  <c r="AD39" i="1"/>
  <c r="AD40" i="1"/>
  <c r="AD41" i="1"/>
  <c r="AD42" i="1"/>
  <c r="AD43" i="1"/>
  <c r="AD44" i="1"/>
  <c r="AD45" i="1"/>
  <c r="AD46" i="1"/>
  <c r="AD47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D75" i="1"/>
  <c r="AD76" i="1"/>
  <c r="AD77" i="1"/>
  <c r="AD78" i="1"/>
  <c r="AD79" i="1"/>
  <c r="AD80" i="1"/>
  <c r="AD81" i="1"/>
  <c r="AD82" i="1"/>
  <c r="AD83" i="1"/>
  <c r="AD84" i="1"/>
  <c r="AD85" i="1"/>
  <c r="AD86" i="1"/>
  <c r="AD87" i="1"/>
  <c r="AD88" i="1"/>
  <c r="AD89" i="1"/>
  <c r="AD90" i="1"/>
  <c r="AD91" i="1"/>
  <c r="AD92" i="1"/>
  <c r="AD93" i="1"/>
  <c r="AD94" i="1"/>
  <c r="AD95" i="1"/>
  <c r="AD96" i="1"/>
  <c r="AD97" i="1"/>
  <c r="AD98" i="1"/>
  <c r="AD99" i="1"/>
  <c r="AD100" i="1"/>
  <c r="AD101" i="1"/>
  <c r="AD102" i="1"/>
  <c r="AD103" i="1"/>
  <c r="AD104" i="1"/>
  <c r="AD105" i="1"/>
  <c r="AD106" i="1"/>
  <c r="AD107" i="1"/>
  <c r="AD108" i="1"/>
  <c r="AD109" i="1"/>
  <c r="AD110" i="1"/>
  <c r="AD111" i="1"/>
  <c r="AD112" i="1"/>
  <c r="AD113" i="1"/>
  <c r="AD114" i="1"/>
  <c r="AD115" i="1"/>
  <c r="AD116" i="1"/>
  <c r="AD117" i="1"/>
  <c r="AD118" i="1"/>
  <c r="AD119" i="1"/>
  <c r="AD120" i="1"/>
  <c r="AD121" i="1"/>
  <c r="AD122" i="1"/>
  <c r="AD123" i="1"/>
  <c r="AD124" i="1"/>
  <c r="AD125" i="1"/>
  <c r="AD126" i="1"/>
  <c r="AD2" i="1"/>
  <c r="AC3" i="1"/>
  <c r="AC4" i="1"/>
  <c r="AC5" i="1"/>
  <c r="AC6" i="1"/>
  <c r="AC7" i="1"/>
  <c r="AC8" i="1"/>
  <c r="AC9" i="1"/>
  <c r="AC10" i="1"/>
  <c r="AC11" i="1"/>
  <c r="AC12" i="1"/>
  <c r="AC13" i="1"/>
  <c r="AC14" i="1"/>
  <c r="AC15" i="1"/>
  <c r="AC16" i="1"/>
  <c r="AC17" i="1"/>
  <c r="AC18" i="1"/>
  <c r="AC19" i="1"/>
  <c r="AC20" i="1"/>
  <c r="AC21" i="1"/>
  <c r="AC22" i="1"/>
  <c r="AC23" i="1"/>
  <c r="AC24" i="1"/>
  <c r="AC25" i="1"/>
  <c r="AC26" i="1"/>
  <c r="AC27" i="1"/>
  <c r="AC28" i="1"/>
  <c r="AC29" i="1"/>
  <c r="AC30" i="1"/>
  <c r="AC31" i="1"/>
  <c r="AC32" i="1"/>
  <c r="AC33" i="1"/>
  <c r="AC34" i="1"/>
  <c r="AC35" i="1"/>
  <c r="AC36" i="1"/>
  <c r="AC37" i="1"/>
  <c r="AC38" i="1"/>
  <c r="AC39" i="1"/>
  <c r="AC40" i="1"/>
  <c r="AC41" i="1"/>
  <c r="AC42" i="1"/>
  <c r="AC43" i="1"/>
  <c r="AC44" i="1"/>
  <c r="AC45" i="1"/>
  <c r="AC46" i="1"/>
  <c r="AC47" i="1"/>
  <c r="AC48" i="1"/>
  <c r="AC49" i="1"/>
  <c r="AC50" i="1"/>
  <c r="AC51" i="1"/>
  <c r="AC52" i="1"/>
  <c r="AC53" i="1"/>
  <c r="AC54" i="1"/>
  <c r="AC55" i="1"/>
  <c r="AC56" i="1"/>
  <c r="AC57" i="1"/>
  <c r="AC58" i="1"/>
  <c r="AC59" i="1"/>
  <c r="AC60" i="1"/>
  <c r="AC61" i="1"/>
  <c r="AC62" i="1"/>
  <c r="AC63" i="1"/>
  <c r="AC64" i="1"/>
  <c r="AC65" i="1"/>
  <c r="AC66" i="1"/>
  <c r="AC67" i="1"/>
  <c r="AC68" i="1"/>
  <c r="AC69" i="1"/>
  <c r="AC70" i="1"/>
  <c r="AC71" i="1"/>
  <c r="AC72" i="1"/>
  <c r="AC73" i="1"/>
  <c r="AC74" i="1"/>
  <c r="AC75" i="1"/>
  <c r="AC76" i="1"/>
  <c r="AC77" i="1"/>
  <c r="AC78" i="1"/>
  <c r="AC79" i="1"/>
  <c r="AC80" i="1"/>
  <c r="AC81" i="1"/>
  <c r="AC82" i="1"/>
  <c r="AC83" i="1"/>
  <c r="AC84" i="1"/>
  <c r="AC85" i="1"/>
  <c r="AC86" i="1"/>
  <c r="AC87" i="1"/>
  <c r="AC88" i="1"/>
  <c r="AC89" i="1"/>
  <c r="AC90" i="1"/>
  <c r="AC91" i="1"/>
  <c r="AC92" i="1"/>
  <c r="AC93" i="1"/>
  <c r="AC94" i="1"/>
  <c r="AC95" i="1"/>
  <c r="AC96" i="1"/>
  <c r="AC97" i="1"/>
  <c r="AC98" i="1"/>
  <c r="AC99" i="1"/>
  <c r="AC100" i="1"/>
  <c r="AC101" i="1"/>
  <c r="AC102" i="1"/>
  <c r="AC103" i="1"/>
  <c r="AC104" i="1"/>
  <c r="AC105" i="1"/>
  <c r="AC106" i="1"/>
  <c r="AC107" i="1"/>
  <c r="AC108" i="1"/>
  <c r="AC109" i="1"/>
  <c r="AC110" i="1"/>
  <c r="AC111" i="1"/>
  <c r="AC112" i="1"/>
  <c r="AC113" i="1"/>
  <c r="AC114" i="1"/>
  <c r="AC115" i="1"/>
  <c r="AC116" i="1"/>
  <c r="AC117" i="1"/>
  <c r="AC118" i="1"/>
  <c r="AC119" i="1"/>
  <c r="AC120" i="1"/>
  <c r="AC121" i="1"/>
  <c r="AC122" i="1"/>
  <c r="AC123" i="1"/>
  <c r="AC124" i="1"/>
  <c r="AC125" i="1"/>
  <c r="AC126" i="1"/>
  <c r="AC2" i="1"/>
  <c r="AB3" i="1"/>
  <c r="AB4" i="1"/>
  <c r="AB5" i="1"/>
  <c r="AB6" i="1"/>
  <c r="AB7" i="1"/>
  <c r="AB8" i="1"/>
  <c r="AB9" i="1"/>
  <c r="AB10" i="1"/>
  <c r="AB11" i="1"/>
  <c r="AB12" i="1"/>
  <c r="AB13" i="1"/>
  <c r="AB14" i="1"/>
  <c r="AB15" i="1"/>
  <c r="AB16" i="1"/>
  <c r="AB17" i="1"/>
  <c r="AB18" i="1"/>
  <c r="AB19" i="1"/>
  <c r="AB20" i="1"/>
  <c r="AB21" i="1"/>
  <c r="AB22" i="1"/>
  <c r="AB23" i="1"/>
  <c r="AB24" i="1"/>
  <c r="AB25" i="1"/>
  <c r="AB26" i="1"/>
  <c r="AB27" i="1"/>
  <c r="AB28" i="1"/>
  <c r="AB29" i="1"/>
  <c r="AB30" i="1"/>
  <c r="AB31" i="1"/>
  <c r="AB32" i="1"/>
  <c r="AB33" i="1"/>
  <c r="AB34" i="1"/>
  <c r="AB35" i="1"/>
  <c r="AB36" i="1"/>
  <c r="AB37" i="1"/>
  <c r="AB38" i="1"/>
  <c r="AB39" i="1"/>
  <c r="AB40" i="1"/>
  <c r="AB41" i="1"/>
  <c r="AB42" i="1"/>
  <c r="AB43" i="1"/>
  <c r="AB44" i="1"/>
  <c r="AB45" i="1"/>
  <c r="AB46" i="1"/>
  <c r="AB47" i="1"/>
  <c r="AB48" i="1"/>
  <c r="AB49" i="1"/>
  <c r="AB50" i="1"/>
  <c r="AB51" i="1"/>
  <c r="AB52" i="1"/>
  <c r="AB53" i="1"/>
  <c r="AB54" i="1"/>
  <c r="AB55" i="1"/>
  <c r="AB56" i="1"/>
  <c r="AB57" i="1"/>
  <c r="AB58" i="1"/>
  <c r="AB59" i="1"/>
  <c r="AB60" i="1"/>
  <c r="AB61" i="1"/>
  <c r="AB62" i="1"/>
  <c r="AB63" i="1"/>
  <c r="AB64" i="1"/>
  <c r="AB65" i="1"/>
  <c r="AB66" i="1"/>
  <c r="AB67" i="1"/>
  <c r="AB68" i="1"/>
  <c r="AB69" i="1"/>
  <c r="AB70" i="1"/>
  <c r="AB71" i="1"/>
  <c r="AB72" i="1"/>
  <c r="AB73" i="1"/>
  <c r="AB74" i="1"/>
  <c r="AB75" i="1"/>
  <c r="AB76" i="1"/>
  <c r="AB77" i="1"/>
  <c r="AB78" i="1"/>
  <c r="AB79" i="1"/>
  <c r="AB80" i="1"/>
  <c r="AB81" i="1"/>
  <c r="AB82" i="1"/>
  <c r="AB83" i="1"/>
  <c r="AB84" i="1"/>
  <c r="AB85" i="1"/>
  <c r="AB86" i="1"/>
  <c r="AB87" i="1"/>
  <c r="AB88" i="1"/>
  <c r="AB89" i="1"/>
  <c r="AB90" i="1"/>
  <c r="AB91" i="1"/>
  <c r="AB92" i="1"/>
  <c r="AB93" i="1"/>
  <c r="AB94" i="1"/>
  <c r="AB95" i="1"/>
  <c r="AB96" i="1"/>
  <c r="AB97" i="1"/>
  <c r="AB98" i="1"/>
  <c r="AB99" i="1"/>
  <c r="AB100" i="1"/>
  <c r="AB101" i="1"/>
  <c r="AB102" i="1"/>
  <c r="AB103" i="1"/>
  <c r="AB104" i="1"/>
  <c r="AB105" i="1"/>
  <c r="AB106" i="1"/>
  <c r="AB107" i="1"/>
  <c r="AB108" i="1"/>
  <c r="AB109" i="1"/>
  <c r="AB110" i="1"/>
  <c r="AB111" i="1"/>
  <c r="AB112" i="1"/>
  <c r="AB113" i="1"/>
  <c r="AB114" i="1"/>
  <c r="AB115" i="1"/>
  <c r="AB116" i="1"/>
  <c r="AB117" i="1"/>
  <c r="AB118" i="1"/>
  <c r="AB119" i="1"/>
  <c r="AB120" i="1"/>
  <c r="AB121" i="1"/>
  <c r="AB122" i="1"/>
  <c r="AB123" i="1"/>
  <c r="AB124" i="1"/>
  <c r="AB125" i="1"/>
  <c r="AB126" i="1"/>
  <c r="AB2" i="1"/>
  <c r="AA3" i="1"/>
  <c r="AA4" i="1"/>
  <c r="AA5" i="1"/>
  <c r="AA6" i="1"/>
  <c r="AA7" i="1"/>
  <c r="AA8" i="1"/>
  <c r="AA9" i="1"/>
  <c r="AA10" i="1"/>
  <c r="AA11" i="1"/>
  <c r="AA12" i="1"/>
  <c r="AA13" i="1"/>
  <c r="AA14" i="1"/>
  <c r="AA15" i="1"/>
  <c r="AA16" i="1"/>
  <c r="AA17" i="1"/>
  <c r="AA18" i="1"/>
  <c r="AA19" i="1"/>
  <c r="AA20" i="1"/>
  <c r="AA21" i="1"/>
  <c r="AA22" i="1"/>
  <c r="AA23" i="1"/>
  <c r="AA24" i="1"/>
  <c r="AA25" i="1"/>
  <c r="AA26" i="1"/>
  <c r="AA27" i="1"/>
  <c r="AA28" i="1"/>
  <c r="AA29" i="1"/>
  <c r="AA30" i="1"/>
  <c r="AA31" i="1"/>
  <c r="AA32" i="1"/>
  <c r="AA33" i="1"/>
  <c r="AA34" i="1"/>
  <c r="AA35" i="1"/>
  <c r="AA36" i="1"/>
  <c r="AA37" i="1"/>
  <c r="AA38" i="1"/>
  <c r="AA39" i="1"/>
  <c r="AA40" i="1"/>
  <c r="AA41" i="1"/>
  <c r="AA42" i="1"/>
  <c r="AA43" i="1"/>
  <c r="AA44" i="1"/>
  <c r="AA45" i="1"/>
  <c r="AA46" i="1"/>
  <c r="AA47" i="1"/>
  <c r="AA48" i="1"/>
  <c r="AA49" i="1"/>
  <c r="AA50" i="1"/>
  <c r="AA51" i="1"/>
  <c r="AA52" i="1"/>
  <c r="AA53" i="1"/>
  <c r="AA54" i="1"/>
  <c r="AA55" i="1"/>
  <c r="AA56" i="1"/>
  <c r="AA57" i="1"/>
  <c r="AA58" i="1"/>
  <c r="AA59" i="1"/>
  <c r="AA60" i="1"/>
  <c r="AA61" i="1"/>
  <c r="AA62" i="1"/>
  <c r="AA63" i="1"/>
  <c r="AA64" i="1"/>
  <c r="AA65" i="1"/>
  <c r="AA66" i="1"/>
  <c r="AA67" i="1"/>
  <c r="AA68" i="1"/>
  <c r="AA69" i="1"/>
  <c r="AA70" i="1"/>
  <c r="AA71" i="1"/>
  <c r="AA72" i="1"/>
  <c r="AA73" i="1"/>
  <c r="AA74" i="1"/>
  <c r="AA75" i="1"/>
  <c r="AA76" i="1"/>
  <c r="AA77" i="1"/>
  <c r="AA78" i="1"/>
  <c r="AA79" i="1"/>
  <c r="AA80" i="1"/>
  <c r="AA81" i="1"/>
  <c r="AA82" i="1"/>
  <c r="AA83" i="1"/>
  <c r="AA84" i="1"/>
  <c r="AA85" i="1"/>
  <c r="AA86" i="1"/>
  <c r="AA87" i="1"/>
  <c r="AA88" i="1"/>
  <c r="AA89" i="1"/>
  <c r="AA90" i="1"/>
  <c r="AA91" i="1"/>
  <c r="AA92" i="1"/>
  <c r="AA93" i="1"/>
  <c r="AA94" i="1"/>
  <c r="AA95" i="1"/>
  <c r="AA96" i="1"/>
  <c r="AA97" i="1"/>
  <c r="AA98" i="1"/>
  <c r="AA99" i="1"/>
  <c r="AA100" i="1"/>
  <c r="AA101" i="1"/>
  <c r="AA102" i="1"/>
  <c r="AA103" i="1"/>
  <c r="AA104" i="1"/>
  <c r="AA105" i="1"/>
  <c r="AA106" i="1"/>
  <c r="AA107" i="1"/>
  <c r="AA108" i="1"/>
  <c r="AA109" i="1"/>
  <c r="AA110" i="1"/>
  <c r="AA111" i="1"/>
  <c r="AA112" i="1"/>
  <c r="AA113" i="1"/>
  <c r="AA114" i="1"/>
  <c r="AA115" i="1"/>
  <c r="AA116" i="1"/>
  <c r="AA117" i="1"/>
  <c r="AA118" i="1"/>
  <c r="AA119" i="1"/>
  <c r="AA120" i="1"/>
  <c r="AA121" i="1"/>
  <c r="AA122" i="1"/>
  <c r="AA123" i="1"/>
  <c r="AA124" i="1"/>
  <c r="AA125" i="1"/>
  <c r="AA126" i="1"/>
  <c r="AA2" i="1"/>
  <c r="Z3" i="1"/>
  <c r="Z4" i="1"/>
  <c r="Z5" i="1"/>
  <c r="Z6" i="1"/>
  <c r="Z7" i="1"/>
  <c r="Z8" i="1"/>
  <c r="Z9" i="1"/>
  <c r="Z10" i="1"/>
  <c r="Z11" i="1"/>
  <c r="Z12" i="1"/>
  <c r="Z13" i="1"/>
  <c r="Z14" i="1"/>
  <c r="Z15" i="1"/>
  <c r="Z16" i="1"/>
  <c r="Z17" i="1"/>
  <c r="Z18" i="1"/>
  <c r="Z19" i="1"/>
  <c r="Z20" i="1"/>
  <c r="Z21" i="1"/>
  <c r="Z22" i="1"/>
  <c r="Z23" i="1"/>
  <c r="Z24" i="1"/>
  <c r="Z25" i="1"/>
  <c r="Z26" i="1"/>
  <c r="Z27" i="1"/>
  <c r="Z28" i="1"/>
  <c r="Z29" i="1"/>
  <c r="Z30" i="1"/>
  <c r="Z31" i="1"/>
  <c r="Z32" i="1"/>
  <c r="Z33" i="1"/>
  <c r="Z34" i="1"/>
  <c r="Z35" i="1"/>
  <c r="Z36" i="1"/>
  <c r="Z37" i="1"/>
  <c r="Z38" i="1"/>
  <c r="Z39" i="1"/>
  <c r="Z40" i="1"/>
  <c r="Z41" i="1"/>
  <c r="Z42" i="1"/>
  <c r="Z43" i="1"/>
  <c r="Z44" i="1"/>
  <c r="Z45" i="1"/>
  <c r="Z46" i="1"/>
  <c r="Z47" i="1"/>
  <c r="Z48" i="1"/>
  <c r="Z49" i="1"/>
  <c r="Z50" i="1"/>
  <c r="Z51" i="1"/>
  <c r="Z52" i="1"/>
  <c r="Z53" i="1"/>
  <c r="Z54" i="1"/>
  <c r="Z55" i="1"/>
  <c r="Z56" i="1"/>
  <c r="Z57" i="1"/>
  <c r="Z58" i="1"/>
  <c r="Z59" i="1"/>
  <c r="Z60" i="1"/>
  <c r="Z61" i="1"/>
  <c r="Z62" i="1"/>
  <c r="Z63" i="1"/>
  <c r="Z64" i="1"/>
  <c r="Z65" i="1"/>
  <c r="Z66" i="1"/>
  <c r="Z67" i="1"/>
  <c r="Z68" i="1"/>
  <c r="Z69" i="1"/>
  <c r="Z70" i="1"/>
  <c r="Z71" i="1"/>
  <c r="Z72" i="1"/>
  <c r="Z73" i="1"/>
  <c r="Z74" i="1"/>
  <c r="Z75" i="1"/>
  <c r="Z76" i="1"/>
  <c r="Z77" i="1"/>
  <c r="Z78" i="1"/>
  <c r="Z79" i="1"/>
  <c r="Z80" i="1"/>
  <c r="Z81" i="1"/>
  <c r="Z82" i="1"/>
  <c r="Z83" i="1"/>
  <c r="Z84" i="1"/>
  <c r="Z85" i="1"/>
  <c r="Z86" i="1"/>
  <c r="Z87" i="1"/>
  <c r="Z88" i="1"/>
  <c r="Z89" i="1"/>
  <c r="Z90" i="1"/>
  <c r="Z91" i="1"/>
  <c r="Z92" i="1"/>
  <c r="Z93" i="1"/>
  <c r="Z94" i="1"/>
  <c r="Z95" i="1"/>
  <c r="Z96" i="1"/>
  <c r="Z97" i="1"/>
  <c r="Z98" i="1"/>
  <c r="Z99" i="1"/>
  <c r="Z100" i="1"/>
  <c r="Z101" i="1"/>
  <c r="Z102" i="1"/>
  <c r="Z103" i="1"/>
  <c r="Z104" i="1"/>
  <c r="Z105" i="1"/>
  <c r="Z106" i="1"/>
  <c r="Z107" i="1"/>
  <c r="Z108" i="1"/>
  <c r="Z109" i="1"/>
  <c r="Z110" i="1"/>
  <c r="Z111" i="1"/>
  <c r="Z112" i="1"/>
  <c r="Z113" i="1"/>
  <c r="Z114" i="1"/>
  <c r="Z115" i="1"/>
  <c r="Z116" i="1"/>
  <c r="Z117" i="1"/>
  <c r="Z118" i="1"/>
  <c r="Z119" i="1"/>
  <c r="Z120" i="1"/>
  <c r="Z121" i="1"/>
  <c r="Z122" i="1"/>
  <c r="Z123" i="1"/>
  <c r="Z124" i="1"/>
  <c r="Z125" i="1"/>
  <c r="Z126" i="1"/>
  <c r="Z2" i="1"/>
  <c r="X3" i="1"/>
  <c r="X4" i="1"/>
  <c r="X5" i="1"/>
  <c r="X6" i="1"/>
  <c r="X7" i="1"/>
  <c r="X8" i="1"/>
  <c r="X9" i="1"/>
  <c r="X10" i="1"/>
  <c r="X11" i="1"/>
  <c r="X12" i="1"/>
  <c r="X13" i="1"/>
  <c r="X14" i="1"/>
  <c r="X15" i="1"/>
  <c r="X16" i="1"/>
  <c r="X17" i="1"/>
  <c r="X18" i="1"/>
  <c r="X19" i="1"/>
  <c r="X20" i="1"/>
  <c r="X21" i="1"/>
  <c r="X22" i="1"/>
  <c r="X23" i="1"/>
  <c r="X24" i="1"/>
  <c r="X25" i="1"/>
  <c r="X26" i="1"/>
  <c r="X27" i="1"/>
  <c r="X28" i="1"/>
  <c r="X29" i="1"/>
  <c r="X30" i="1"/>
  <c r="X31" i="1"/>
  <c r="X32" i="1"/>
  <c r="X33" i="1"/>
  <c r="X34" i="1"/>
  <c r="X35" i="1"/>
  <c r="X36" i="1"/>
  <c r="X37" i="1"/>
  <c r="X38" i="1"/>
  <c r="X39" i="1"/>
  <c r="X40" i="1"/>
  <c r="X41" i="1"/>
  <c r="X42" i="1"/>
  <c r="X43" i="1"/>
  <c r="X44" i="1"/>
  <c r="X45" i="1"/>
  <c r="X46" i="1"/>
  <c r="X47" i="1"/>
  <c r="X48" i="1"/>
  <c r="X49" i="1"/>
  <c r="X50" i="1"/>
  <c r="X51" i="1"/>
  <c r="X52" i="1"/>
  <c r="X53" i="1"/>
  <c r="X54" i="1"/>
  <c r="X55" i="1"/>
  <c r="X56" i="1"/>
  <c r="X57" i="1"/>
  <c r="X58" i="1"/>
  <c r="X59" i="1"/>
  <c r="X60" i="1"/>
  <c r="X61" i="1"/>
  <c r="X62" i="1"/>
  <c r="X63" i="1"/>
  <c r="X64" i="1"/>
  <c r="X65" i="1"/>
  <c r="X66" i="1"/>
  <c r="X67" i="1"/>
  <c r="X68" i="1"/>
  <c r="X69" i="1"/>
  <c r="X70" i="1"/>
  <c r="X71" i="1"/>
  <c r="X72" i="1"/>
  <c r="X73" i="1"/>
  <c r="X74" i="1"/>
  <c r="X75" i="1"/>
  <c r="X76" i="1"/>
  <c r="X77" i="1"/>
  <c r="X78" i="1"/>
  <c r="X79" i="1"/>
  <c r="X80" i="1"/>
  <c r="X81" i="1"/>
  <c r="X82" i="1"/>
  <c r="X83" i="1"/>
  <c r="X84" i="1"/>
  <c r="X85" i="1"/>
  <c r="X86" i="1"/>
  <c r="X87" i="1"/>
  <c r="X88" i="1"/>
  <c r="X89" i="1"/>
  <c r="X90" i="1"/>
  <c r="X91" i="1"/>
  <c r="X92" i="1"/>
  <c r="X93" i="1"/>
  <c r="X94" i="1"/>
  <c r="X95" i="1"/>
  <c r="X96" i="1"/>
  <c r="X97" i="1"/>
  <c r="X98" i="1"/>
  <c r="X99" i="1"/>
  <c r="X100" i="1"/>
  <c r="X101" i="1"/>
  <c r="X102" i="1"/>
  <c r="X103" i="1"/>
  <c r="X104" i="1"/>
  <c r="X105" i="1"/>
  <c r="X106" i="1"/>
  <c r="X107" i="1"/>
  <c r="X108" i="1"/>
  <c r="X109" i="1"/>
  <c r="X110" i="1"/>
  <c r="X111" i="1"/>
  <c r="X112" i="1"/>
  <c r="X113" i="1"/>
  <c r="X114" i="1"/>
  <c r="X115" i="1"/>
  <c r="X116" i="1"/>
  <c r="X117" i="1"/>
  <c r="X118" i="1"/>
  <c r="X119" i="1"/>
  <c r="X120" i="1"/>
  <c r="X121" i="1"/>
  <c r="X122" i="1"/>
  <c r="X123" i="1"/>
  <c r="X124" i="1"/>
  <c r="X125" i="1"/>
  <c r="X126" i="1"/>
  <c r="X2" i="1"/>
  <c r="U3" i="1"/>
  <c r="U4" i="1"/>
  <c r="U5" i="1"/>
  <c r="U6" i="1"/>
  <c r="U7" i="1"/>
  <c r="U8" i="1"/>
  <c r="U9" i="1"/>
  <c r="U10" i="1"/>
  <c r="U11" i="1"/>
  <c r="U12" i="1"/>
  <c r="U13" i="1"/>
  <c r="U14" i="1"/>
  <c r="U15" i="1"/>
  <c r="U16" i="1"/>
  <c r="U17" i="1"/>
  <c r="U18" i="1"/>
  <c r="U19" i="1"/>
  <c r="U20" i="1"/>
  <c r="U21" i="1"/>
  <c r="U22" i="1"/>
  <c r="U23" i="1"/>
  <c r="U24" i="1"/>
  <c r="U25" i="1"/>
  <c r="U26" i="1"/>
  <c r="U27" i="1"/>
  <c r="U28" i="1"/>
  <c r="U29" i="1"/>
  <c r="U30" i="1"/>
  <c r="U31" i="1"/>
  <c r="U32" i="1"/>
  <c r="U33" i="1"/>
  <c r="U34" i="1"/>
  <c r="U35" i="1"/>
  <c r="U36" i="1"/>
  <c r="U37" i="1"/>
  <c r="U38" i="1"/>
  <c r="U39" i="1"/>
  <c r="U40" i="1"/>
  <c r="U41" i="1"/>
  <c r="U42" i="1"/>
  <c r="U43" i="1"/>
  <c r="U44" i="1"/>
  <c r="U45" i="1"/>
  <c r="U46" i="1"/>
  <c r="U47" i="1"/>
  <c r="U48" i="1"/>
  <c r="U49" i="1"/>
  <c r="U50" i="1"/>
  <c r="U51" i="1"/>
  <c r="U52" i="1"/>
  <c r="U53" i="1"/>
  <c r="U54" i="1"/>
  <c r="U55" i="1"/>
  <c r="U56" i="1"/>
  <c r="U57" i="1"/>
  <c r="U58" i="1"/>
  <c r="U59" i="1"/>
  <c r="U60" i="1"/>
  <c r="U61" i="1"/>
  <c r="U62" i="1"/>
  <c r="U63" i="1"/>
  <c r="U64" i="1"/>
  <c r="U65" i="1"/>
  <c r="U66" i="1"/>
  <c r="U67" i="1"/>
  <c r="U68" i="1"/>
  <c r="U69" i="1"/>
  <c r="U70" i="1"/>
  <c r="U71" i="1"/>
  <c r="U72" i="1"/>
  <c r="U73" i="1"/>
  <c r="U74" i="1"/>
  <c r="U75" i="1"/>
  <c r="U76" i="1"/>
  <c r="U77" i="1"/>
  <c r="U78" i="1"/>
  <c r="U79" i="1"/>
  <c r="U80" i="1"/>
  <c r="U81" i="1"/>
  <c r="U82" i="1"/>
  <c r="U83" i="1"/>
  <c r="U84" i="1"/>
  <c r="U85" i="1"/>
  <c r="U86" i="1"/>
  <c r="U87" i="1"/>
  <c r="U88" i="1"/>
  <c r="U89" i="1"/>
  <c r="U90" i="1"/>
  <c r="U91" i="1"/>
  <c r="U92" i="1"/>
  <c r="U93" i="1"/>
  <c r="U94" i="1"/>
  <c r="U95" i="1"/>
  <c r="U96" i="1"/>
  <c r="U97" i="1"/>
  <c r="U98" i="1"/>
  <c r="U99" i="1"/>
  <c r="U100" i="1"/>
  <c r="U101" i="1"/>
  <c r="U102" i="1"/>
  <c r="U103" i="1"/>
  <c r="U104" i="1"/>
  <c r="U105" i="1"/>
  <c r="U106" i="1"/>
  <c r="U107" i="1"/>
  <c r="U108" i="1"/>
  <c r="U109" i="1"/>
  <c r="U110" i="1"/>
  <c r="U111" i="1"/>
  <c r="U112" i="1"/>
  <c r="U113" i="1"/>
  <c r="U114" i="1"/>
  <c r="U115" i="1"/>
  <c r="U116" i="1"/>
  <c r="U117" i="1"/>
  <c r="U118" i="1"/>
  <c r="U119" i="1"/>
  <c r="U120" i="1"/>
  <c r="U121" i="1"/>
  <c r="U122" i="1"/>
  <c r="U123" i="1"/>
  <c r="U124" i="1"/>
  <c r="U125" i="1"/>
  <c r="U126" i="1"/>
  <c r="U2" i="1"/>
  <c r="T3" i="1"/>
  <c r="T4" i="1"/>
  <c r="T5" i="1"/>
  <c r="T6" i="1"/>
  <c r="T7" i="1"/>
  <c r="T8" i="1"/>
  <c r="T9" i="1"/>
  <c r="T10" i="1"/>
  <c r="T11" i="1"/>
  <c r="T12" i="1"/>
  <c r="T13" i="1"/>
  <c r="T14" i="1"/>
  <c r="T15" i="1"/>
  <c r="T16" i="1"/>
  <c r="T17" i="1"/>
  <c r="T18" i="1"/>
  <c r="T19" i="1"/>
  <c r="T20" i="1"/>
  <c r="T21" i="1"/>
  <c r="T22" i="1"/>
  <c r="T23" i="1"/>
  <c r="T24" i="1"/>
  <c r="T25" i="1"/>
  <c r="T26" i="1"/>
  <c r="T27" i="1"/>
  <c r="T28" i="1"/>
  <c r="T29" i="1"/>
  <c r="T30" i="1"/>
  <c r="T31" i="1"/>
  <c r="T32" i="1"/>
  <c r="T33" i="1"/>
  <c r="T34" i="1"/>
  <c r="T35" i="1"/>
  <c r="T36" i="1"/>
  <c r="T37" i="1"/>
  <c r="T38" i="1"/>
  <c r="T39" i="1"/>
  <c r="T40" i="1"/>
  <c r="T41" i="1"/>
  <c r="T42" i="1"/>
  <c r="T43" i="1"/>
  <c r="T44" i="1"/>
  <c r="T45" i="1"/>
  <c r="T46" i="1"/>
  <c r="T47" i="1"/>
  <c r="T48" i="1"/>
  <c r="T49" i="1"/>
  <c r="T50" i="1"/>
  <c r="T51" i="1"/>
  <c r="T52" i="1"/>
  <c r="T53" i="1"/>
  <c r="T54" i="1"/>
  <c r="T55" i="1"/>
  <c r="T56" i="1"/>
  <c r="T57" i="1"/>
  <c r="T58" i="1"/>
  <c r="T59" i="1"/>
  <c r="T60" i="1"/>
  <c r="T61" i="1"/>
  <c r="T62" i="1"/>
  <c r="T63" i="1"/>
  <c r="T64" i="1"/>
  <c r="T65" i="1"/>
  <c r="T66" i="1"/>
  <c r="T67" i="1"/>
  <c r="T68" i="1"/>
  <c r="T69" i="1"/>
  <c r="T70" i="1"/>
  <c r="T71" i="1"/>
  <c r="T72" i="1"/>
  <c r="T73" i="1"/>
  <c r="T74" i="1"/>
  <c r="T75" i="1"/>
  <c r="T76" i="1"/>
  <c r="T77" i="1"/>
  <c r="T78" i="1"/>
  <c r="T79" i="1"/>
  <c r="T80" i="1"/>
  <c r="T81" i="1"/>
  <c r="T82" i="1"/>
  <c r="T83" i="1"/>
  <c r="T84" i="1"/>
  <c r="T85" i="1"/>
  <c r="T86" i="1"/>
  <c r="T87" i="1"/>
  <c r="T88" i="1"/>
  <c r="T89" i="1"/>
  <c r="T90" i="1"/>
  <c r="T91" i="1"/>
  <c r="T92" i="1"/>
  <c r="T93" i="1"/>
  <c r="T94" i="1"/>
  <c r="T95" i="1"/>
  <c r="T96" i="1"/>
  <c r="T97" i="1"/>
  <c r="T98" i="1"/>
  <c r="T99" i="1"/>
  <c r="T100" i="1"/>
  <c r="T101" i="1"/>
  <c r="T102" i="1"/>
  <c r="T103" i="1"/>
  <c r="T104" i="1"/>
  <c r="T105" i="1"/>
  <c r="T106" i="1"/>
  <c r="T107" i="1"/>
  <c r="T108" i="1"/>
  <c r="T109" i="1"/>
  <c r="T110" i="1"/>
  <c r="T111" i="1"/>
  <c r="T112" i="1"/>
  <c r="T113" i="1"/>
  <c r="T114" i="1"/>
  <c r="T115" i="1"/>
  <c r="T116" i="1"/>
  <c r="T117" i="1"/>
  <c r="T118" i="1"/>
  <c r="T119" i="1"/>
  <c r="T120" i="1"/>
  <c r="T121" i="1"/>
  <c r="T122" i="1"/>
  <c r="T123" i="1"/>
  <c r="T124" i="1"/>
  <c r="T125" i="1"/>
  <c r="T126" i="1"/>
  <c r="T2" i="1"/>
  <c r="S3" i="1"/>
  <c r="S4" i="1"/>
  <c r="S5" i="1"/>
  <c r="S6" i="1"/>
  <c r="S7" i="1"/>
  <c r="S8" i="1"/>
  <c r="S9" i="1"/>
  <c r="S10" i="1"/>
  <c r="S11" i="1"/>
  <c r="S12" i="1"/>
  <c r="S13" i="1"/>
  <c r="S14" i="1"/>
  <c r="S15" i="1"/>
  <c r="S16" i="1"/>
  <c r="S17" i="1"/>
  <c r="S18" i="1"/>
  <c r="S19" i="1"/>
  <c r="S20" i="1"/>
  <c r="S21" i="1"/>
  <c r="S22" i="1"/>
  <c r="S23" i="1"/>
  <c r="S24" i="1"/>
  <c r="S25" i="1"/>
  <c r="S26" i="1"/>
  <c r="S27" i="1"/>
  <c r="S28" i="1"/>
  <c r="S29" i="1"/>
  <c r="S30" i="1"/>
  <c r="S31" i="1"/>
  <c r="S32" i="1"/>
  <c r="S33" i="1"/>
  <c r="S34" i="1"/>
  <c r="S35" i="1"/>
  <c r="S36" i="1"/>
  <c r="S37" i="1"/>
  <c r="S38" i="1"/>
  <c r="S39" i="1"/>
  <c r="S40" i="1"/>
  <c r="S41" i="1"/>
  <c r="S42" i="1"/>
  <c r="S43" i="1"/>
  <c r="S44" i="1"/>
  <c r="S45" i="1"/>
  <c r="S46" i="1"/>
  <c r="S47" i="1"/>
  <c r="S48" i="1"/>
  <c r="S49" i="1"/>
  <c r="S50" i="1"/>
  <c r="S51" i="1"/>
  <c r="S52" i="1"/>
  <c r="S53" i="1"/>
  <c r="S54" i="1"/>
  <c r="S55" i="1"/>
  <c r="S56" i="1"/>
  <c r="S57" i="1"/>
  <c r="S58" i="1"/>
  <c r="S59" i="1"/>
  <c r="S60" i="1"/>
  <c r="S61" i="1"/>
  <c r="S62" i="1"/>
  <c r="S63" i="1"/>
  <c r="S64" i="1"/>
  <c r="S65" i="1"/>
  <c r="S66" i="1"/>
  <c r="S67" i="1"/>
  <c r="S68" i="1"/>
  <c r="S69" i="1"/>
  <c r="S70" i="1"/>
  <c r="S71" i="1"/>
  <c r="S72" i="1"/>
  <c r="S73" i="1"/>
  <c r="S74" i="1"/>
  <c r="S75" i="1"/>
  <c r="S76" i="1"/>
  <c r="S77" i="1"/>
  <c r="S78" i="1"/>
  <c r="S79" i="1"/>
  <c r="S80" i="1"/>
  <c r="S81" i="1"/>
  <c r="S82" i="1"/>
  <c r="S83" i="1"/>
  <c r="S84" i="1"/>
  <c r="S85" i="1"/>
  <c r="S86" i="1"/>
  <c r="S87" i="1"/>
  <c r="S88" i="1"/>
  <c r="S89" i="1"/>
  <c r="S90" i="1"/>
  <c r="S91" i="1"/>
  <c r="S92" i="1"/>
  <c r="S93" i="1"/>
  <c r="S94" i="1"/>
  <c r="S95" i="1"/>
  <c r="S96" i="1"/>
  <c r="S97" i="1"/>
  <c r="S98" i="1"/>
  <c r="S99" i="1"/>
  <c r="S100" i="1"/>
  <c r="S101" i="1"/>
  <c r="S102" i="1"/>
  <c r="S103" i="1"/>
  <c r="S104" i="1"/>
  <c r="S105" i="1"/>
  <c r="S106" i="1"/>
  <c r="S107" i="1"/>
  <c r="S108" i="1"/>
  <c r="S109" i="1"/>
  <c r="S110" i="1"/>
  <c r="S111" i="1"/>
  <c r="S112" i="1"/>
  <c r="S113" i="1"/>
  <c r="S114" i="1"/>
  <c r="S115" i="1"/>
  <c r="S116" i="1"/>
  <c r="S117" i="1"/>
  <c r="S118" i="1"/>
  <c r="S119" i="1"/>
  <c r="S120" i="1"/>
  <c r="S121" i="1"/>
  <c r="S122" i="1"/>
  <c r="S123" i="1"/>
  <c r="S124" i="1"/>
  <c r="S125" i="1"/>
  <c r="S126" i="1"/>
  <c r="S2" i="1"/>
  <c r="R3" i="1"/>
  <c r="R4" i="1"/>
  <c r="R5" i="1"/>
  <c r="R6" i="1"/>
  <c r="R7" i="1"/>
  <c r="R8" i="1"/>
  <c r="R9" i="1"/>
  <c r="R10" i="1"/>
  <c r="R11" i="1"/>
  <c r="R12" i="1"/>
  <c r="R13" i="1"/>
  <c r="R14" i="1"/>
  <c r="R15" i="1"/>
  <c r="R16" i="1"/>
  <c r="R17" i="1"/>
  <c r="R18" i="1"/>
  <c r="R19" i="1"/>
  <c r="R20" i="1"/>
  <c r="R21" i="1"/>
  <c r="R22" i="1"/>
  <c r="R23" i="1"/>
  <c r="R24" i="1"/>
  <c r="R25" i="1"/>
  <c r="R26" i="1"/>
  <c r="R27" i="1"/>
  <c r="R28" i="1"/>
  <c r="R29" i="1"/>
  <c r="R30" i="1"/>
  <c r="R31" i="1"/>
  <c r="R32" i="1"/>
  <c r="R33" i="1"/>
  <c r="R34" i="1"/>
  <c r="R35" i="1"/>
  <c r="R36" i="1"/>
  <c r="R37" i="1"/>
  <c r="R38" i="1"/>
  <c r="R39" i="1"/>
  <c r="R40" i="1"/>
  <c r="R41" i="1"/>
  <c r="R42" i="1"/>
  <c r="R43" i="1"/>
  <c r="R44" i="1"/>
  <c r="R45" i="1"/>
  <c r="R46" i="1"/>
  <c r="R47" i="1"/>
  <c r="R48" i="1"/>
  <c r="R49" i="1"/>
  <c r="R50" i="1"/>
  <c r="R51" i="1"/>
  <c r="R52" i="1"/>
  <c r="R53" i="1"/>
  <c r="R54" i="1"/>
  <c r="R55" i="1"/>
  <c r="R56" i="1"/>
  <c r="R57" i="1"/>
  <c r="R58" i="1"/>
  <c r="R59" i="1"/>
  <c r="R60" i="1"/>
  <c r="R61" i="1"/>
  <c r="R62" i="1"/>
  <c r="R63" i="1"/>
  <c r="R64" i="1"/>
  <c r="R65" i="1"/>
  <c r="R66" i="1"/>
  <c r="R67" i="1"/>
  <c r="R68" i="1"/>
  <c r="R69" i="1"/>
  <c r="R70" i="1"/>
  <c r="R71" i="1"/>
  <c r="R72" i="1"/>
  <c r="R73" i="1"/>
  <c r="R74" i="1"/>
  <c r="R75" i="1"/>
  <c r="R76" i="1"/>
  <c r="R77" i="1"/>
  <c r="R78" i="1"/>
  <c r="R79" i="1"/>
  <c r="R80" i="1"/>
  <c r="R81" i="1"/>
  <c r="R82" i="1"/>
  <c r="R83" i="1"/>
  <c r="R84" i="1"/>
  <c r="R85" i="1"/>
  <c r="R86" i="1"/>
  <c r="R87" i="1"/>
  <c r="R88" i="1"/>
  <c r="R89" i="1"/>
  <c r="R90" i="1"/>
  <c r="R91" i="1"/>
  <c r="R92" i="1"/>
  <c r="R93" i="1"/>
  <c r="R94" i="1"/>
  <c r="R95" i="1"/>
  <c r="R96" i="1"/>
  <c r="R97" i="1"/>
  <c r="R98" i="1"/>
  <c r="R99" i="1"/>
  <c r="R100" i="1"/>
  <c r="R101" i="1"/>
  <c r="R102" i="1"/>
  <c r="R103" i="1"/>
  <c r="R104" i="1"/>
  <c r="R105" i="1"/>
  <c r="R106" i="1"/>
  <c r="R107" i="1"/>
  <c r="R108" i="1"/>
  <c r="R109" i="1"/>
  <c r="R110" i="1"/>
  <c r="R111" i="1"/>
  <c r="R112" i="1"/>
  <c r="R113" i="1"/>
  <c r="R114" i="1"/>
  <c r="R115" i="1"/>
  <c r="R116" i="1"/>
  <c r="R117" i="1"/>
  <c r="R118" i="1"/>
  <c r="R119" i="1"/>
  <c r="R120" i="1"/>
  <c r="R121" i="1"/>
  <c r="R122" i="1"/>
  <c r="R123" i="1"/>
  <c r="R124" i="1"/>
  <c r="R125" i="1"/>
  <c r="R126" i="1"/>
  <c r="R2" i="1"/>
  <c r="Q3" i="1"/>
  <c r="Q4" i="1"/>
  <c r="Q5" i="1"/>
  <c r="Q6" i="1"/>
  <c r="Q7" i="1"/>
  <c r="Q8" i="1"/>
  <c r="Q9" i="1"/>
  <c r="Q10" i="1"/>
  <c r="Q11" i="1"/>
  <c r="Q12" i="1"/>
  <c r="Q13" i="1"/>
  <c r="Q14" i="1"/>
  <c r="Q15" i="1"/>
  <c r="Q16" i="1"/>
  <c r="Q17" i="1"/>
  <c r="Q18" i="1"/>
  <c r="Q19" i="1"/>
  <c r="Q20" i="1"/>
  <c r="Q21" i="1"/>
  <c r="Q22" i="1"/>
  <c r="Q23" i="1"/>
  <c r="Q24" i="1"/>
  <c r="Q25" i="1"/>
  <c r="Q26" i="1"/>
  <c r="Q27" i="1"/>
  <c r="Q28" i="1"/>
  <c r="Q29" i="1"/>
  <c r="Q30" i="1"/>
  <c r="Q31" i="1"/>
  <c r="Q32" i="1"/>
  <c r="Q33" i="1"/>
  <c r="Q34" i="1"/>
  <c r="Q35" i="1"/>
  <c r="Q36" i="1"/>
  <c r="Q37" i="1"/>
  <c r="Q38" i="1"/>
  <c r="Q39" i="1"/>
  <c r="Q40" i="1"/>
  <c r="Q41" i="1"/>
  <c r="Q42" i="1"/>
  <c r="Q43" i="1"/>
  <c r="Q44" i="1"/>
  <c r="Q45" i="1"/>
  <c r="Q46" i="1"/>
  <c r="Q47" i="1"/>
  <c r="Q48" i="1"/>
  <c r="Q49" i="1"/>
  <c r="Q50" i="1"/>
  <c r="Q51" i="1"/>
  <c r="Q52" i="1"/>
  <c r="Q53" i="1"/>
  <c r="Q54" i="1"/>
  <c r="Q55" i="1"/>
  <c r="Q56" i="1"/>
  <c r="Q57" i="1"/>
  <c r="Q58" i="1"/>
  <c r="Q59" i="1"/>
  <c r="Q60" i="1"/>
  <c r="Q61" i="1"/>
  <c r="Q62" i="1"/>
  <c r="Q63" i="1"/>
  <c r="Q64" i="1"/>
  <c r="Q65" i="1"/>
  <c r="Q66" i="1"/>
  <c r="Q67" i="1"/>
  <c r="Q68" i="1"/>
  <c r="Q69" i="1"/>
  <c r="Q70" i="1"/>
  <c r="Q71" i="1"/>
  <c r="Q72" i="1"/>
  <c r="Q73" i="1"/>
  <c r="Q74" i="1"/>
  <c r="Q75" i="1"/>
  <c r="Q76" i="1"/>
  <c r="Q77" i="1"/>
  <c r="Q78" i="1"/>
  <c r="Q79" i="1"/>
  <c r="Q80" i="1"/>
  <c r="Q81" i="1"/>
  <c r="Q82" i="1"/>
  <c r="Q83" i="1"/>
  <c r="Q84" i="1"/>
  <c r="Q85" i="1"/>
  <c r="Q86" i="1"/>
  <c r="Q87" i="1"/>
  <c r="Q88" i="1"/>
  <c r="Q89" i="1"/>
  <c r="Q90" i="1"/>
  <c r="Q91" i="1"/>
  <c r="Q92" i="1"/>
  <c r="Q93" i="1"/>
  <c r="Q94" i="1"/>
  <c r="Q95" i="1"/>
  <c r="Q96" i="1"/>
  <c r="Q97" i="1"/>
  <c r="Q98" i="1"/>
  <c r="Q99" i="1"/>
  <c r="Q100" i="1"/>
  <c r="Q101" i="1"/>
  <c r="Q102" i="1"/>
  <c r="Q103" i="1"/>
  <c r="Q104" i="1"/>
  <c r="Q105" i="1"/>
  <c r="Q106" i="1"/>
  <c r="Q107" i="1"/>
  <c r="Q108" i="1"/>
  <c r="Q109" i="1"/>
  <c r="Q110" i="1"/>
  <c r="Q111" i="1"/>
  <c r="Q112" i="1"/>
  <c r="Q113" i="1"/>
  <c r="Q114" i="1"/>
  <c r="Q115" i="1"/>
  <c r="Q116" i="1"/>
  <c r="Q117" i="1"/>
  <c r="Q118" i="1"/>
  <c r="Q119" i="1"/>
  <c r="Q120" i="1"/>
  <c r="Q121" i="1"/>
  <c r="Q122" i="1"/>
  <c r="Q123" i="1"/>
  <c r="Q124" i="1"/>
  <c r="Q125" i="1"/>
  <c r="Q126" i="1"/>
  <c r="Q2" i="1"/>
  <c r="P3" i="1"/>
  <c r="P4" i="1"/>
  <c r="P5" i="1"/>
  <c r="P6" i="1"/>
  <c r="P7" i="1"/>
  <c r="P8" i="1"/>
  <c r="P9" i="1"/>
  <c r="P10" i="1"/>
  <c r="P11" i="1"/>
  <c r="P12" i="1"/>
  <c r="P13" i="1"/>
  <c r="P14" i="1"/>
  <c r="P15" i="1"/>
  <c r="P16" i="1"/>
  <c r="P17" i="1"/>
  <c r="P18" i="1"/>
  <c r="P19" i="1"/>
  <c r="P20" i="1"/>
  <c r="P21" i="1"/>
  <c r="P22" i="1"/>
  <c r="P23" i="1"/>
  <c r="P24" i="1"/>
  <c r="P25" i="1"/>
  <c r="P26" i="1"/>
  <c r="P27" i="1"/>
  <c r="P28" i="1"/>
  <c r="P29" i="1"/>
  <c r="P30" i="1"/>
  <c r="P31" i="1"/>
  <c r="P32" i="1"/>
  <c r="P33" i="1"/>
  <c r="P34" i="1"/>
  <c r="P35" i="1"/>
  <c r="P36" i="1"/>
  <c r="P37" i="1"/>
  <c r="P38" i="1"/>
  <c r="P39" i="1"/>
  <c r="P40" i="1"/>
  <c r="P41" i="1"/>
  <c r="P42" i="1"/>
  <c r="P43" i="1"/>
  <c r="P44" i="1"/>
  <c r="P45" i="1"/>
  <c r="P46" i="1"/>
  <c r="P47" i="1"/>
  <c r="P48" i="1"/>
  <c r="P49" i="1"/>
  <c r="P50" i="1"/>
  <c r="P51" i="1"/>
  <c r="P52" i="1"/>
  <c r="P53" i="1"/>
  <c r="P54" i="1"/>
  <c r="P55" i="1"/>
  <c r="P56" i="1"/>
  <c r="P57" i="1"/>
  <c r="P58" i="1"/>
  <c r="P59" i="1"/>
  <c r="P60" i="1"/>
  <c r="P61" i="1"/>
  <c r="P62" i="1"/>
  <c r="P63" i="1"/>
  <c r="P64" i="1"/>
  <c r="P65" i="1"/>
  <c r="P66" i="1"/>
  <c r="P67" i="1"/>
  <c r="P68" i="1"/>
  <c r="P69" i="1"/>
  <c r="P70" i="1"/>
  <c r="P71" i="1"/>
  <c r="P72" i="1"/>
  <c r="P73" i="1"/>
  <c r="P74" i="1"/>
  <c r="P75" i="1"/>
  <c r="P76" i="1"/>
  <c r="P77" i="1"/>
  <c r="P78" i="1"/>
  <c r="P79" i="1"/>
  <c r="P80" i="1"/>
  <c r="P81" i="1"/>
  <c r="P82" i="1"/>
  <c r="P83" i="1"/>
  <c r="P84" i="1"/>
  <c r="P85" i="1"/>
  <c r="P86" i="1"/>
  <c r="P87" i="1"/>
  <c r="P88" i="1"/>
  <c r="P89" i="1"/>
  <c r="P90" i="1"/>
  <c r="P91" i="1"/>
  <c r="P92" i="1"/>
  <c r="P93" i="1"/>
  <c r="P94" i="1"/>
  <c r="P95" i="1"/>
  <c r="P96" i="1"/>
  <c r="P97" i="1"/>
  <c r="P98" i="1"/>
  <c r="P99" i="1"/>
  <c r="P100" i="1"/>
  <c r="P101" i="1"/>
  <c r="P102" i="1"/>
  <c r="P103" i="1"/>
  <c r="P104" i="1"/>
  <c r="P105" i="1"/>
  <c r="P106" i="1"/>
  <c r="P107" i="1"/>
  <c r="P108" i="1"/>
  <c r="P109" i="1"/>
  <c r="P110" i="1"/>
  <c r="P111" i="1"/>
  <c r="P112" i="1"/>
  <c r="P113" i="1"/>
  <c r="P114" i="1"/>
  <c r="P115" i="1"/>
  <c r="P116" i="1"/>
  <c r="P117" i="1"/>
  <c r="P118" i="1"/>
  <c r="P119" i="1"/>
  <c r="P120" i="1"/>
  <c r="P121" i="1"/>
  <c r="P122" i="1"/>
  <c r="P123" i="1"/>
  <c r="P124" i="1"/>
  <c r="P125" i="1"/>
  <c r="P126" i="1"/>
  <c r="P2" i="1"/>
  <c r="O3" i="1"/>
  <c r="O4" i="1"/>
  <c r="O5" i="1"/>
  <c r="O6" i="1"/>
  <c r="O7" i="1"/>
  <c r="O8" i="1"/>
  <c r="O9" i="1"/>
  <c r="O10" i="1"/>
  <c r="O11" i="1"/>
  <c r="O12" i="1"/>
  <c r="O13" i="1"/>
  <c r="O14" i="1"/>
  <c r="O15" i="1"/>
  <c r="O16" i="1"/>
  <c r="O17" i="1"/>
  <c r="O18" i="1"/>
  <c r="O19" i="1"/>
  <c r="O20" i="1"/>
  <c r="O21" i="1"/>
  <c r="O22" i="1"/>
  <c r="O23" i="1"/>
  <c r="O24" i="1"/>
  <c r="O25" i="1"/>
  <c r="O26" i="1"/>
  <c r="O27" i="1"/>
  <c r="O28" i="1"/>
  <c r="O29" i="1"/>
  <c r="O30" i="1"/>
  <c r="O31" i="1"/>
  <c r="O32" i="1"/>
  <c r="O33" i="1"/>
  <c r="O34" i="1"/>
  <c r="O35" i="1"/>
  <c r="O36" i="1"/>
  <c r="O37" i="1"/>
  <c r="O38" i="1"/>
  <c r="O39" i="1"/>
  <c r="O40" i="1"/>
  <c r="O41" i="1"/>
  <c r="O42" i="1"/>
  <c r="O43" i="1"/>
  <c r="O44" i="1"/>
  <c r="O45" i="1"/>
  <c r="O46" i="1"/>
  <c r="O47" i="1"/>
  <c r="O48" i="1"/>
  <c r="O49" i="1"/>
  <c r="O50" i="1"/>
  <c r="O51" i="1"/>
  <c r="O52" i="1"/>
  <c r="O53" i="1"/>
  <c r="O54" i="1"/>
  <c r="O55" i="1"/>
  <c r="O56" i="1"/>
  <c r="O57" i="1"/>
  <c r="O58" i="1"/>
  <c r="O59" i="1"/>
  <c r="O60" i="1"/>
  <c r="O61" i="1"/>
  <c r="O62" i="1"/>
  <c r="O63" i="1"/>
  <c r="O64" i="1"/>
  <c r="O65" i="1"/>
  <c r="O66" i="1"/>
  <c r="O67" i="1"/>
  <c r="O68" i="1"/>
  <c r="O69" i="1"/>
  <c r="O70" i="1"/>
  <c r="O71" i="1"/>
  <c r="O72" i="1"/>
  <c r="O73" i="1"/>
  <c r="O74" i="1"/>
  <c r="O75" i="1"/>
  <c r="O76" i="1"/>
  <c r="O77" i="1"/>
  <c r="O78" i="1"/>
  <c r="O79" i="1"/>
  <c r="O80" i="1"/>
  <c r="O81" i="1"/>
  <c r="O82" i="1"/>
  <c r="O83" i="1"/>
  <c r="O84" i="1"/>
  <c r="O85" i="1"/>
  <c r="O86" i="1"/>
  <c r="O87" i="1"/>
  <c r="O88" i="1"/>
  <c r="O89" i="1"/>
  <c r="O90" i="1"/>
  <c r="O91" i="1"/>
  <c r="O92" i="1"/>
  <c r="O93" i="1"/>
  <c r="O94" i="1"/>
  <c r="O95" i="1"/>
  <c r="O96" i="1"/>
  <c r="O97" i="1"/>
  <c r="O98" i="1"/>
  <c r="O99" i="1"/>
  <c r="O100" i="1"/>
  <c r="O101" i="1"/>
  <c r="O102" i="1"/>
  <c r="O103" i="1"/>
  <c r="O104" i="1"/>
  <c r="O105" i="1"/>
  <c r="O106" i="1"/>
  <c r="O107" i="1"/>
  <c r="O108" i="1"/>
  <c r="O109" i="1"/>
  <c r="O110" i="1"/>
  <c r="O111" i="1"/>
  <c r="O112" i="1"/>
  <c r="O113" i="1"/>
  <c r="O114" i="1"/>
  <c r="O115" i="1"/>
  <c r="O116" i="1"/>
  <c r="O117" i="1"/>
  <c r="O118" i="1"/>
  <c r="O119" i="1"/>
  <c r="O120" i="1"/>
  <c r="O121" i="1"/>
  <c r="O122" i="1"/>
  <c r="O123" i="1"/>
  <c r="O124" i="1"/>
  <c r="O125" i="1"/>
  <c r="O126" i="1"/>
  <c r="O2" i="1"/>
  <c r="M3" i="1"/>
  <c r="M4" i="1"/>
  <c r="M5" i="1"/>
  <c r="M6" i="1"/>
  <c r="M7" i="1"/>
  <c r="M8" i="1"/>
  <c r="M9" i="1"/>
  <c r="M10" i="1"/>
  <c r="M11" i="1"/>
  <c r="M12" i="1"/>
  <c r="M13" i="1"/>
  <c r="M14" i="1"/>
  <c r="M15" i="1"/>
  <c r="M16" i="1"/>
  <c r="M17" i="1"/>
  <c r="M18" i="1"/>
  <c r="M19" i="1"/>
  <c r="M20" i="1"/>
  <c r="M21" i="1"/>
  <c r="M22" i="1"/>
  <c r="M23" i="1"/>
  <c r="M24" i="1"/>
  <c r="M25" i="1"/>
  <c r="M26" i="1"/>
  <c r="M27" i="1"/>
  <c r="M28" i="1"/>
  <c r="M29" i="1"/>
  <c r="M30" i="1"/>
  <c r="M31" i="1"/>
  <c r="M32" i="1"/>
  <c r="M33" i="1"/>
  <c r="M34" i="1"/>
  <c r="M35" i="1"/>
  <c r="M36" i="1"/>
  <c r="M37" i="1"/>
  <c r="M38" i="1"/>
  <c r="M39" i="1"/>
  <c r="M40" i="1"/>
  <c r="M41" i="1"/>
  <c r="M42" i="1"/>
  <c r="M43" i="1"/>
  <c r="M44" i="1"/>
  <c r="M45" i="1"/>
  <c r="M46" i="1"/>
  <c r="M47" i="1"/>
  <c r="M48" i="1"/>
  <c r="M49" i="1"/>
  <c r="M50" i="1"/>
  <c r="M51" i="1"/>
  <c r="M52" i="1"/>
  <c r="M53" i="1"/>
  <c r="M54" i="1"/>
  <c r="M55" i="1"/>
  <c r="M56" i="1"/>
  <c r="M57" i="1"/>
  <c r="M58" i="1"/>
  <c r="M59" i="1"/>
  <c r="M60" i="1"/>
  <c r="M61" i="1"/>
  <c r="M62" i="1"/>
  <c r="M63" i="1"/>
  <c r="M64" i="1"/>
  <c r="M65" i="1"/>
  <c r="M66" i="1"/>
  <c r="M67" i="1"/>
  <c r="M68" i="1"/>
  <c r="M69" i="1"/>
  <c r="M70" i="1"/>
  <c r="M71" i="1"/>
  <c r="M72" i="1"/>
  <c r="M73" i="1"/>
  <c r="M74" i="1"/>
  <c r="M75" i="1"/>
  <c r="M76" i="1"/>
  <c r="M77" i="1"/>
  <c r="M78" i="1"/>
  <c r="M79" i="1"/>
  <c r="M80" i="1"/>
  <c r="M81" i="1"/>
  <c r="M82" i="1"/>
  <c r="M83" i="1"/>
  <c r="M84" i="1"/>
  <c r="M85" i="1"/>
  <c r="M86" i="1"/>
  <c r="M87" i="1"/>
  <c r="M88" i="1"/>
  <c r="M89" i="1"/>
  <c r="M90" i="1"/>
  <c r="M91" i="1"/>
  <c r="M92" i="1"/>
  <c r="M93" i="1"/>
  <c r="M94" i="1"/>
  <c r="M95" i="1"/>
  <c r="M96" i="1"/>
  <c r="M97" i="1"/>
  <c r="M98" i="1"/>
  <c r="M99" i="1"/>
  <c r="M100" i="1"/>
  <c r="M101" i="1"/>
  <c r="M102" i="1"/>
  <c r="M103" i="1"/>
  <c r="M104" i="1"/>
  <c r="M105" i="1"/>
  <c r="M106" i="1"/>
  <c r="M107" i="1"/>
  <c r="M108" i="1"/>
  <c r="M109" i="1"/>
  <c r="M110" i="1"/>
  <c r="M111" i="1"/>
  <c r="M112" i="1"/>
  <c r="M113" i="1"/>
  <c r="M114" i="1"/>
  <c r="M115" i="1"/>
  <c r="M116" i="1"/>
  <c r="M117" i="1"/>
  <c r="M118" i="1"/>
  <c r="M119" i="1"/>
  <c r="M120" i="1"/>
  <c r="M121" i="1"/>
  <c r="M122" i="1"/>
  <c r="M123" i="1"/>
  <c r="M124" i="1"/>
  <c r="M125" i="1"/>
  <c r="M126" i="1"/>
  <c r="M2" i="1"/>
  <c r="L3" i="1"/>
  <c r="L4" i="1"/>
  <c r="L5" i="1"/>
  <c r="L6" i="1"/>
  <c r="L7" i="1"/>
  <c r="L8" i="1"/>
  <c r="L9" i="1"/>
  <c r="L10" i="1"/>
  <c r="L11" i="1"/>
  <c r="L12" i="1"/>
  <c r="L13" i="1"/>
  <c r="L14" i="1"/>
  <c r="L15" i="1"/>
  <c r="L16" i="1"/>
  <c r="L17" i="1"/>
  <c r="L18" i="1"/>
  <c r="L19" i="1"/>
  <c r="L20" i="1"/>
  <c r="L21" i="1"/>
  <c r="L22" i="1"/>
  <c r="L23" i="1"/>
  <c r="L24" i="1"/>
  <c r="L25" i="1"/>
  <c r="L26" i="1"/>
  <c r="L27" i="1"/>
  <c r="L28" i="1"/>
  <c r="L29" i="1"/>
  <c r="L30" i="1"/>
  <c r="L31" i="1"/>
  <c r="L32" i="1"/>
  <c r="L33" i="1"/>
  <c r="L34" i="1"/>
  <c r="L35" i="1"/>
  <c r="L36" i="1"/>
  <c r="L37" i="1"/>
  <c r="L38" i="1"/>
  <c r="L39" i="1"/>
  <c r="L40" i="1"/>
  <c r="L41" i="1"/>
  <c r="L42" i="1"/>
  <c r="L43" i="1"/>
  <c r="L44" i="1"/>
  <c r="L45" i="1"/>
  <c r="L46" i="1"/>
  <c r="L47" i="1"/>
  <c r="L48" i="1"/>
  <c r="L49" i="1"/>
  <c r="L50" i="1"/>
  <c r="L51" i="1"/>
  <c r="L52" i="1"/>
  <c r="L53" i="1"/>
  <c r="L54" i="1"/>
  <c r="L55" i="1"/>
  <c r="L56" i="1"/>
  <c r="L57" i="1"/>
  <c r="L58" i="1"/>
  <c r="L59" i="1"/>
  <c r="L60" i="1"/>
  <c r="L61" i="1"/>
  <c r="L62" i="1"/>
  <c r="L63" i="1"/>
  <c r="L64" i="1"/>
  <c r="L65" i="1"/>
  <c r="L66" i="1"/>
  <c r="L67" i="1"/>
  <c r="L68" i="1"/>
  <c r="L69" i="1"/>
  <c r="L70" i="1"/>
  <c r="L71" i="1"/>
  <c r="L72" i="1"/>
  <c r="L73" i="1"/>
  <c r="L74" i="1"/>
  <c r="L75" i="1"/>
  <c r="L76" i="1"/>
  <c r="L77" i="1"/>
  <c r="L78" i="1"/>
  <c r="L79" i="1"/>
  <c r="L80" i="1"/>
  <c r="L81" i="1"/>
  <c r="L82" i="1"/>
  <c r="L83" i="1"/>
  <c r="L84" i="1"/>
  <c r="L85" i="1"/>
  <c r="L86" i="1"/>
  <c r="L87" i="1"/>
  <c r="L88" i="1"/>
  <c r="L89" i="1"/>
  <c r="L90" i="1"/>
  <c r="L91" i="1"/>
  <c r="L92" i="1"/>
  <c r="L93" i="1"/>
  <c r="L94" i="1"/>
  <c r="L95" i="1"/>
  <c r="L96" i="1"/>
  <c r="L97" i="1"/>
  <c r="L98" i="1"/>
  <c r="L99" i="1"/>
  <c r="L100" i="1"/>
  <c r="L101" i="1"/>
  <c r="L102" i="1"/>
  <c r="L103" i="1"/>
  <c r="L104" i="1"/>
  <c r="L105" i="1"/>
  <c r="L106" i="1"/>
  <c r="L107" i="1"/>
  <c r="L108" i="1"/>
  <c r="L109" i="1"/>
  <c r="L110" i="1"/>
  <c r="L111" i="1"/>
  <c r="L112" i="1"/>
  <c r="L113" i="1"/>
  <c r="L114" i="1"/>
  <c r="L115" i="1"/>
  <c r="L116" i="1"/>
  <c r="L117" i="1"/>
  <c r="L118" i="1"/>
  <c r="L119" i="1"/>
  <c r="L120" i="1"/>
  <c r="L121" i="1"/>
  <c r="L122" i="1"/>
  <c r="L123" i="1"/>
  <c r="L124" i="1"/>
  <c r="L125" i="1"/>
  <c r="L126" i="1"/>
  <c r="L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2" i="1"/>
  <c r="Y2" i="1" a="1"/>
  <c r="W2" i="1" a="1"/>
  <c r="V2" i="1" a="1"/>
  <c r="N2" i="1" a="1"/>
  <c r="K2" i="1" a="1"/>
  <c r="J2" i="1" a="1"/>
  <c r="Y5" i="1" l="1"/>
  <c r="Y9" i="1"/>
  <c r="Y13" i="1"/>
  <c r="Y17" i="1"/>
  <c r="Y21" i="1"/>
  <c r="Y25" i="1"/>
  <c r="Y29" i="1"/>
  <c r="Y33" i="1"/>
  <c r="Y37" i="1"/>
  <c r="Y41" i="1"/>
  <c r="Y45" i="1"/>
  <c r="Y49" i="1"/>
  <c r="Y53" i="1"/>
  <c r="Y57" i="1"/>
  <c r="Y61" i="1"/>
  <c r="Y65" i="1"/>
  <c r="Y69" i="1"/>
  <c r="Y73" i="1"/>
  <c r="Y77" i="1"/>
  <c r="Y81" i="1"/>
  <c r="Y85" i="1"/>
  <c r="Y89" i="1"/>
  <c r="Y93" i="1"/>
  <c r="Y97" i="1"/>
  <c r="Y101" i="1"/>
  <c r="Y105" i="1"/>
  <c r="Y109" i="1"/>
  <c r="Y113" i="1"/>
  <c r="Y117" i="1"/>
  <c r="Y121" i="1"/>
  <c r="Y125" i="1"/>
  <c r="Y2" i="1"/>
  <c r="Y6" i="1"/>
  <c r="Y10" i="1"/>
  <c r="Y14" i="1"/>
  <c r="Y18" i="1"/>
  <c r="Y22" i="1"/>
  <c r="Y26" i="1"/>
  <c r="Y30" i="1"/>
  <c r="Y34" i="1"/>
  <c r="Y38" i="1"/>
  <c r="Y42" i="1"/>
  <c r="Y46" i="1"/>
  <c r="Y50" i="1"/>
  <c r="Y54" i="1"/>
  <c r="Y58" i="1"/>
  <c r="Y62" i="1"/>
  <c r="Y66" i="1"/>
  <c r="Y70" i="1"/>
  <c r="Y74" i="1"/>
  <c r="Y78" i="1"/>
  <c r="Y82" i="1"/>
  <c r="Y86" i="1"/>
  <c r="Y90" i="1"/>
  <c r="Y94" i="1"/>
  <c r="Y98" i="1"/>
  <c r="Y102" i="1"/>
  <c r="Y106" i="1"/>
  <c r="Y110" i="1"/>
  <c r="Y114" i="1"/>
  <c r="Y118" i="1"/>
  <c r="Y122" i="1"/>
  <c r="Y126" i="1"/>
  <c r="Y3" i="1"/>
  <c r="Y7" i="1"/>
  <c r="Y11" i="1"/>
  <c r="Y15" i="1"/>
  <c r="Y19" i="1"/>
  <c r="Y23" i="1"/>
  <c r="Y27" i="1"/>
  <c r="Y31" i="1"/>
  <c r="Y35" i="1"/>
  <c r="Y39" i="1"/>
  <c r="Y43" i="1"/>
  <c r="Y47" i="1"/>
  <c r="Y51" i="1"/>
  <c r="Y55" i="1"/>
  <c r="Y59" i="1"/>
  <c r="Y63" i="1"/>
  <c r="Y67" i="1"/>
  <c r="Y71" i="1"/>
  <c r="Y75" i="1"/>
  <c r="Y79" i="1"/>
  <c r="Y83" i="1"/>
  <c r="Y87" i="1"/>
  <c r="Y91" i="1"/>
  <c r="Y95" i="1"/>
  <c r="Y99" i="1"/>
  <c r="Y103" i="1"/>
  <c r="Y107" i="1"/>
  <c r="Y111" i="1"/>
  <c r="Y115" i="1"/>
  <c r="Y119" i="1"/>
  <c r="Y123" i="1"/>
  <c r="Y4" i="1"/>
  <c r="Y8" i="1"/>
  <c r="Y12" i="1"/>
  <c r="Y16" i="1"/>
  <c r="Y20" i="1"/>
  <c r="Y24" i="1"/>
  <c r="Y28" i="1"/>
  <c r="Y32" i="1"/>
  <c r="Y36" i="1"/>
  <c r="Y40" i="1"/>
  <c r="Y44" i="1"/>
  <c r="Y48" i="1"/>
  <c r="Y52" i="1"/>
  <c r="Y56" i="1"/>
  <c r="Y60" i="1"/>
  <c r="Y64" i="1"/>
  <c r="Y68" i="1"/>
  <c r="Y72" i="1"/>
  <c r="Y76" i="1"/>
  <c r="Y80" i="1"/>
  <c r="Y84" i="1"/>
  <c r="Y88" i="1"/>
  <c r="Y92" i="1"/>
  <c r="Y96" i="1"/>
  <c r="Y100" i="1"/>
  <c r="Y104" i="1"/>
  <c r="Y108" i="1"/>
  <c r="Y112" i="1"/>
  <c r="Y116" i="1"/>
  <c r="Y120" i="1"/>
  <c r="Y124" i="1"/>
  <c r="W5" i="1"/>
  <c r="W9" i="1"/>
  <c r="W13" i="1"/>
  <c r="W17" i="1"/>
  <c r="W21" i="1"/>
  <c r="W25" i="1"/>
  <c r="W29" i="1"/>
  <c r="W33" i="1"/>
  <c r="W37" i="1"/>
  <c r="W41" i="1"/>
  <c r="W45" i="1"/>
  <c r="W49" i="1"/>
  <c r="W53" i="1"/>
  <c r="W57" i="1"/>
  <c r="W61" i="1"/>
  <c r="W65" i="1"/>
  <c r="W69" i="1"/>
  <c r="W73" i="1"/>
  <c r="W77" i="1"/>
  <c r="W81" i="1"/>
  <c r="W85" i="1"/>
  <c r="W89" i="1"/>
  <c r="W93" i="1"/>
  <c r="W97" i="1"/>
  <c r="W101" i="1"/>
  <c r="W105" i="1"/>
  <c r="W109" i="1"/>
  <c r="W113" i="1"/>
  <c r="W117" i="1"/>
  <c r="W121" i="1"/>
  <c r="W125" i="1"/>
  <c r="W3" i="1"/>
  <c r="W7" i="1"/>
  <c r="W11" i="1"/>
  <c r="W15" i="1"/>
  <c r="W19" i="1"/>
  <c r="W23" i="1"/>
  <c r="W27" i="1"/>
  <c r="W31" i="1"/>
  <c r="W35" i="1"/>
  <c r="W39" i="1"/>
  <c r="W43" i="1"/>
  <c r="W47" i="1"/>
  <c r="W51" i="1"/>
  <c r="W55" i="1"/>
  <c r="W59" i="1"/>
  <c r="W63" i="1"/>
  <c r="W67" i="1"/>
  <c r="W71" i="1"/>
  <c r="W75" i="1"/>
  <c r="W79" i="1"/>
  <c r="W83" i="1"/>
  <c r="W87" i="1"/>
  <c r="W91" i="1"/>
  <c r="W95" i="1"/>
  <c r="W99" i="1"/>
  <c r="W103" i="1"/>
  <c r="W107" i="1"/>
  <c r="W111" i="1"/>
  <c r="W115" i="1"/>
  <c r="W119" i="1"/>
  <c r="W123" i="1"/>
  <c r="W4" i="1"/>
  <c r="W8" i="1"/>
  <c r="W12" i="1"/>
  <c r="W16" i="1"/>
  <c r="W20" i="1"/>
  <c r="W24" i="1"/>
  <c r="W28" i="1"/>
  <c r="W32" i="1"/>
  <c r="W36" i="1"/>
  <c r="W40" i="1"/>
  <c r="W44" i="1"/>
  <c r="W48" i="1"/>
  <c r="W52" i="1"/>
  <c r="W56" i="1"/>
  <c r="W60" i="1"/>
  <c r="W64" i="1"/>
  <c r="W68" i="1"/>
  <c r="W72" i="1"/>
  <c r="W76" i="1"/>
  <c r="W80" i="1"/>
  <c r="W84" i="1"/>
  <c r="W88" i="1"/>
  <c r="W92" i="1"/>
  <c r="W96" i="1"/>
  <c r="W100" i="1"/>
  <c r="W104" i="1"/>
  <c r="W108" i="1"/>
  <c r="W112" i="1"/>
  <c r="W116" i="1"/>
  <c r="W120" i="1"/>
  <c r="W124" i="1"/>
  <c r="W2" i="1"/>
  <c r="W10" i="1"/>
  <c r="W14" i="1"/>
  <c r="W18" i="1"/>
  <c r="W22" i="1"/>
  <c r="W26" i="1"/>
  <c r="W30" i="1"/>
  <c r="W34" i="1"/>
  <c r="W38" i="1"/>
  <c r="W42" i="1"/>
  <c r="W46" i="1"/>
  <c r="W50" i="1"/>
  <c r="W54" i="1"/>
  <c r="W58" i="1"/>
  <c r="W62" i="1"/>
  <c r="W66" i="1"/>
  <c r="W70" i="1"/>
  <c r="W74" i="1"/>
  <c r="W78" i="1"/>
  <c r="W82" i="1"/>
  <c r="W86" i="1"/>
  <c r="W90" i="1"/>
  <c r="W94" i="1"/>
  <c r="W6" i="1"/>
  <c r="W110" i="1"/>
  <c r="W126" i="1"/>
  <c r="W102" i="1"/>
  <c r="W122" i="1"/>
  <c r="W98" i="1"/>
  <c r="W114" i="1"/>
  <c r="W118" i="1"/>
  <c r="W106" i="1"/>
  <c r="V5" i="1"/>
  <c r="V9" i="1"/>
  <c r="V13" i="1"/>
  <c r="V17" i="1"/>
  <c r="V21" i="1"/>
  <c r="V25" i="1"/>
  <c r="V29" i="1"/>
  <c r="V33" i="1"/>
  <c r="V37" i="1"/>
  <c r="V41" i="1"/>
  <c r="V45" i="1"/>
  <c r="V49" i="1"/>
  <c r="V53" i="1"/>
  <c r="V57" i="1"/>
  <c r="V61" i="1"/>
  <c r="V65" i="1"/>
  <c r="V69" i="1"/>
  <c r="V73" i="1"/>
  <c r="V77" i="1"/>
  <c r="V81" i="1"/>
  <c r="V85" i="1"/>
  <c r="V89" i="1"/>
  <c r="V93" i="1"/>
  <c r="V97" i="1"/>
  <c r="V101" i="1"/>
  <c r="V105" i="1"/>
  <c r="V109" i="1"/>
  <c r="V113" i="1"/>
  <c r="V117" i="1"/>
  <c r="V121" i="1"/>
  <c r="V125" i="1"/>
  <c r="V2" i="1"/>
  <c r="V6" i="1"/>
  <c r="V10" i="1"/>
  <c r="V14" i="1"/>
  <c r="V18" i="1"/>
  <c r="V22" i="1"/>
  <c r="V26" i="1"/>
  <c r="V30" i="1"/>
  <c r="V34" i="1"/>
  <c r="V38" i="1"/>
  <c r="V42" i="1"/>
  <c r="V46" i="1"/>
  <c r="V50" i="1"/>
  <c r="V54" i="1"/>
  <c r="V58" i="1"/>
  <c r="V62" i="1"/>
  <c r="V66" i="1"/>
  <c r="V70" i="1"/>
  <c r="V74" i="1"/>
  <c r="V78" i="1"/>
  <c r="V82" i="1"/>
  <c r="V86" i="1"/>
  <c r="V90" i="1"/>
  <c r="V94" i="1"/>
  <c r="V98" i="1"/>
  <c r="V102" i="1"/>
  <c r="V106" i="1"/>
  <c r="V110" i="1"/>
  <c r="V114" i="1"/>
  <c r="V118" i="1"/>
  <c r="V122" i="1"/>
  <c r="V126" i="1"/>
  <c r="V3" i="1"/>
  <c r="V7" i="1"/>
  <c r="V11" i="1"/>
  <c r="V15" i="1"/>
  <c r="V19" i="1"/>
  <c r="V23" i="1"/>
  <c r="V27" i="1"/>
  <c r="V31" i="1"/>
  <c r="V35" i="1"/>
  <c r="V39" i="1"/>
  <c r="V43" i="1"/>
  <c r="V47" i="1"/>
  <c r="V51" i="1"/>
  <c r="V55" i="1"/>
  <c r="V59" i="1"/>
  <c r="V63" i="1"/>
  <c r="V67" i="1"/>
  <c r="V71" i="1"/>
  <c r="V75" i="1"/>
  <c r="V79" i="1"/>
  <c r="V83" i="1"/>
  <c r="V87" i="1"/>
  <c r="V91" i="1"/>
  <c r="V95" i="1"/>
  <c r="V99" i="1"/>
  <c r="V103" i="1"/>
  <c r="V107" i="1"/>
  <c r="V111" i="1"/>
  <c r="V115" i="1"/>
  <c r="V119" i="1"/>
  <c r="V123" i="1"/>
  <c r="V4" i="1"/>
  <c r="V8" i="1"/>
  <c r="V12" i="1"/>
  <c r="V16" i="1"/>
  <c r="V20" i="1"/>
  <c r="V24" i="1"/>
  <c r="V28" i="1"/>
  <c r="V32" i="1"/>
  <c r="V36" i="1"/>
  <c r="V40" i="1"/>
  <c r="V44" i="1"/>
  <c r="V48" i="1"/>
  <c r="V52" i="1"/>
  <c r="V56" i="1"/>
  <c r="V60" i="1"/>
  <c r="V64" i="1"/>
  <c r="V68" i="1"/>
  <c r="V72" i="1"/>
  <c r="V76" i="1"/>
  <c r="V80" i="1"/>
  <c r="V84" i="1"/>
  <c r="V88" i="1"/>
  <c r="V92" i="1"/>
  <c r="V96" i="1"/>
  <c r="V100" i="1"/>
  <c r="V104" i="1"/>
  <c r="V108" i="1"/>
  <c r="V112" i="1"/>
  <c r="V116" i="1"/>
  <c r="V120" i="1"/>
  <c r="V124" i="1"/>
  <c r="N5" i="1"/>
  <c r="N9" i="1"/>
  <c r="N13" i="1"/>
  <c r="N17" i="1"/>
  <c r="N21" i="1"/>
  <c r="N25" i="1"/>
  <c r="N29" i="1"/>
  <c r="N33" i="1"/>
  <c r="N37" i="1"/>
  <c r="N41" i="1"/>
  <c r="N45" i="1"/>
  <c r="N49" i="1"/>
  <c r="N53" i="1"/>
  <c r="N61" i="1"/>
  <c r="N65" i="1"/>
  <c r="N69" i="1"/>
  <c r="N109" i="1"/>
  <c r="N3" i="1"/>
  <c r="N7" i="1"/>
  <c r="N11" i="1"/>
  <c r="N15" i="1"/>
  <c r="N19" i="1"/>
  <c r="N23" i="1"/>
  <c r="N27" i="1"/>
  <c r="N31" i="1"/>
  <c r="N35" i="1"/>
  <c r="N39" i="1"/>
  <c r="N43" i="1"/>
  <c r="N47" i="1"/>
  <c r="N51" i="1"/>
  <c r="N55" i="1"/>
  <c r="N59" i="1"/>
  <c r="N63" i="1"/>
  <c r="N67" i="1"/>
  <c r="N71" i="1"/>
  <c r="N75" i="1"/>
  <c r="N79" i="1"/>
  <c r="N83" i="1"/>
  <c r="N87" i="1"/>
  <c r="N91" i="1"/>
  <c r="N95" i="1"/>
  <c r="N99" i="1"/>
  <c r="N103" i="1"/>
  <c r="N107" i="1"/>
  <c r="N111" i="1"/>
  <c r="N115" i="1"/>
  <c r="N119" i="1"/>
  <c r="N123" i="1"/>
  <c r="N28" i="1"/>
  <c r="N36" i="1"/>
  <c r="N40" i="1"/>
  <c r="N48" i="1"/>
  <c r="N52" i="1"/>
  <c r="N56" i="1"/>
  <c r="N60" i="1"/>
  <c r="N64" i="1"/>
  <c r="N68" i="1"/>
  <c r="N72" i="1"/>
  <c r="N76" i="1"/>
  <c r="N84" i="1"/>
  <c r="N88" i="1"/>
  <c r="N92" i="1"/>
  <c r="N96" i="1"/>
  <c r="N100" i="1"/>
  <c r="N104" i="1"/>
  <c r="N108" i="1"/>
  <c r="N112" i="1"/>
  <c r="N116" i="1"/>
  <c r="N120" i="1"/>
  <c r="N124" i="1"/>
  <c r="N57" i="1"/>
  <c r="N73" i="1"/>
  <c r="N77" i="1"/>
  <c r="N81" i="1"/>
  <c r="N85" i="1"/>
  <c r="N89" i="1"/>
  <c r="N93" i="1"/>
  <c r="N97" i="1"/>
  <c r="N101" i="1"/>
  <c r="N105" i="1"/>
  <c r="N113" i="1"/>
  <c r="N117" i="1"/>
  <c r="N121" i="1"/>
  <c r="N125" i="1"/>
  <c r="N2" i="1"/>
  <c r="N6" i="1"/>
  <c r="N10" i="1"/>
  <c r="N14" i="1"/>
  <c r="N18" i="1"/>
  <c r="N22" i="1"/>
  <c r="N26" i="1"/>
  <c r="N30" i="1"/>
  <c r="N34" i="1"/>
  <c r="N38" i="1"/>
  <c r="N42" i="1"/>
  <c r="N46" i="1"/>
  <c r="N50" i="1"/>
  <c r="N54" i="1"/>
  <c r="N58" i="1"/>
  <c r="N62" i="1"/>
  <c r="N66" i="1"/>
  <c r="N70" i="1"/>
  <c r="N4" i="1"/>
  <c r="N8" i="1"/>
  <c r="N12" i="1"/>
  <c r="N16" i="1"/>
  <c r="N20" i="1"/>
  <c r="N24" i="1"/>
  <c r="N32" i="1"/>
  <c r="N44" i="1"/>
  <c r="N80" i="1"/>
  <c r="N74" i="1"/>
  <c r="N90" i="1"/>
  <c r="N106" i="1"/>
  <c r="N122" i="1"/>
  <c r="N82" i="1"/>
  <c r="N98" i="1"/>
  <c r="N114" i="1"/>
  <c r="N86" i="1"/>
  <c r="N102" i="1"/>
  <c r="N118" i="1"/>
  <c r="N78" i="1"/>
  <c r="N94" i="1"/>
  <c r="N110" i="1"/>
  <c r="N126" i="1"/>
  <c r="K5" i="1"/>
  <c r="K9" i="1"/>
  <c r="K13" i="1"/>
  <c r="K17" i="1"/>
  <c r="K21" i="1"/>
  <c r="K25" i="1"/>
  <c r="K29" i="1"/>
  <c r="K33" i="1"/>
  <c r="K37" i="1"/>
  <c r="K45" i="1"/>
  <c r="K65" i="1"/>
  <c r="K125" i="1"/>
  <c r="K2" i="1"/>
  <c r="K6" i="1"/>
  <c r="K10" i="1"/>
  <c r="K14" i="1"/>
  <c r="K18" i="1"/>
  <c r="K22" i="1"/>
  <c r="K26" i="1"/>
  <c r="K30" i="1"/>
  <c r="K34" i="1"/>
  <c r="K38" i="1"/>
  <c r="K42" i="1"/>
  <c r="K46" i="1"/>
  <c r="K50" i="1"/>
  <c r="K54" i="1"/>
  <c r="K58" i="1"/>
  <c r="K62" i="1"/>
  <c r="K66" i="1"/>
  <c r="K70" i="1"/>
  <c r="K74" i="1"/>
  <c r="K78" i="1"/>
  <c r="K82" i="1"/>
  <c r="K86" i="1"/>
  <c r="K90" i="1"/>
  <c r="K94" i="1"/>
  <c r="K98" i="1"/>
  <c r="K102" i="1"/>
  <c r="K106" i="1"/>
  <c r="K118" i="1"/>
  <c r="K3" i="1"/>
  <c r="K7" i="1"/>
  <c r="K11" i="1"/>
  <c r="K15" i="1"/>
  <c r="K19" i="1"/>
  <c r="K23" i="1"/>
  <c r="K27" i="1"/>
  <c r="K31" i="1"/>
  <c r="K35" i="1"/>
  <c r="K39" i="1"/>
  <c r="K43" i="1"/>
  <c r="K47" i="1"/>
  <c r="K51" i="1"/>
  <c r="K55" i="1"/>
  <c r="K59" i="1"/>
  <c r="K63" i="1"/>
  <c r="K67" i="1"/>
  <c r="K71" i="1"/>
  <c r="K75" i="1"/>
  <c r="K79" i="1"/>
  <c r="K83" i="1"/>
  <c r="K87" i="1"/>
  <c r="K91" i="1"/>
  <c r="K95" i="1"/>
  <c r="K99" i="1"/>
  <c r="K103" i="1"/>
  <c r="K107" i="1"/>
  <c r="K111" i="1"/>
  <c r="K119" i="1"/>
  <c r="K4" i="1"/>
  <c r="K8" i="1"/>
  <c r="K12" i="1"/>
  <c r="K16" i="1"/>
  <c r="K20" i="1"/>
  <c r="K24" i="1"/>
  <c r="K28" i="1"/>
  <c r="K32" i="1"/>
  <c r="K36" i="1"/>
  <c r="K40" i="1"/>
  <c r="K44" i="1"/>
  <c r="K48" i="1"/>
  <c r="K52" i="1"/>
  <c r="K56" i="1"/>
  <c r="K60" i="1"/>
  <c r="K64" i="1"/>
  <c r="K68" i="1"/>
  <c r="K72" i="1"/>
  <c r="K76" i="1"/>
  <c r="K80" i="1"/>
  <c r="K84" i="1"/>
  <c r="K88" i="1"/>
  <c r="K92" i="1"/>
  <c r="K96" i="1"/>
  <c r="K100" i="1"/>
  <c r="K104" i="1"/>
  <c r="K108" i="1"/>
  <c r="K112" i="1"/>
  <c r="K116" i="1"/>
  <c r="K120" i="1"/>
  <c r="K124" i="1"/>
  <c r="K41" i="1"/>
  <c r="K49" i="1"/>
  <c r="K53" i="1"/>
  <c r="K57" i="1"/>
  <c r="K61" i="1"/>
  <c r="K69" i="1"/>
  <c r="K73" i="1"/>
  <c r="K77" i="1"/>
  <c r="K81" i="1"/>
  <c r="K85" i="1"/>
  <c r="K89" i="1"/>
  <c r="K93" i="1"/>
  <c r="K97" i="1"/>
  <c r="K101" i="1"/>
  <c r="K105" i="1"/>
  <c r="K109" i="1"/>
  <c r="K113" i="1"/>
  <c r="K117" i="1"/>
  <c r="K121" i="1"/>
  <c r="K110" i="1"/>
  <c r="K114" i="1"/>
  <c r="K122" i="1"/>
  <c r="K126" i="1"/>
  <c r="K115" i="1"/>
  <c r="K123" i="1"/>
  <c r="J5" i="1"/>
  <c r="J9" i="1"/>
  <c r="J13" i="1"/>
  <c r="J17" i="1"/>
  <c r="J21" i="1"/>
  <c r="J25" i="1"/>
  <c r="J29" i="1"/>
  <c r="J33" i="1"/>
  <c r="J37" i="1"/>
  <c r="J41" i="1"/>
  <c r="J45" i="1"/>
  <c r="J61" i="1"/>
  <c r="J117" i="1"/>
  <c r="J2" i="1"/>
  <c r="J6" i="1"/>
  <c r="J10" i="1"/>
  <c r="J14" i="1"/>
  <c r="J18" i="1"/>
  <c r="J22" i="1"/>
  <c r="J26" i="1"/>
  <c r="J30" i="1"/>
  <c r="J34" i="1"/>
  <c r="J38" i="1"/>
  <c r="J42" i="1"/>
  <c r="J46" i="1"/>
  <c r="J50" i="1"/>
  <c r="J54" i="1"/>
  <c r="J58" i="1"/>
  <c r="J62" i="1"/>
  <c r="J66" i="1"/>
  <c r="J70" i="1"/>
  <c r="J74" i="1"/>
  <c r="J78" i="1"/>
  <c r="J82" i="1"/>
  <c r="J86" i="1"/>
  <c r="J90" i="1"/>
  <c r="J94" i="1"/>
  <c r="J98" i="1"/>
  <c r="J102" i="1"/>
  <c r="J106" i="1"/>
  <c r="J110" i="1"/>
  <c r="J114" i="1"/>
  <c r="J118" i="1"/>
  <c r="J122" i="1"/>
  <c r="J126" i="1"/>
  <c r="J3" i="1"/>
  <c r="J7" i="1"/>
  <c r="J11" i="1"/>
  <c r="J15" i="1"/>
  <c r="J19" i="1"/>
  <c r="J23" i="1"/>
  <c r="J27" i="1"/>
  <c r="J31" i="1"/>
  <c r="J35" i="1"/>
  <c r="J39" i="1"/>
  <c r="J43" i="1"/>
  <c r="J47" i="1"/>
  <c r="J51" i="1"/>
  <c r="J55" i="1"/>
  <c r="J59" i="1"/>
  <c r="J63" i="1"/>
  <c r="J67" i="1"/>
  <c r="J71" i="1"/>
  <c r="J75" i="1"/>
  <c r="J79" i="1"/>
  <c r="J83" i="1"/>
  <c r="J87" i="1"/>
  <c r="J91" i="1"/>
  <c r="J95" i="1"/>
  <c r="J99" i="1"/>
  <c r="J103" i="1"/>
  <c r="J107" i="1"/>
  <c r="J111" i="1"/>
  <c r="J115" i="1"/>
  <c r="J119" i="1"/>
  <c r="J123" i="1"/>
  <c r="J4" i="1"/>
  <c r="J8" i="1"/>
  <c r="J12" i="1"/>
  <c r="J16" i="1"/>
  <c r="J20" i="1"/>
  <c r="J24" i="1"/>
  <c r="J28" i="1"/>
  <c r="J32" i="1"/>
  <c r="J36" i="1"/>
  <c r="J40" i="1"/>
  <c r="J44" i="1"/>
  <c r="J48" i="1"/>
  <c r="J52" i="1"/>
  <c r="J56" i="1"/>
  <c r="J60" i="1"/>
  <c r="J64" i="1"/>
  <c r="J68" i="1"/>
  <c r="J72" i="1"/>
  <c r="J76" i="1"/>
  <c r="J80" i="1"/>
  <c r="J84" i="1"/>
  <c r="J88" i="1"/>
  <c r="J92" i="1"/>
  <c r="J96" i="1"/>
  <c r="J100" i="1"/>
  <c r="J104" i="1"/>
  <c r="J108" i="1"/>
  <c r="J112" i="1"/>
  <c r="J116" i="1"/>
  <c r="J120" i="1"/>
  <c r="J124" i="1"/>
  <c r="J49" i="1"/>
  <c r="J53" i="1"/>
  <c r="J57" i="1"/>
  <c r="J65" i="1"/>
  <c r="J69" i="1"/>
  <c r="J73" i="1"/>
  <c r="J77" i="1"/>
  <c r="J81" i="1"/>
  <c r="J85" i="1"/>
  <c r="J89" i="1"/>
  <c r="J93" i="1"/>
  <c r="J97" i="1"/>
  <c r="J101" i="1"/>
  <c r="J105" i="1"/>
  <c r="J109" i="1"/>
  <c r="J113" i="1"/>
  <c r="J121" i="1"/>
  <c r="J125" i="1"/>
  <c r="H2" i="1" a="1"/>
  <c r="G3" i="1"/>
  <c r="G7" i="1"/>
  <c r="G11" i="1"/>
  <c r="G15" i="1"/>
  <c r="G19" i="1"/>
  <c r="G23" i="1"/>
  <c r="G27" i="1"/>
  <c r="G31" i="1"/>
  <c r="G35" i="1"/>
  <c r="G39" i="1"/>
  <c r="G43" i="1"/>
  <c r="G47" i="1"/>
  <c r="G51" i="1"/>
  <c r="G55" i="1"/>
  <c r="G59" i="1"/>
  <c r="G63" i="1"/>
  <c r="G67" i="1"/>
  <c r="G71" i="1"/>
  <c r="G75" i="1"/>
  <c r="G79" i="1"/>
  <c r="G83" i="1"/>
  <c r="G87" i="1"/>
  <c r="G91" i="1"/>
  <c r="G95" i="1"/>
  <c r="G99" i="1"/>
  <c r="G103" i="1"/>
  <c r="G107" i="1"/>
  <c r="G111" i="1"/>
  <c r="G119" i="1"/>
  <c r="G100" i="1"/>
  <c r="G116" i="1"/>
  <c r="G4" i="1"/>
  <c r="G8" i="1"/>
  <c r="G12" i="1"/>
  <c r="G16" i="1"/>
  <c r="G20" i="1"/>
  <c r="G24" i="1"/>
  <c r="G28" i="1"/>
  <c r="G32" i="1"/>
  <c r="G36" i="1"/>
  <c r="G40" i="1"/>
  <c r="G44" i="1"/>
  <c r="G48" i="1"/>
  <c r="G52" i="1"/>
  <c r="G56" i="1"/>
  <c r="G60" i="1"/>
  <c r="G64" i="1"/>
  <c r="G68" i="1"/>
  <c r="G72" i="1"/>
  <c r="G76" i="1"/>
  <c r="G80" i="1"/>
  <c r="G84" i="1"/>
  <c r="G88" i="1"/>
  <c r="G92" i="1"/>
  <c r="G108" i="1"/>
  <c r="G5" i="1"/>
  <c r="G9" i="1"/>
  <c r="G13" i="1"/>
  <c r="G17" i="1"/>
  <c r="G21" i="1"/>
  <c r="G25" i="1"/>
  <c r="G29" i="1"/>
  <c r="G33" i="1"/>
  <c r="G37" i="1"/>
  <c r="G41" i="1"/>
  <c r="G45" i="1"/>
  <c r="G49" i="1"/>
  <c r="G53" i="1"/>
  <c r="G57" i="1"/>
  <c r="G61" i="1"/>
  <c r="G65" i="1"/>
  <c r="G69" i="1"/>
  <c r="G73" i="1"/>
  <c r="G77" i="1"/>
  <c r="G81" i="1"/>
  <c r="G85" i="1"/>
  <c r="G89" i="1"/>
  <c r="G93" i="1"/>
  <c r="G97" i="1"/>
  <c r="G101" i="1"/>
  <c r="G105" i="1"/>
  <c r="G109" i="1"/>
  <c r="G113" i="1"/>
  <c r="G117" i="1"/>
  <c r="G121" i="1"/>
  <c r="G125" i="1"/>
  <c r="G6" i="1"/>
  <c r="G10" i="1"/>
  <c r="G14" i="1"/>
  <c r="G18" i="1"/>
  <c r="G22" i="1"/>
  <c r="G26" i="1"/>
  <c r="G30" i="1"/>
  <c r="G34" i="1"/>
  <c r="G38" i="1"/>
  <c r="G42" i="1"/>
  <c r="G46" i="1"/>
  <c r="G50" i="1"/>
  <c r="G54" i="1"/>
  <c r="G58" i="1"/>
  <c r="G62" i="1"/>
  <c r="G66" i="1"/>
  <c r="G70" i="1"/>
  <c r="G74" i="1"/>
  <c r="G78" i="1"/>
  <c r="G82" i="1"/>
  <c r="G86" i="1"/>
  <c r="G90" i="1"/>
  <c r="G94" i="1"/>
  <c r="G98" i="1"/>
  <c r="G102" i="1"/>
  <c r="G106" i="1"/>
  <c r="G110" i="1"/>
  <c r="G114" i="1"/>
  <c r="G118" i="1"/>
  <c r="G122" i="1"/>
  <c r="G126" i="1"/>
  <c r="G115" i="1"/>
  <c r="G123" i="1"/>
  <c r="G96" i="1"/>
  <c r="G104" i="1"/>
  <c r="G112" i="1"/>
  <c r="G120" i="1"/>
  <c r="G124" i="1"/>
  <c r="G2" i="1"/>
  <c r="H5" i="1" l="1"/>
  <c r="H9" i="1"/>
  <c r="H17" i="1"/>
  <c r="H41" i="1"/>
  <c r="H117" i="1"/>
  <c r="H2" i="1"/>
  <c r="H6" i="1"/>
  <c r="H10" i="1"/>
  <c r="H14" i="1"/>
  <c r="H18" i="1"/>
  <c r="H22" i="1"/>
  <c r="H26" i="1"/>
  <c r="H30" i="1"/>
  <c r="H34" i="1"/>
  <c r="H38" i="1"/>
  <c r="H42" i="1"/>
  <c r="H46" i="1"/>
  <c r="H50" i="1"/>
  <c r="H54" i="1"/>
  <c r="H58" i="1"/>
  <c r="H62" i="1"/>
  <c r="H66" i="1"/>
  <c r="H70" i="1"/>
  <c r="H74" i="1"/>
  <c r="H78" i="1"/>
  <c r="H82" i="1"/>
  <c r="H86" i="1"/>
  <c r="H90" i="1"/>
  <c r="H94" i="1"/>
  <c r="H106" i="1"/>
  <c r="H126" i="1"/>
  <c r="H3" i="1"/>
  <c r="H7" i="1"/>
  <c r="H11" i="1"/>
  <c r="H15" i="1"/>
  <c r="H19" i="1"/>
  <c r="H23" i="1"/>
  <c r="H27" i="1"/>
  <c r="H31" i="1"/>
  <c r="H35" i="1"/>
  <c r="H39" i="1"/>
  <c r="H43" i="1"/>
  <c r="H47" i="1"/>
  <c r="H51" i="1"/>
  <c r="H55" i="1"/>
  <c r="H59" i="1"/>
  <c r="H63" i="1"/>
  <c r="H67" i="1"/>
  <c r="H71" i="1"/>
  <c r="H75" i="1"/>
  <c r="H79" i="1"/>
  <c r="H103" i="1"/>
  <c r="H4" i="1"/>
  <c r="H8" i="1"/>
  <c r="H12" i="1"/>
  <c r="H16" i="1"/>
  <c r="H20" i="1"/>
  <c r="H24" i="1"/>
  <c r="H28" i="1"/>
  <c r="H32" i="1"/>
  <c r="H36" i="1"/>
  <c r="H40" i="1"/>
  <c r="H44" i="1"/>
  <c r="H48" i="1"/>
  <c r="H52" i="1"/>
  <c r="H56" i="1"/>
  <c r="H60" i="1"/>
  <c r="H64" i="1"/>
  <c r="H68" i="1"/>
  <c r="H72" i="1"/>
  <c r="H76" i="1"/>
  <c r="H80" i="1"/>
  <c r="H84" i="1"/>
  <c r="H88" i="1"/>
  <c r="H92" i="1"/>
  <c r="H96" i="1"/>
  <c r="H100" i="1"/>
  <c r="H104" i="1"/>
  <c r="H108" i="1"/>
  <c r="H112" i="1"/>
  <c r="H116" i="1"/>
  <c r="H120" i="1"/>
  <c r="H124" i="1"/>
  <c r="H13" i="1"/>
  <c r="H21" i="1"/>
  <c r="H25" i="1"/>
  <c r="H29" i="1"/>
  <c r="H33" i="1"/>
  <c r="H37" i="1"/>
  <c r="H45" i="1"/>
  <c r="H49" i="1"/>
  <c r="H53" i="1"/>
  <c r="H57" i="1"/>
  <c r="H61" i="1"/>
  <c r="H65" i="1"/>
  <c r="H69" i="1"/>
  <c r="H73" i="1"/>
  <c r="H77" i="1"/>
  <c r="H81" i="1"/>
  <c r="H85" i="1"/>
  <c r="H89" i="1"/>
  <c r="H93" i="1"/>
  <c r="H97" i="1"/>
  <c r="H101" i="1"/>
  <c r="H105" i="1"/>
  <c r="H109" i="1"/>
  <c r="H113" i="1"/>
  <c r="H121" i="1"/>
  <c r="H125" i="1"/>
  <c r="H98" i="1"/>
  <c r="H102" i="1"/>
  <c r="H110" i="1"/>
  <c r="H114" i="1"/>
  <c r="H118" i="1"/>
  <c r="H122" i="1"/>
  <c r="H83" i="1"/>
  <c r="H87" i="1"/>
  <c r="H91" i="1"/>
  <c r="H95" i="1"/>
  <c r="H99" i="1"/>
  <c r="H107" i="1"/>
  <c r="H111" i="1"/>
  <c r="H115" i="1"/>
  <c r="H119" i="1"/>
  <c r="H123" i="1"/>
  <c r="AH15" i="1" l="1"/>
  <c r="AH41" i="1"/>
  <c r="AH14" i="1"/>
  <c r="AH31" i="1"/>
  <c r="AH47" i="1"/>
  <c r="AH10" i="1"/>
  <c r="AH27" i="1"/>
  <c r="AH23" i="1"/>
  <c r="AH5" i="1"/>
  <c r="AH21" i="1"/>
  <c r="AH6" i="1"/>
  <c r="AH22" i="1"/>
  <c r="AH54" i="1"/>
  <c r="AH39" i="1"/>
  <c r="AH2" i="1"/>
  <c r="AH3" i="1"/>
  <c r="AH20" i="1"/>
  <c r="AH36" i="1"/>
  <c r="AH13" i="1"/>
  <c r="AH45" i="1"/>
  <c r="AH40" i="1"/>
  <c r="AH24" i="1"/>
  <c r="AH35" i="1"/>
  <c r="AH11" i="1"/>
  <c r="AH37" i="1"/>
  <c r="AH46" i="1"/>
  <c r="AH38" i="1"/>
  <c r="AH49" i="1"/>
  <c r="AH33" i="1"/>
  <c r="AH25" i="1"/>
  <c r="AH26" i="1"/>
  <c r="AH48" i="1"/>
  <c r="AH32" i="1"/>
  <c r="AH16" i="1"/>
  <c r="AH28" i="1"/>
  <c r="AH12" i="1"/>
  <c r="AH44" i="1" l="1"/>
  <c r="AH56" i="1"/>
  <c r="AH9" i="1"/>
  <c r="AH8" i="1"/>
  <c r="AH17" i="1"/>
  <c r="AH7" i="1"/>
  <c r="AH30" i="1"/>
  <c r="AH42" i="1"/>
  <c r="AH53" i="1"/>
  <c r="AH34" i="1"/>
  <c r="AH19" i="1"/>
  <c r="AH29" i="1"/>
  <c r="AH4" i="1"/>
  <c r="AH52" i="1"/>
  <c r="AH18" i="1"/>
  <c r="AH55" i="1"/>
  <c r="AH51" i="1"/>
  <c r="AH50" i="1"/>
  <c r="AH43" i="1"/>
</calcChain>
</file>

<file path=xl/sharedStrings.xml><?xml version="1.0" encoding="utf-8"?>
<sst xmlns="http://schemas.openxmlformats.org/spreadsheetml/2006/main" count="159" uniqueCount="35">
  <si>
    <t>Scrip</t>
  </si>
  <si>
    <t>Date</t>
  </si>
  <si>
    <t>Open</t>
  </si>
  <si>
    <t>High</t>
  </si>
  <si>
    <t>Low</t>
  </si>
  <si>
    <t>BLUEDART</t>
  </si>
  <si>
    <t>Typical Price</t>
  </si>
  <si>
    <t>3D EMA of TYP</t>
  </si>
  <si>
    <t>Trend Identifier</t>
  </si>
  <si>
    <t>8D EMA of High</t>
  </si>
  <si>
    <t>8D EMA of Low</t>
  </si>
  <si>
    <t>Trend Confirmation</t>
  </si>
  <si>
    <t>Overall Trend</t>
  </si>
  <si>
    <t>5D RSI of Close</t>
  </si>
  <si>
    <t>Momentum</t>
  </si>
  <si>
    <t>Trend + Momentum</t>
  </si>
  <si>
    <t>Close - Low</t>
  </si>
  <si>
    <t>High - Low</t>
  </si>
  <si>
    <t>IBS</t>
  </si>
  <si>
    <t>IBS Indication</t>
  </si>
  <si>
    <t>Trend+Momentum+IBS</t>
  </si>
  <si>
    <t>12D EMA of Close</t>
  </si>
  <si>
    <t>26D EMA of Close</t>
  </si>
  <si>
    <t>12D EMA - 26D EMA</t>
  </si>
  <si>
    <t>9D MACD Signal</t>
  </si>
  <si>
    <t>MACD Indication</t>
  </si>
  <si>
    <t>Trend+Mom+IBS+MACD</t>
  </si>
  <si>
    <t>Final Confirmation</t>
  </si>
  <si>
    <t>Alert</t>
  </si>
  <si>
    <t>0.886 SL</t>
  </si>
  <si>
    <t>0.382 Entry</t>
  </si>
  <si>
    <t>Last</t>
  </si>
  <si>
    <t>E1: 0.618 Retracement</t>
  </si>
  <si>
    <t>E2: 0.5 Retracement</t>
  </si>
  <si>
    <t>E3: 0.382 Retracement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</si>
</sst>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\-yyyy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AH1000"/>
  <sheetViews>
    <sheetView tabSelected="1" workbookViewId="0"/>
  </sheetViews>
  <sheetFormatPr defaultRowHeight="15" x14ac:dyDescent="0.25"/>
  <cols>
    <col min="2" max="2" width="10.42578125" bestFit="1" customWidth="1"/>
  </cols>
  <sheetData>
    <row r="1" spans="1:34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31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32</v>
      </c>
      <c r="AF1" t="s">
        <v>33</v>
      </c>
      <c r="AG1" t="s">
        <v>34</v>
      </c>
      <c r="AH1" t="s">
        <v>30</v>
      </c>
    </row>
    <row r="2" spans="1:34" x14ac:dyDescent="0.25">
      <c r="A2" t="s">
        <v>5</v>
      </c>
      <c r="B2" s="1">
        <v>42857</v>
      </c>
      <c r="C2">
        <v>4870</v>
      </c>
      <c r="D2">
        <v>4925</v>
      </c>
      <c r="E2">
        <v>4753.7</v>
      </c>
      <c r="F2">
        <v>4800</v>
      </c>
      <c r="G2">
        <f>_xll.TA_TYPPRICE(D2,E2,F2)</f>
        <v>4826.2333333333336</v>
      </c>
      <c r="H2" t="e">
        <f t="array" ref="H2:H126">_xll.TA_EMA(G2:G126,3)</f>
        <v>#N/A</v>
      </c>
      <c r="I2" t="e">
        <f>IF(F2&gt;H2,"UP","DOWN")</f>
        <v>#N/A</v>
      </c>
      <c r="J2" t="e">
        <f t="array" ref="J2:J126">_xll.TA_EMA(D2:D126,8)</f>
        <v>#N/A</v>
      </c>
      <c r="K2" t="e">
        <f t="array" ref="K2:K126">_xll.TA_EMA(E2:E126,8)</f>
        <v>#N/A</v>
      </c>
      <c r="L2" t="e">
        <f>IF(F2&gt;J2,"UP",IF(F2&lt;K2,"DOWN","No Confirmation"))</f>
        <v>#N/A</v>
      </c>
      <c r="M2" t="e">
        <f>IF(AND(I2="UP",L2="UP"),"UP",IF(AND(I2="DOWN",L2="DOWN"),"DOWN","No Trend"))</f>
        <v>#N/A</v>
      </c>
      <c r="N2" t="e">
        <f t="array" ref="N2:N126">_xll.TA_RSI(F2:F126,5)</f>
        <v>#N/A</v>
      </c>
      <c r="O2" t="e">
        <f>IF(N2&gt;60,"UP",IF(N2&lt;40,"DOWN","No Momentum"))</f>
        <v>#N/A</v>
      </c>
      <c r="P2" t="e">
        <f>IF(AND(M2="UP",O2="UP"),"UP",IF(AND(M2="DOWN",O2="DOWN"),"DOWN","No Trend + Momentum"))</f>
        <v>#N/A</v>
      </c>
      <c r="Q2">
        <f>F2-E2</f>
        <v>46.300000000000182</v>
      </c>
      <c r="R2">
        <f>D2-E2</f>
        <v>171.30000000000018</v>
      </c>
      <c r="S2">
        <f>Q2/R2</f>
        <v>0.27028604786923605</v>
      </c>
      <c r="T2" t="str">
        <f>IF(S2&gt;0.8,"UP",IF(S2&lt;0.2,"DOWN","No Indication"))</f>
        <v>No Indication</v>
      </c>
      <c r="U2" t="e">
        <f>IF(AND(P2="UP",T2="UP"),"UP",IF(AND(P2="DOWN",T2="DOWN"),"DOWN","No T+M+I"))</f>
        <v>#N/A</v>
      </c>
      <c r="V2" t="e">
        <f t="array" ref="V2:V126">_xll.TA_EMA(F2:F126,12)</f>
        <v>#N/A</v>
      </c>
      <c r="W2" t="e">
        <f t="array" ref="W2:W126">_xll.TA_EMA(F2:F126,26)</f>
        <v>#N/A</v>
      </c>
      <c r="X2" t="e">
        <f>V2-W2</f>
        <v>#N/A</v>
      </c>
      <c r="Y2" t="e">
        <f t="array" ref="Y2:Y126">_xll.TA_EMA(X2:X126,9)</f>
        <v>#N/A</v>
      </c>
      <c r="Z2" t="e">
        <f>IF(X2&gt;Y2,"UP",IF(X2&lt;Y2,"DOWN","No Indication"))</f>
        <v>#N/A</v>
      </c>
      <c r="AA2" t="e">
        <f>IF(AND(U2="UP",Z2="UP"),"UP",IF(AND(U2="DOWN",Z2="DOWN"),"DOWN","No TMIM"))</f>
        <v>#N/A</v>
      </c>
      <c r="AB2" t="e">
        <f>IF(H2&gt;J2,"UP",IF(H2&lt;K2,"DOWN","No Confirmation"))</f>
        <v>#N/A</v>
      </c>
      <c r="AC2" t="e">
        <f>IF(AND(AA2="UP",AB2="UP"),"UP",IF(AND(AA2="DOWN",AB2="DOWN"),"DOWN","No Alert"))</f>
        <v>#N/A</v>
      </c>
      <c r="AD2" t="e">
        <f>IF(AC2="UP",MROUND(D2-((D2-E2)*0.886),0.05),IF(AC2="DOWN",MROUND(E2+((D2-E2)*0.886),0.05),"No Alert"))</f>
        <v>#N/A</v>
      </c>
      <c r="AE2" t="e">
        <f>IF(AC2="UP",MROUND(D2-((D2-E2)*0.618),0.05),IF(AC2="DOWN",MROUND(E2+((D2-E2)*0.618),0.05),"No Alert"))</f>
        <v>#N/A</v>
      </c>
      <c r="AF2" t="e">
        <f>IF(AC2="UP",MROUND(D2-((D2-E2)*0.5),0.05),IF(AC2="DOWN",MROUND(E2+((D2-E2)*0.5),0.05),"No Alert"))</f>
        <v>#N/A</v>
      </c>
      <c r="AG2" t="e">
        <f>IF(AC2="UP",MROUND(D2-((D2-E2)*0.382),0.05),IF(AC2="DOWN",MROUND(E2+((D2-E2)*0.382),0.05),"No Alert"))</f>
        <v>#N/A</v>
      </c>
      <c r="AH2" t="e">
        <f>IF(AC2="UP",MROUND(D2-((D2-E2)*0.382),0.05),IF(AC2="DOWN",MROUND(E2+((D2-E2)*0.382),0.05),"No Alert"))</f>
        <v>#N/A</v>
      </c>
    </row>
    <row r="3" spans="1:34" x14ac:dyDescent="0.25">
      <c r="A3" t="s">
        <v>5</v>
      </c>
      <c r="B3" s="1">
        <v>42858</v>
      </c>
      <c r="C3">
        <v>4815.05</v>
      </c>
      <c r="D3">
        <v>4824.95</v>
      </c>
      <c r="E3">
        <v>4651.05</v>
      </c>
      <c r="F3">
        <v>4720</v>
      </c>
      <c r="G3">
        <f>_xll.TA_TYPPRICE(D3,E3,F3)</f>
        <v>4732</v>
      </c>
      <c r="H3" t="e">
        <v>#N/A</v>
      </c>
      <c r="I3" t="e">
        <f t="shared" ref="I3:I66" si="0">IF(F3&gt;H3,"UP","DOWN")</f>
        <v>#N/A</v>
      </c>
      <c r="J3" t="e">
        <v>#N/A</v>
      </c>
      <c r="K3" t="e">
        <v>#N/A</v>
      </c>
      <c r="L3" t="e">
        <f t="shared" ref="L3:L66" si="1">IF(F3&gt;J3,"UP",IF(F3&lt;K3,"DOWN","No Confirmation"))</f>
        <v>#N/A</v>
      </c>
      <c r="M3" t="e">
        <f t="shared" ref="M3:M66" si="2">IF(AND(I3="UP",L3="UP"),"UP",IF(AND(I3="DOWN",L3="DOWN"),"DOWN","No Trend"))</f>
        <v>#N/A</v>
      </c>
      <c r="N3" t="e">
        <v>#N/A</v>
      </c>
      <c r="O3" t="e">
        <f t="shared" ref="O3:O66" si="3">IF(N3&gt;60,"UP",IF(N3&lt;40,"DOWN","No Momentum"))</f>
        <v>#N/A</v>
      </c>
      <c r="P3" t="e">
        <f t="shared" ref="P3:P66" si="4">IF(AND(M3="UP",O3="UP"),"UP",IF(AND(M3="DOWN",O3="DOWN"),"DOWN","No Trend + Momentum"))</f>
        <v>#N/A</v>
      </c>
      <c r="Q3">
        <f t="shared" ref="Q3:Q66" si="5">F3-E3</f>
        <v>68.949999999999818</v>
      </c>
      <c r="R3">
        <f t="shared" ref="R3:R66" si="6">D3-E3</f>
        <v>173.89999999999964</v>
      </c>
      <c r="S3">
        <f t="shared" ref="S3:S66" si="7">Q3/R3</f>
        <v>0.39649223691776864</v>
      </c>
      <c r="T3" t="str">
        <f t="shared" ref="T3:T66" si="8">IF(S3&gt;0.8,"UP",IF(S3&lt;0.2,"DOWN","No Indication"))</f>
        <v>No Indication</v>
      </c>
      <c r="U3" t="e">
        <f t="shared" ref="U3:U66" si="9">IF(AND(P3="UP",T3="UP"),"UP",IF(AND(P3="DOWN",T3="DOWN"),"DOWN","No T+M+I"))</f>
        <v>#N/A</v>
      </c>
      <c r="V3" t="e">
        <v>#N/A</v>
      </c>
      <c r="W3" t="e">
        <v>#N/A</v>
      </c>
      <c r="X3" t="e">
        <f t="shared" ref="X3:X66" si="10">V3-W3</f>
        <v>#N/A</v>
      </c>
      <c r="Y3" t="e">
        <v>#N/A</v>
      </c>
      <c r="Z3" t="e">
        <f t="shared" ref="Z3:Z66" si="11">IF(X3&gt;Y3,"UP",IF(X3&lt;Y3,"DOWN","No Indication"))</f>
        <v>#N/A</v>
      </c>
      <c r="AA3" t="e">
        <f t="shared" ref="AA3:AA66" si="12">IF(AND(U3="UP",Z3="UP"),"UP",IF(AND(U3="DOWN",Z3="DOWN"),"DOWN","No TMIM"))</f>
        <v>#N/A</v>
      </c>
      <c r="AB3" t="e">
        <f t="shared" ref="AB3:AB66" si="13">IF(H3&gt;J3,"UP",IF(H3&lt;K3,"DOWN","No Confirmation"))</f>
        <v>#N/A</v>
      </c>
      <c r="AC3" t="e">
        <f t="shared" ref="AC3:AC66" si="14">IF(AND(AA3="UP",AB3="UP"),"UP",IF(AND(AA3="DOWN",AB3="DOWN"),"DOWN","No Alert"))</f>
        <v>#N/A</v>
      </c>
      <c r="AD3" t="e">
        <f t="shared" ref="AD3:AD66" si="15">IF(AC3="UP",MROUND(D3-((D3-E3)*0.886),0.05),IF(AC3="DOWN",MROUND(E3+((D3-E3)*0.886),0.05),"No Alert"))</f>
        <v>#N/A</v>
      </c>
      <c r="AE3" t="e">
        <f t="shared" ref="AE3:AE66" si="16">IF(AC3="UP",MROUND(D3-((D3-E3)*0.618),0.05),IF(AC3="DOWN",MROUND(E3+((D3-E3)*0.618),0.05),"No Alert"))</f>
        <v>#N/A</v>
      </c>
      <c r="AF3" t="e">
        <f t="shared" ref="AF3:AF66" si="17">IF(AC3="UP",MROUND(D3-((D3-E3)*0.5),0.05),IF(AC3="DOWN",MROUND(E3+((D3-E3)*0.5),0.05),"No Alert"))</f>
        <v>#N/A</v>
      </c>
      <c r="AG3" t="e">
        <f t="shared" ref="AG3:AG66" si="18">IF(AC3="UP",MROUND(D3-((D3-E3)*0.382),0.05),IF(AC3="DOWN",MROUND(E3+((D3-E3)*0.382),0.05),"No Alert"))</f>
        <v>#N/A</v>
      </c>
      <c r="AH3" t="e">
        <f t="shared" ref="AH3:AH56" si="19">IF(AC3="UP",MROUND(D3-((D3-E3)*0.382),0.05),IF(AC3="DOWN",MROUND(E3+((D3-E3)*0.382),0.05),"No Alert"))</f>
        <v>#N/A</v>
      </c>
    </row>
    <row r="4" spans="1:34" x14ac:dyDescent="0.25">
      <c r="A4" t="s">
        <v>5</v>
      </c>
      <c r="B4" s="1">
        <v>42859</v>
      </c>
      <c r="C4">
        <v>4730</v>
      </c>
      <c r="D4">
        <v>4830</v>
      </c>
      <c r="E4">
        <v>4730</v>
      </c>
      <c r="F4">
        <v>4790</v>
      </c>
      <c r="G4">
        <f>_xll.TA_TYPPRICE(D4,E4,F4)</f>
        <v>4783.333333333333</v>
      </c>
      <c r="H4">
        <v>4780.5222222222219</v>
      </c>
      <c r="I4" t="str">
        <f t="shared" si="0"/>
        <v>UP</v>
      </c>
      <c r="J4" t="e">
        <v>#N/A</v>
      </c>
      <c r="K4" t="e">
        <v>#N/A</v>
      </c>
      <c r="L4" t="e">
        <f t="shared" si="1"/>
        <v>#N/A</v>
      </c>
      <c r="M4" t="e">
        <f t="shared" si="2"/>
        <v>#N/A</v>
      </c>
      <c r="N4" t="e">
        <v>#N/A</v>
      </c>
      <c r="O4" t="e">
        <f t="shared" si="3"/>
        <v>#N/A</v>
      </c>
      <c r="P4" t="e">
        <f t="shared" si="4"/>
        <v>#N/A</v>
      </c>
      <c r="Q4">
        <f t="shared" si="5"/>
        <v>60</v>
      </c>
      <c r="R4">
        <f t="shared" si="6"/>
        <v>100</v>
      </c>
      <c r="S4">
        <f t="shared" si="7"/>
        <v>0.6</v>
      </c>
      <c r="T4" t="str">
        <f t="shared" si="8"/>
        <v>No Indication</v>
      </c>
      <c r="U4" t="e">
        <f t="shared" si="9"/>
        <v>#N/A</v>
      </c>
      <c r="V4" t="e">
        <v>#N/A</v>
      </c>
      <c r="W4" t="e">
        <v>#N/A</v>
      </c>
      <c r="X4" t="e">
        <f t="shared" si="10"/>
        <v>#N/A</v>
      </c>
      <c r="Y4" t="e">
        <v>#N/A</v>
      </c>
      <c r="Z4" t="e">
        <f t="shared" si="11"/>
        <v>#N/A</v>
      </c>
      <c r="AA4" t="e">
        <f t="shared" si="12"/>
        <v>#N/A</v>
      </c>
      <c r="AB4" t="e">
        <f t="shared" si="13"/>
        <v>#N/A</v>
      </c>
      <c r="AC4" t="e">
        <f t="shared" si="14"/>
        <v>#N/A</v>
      </c>
      <c r="AD4" t="e">
        <f t="shared" si="15"/>
        <v>#N/A</v>
      </c>
      <c r="AE4" t="e">
        <f t="shared" si="16"/>
        <v>#N/A</v>
      </c>
      <c r="AF4" t="e">
        <f t="shared" si="17"/>
        <v>#N/A</v>
      </c>
      <c r="AG4" t="e">
        <f t="shared" si="18"/>
        <v>#N/A</v>
      </c>
      <c r="AH4" t="e">
        <f t="shared" si="19"/>
        <v>#N/A</v>
      </c>
    </row>
    <row r="5" spans="1:34" x14ac:dyDescent="0.25">
      <c r="A5" t="s">
        <v>5</v>
      </c>
      <c r="B5" s="1">
        <v>42860</v>
      </c>
      <c r="C5">
        <v>4847.8999999999996</v>
      </c>
      <c r="D5">
        <v>4848</v>
      </c>
      <c r="E5">
        <v>4735.55</v>
      </c>
      <c r="F5">
        <v>4820</v>
      </c>
      <c r="G5">
        <f>_xll.TA_TYPPRICE(D5,E5,F5)</f>
        <v>4801.1833333333334</v>
      </c>
      <c r="H5">
        <v>4790.8527777777781</v>
      </c>
      <c r="I5" t="str">
        <f t="shared" si="0"/>
        <v>UP</v>
      </c>
      <c r="J5" t="e">
        <v>#N/A</v>
      </c>
      <c r="K5" t="e">
        <v>#N/A</v>
      </c>
      <c r="L5" t="e">
        <f t="shared" si="1"/>
        <v>#N/A</v>
      </c>
      <c r="M5" t="e">
        <f t="shared" si="2"/>
        <v>#N/A</v>
      </c>
      <c r="N5" t="e">
        <v>#N/A</v>
      </c>
      <c r="O5" t="e">
        <f t="shared" si="3"/>
        <v>#N/A</v>
      </c>
      <c r="P5" t="e">
        <f t="shared" si="4"/>
        <v>#N/A</v>
      </c>
      <c r="Q5">
        <f t="shared" si="5"/>
        <v>84.449999999999818</v>
      </c>
      <c r="R5">
        <f t="shared" si="6"/>
        <v>112.44999999999982</v>
      </c>
      <c r="S5">
        <f t="shared" si="7"/>
        <v>0.75100044464206273</v>
      </c>
      <c r="T5" t="str">
        <f t="shared" si="8"/>
        <v>No Indication</v>
      </c>
      <c r="U5" t="e">
        <f t="shared" si="9"/>
        <v>#N/A</v>
      </c>
      <c r="V5" t="e">
        <v>#N/A</v>
      </c>
      <c r="W5" t="e">
        <v>#N/A</v>
      </c>
      <c r="X5" t="e">
        <f t="shared" si="10"/>
        <v>#N/A</v>
      </c>
      <c r="Y5" t="e">
        <v>#N/A</v>
      </c>
      <c r="Z5" t="e">
        <f t="shared" si="11"/>
        <v>#N/A</v>
      </c>
      <c r="AA5" t="e">
        <f t="shared" si="12"/>
        <v>#N/A</v>
      </c>
      <c r="AB5" t="e">
        <f t="shared" si="13"/>
        <v>#N/A</v>
      </c>
      <c r="AC5" t="e">
        <f t="shared" si="14"/>
        <v>#N/A</v>
      </c>
      <c r="AD5" t="e">
        <f t="shared" si="15"/>
        <v>#N/A</v>
      </c>
      <c r="AE5" t="e">
        <f t="shared" si="16"/>
        <v>#N/A</v>
      </c>
      <c r="AF5" t="e">
        <f t="shared" si="17"/>
        <v>#N/A</v>
      </c>
      <c r="AG5" t="e">
        <f t="shared" si="18"/>
        <v>#N/A</v>
      </c>
      <c r="AH5" t="e">
        <f t="shared" si="19"/>
        <v>#N/A</v>
      </c>
    </row>
    <row r="6" spans="1:34" x14ac:dyDescent="0.25">
      <c r="A6" t="s">
        <v>5</v>
      </c>
      <c r="B6" s="1">
        <v>42863</v>
      </c>
      <c r="C6">
        <v>4730.05</v>
      </c>
      <c r="D6">
        <v>4750</v>
      </c>
      <c r="E6">
        <v>4675</v>
      </c>
      <c r="F6">
        <v>4675</v>
      </c>
      <c r="G6">
        <f>_xll.TA_TYPPRICE(D6,E6,F6)</f>
        <v>4700</v>
      </c>
      <c r="H6">
        <v>4745.4263888888891</v>
      </c>
      <c r="I6" t="str">
        <f t="shared" si="0"/>
        <v>DOWN</v>
      </c>
      <c r="J6" t="e">
        <v>#N/A</v>
      </c>
      <c r="K6" t="e">
        <v>#N/A</v>
      </c>
      <c r="L6" t="e">
        <f t="shared" si="1"/>
        <v>#N/A</v>
      </c>
      <c r="M6" t="e">
        <f t="shared" si="2"/>
        <v>#N/A</v>
      </c>
      <c r="N6" t="e">
        <v>#N/A</v>
      </c>
      <c r="O6" t="e">
        <f t="shared" si="3"/>
        <v>#N/A</v>
      </c>
      <c r="P6" t="e">
        <f t="shared" si="4"/>
        <v>#N/A</v>
      </c>
      <c r="Q6">
        <f t="shared" si="5"/>
        <v>0</v>
      </c>
      <c r="R6">
        <f t="shared" si="6"/>
        <v>75</v>
      </c>
      <c r="S6">
        <f t="shared" si="7"/>
        <v>0</v>
      </c>
      <c r="T6" t="str">
        <f t="shared" si="8"/>
        <v>DOWN</v>
      </c>
      <c r="U6" t="e">
        <f t="shared" si="9"/>
        <v>#N/A</v>
      </c>
      <c r="V6" t="e">
        <v>#N/A</v>
      </c>
      <c r="W6" t="e">
        <v>#N/A</v>
      </c>
      <c r="X6" t="e">
        <f t="shared" si="10"/>
        <v>#N/A</v>
      </c>
      <c r="Y6" t="e">
        <v>#N/A</v>
      </c>
      <c r="Z6" t="e">
        <f t="shared" si="11"/>
        <v>#N/A</v>
      </c>
      <c r="AA6" t="e">
        <f t="shared" si="12"/>
        <v>#N/A</v>
      </c>
      <c r="AB6" t="e">
        <f t="shared" si="13"/>
        <v>#N/A</v>
      </c>
      <c r="AC6" t="e">
        <f t="shared" si="14"/>
        <v>#N/A</v>
      </c>
      <c r="AD6" t="e">
        <f t="shared" si="15"/>
        <v>#N/A</v>
      </c>
      <c r="AE6" t="e">
        <f t="shared" si="16"/>
        <v>#N/A</v>
      </c>
      <c r="AF6" t="e">
        <f t="shared" si="17"/>
        <v>#N/A</v>
      </c>
      <c r="AG6" t="e">
        <f t="shared" si="18"/>
        <v>#N/A</v>
      </c>
      <c r="AH6" t="e">
        <f t="shared" si="19"/>
        <v>#N/A</v>
      </c>
    </row>
    <row r="7" spans="1:34" x14ac:dyDescent="0.25">
      <c r="A7" t="s">
        <v>5</v>
      </c>
      <c r="B7" s="1">
        <v>42864</v>
      </c>
      <c r="C7">
        <v>4660</v>
      </c>
      <c r="D7">
        <v>4761.1499999999996</v>
      </c>
      <c r="E7">
        <v>4600.25</v>
      </c>
      <c r="F7">
        <v>4600</v>
      </c>
      <c r="G7">
        <f>_xll.TA_TYPPRICE(D7,E7,F7)</f>
        <v>4653.8</v>
      </c>
      <c r="H7">
        <v>4699.6131944444442</v>
      </c>
      <c r="I7" t="str">
        <f t="shared" si="0"/>
        <v>DOWN</v>
      </c>
      <c r="J7" t="e">
        <v>#N/A</v>
      </c>
      <c r="K7" t="e">
        <v>#N/A</v>
      </c>
      <c r="L7" t="e">
        <f t="shared" si="1"/>
        <v>#N/A</v>
      </c>
      <c r="M7" t="e">
        <f t="shared" si="2"/>
        <v>#N/A</v>
      </c>
      <c r="N7">
        <v>25</v>
      </c>
      <c r="O7" t="str">
        <f t="shared" si="3"/>
        <v>DOWN</v>
      </c>
      <c r="P7" t="e">
        <f t="shared" si="4"/>
        <v>#N/A</v>
      </c>
      <c r="Q7">
        <f t="shared" si="5"/>
        <v>-0.25</v>
      </c>
      <c r="R7">
        <f t="shared" si="6"/>
        <v>160.89999999999964</v>
      </c>
      <c r="S7">
        <f t="shared" si="7"/>
        <v>-1.5537600994406499E-3</v>
      </c>
      <c r="T7" t="str">
        <f t="shared" si="8"/>
        <v>DOWN</v>
      </c>
      <c r="U7" t="e">
        <f t="shared" si="9"/>
        <v>#N/A</v>
      </c>
      <c r="V7" t="e">
        <v>#N/A</v>
      </c>
      <c r="W7" t="e">
        <v>#N/A</v>
      </c>
      <c r="X7" t="e">
        <f t="shared" si="10"/>
        <v>#N/A</v>
      </c>
      <c r="Y7" t="e">
        <v>#N/A</v>
      </c>
      <c r="Z7" t="e">
        <f t="shared" si="11"/>
        <v>#N/A</v>
      </c>
      <c r="AA7" t="e">
        <f t="shared" si="12"/>
        <v>#N/A</v>
      </c>
      <c r="AB7" t="e">
        <f t="shared" si="13"/>
        <v>#N/A</v>
      </c>
      <c r="AC7" t="e">
        <f t="shared" si="14"/>
        <v>#N/A</v>
      </c>
      <c r="AD7" t="e">
        <f t="shared" si="15"/>
        <v>#N/A</v>
      </c>
      <c r="AE7" t="e">
        <f t="shared" si="16"/>
        <v>#N/A</v>
      </c>
      <c r="AF7" t="e">
        <f t="shared" si="17"/>
        <v>#N/A</v>
      </c>
      <c r="AG7" t="e">
        <f t="shared" si="18"/>
        <v>#N/A</v>
      </c>
      <c r="AH7" t="e">
        <f t="shared" si="19"/>
        <v>#N/A</v>
      </c>
    </row>
    <row r="8" spans="1:34" x14ac:dyDescent="0.25">
      <c r="A8" t="s">
        <v>5</v>
      </c>
      <c r="B8" s="1">
        <v>42865</v>
      </c>
      <c r="C8">
        <v>4615</v>
      </c>
      <c r="D8">
        <v>4699</v>
      </c>
      <c r="E8">
        <v>4615</v>
      </c>
      <c r="F8">
        <v>4677</v>
      </c>
      <c r="G8">
        <f>_xll.TA_TYPPRICE(D8,E8,F8)</f>
        <v>4663.666666666667</v>
      </c>
      <c r="H8">
        <v>4681.6399305555551</v>
      </c>
      <c r="I8" t="str">
        <f t="shared" si="0"/>
        <v>DOWN</v>
      </c>
      <c r="J8" t="e">
        <v>#N/A</v>
      </c>
      <c r="K8" t="e">
        <v>#N/A</v>
      </c>
      <c r="L8" t="e">
        <f t="shared" si="1"/>
        <v>#N/A</v>
      </c>
      <c r="M8" t="e">
        <f t="shared" si="2"/>
        <v>#N/A</v>
      </c>
      <c r="N8">
        <v>39.54659949622166</v>
      </c>
      <c r="O8" t="str">
        <f t="shared" si="3"/>
        <v>DOWN</v>
      </c>
      <c r="P8" t="e">
        <f t="shared" si="4"/>
        <v>#N/A</v>
      </c>
      <c r="Q8">
        <f t="shared" si="5"/>
        <v>62</v>
      </c>
      <c r="R8">
        <f t="shared" si="6"/>
        <v>84</v>
      </c>
      <c r="S8">
        <f t="shared" si="7"/>
        <v>0.73809523809523814</v>
      </c>
      <c r="T8" t="str">
        <f t="shared" si="8"/>
        <v>No Indication</v>
      </c>
      <c r="U8" t="e">
        <f t="shared" si="9"/>
        <v>#N/A</v>
      </c>
      <c r="V8" t="e">
        <v>#N/A</v>
      </c>
      <c r="W8" t="e">
        <v>#N/A</v>
      </c>
      <c r="X8" t="e">
        <f t="shared" si="10"/>
        <v>#N/A</v>
      </c>
      <c r="Y8" t="e">
        <v>#N/A</v>
      </c>
      <c r="Z8" t="e">
        <f t="shared" si="11"/>
        <v>#N/A</v>
      </c>
      <c r="AA8" t="e">
        <f t="shared" si="12"/>
        <v>#N/A</v>
      </c>
      <c r="AB8" t="e">
        <f t="shared" si="13"/>
        <v>#N/A</v>
      </c>
      <c r="AC8" t="e">
        <f t="shared" si="14"/>
        <v>#N/A</v>
      </c>
      <c r="AD8" t="e">
        <f t="shared" si="15"/>
        <v>#N/A</v>
      </c>
      <c r="AE8" t="e">
        <f t="shared" si="16"/>
        <v>#N/A</v>
      </c>
      <c r="AF8" t="e">
        <f t="shared" si="17"/>
        <v>#N/A</v>
      </c>
      <c r="AG8" t="e">
        <f t="shared" si="18"/>
        <v>#N/A</v>
      </c>
      <c r="AH8" t="e">
        <f t="shared" si="19"/>
        <v>#N/A</v>
      </c>
    </row>
    <row r="9" spans="1:34" x14ac:dyDescent="0.25">
      <c r="A9" t="s">
        <v>5</v>
      </c>
      <c r="B9" s="1">
        <v>42866</v>
      </c>
      <c r="C9">
        <v>4670</v>
      </c>
      <c r="D9">
        <v>4700</v>
      </c>
      <c r="E9">
        <v>4567</v>
      </c>
      <c r="F9">
        <v>4592</v>
      </c>
      <c r="G9">
        <f>_xll.TA_TYPPRICE(D9,E9,F9)</f>
        <v>4619.666666666667</v>
      </c>
      <c r="H9">
        <v>4650.6532986111106</v>
      </c>
      <c r="I9" t="str">
        <f t="shared" si="0"/>
        <v>DOWN</v>
      </c>
      <c r="J9">
        <v>4792.2624999999998</v>
      </c>
      <c r="K9">
        <v>4665.9437500000004</v>
      </c>
      <c r="L9" t="str">
        <f t="shared" si="1"/>
        <v>DOWN</v>
      </c>
      <c r="M9" t="str">
        <f t="shared" si="2"/>
        <v>DOWN</v>
      </c>
      <c r="N9">
        <v>31.197218082463984</v>
      </c>
      <c r="O9" t="str">
        <f t="shared" si="3"/>
        <v>DOWN</v>
      </c>
      <c r="P9" t="str">
        <f t="shared" si="4"/>
        <v>DOWN</v>
      </c>
      <c r="Q9">
        <f t="shared" si="5"/>
        <v>25</v>
      </c>
      <c r="R9">
        <f t="shared" si="6"/>
        <v>133</v>
      </c>
      <c r="S9">
        <f t="shared" si="7"/>
        <v>0.18796992481203006</v>
      </c>
      <c r="T9" t="str">
        <f t="shared" si="8"/>
        <v>DOWN</v>
      </c>
      <c r="U9" t="str">
        <f t="shared" si="9"/>
        <v>DOWN</v>
      </c>
      <c r="V9" t="e">
        <v>#N/A</v>
      </c>
      <c r="W9" t="e">
        <v>#N/A</v>
      </c>
      <c r="X9" t="e">
        <f t="shared" si="10"/>
        <v>#N/A</v>
      </c>
      <c r="Y9" t="e">
        <v>#N/A</v>
      </c>
      <c r="Z9" t="e">
        <f t="shared" si="11"/>
        <v>#N/A</v>
      </c>
      <c r="AA9" t="e">
        <f t="shared" si="12"/>
        <v>#N/A</v>
      </c>
      <c r="AB9" t="str">
        <f t="shared" si="13"/>
        <v>DOWN</v>
      </c>
      <c r="AC9" t="e">
        <f t="shared" si="14"/>
        <v>#N/A</v>
      </c>
      <c r="AD9" t="e">
        <f t="shared" si="15"/>
        <v>#N/A</v>
      </c>
      <c r="AE9" t="e">
        <f t="shared" si="16"/>
        <v>#N/A</v>
      </c>
      <c r="AF9" t="e">
        <f t="shared" si="17"/>
        <v>#N/A</v>
      </c>
      <c r="AG9" t="e">
        <f t="shared" si="18"/>
        <v>#N/A</v>
      </c>
      <c r="AH9" t="e">
        <f t="shared" si="19"/>
        <v>#N/A</v>
      </c>
    </row>
    <row r="10" spans="1:34" x14ac:dyDescent="0.25">
      <c r="A10" t="s">
        <v>5</v>
      </c>
      <c r="B10" s="1">
        <v>42867</v>
      </c>
      <c r="C10">
        <v>4634.8500000000004</v>
      </c>
      <c r="D10">
        <v>4659.6000000000004</v>
      </c>
      <c r="E10">
        <v>4488.05</v>
      </c>
      <c r="F10">
        <v>4500</v>
      </c>
      <c r="G10">
        <f>_xll.TA_TYPPRICE(D10,E10,F10)</f>
        <v>4549.2166666666672</v>
      </c>
      <c r="H10">
        <v>4599.9349826388889</v>
      </c>
      <c r="I10" t="str">
        <f t="shared" si="0"/>
        <v>DOWN</v>
      </c>
      <c r="J10">
        <v>4762.781944444444</v>
      </c>
      <c r="K10">
        <v>4626.4118055555555</v>
      </c>
      <c r="L10" t="str">
        <f t="shared" si="1"/>
        <v>DOWN</v>
      </c>
      <c r="M10" t="str">
        <f t="shared" si="2"/>
        <v>DOWN</v>
      </c>
      <c r="N10">
        <v>24.265842349304478</v>
      </c>
      <c r="O10" t="str">
        <f t="shared" si="3"/>
        <v>DOWN</v>
      </c>
      <c r="P10" t="str">
        <f t="shared" si="4"/>
        <v>DOWN</v>
      </c>
      <c r="Q10">
        <f t="shared" si="5"/>
        <v>11.949999999999818</v>
      </c>
      <c r="R10">
        <f t="shared" si="6"/>
        <v>171.55000000000018</v>
      </c>
      <c r="S10">
        <f t="shared" si="7"/>
        <v>6.9658991547652607E-2</v>
      </c>
      <c r="T10" t="str">
        <f t="shared" si="8"/>
        <v>DOWN</v>
      </c>
      <c r="U10" t="str">
        <f t="shared" si="9"/>
        <v>DOWN</v>
      </c>
      <c r="V10" t="e">
        <v>#N/A</v>
      </c>
      <c r="W10" t="e">
        <v>#N/A</v>
      </c>
      <c r="X10" t="e">
        <f t="shared" si="10"/>
        <v>#N/A</v>
      </c>
      <c r="Y10" t="e">
        <v>#N/A</v>
      </c>
      <c r="Z10" t="e">
        <f t="shared" si="11"/>
        <v>#N/A</v>
      </c>
      <c r="AA10" t="e">
        <f t="shared" si="12"/>
        <v>#N/A</v>
      </c>
      <c r="AB10" t="str">
        <f t="shared" si="13"/>
        <v>DOWN</v>
      </c>
      <c r="AC10" t="e">
        <f t="shared" si="14"/>
        <v>#N/A</v>
      </c>
      <c r="AD10" t="e">
        <f t="shared" si="15"/>
        <v>#N/A</v>
      </c>
      <c r="AE10" t="e">
        <f t="shared" si="16"/>
        <v>#N/A</v>
      </c>
      <c r="AF10" t="e">
        <f t="shared" si="17"/>
        <v>#N/A</v>
      </c>
      <c r="AG10" t="e">
        <f t="shared" si="18"/>
        <v>#N/A</v>
      </c>
      <c r="AH10" t="e">
        <f t="shared" si="19"/>
        <v>#N/A</v>
      </c>
    </row>
    <row r="11" spans="1:34" x14ac:dyDescent="0.25">
      <c r="A11" t="s">
        <v>5</v>
      </c>
      <c r="B11" s="1">
        <v>42870</v>
      </c>
      <c r="C11">
        <v>4549</v>
      </c>
      <c r="D11">
        <v>4590</v>
      </c>
      <c r="E11">
        <v>4491.05</v>
      </c>
      <c r="F11">
        <v>4555</v>
      </c>
      <c r="G11">
        <f>_xll.TA_TYPPRICE(D11,E11,F11)</f>
        <v>4545.3499999999995</v>
      </c>
      <c r="H11">
        <v>4572.6424913194442</v>
      </c>
      <c r="I11" t="str">
        <f t="shared" si="0"/>
        <v>DOWN</v>
      </c>
      <c r="J11">
        <v>4724.3859567901227</v>
      </c>
      <c r="K11">
        <v>4596.3314043209875</v>
      </c>
      <c r="L11" t="str">
        <f t="shared" si="1"/>
        <v>DOWN</v>
      </c>
      <c r="M11" t="str">
        <f t="shared" si="2"/>
        <v>DOWN</v>
      </c>
      <c r="N11">
        <v>35.049603380071652</v>
      </c>
      <c r="O11" t="str">
        <f t="shared" si="3"/>
        <v>DOWN</v>
      </c>
      <c r="P11" t="str">
        <f t="shared" si="4"/>
        <v>DOWN</v>
      </c>
      <c r="Q11">
        <f t="shared" si="5"/>
        <v>63.949999999999818</v>
      </c>
      <c r="R11">
        <f t="shared" si="6"/>
        <v>98.949999999999818</v>
      </c>
      <c r="S11">
        <f t="shared" si="7"/>
        <v>0.64628600303183359</v>
      </c>
      <c r="T11" t="str">
        <f t="shared" si="8"/>
        <v>No Indication</v>
      </c>
      <c r="U11" t="str">
        <f t="shared" si="9"/>
        <v>No T+M+I</v>
      </c>
      <c r="V11" t="e">
        <v>#N/A</v>
      </c>
      <c r="W11" t="e">
        <v>#N/A</v>
      </c>
      <c r="X11" t="e">
        <f t="shared" si="10"/>
        <v>#N/A</v>
      </c>
      <c r="Y11" t="e">
        <v>#N/A</v>
      </c>
      <c r="Z11" t="e">
        <f t="shared" si="11"/>
        <v>#N/A</v>
      </c>
      <c r="AA11" t="e">
        <f t="shared" si="12"/>
        <v>#N/A</v>
      </c>
      <c r="AB11" t="str">
        <f t="shared" si="13"/>
        <v>DOWN</v>
      </c>
      <c r="AC11" t="e">
        <f t="shared" si="14"/>
        <v>#N/A</v>
      </c>
      <c r="AD11" t="e">
        <f t="shared" si="15"/>
        <v>#N/A</v>
      </c>
      <c r="AE11" t="e">
        <f t="shared" si="16"/>
        <v>#N/A</v>
      </c>
      <c r="AF11" t="e">
        <f t="shared" si="17"/>
        <v>#N/A</v>
      </c>
      <c r="AG11" t="e">
        <f t="shared" si="18"/>
        <v>#N/A</v>
      </c>
      <c r="AH11" t="e">
        <f t="shared" si="19"/>
        <v>#N/A</v>
      </c>
    </row>
    <row r="12" spans="1:34" x14ac:dyDescent="0.25">
      <c r="A12" t="s">
        <v>5</v>
      </c>
      <c r="B12" s="1">
        <v>42871</v>
      </c>
      <c r="C12">
        <v>4580</v>
      </c>
      <c r="D12">
        <v>4600.05</v>
      </c>
      <c r="E12">
        <v>4490</v>
      </c>
      <c r="F12">
        <v>4499</v>
      </c>
      <c r="G12">
        <f>_xll.TA_TYPPRICE(D12,E12,F12)</f>
        <v>4529.6833333333334</v>
      </c>
      <c r="H12">
        <v>4551.1629123263883</v>
      </c>
      <c r="I12" t="str">
        <f t="shared" si="0"/>
        <v>DOWN</v>
      </c>
      <c r="J12">
        <v>4696.7557441700956</v>
      </c>
      <c r="K12">
        <v>4572.7022033607682</v>
      </c>
      <c r="L12" t="str">
        <f t="shared" si="1"/>
        <v>DOWN</v>
      </c>
      <c r="M12" t="str">
        <f t="shared" si="2"/>
        <v>DOWN</v>
      </c>
      <c r="N12">
        <v>29.672294987112725</v>
      </c>
      <c r="O12" t="str">
        <f t="shared" si="3"/>
        <v>DOWN</v>
      </c>
      <c r="P12" t="str">
        <f t="shared" si="4"/>
        <v>DOWN</v>
      </c>
      <c r="Q12">
        <f t="shared" si="5"/>
        <v>9</v>
      </c>
      <c r="R12">
        <f t="shared" si="6"/>
        <v>110.05000000000018</v>
      </c>
      <c r="S12">
        <f t="shared" si="7"/>
        <v>8.1781008632439658E-2</v>
      </c>
      <c r="T12" t="str">
        <f t="shared" si="8"/>
        <v>DOWN</v>
      </c>
      <c r="U12" t="str">
        <f t="shared" si="9"/>
        <v>DOWN</v>
      </c>
      <c r="V12" t="e">
        <v>#N/A</v>
      </c>
      <c r="W12" t="e">
        <v>#N/A</v>
      </c>
      <c r="X12" t="e">
        <f t="shared" si="10"/>
        <v>#N/A</v>
      </c>
      <c r="Y12" t="e">
        <v>#N/A</v>
      </c>
      <c r="Z12" t="e">
        <f t="shared" si="11"/>
        <v>#N/A</v>
      </c>
      <c r="AA12" t="e">
        <f t="shared" si="12"/>
        <v>#N/A</v>
      </c>
      <c r="AB12" t="str">
        <f t="shared" si="13"/>
        <v>DOWN</v>
      </c>
      <c r="AC12" t="e">
        <f t="shared" si="14"/>
        <v>#N/A</v>
      </c>
      <c r="AD12" t="e">
        <f t="shared" si="15"/>
        <v>#N/A</v>
      </c>
      <c r="AE12" t="e">
        <f t="shared" si="16"/>
        <v>#N/A</v>
      </c>
      <c r="AF12" t="e">
        <f t="shared" si="17"/>
        <v>#N/A</v>
      </c>
      <c r="AG12" t="e">
        <f t="shared" si="18"/>
        <v>#N/A</v>
      </c>
      <c r="AH12" t="e">
        <f t="shared" si="19"/>
        <v>#N/A</v>
      </c>
    </row>
    <row r="13" spans="1:34" x14ac:dyDescent="0.25">
      <c r="A13" t="s">
        <v>5</v>
      </c>
      <c r="B13" s="1">
        <v>42872</v>
      </c>
      <c r="C13">
        <v>4580</v>
      </c>
      <c r="D13">
        <v>4580</v>
      </c>
      <c r="E13">
        <v>4380</v>
      </c>
      <c r="F13">
        <v>4381</v>
      </c>
      <c r="G13">
        <f>_xll.TA_TYPPRICE(D13,E13,F13)</f>
        <v>4447</v>
      </c>
      <c r="H13">
        <v>4499.0814561631942</v>
      </c>
      <c r="I13" t="str">
        <f t="shared" si="0"/>
        <v>DOWN</v>
      </c>
      <c r="J13">
        <v>4670.8100232434081</v>
      </c>
      <c r="K13">
        <v>4529.8794915028193</v>
      </c>
      <c r="L13" t="str">
        <f t="shared" si="1"/>
        <v>DOWN</v>
      </c>
      <c r="M13" t="str">
        <f t="shared" si="2"/>
        <v>DOWN</v>
      </c>
      <c r="N13">
        <v>21.132650369396806</v>
      </c>
      <c r="O13" t="str">
        <f t="shared" si="3"/>
        <v>DOWN</v>
      </c>
      <c r="P13" t="str">
        <f t="shared" si="4"/>
        <v>DOWN</v>
      </c>
      <c r="Q13">
        <f t="shared" si="5"/>
        <v>1</v>
      </c>
      <c r="R13">
        <f t="shared" si="6"/>
        <v>200</v>
      </c>
      <c r="S13">
        <f t="shared" si="7"/>
        <v>5.0000000000000001E-3</v>
      </c>
      <c r="T13" t="str">
        <f t="shared" si="8"/>
        <v>DOWN</v>
      </c>
      <c r="U13" t="str">
        <f t="shared" si="9"/>
        <v>DOWN</v>
      </c>
      <c r="V13">
        <v>4634.083333333333</v>
      </c>
      <c r="W13" t="e">
        <v>#N/A</v>
      </c>
      <c r="X13" t="e">
        <f t="shared" si="10"/>
        <v>#N/A</v>
      </c>
      <c r="Y13" t="e">
        <v>#N/A</v>
      </c>
      <c r="Z13" t="e">
        <f t="shared" si="11"/>
        <v>#N/A</v>
      </c>
      <c r="AA13" t="e">
        <f t="shared" si="12"/>
        <v>#N/A</v>
      </c>
      <c r="AB13" t="str">
        <f t="shared" si="13"/>
        <v>DOWN</v>
      </c>
      <c r="AC13" t="e">
        <f t="shared" si="14"/>
        <v>#N/A</v>
      </c>
      <c r="AD13" t="e">
        <f t="shared" si="15"/>
        <v>#N/A</v>
      </c>
      <c r="AE13" t="e">
        <f t="shared" si="16"/>
        <v>#N/A</v>
      </c>
      <c r="AF13" t="e">
        <f t="shared" si="17"/>
        <v>#N/A</v>
      </c>
      <c r="AG13" t="e">
        <f t="shared" si="18"/>
        <v>#N/A</v>
      </c>
      <c r="AH13" t="e">
        <f t="shared" si="19"/>
        <v>#N/A</v>
      </c>
    </row>
    <row r="14" spans="1:34" x14ac:dyDescent="0.25">
      <c r="A14" t="s">
        <v>5</v>
      </c>
      <c r="B14" s="1">
        <v>42873</v>
      </c>
      <c r="C14">
        <v>4420</v>
      </c>
      <c r="D14">
        <v>4445.95</v>
      </c>
      <c r="E14">
        <v>4286.55</v>
      </c>
      <c r="F14">
        <v>4360</v>
      </c>
      <c r="G14">
        <f>_xll.TA_TYPPRICE(D14,E14,F14)</f>
        <v>4364.166666666667</v>
      </c>
      <c r="H14">
        <v>4431.6240614149301</v>
      </c>
      <c r="I14" t="str">
        <f t="shared" si="0"/>
        <v>DOWN</v>
      </c>
      <c r="J14">
        <v>4620.8411291893171</v>
      </c>
      <c r="K14">
        <v>4475.8062711688599</v>
      </c>
      <c r="L14" t="str">
        <f t="shared" si="1"/>
        <v>DOWN</v>
      </c>
      <c r="M14" t="str">
        <f t="shared" si="2"/>
        <v>DOWN</v>
      </c>
      <c r="N14">
        <v>19.861084343115838</v>
      </c>
      <c r="O14" t="str">
        <f t="shared" si="3"/>
        <v>DOWN</v>
      </c>
      <c r="P14" t="str">
        <f t="shared" si="4"/>
        <v>DOWN</v>
      </c>
      <c r="Q14">
        <f t="shared" si="5"/>
        <v>73.449999999999818</v>
      </c>
      <c r="R14">
        <f t="shared" si="6"/>
        <v>159.39999999999964</v>
      </c>
      <c r="S14">
        <f t="shared" si="7"/>
        <v>0.46079046424090331</v>
      </c>
      <c r="T14" t="str">
        <f t="shared" si="8"/>
        <v>No Indication</v>
      </c>
      <c r="U14" t="str">
        <f t="shared" si="9"/>
        <v>No T+M+I</v>
      </c>
      <c r="V14">
        <v>4591.9166666666661</v>
      </c>
      <c r="W14" t="e">
        <v>#N/A</v>
      </c>
      <c r="X14" t="e">
        <f t="shared" si="10"/>
        <v>#N/A</v>
      </c>
      <c r="Y14" t="e">
        <v>#N/A</v>
      </c>
      <c r="Z14" t="e">
        <f t="shared" si="11"/>
        <v>#N/A</v>
      </c>
      <c r="AA14" t="e">
        <f t="shared" si="12"/>
        <v>#N/A</v>
      </c>
      <c r="AB14" t="str">
        <f t="shared" si="13"/>
        <v>DOWN</v>
      </c>
      <c r="AC14" t="e">
        <f t="shared" si="14"/>
        <v>#N/A</v>
      </c>
      <c r="AD14" t="e">
        <f t="shared" si="15"/>
        <v>#N/A</v>
      </c>
      <c r="AE14" t="e">
        <f t="shared" si="16"/>
        <v>#N/A</v>
      </c>
      <c r="AF14" t="e">
        <f t="shared" si="17"/>
        <v>#N/A</v>
      </c>
      <c r="AG14" t="e">
        <f t="shared" si="18"/>
        <v>#N/A</v>
      </c>
      <c r="AH14" t="e">
        <f t="shared" si="19"/>
        <v>#N/A</v>
      </c>
    </row>
    <row r="15" spans="1:34" x14ac:dyDescent="0.25">
      <c r="A15" t="s">
        <v>5</v>
      </c>
      <c r="B15" s="1">
        <v>42874</v>
      </c>
      <c r="C15">
        <v>4378</v>
      </c>
      <c r="D15">
        <v>4418.6499999999996</v>
      </c>
      <c r="E15">
        <v>4300</v>
      </c>
      <c r="F15">
        <v>4320</v>
      </c>
      <c r="G15">
        <f>_xll.TA_TYPPRICE(D15,E15,F15)</f>
        <v>4346.2166666666662</v>
      </c>
      <c r="H15">
        <v>4388.9203640407977</v>
      </c>
      <c r="I15" t="str">
        <f t="shared" si="0"/>
        <v>DOWN</v>
      </c>
      <c r="J15">
        <v>4575.9097671472464</v>
      </c>
      <c r="K15">
        <v>4436.7382109091131</v>
      </c>
      <c r="L15" t="str">
        <f t="shared" si="1"/>
        <v>DOWN</v>
      </c>
      <c r="M15" t="str">
        <f t="shared" si="2"/>
        <v>DOWN</v>
      </c>
      <c r="N15">
        <v>17.372271367315388</v>
      </c>
      <c r="O15" t="str">
        <f t="shared" si="3"/>
        <v>DOWN</v>
      </c>
      <c r="P15" t="str">
        <f t="shared" si="4"/>
        <v>DOWN</v>
      </c>
      <c r="Q15">
        <f t="shared" si="5"/>
        <v>20</v>
      </c>
      <c r="R15">
        <f t="shared" si="6"/>
        <v>118.64999999999964</v>
      </c>
      <c r="S15">
        <f t="shared" si="7"/>
        <v>0.16856300042140801</v>
      </c>
      <c r="T15" t="str">
        <f t="shared" si="8"/>
        <v>DOWN</v>
      </c>
      <c r="U15" t="str">
        <f t="shared" si="9"/>
        <v>DOWN</v>
      </c>
      <c r="V15">
        <v>4550.083333333333</v>
      </c>
      <c r="W15" t="e">
        <v>#N/A</v>
      </c>
      <c r="X15" t="e">
        <f t="shared" si="10"/>
        <v>#N/A</v>
      </c>
      <c r="Y15" t="e">
        <v>#N/A</v>
      </c>
      <c r="Z15" t="e">
        <f t="shared" si="11"/>
        <v>#N/A</v>
      </c>
      <c r="AA15" t="e">
        <f t="shared" si="12"/>
        <v>#N/A</v>
      </c>
      <c r="AB15" t="str">
        <f t="shared" si="13"/>
        <v>DOWN</v>
      </c>
      <c r="AC15" t="e">
        <f t="shared" si="14"/>
        <v>#N/A</v>
      </c>
      <c r="AD15" t="e">
        <f t="shared" si="15"/>
        <v>#N/A</v>
      </c>
      <c r="AE15" t="e">
        <f t="shared" si="16"/>
        <v>#N/A</v>
      </c>
      <c r="AF15" t="e">
        <f t="shared" si="17"/>
        <v>#N/A</v>
      </c>
      <c r="AG15" t="e">
        <f t="shared" si="18"/>
        <v>#N/A</v>
      </c>
      <c r="AH15" t="e">
        <f t="shared" si="19"/>
        <v>#N/A</v>
      </c>
    </row>
    <row r="16" spans="1:34" x14ac:dyDescent="0.25">
      <c r="A16" t="s">
        <v>5</v>
      </c>
      <c r="B16" s="1">
        <v>42877</v>
      </c>
      <c r="C16">
        <v>4358</v>
      </c>
      <c r="D16">
        <v>4394.95</v>
      </c>
      <c r="E16">
        <v>4212</v>
      </c>
      <c r="F16">
        <v>4250</v>
      </c>
      <c r="G16">
        <f>_xll.TA_TYPPRICE(D16,E16,F16)</f>
        <v>4285.6500000000005</v>
      </c>
      <c r="H16">
        <v>4337.2851820203996</v>
      </c>
      <c r="I16" t="str">
        <f t="shared" si="0"/>
        <v>DOWN</v>
      </c>
      <c r="J16">
        <v>4535.6964855589695</v>
      </c>
      <c r="K16">
        <v>4386.7963862626439</v>
      </c>
      <c r="L16" t="str">
        <f t="shared" si="1"/>
        <v>DOWN</v>
      </c>
      <c r="M16" t="str">
        <f t="shared" si="2"/>
        <v>DOWN</v>
      </c>
      <c r="N16">
        <v>13.634744167501955</v>
      </c>
      <c r="O16" t="str">
        <f t="shared" si="3"/>
        <v>DOWN</v>
      </c>
      <c r="P16" t="str">
        <f t="shared" si="4"/>
        <v>DOWN</v>
      </c>
      <c r="Q16">
        <f t="shared" si="5"/>
        <v>38</v>
      </c>
      <c r="R16">
        <f t="shared" si="6"/>
        <v>182.94999999999982</v>
      </c>
      <c r="S16">
        <f t="shared" si="7"/>
        <v>0.20770702377698846</v>
      </c>
      <c r="T16" t="str">
        <f t="shared" si="8"/>
        <v>No Indication</v>
      </c>
      <c r="U16" t="str">
        <f t="shared" si="9"/>
        <v>No T+M+I</v>
      </c>
      <c r="V16">
        <v>4503.9166666666661</v>
      </c>
      <c r="W16" t="e">
        <v>#N/A</v>
      </c>
      <c r="X16" t="e">
        <f t="shared" si="10"/>
        <v>#N/A</v>
      </c>
      <c r="Y16" t="e">
        <v>#N/A</v>
      </c>
      <c r="Z16" t="e">
        <f t="shared" si="11"/>
        <v>#N/A</v>
      </c>
      <c r="AA16" t="e">
        <f t="shared" si="12"/>
        <v>#N/A</v>
      </c>
      <c r="AB16" t="str">
        <f t="shared" si="13"/>
        <v>DOWN</v>
      </c>
      <c r="AC16" t="e">
        <f t="shared" si="14"/>
        <v>#N/A</v>
      </c>
      <c r="AD16" t="e">
        <f t="shared" si="15"/>
        <v>#N/A</v>
      </c>
      <c r="AE16" t="e">
        <f t="shared" si="16"/>
        <v>#N/A</v>
      </c>
      <c r="AF16" t="e">
        <f t="shared" si="17"/>
        <v>#N/A</v>
      </c>
      <c r="AG16" t="e">
        <f t="shared" si="18"/>
        <v>#N/A</v>
      </c>
      <c r="AH16" t="e">
        <f t="shared" si="19"/>
        <v>#N/A</v>
      </c>
    </row>
    <row r="17" spans="1:34" x14ac:dyDescent="0.25">
      <c r="A17" t="s">
        <v>5</v>
      </c>
      <c r="B17" s="1">
        <v>42878</v>
      </c>
      <c r="C17">
        <v>4250</v>
      </c>
      <c r="D17">
        <v>4275</v>
      </c>
      <c r="E17">
        <v>4180.5</v>
      </c>
      <c r="F17">
        <v>4200</v>
      </c>
      <c r="G17">
        <f>_xll.TA_TYPPRICE(D17,E17,F17)</f>
        <v>4218.5</v>
      </c>
      <c r="H17">
        <v>4277.8925910101998</v>
      </c>
      <c r="I17" t="str">
        <f t="shared" si="0"/>
        <v>DOWN</v>
      </c>
      <c r="J17">
        <v>4477.7639332125318</v>
      </c>
      <c r="K17">
        <v>4340.952744870945</v>
      </c>
      <c r="L17" t="str">
        <f t="shared" si="1"/>
        <v>DOWN</v>
      </c>
      <c r="M17" t="str">
        <f t="shared" si="2"/>
        <v>DOWN</v>
      </c>
      <c r="N17">
        <v>11.437659056129341</v>
      </c>
      <c r="O17" t="str">
        <f t="shared" si="3"/>
        <v>DOWN</v>
      </c>
      <c r="P17" t="str">
        <f t="shared" si="4"/>
        <v>DOWN</v>
      </c>
      <c r="Q17">
        <f t="shared" si="5"/>
        <v>19.5</v>
      </c>
      <c r="R17">
        <f t="shared" si="6"/>
        <v>94.5</v>
      </c>
      <c r="S17">
        <f t="shared" si="7"/>
        <v>0.20634920634920634</v>
      </c>
      <c r="T17" t="str">
        <f t="shared" si="8"/>
        <v>No Indication</v>
      </c>
      <c r="U17" t="str">
        <f t="shared" si="9"/>
        <v>No T+M+I</v>
      </c>
      <c r="V17">
        <v>4457.1602564102559</v>
      </c>
      <c r="W17" t="e">
        <v>#N/A</v>
      </c>
      <c r="X17" t="e">
        <f t="shared" si="10"/>
        <v>#N/A</v>
      </c>
      <c r="Y17" t="e">
        <v>#N/A</v>
      </c>
      <c r="Z17" t="e">
        <f t="shared" si="11"/>
        <v>#N/A</v>
      </c>
      <c r="AA17" t="e">
        <f t="shared" si="12"/>
        <v>#N/A</v>
      </c>
      <c r="AB17" t="str">
        <f t="shared" si="13"/>
        <v>DOWN</v>
      </c>
      <c r="AC17" t="e">
        <f t="shared" si="14"/>
        <v>#N/A</v>
      </c>
      <c r="AD17" t="e">
        <f t="shared" si="15"/>
        <v>#N/A</v>
      </c>
      <c r="AE17" t="e">
        <f t="shared" si="16"/>
        <v>#N/A</v>
      </c>
      <c r="AF17" t="e">
        <f t="shared" si="17"/>
        <v>#N/A</v>
      </c>
      <c r="AG17" t="e">
        <f t="shared" si="18"/>
        <v>#N/A</v>
      </c>
      <c r="AH17" t="e">
        <f t="shared" si="19"/>
        <v>#N/A</v>
      </c>
    </row>
    <row r="18" spans="1:34" x14ac:dyDescent="0.25">
      <c r="A18" t="s">
        <v>5</v>
      </c>
      <c r="B18" s="1">
        <v>42879</v>
      </c>
      <c r="C18">
        <v>4212.1000000000004</v>
      </c>
      <c r="D18">
        <v>4409.1000000000004</v>
      </c>
      <c r="E18">
        <v>4197</v>
      </c>
      <c r="F18">
        <v>4370</v>
      </c>
      <c r="G18">
        <f>_xll.TA_TYPPRICE(D18,E18,F18)</f>
        <v>4325.3666666666668</v>
      </c>
      <c r="H18">
        <v>4301.6296288384328</v>
      </c>
      <c r="I18" t="str">
        <f t="shared" si="0"/>
        <v>UP</v>
      </c>
      <c r="J18">
        <v>4462.5052813875245</v>
      </c>
      <c r="K18">
        <v>4308.963246010735</v>
      </c>
      <c r="L18" t="str">
        <f t="shared" si="1"/>
        <v>No Confirmation</v>
      </c>
      <c r="M18" t="str">
        <f t="shared" si="2"/>
        <v>No Trend</v>
      </c>
      <c r="N18">
        <v>47.435741141095512</v>
      </c>
      <c r="O18" t="str">
        <f t="shared" si="3"/>
        <v>No Momentum</v>
      </c>
      <c r="P18" t="str">
        <f t="shared" si="4"/>
        <v>No Trend + Momentum</v>
      </c>
      <c r="Q18">
        <f t="shared" si="5"/>
        <v>173</v>
      </c>
      <c r="R18">
        <f t="shared" si="6"/>
        <v>212.10000000000036</v>
      </c>
      <c r="S18">
        <f t="shared" si="7"/>
        <v>0.81565299387081425</v>
      </c>
      <c r="T18" t="str">
        <f t="shared" si="8"/>
        <v>UP</v>
      </c>
      <c r="U18" t="str">
        <f t="shared" si="9"/>
        <v>No T+M+I</v>
      </c>
      <c r="V18">
        <v>4443.7509861932931</v>
      </c>
      <c r="W18" t="e">
        <v>#N/A</v>
      </c>
      <c r="X18" t="e">
        <f t="shared" si="10"/>
        <v>#N/A</v>
      </c>
      <c r="Y18" t="e">
        <v>#N/A</v>
      </c>
      <c r="Z18" t="e">
        <f t="shared" si="11"/>
        <v>#N/A</v>
      </c>
      <c r="AA18" t="e">
        <f t="shared" si="12"/>
        <v>#N/A</v>
      </c>
      <c r="AB18" t="str">
        <f t="shared" si="13"/>
        <v>DOWN</v>
      </c>
      <c r="AC18" t="e">
        <f t="shared" si="14"/>
        <v>#N/A</v>
      </c>
      <c r="AD18" t="e">
        <f t="shared" si="15"/>
        <v>#N/A</v>
      </c>
      <c r="AE18" t="e">
        <f t="shared" si="16"/>
        <v>#N/A</v>
      </c>
      <c r="AF18" t="e">
        <f t="shared" si="17"/>
        <v>#N/A</v>
      </c>
      <c r="AG18" t="e">
        <f t="shared" si="18"/>
        <v>#N/A</v>
      </c>
      <c r="AH18" t="e">
        <f t="shared" si="19"/>
        <v>#N/A</v>
      </c>
    </row>
    <row r="19" spans="1:34" x14ac:dyDescent="0.25">
      <c r="A19" t="s">
        <v>5</v>
      </c>
      <c r="B19" s="1">
        <v>42880</v>
      </c>
      <c r="C19">
        <v>4363</v>
      </c>
      <c r="D19">
        <v>4395</v>
      </c>
      <c r="E19">
        <v>4280</v>
      </c>
      <c r="F19">
        <v>4299</v>
      </c>
      <c r="G19">
        <f>_xll.TA_TYPPRICE(D19,E19,F19)</f>
        <v>4324.666666666667</v>
      </c>
      <c r="H19">
        <v>4313.1481477525504</v>
      </c>
      <c r="I19" t="str">
        <f t="shared" si="0"/>
        <v>DOWN</v>
      </c>
      <c r="J19">
        <v>4447.5041077458527</v>
      </c>
      <c r="K19">
        <v>4302.5269691194608</v>
      </c>
      <c r="L19" t="str">
        <f t="shared" si="1"/>
        <v>DOWN</v>
      </c>
      <c r="M19" t="str">
        <f t="shared" si="2"/>
        <v>DOWN</v>
      </c>
      <c r="N19">
        <v>39.131874470878294</v>
      </c>
      <c r="O19" t="str">
        <f t="shared" si="3"/>
        <v>DOWN</v>
      </c>
      <c r="P19" t="str">
        <f t="shared" si="4"/>
        <v>DOWN</v>
      </c>
      <c r="Q19">
        <f t="shared" si="5"/>
        <v>19</v>
      </c>
      <c r="R19">
        <f t="shared" si="6"/>
        <v>115</v>
      </c>
      <c r="S19">
        <f t="shared" si="7"/>
        <v>0.16521739130434782</v>
      </c>
      <c r="T19" t="str">
        <f t="shared" si="8"/>
        <v>DOWN</v>
      </c>
      <c r="U19" t="str">
        <f t="shared" si="9"/>
        <v>DOWN</v>
      </c>
      <c r="V19">
        <v>4421.4816037020173</v>
      </c>
      <c r="W19" t="e">
        <v>#N/A</v>
      </c>
      <c r="X19" t="e">
        <f t="shared" si="10"/>
        <v>#N/A</v>
      </c>
      <c r="Y19" t="e">
        <v>#N/A</v>
      </c>
      <c r="Z19" t="e">
        <f t="shared" si="11"/>
        <v>#N/A</v>
      </c>
      <c r="AA19" t="e">
        <f t="shared" si="12"/>
        <v>#N/A</v>
      </c>
      <c r="AB19" t="str">
        <f t="shared" si="13"/>
        <v>No Confirmation</v>
      </c>
      <c r="AC19" t="e">
        <f t="shared" si="14"/>
        <v>#N/A</v>
      </c>
      <c r="AD19" t="e">
        <f t="shared" si="15"/>
        <v>#N/A</v>
      </c>
      <c r="AE19" t="e">
        <f t="shared" si="16"/>
        <v>#N/A</v>
      </c>
      <c r="AF19" t="e">
        <f t="shared" si="17"/>
        <v>#N/A</v>
      </c>
      <c r="AG19" t="e">
        <f t="shared" si="18"/>
        <v>#N/A</v>
      </c>
      <c r="AH19" t="e">
        <f t="shared" si="19"/>
        <v>#N/A</v>
      </c>
    </row>
    <row r="20" spans="1:34" x14ac:dyDescent="0.25">
      <c r="A20" t="s">
        <v>5</v>
      </c>
      <c r="B20" s="1">
        <v>42881</v>
      </c>
      <c r="C20">
        <v>4362.75</v>
      </c>
      <c r="D20">
        <v>4473.8999999999996</v>
      </c>
      <c r="E20">
        <v>4311.1000000000004</v>
      </c>
      <c r="F20">
        <v>4390</v>
      </c>
      <c r="G20">
        <f>_xll.TA_TYPPRICE(D20,E20,F20)</f>
        <v>4391.666666666667</v>
      </c>
      <c r="H20">
        <v>4352.4074072096082</v>
      </c>
      <c r="I20" t="str">
        <f t="shared" si="0"/>
        <v>UP</v>
      </c>
      <c r="J20">
        <v>4453.3698615801077</v>
      </c>
      <c r="K20">
        <v>4304.4320870929141</v>
      </c>
      <c r="L20" t="str">
        <f t="shared" si="1"/>
        <v>No Confirmation</v>
      </c>
      <c r="M20" t="str">
        <f t="shared" si="2"/>
        <v>No Trend</v>
      </c>
      <c r="N20">
        <v>52.463783605658563</v>
      </c>
      <c r="O20" t="str">
        <f t="shared" si="3"/>
        <v>No Momentum</v>
      </c>
      <c r="P20" t="str">
        <f t="shared" si="4"/>
        <v>No Trend + Momentum</v>
      </c>
      <c r="Q20">
        <f t="shared" si="5"/>
        <v>78.899999999999636</v>
      </c>
      <c r="R20">
        <f t="shared" si="6"/>
        <v>162.79999999999927</v>
      </c>
      <c r="S20">
        <f t="shared" si="7"/>
        <v>0.48464373464373456</v>
      </c>
      <c r="T20" t="str">
        <f t="shared" si="8"/>
        <v>No Indication</v>
      </c>
      <c r="U20" t="str">
        <f t="shared" si="9"/>
        <v>No T+M+I</v>
      </c>
      <c r="V20">
        <v>4416.638280055553</v>
      </c>
      <c r="W20" t="e">
        <v>#N/A</v>
      </c>
      <c r="X20" t="e">
        <f t="shared" si="10"/>
        <v>#N/A</v>
      </c>
      <c r="Y20" t="e">
        <v>#N/A</v>
      </c>
      <c r="Z20" t="e">
        <f t="shared" si="11"/>
        <v>#N/A</v>
      </c>
      <c r="AA20" t="e">
        <f t="shared" si="12"/>
        <v>#N/A</v>
      </c>
      <c r="AB20" t="str">
        <f t="shared" si="13"/>
        <v>No Confirmation</v>
      </c>
      <c r="AC20" t="e">
        <f t="shared" si="14"/>
        <v>#N/A</v>
      </c>
      <c r="AD20" t="e">
        <f t="shared" si="15"/>
        <v>#N/A</v>
      </c>
      <c r="AE20" t="e">
        <f t="shared" si="16"/>
        <v>#N/A</v>
      </c>
      <c r="AF20" t="e">
        <f t="shared" si="17"/>
        <v>#N/A</v>
      </c>
      <c r="AG20" t="e">
        <f t="shared" si="18"/>
        <v>#N/A</v>
      </c>
      <c r="AH20" t="e">
        <f t="shared" si="19"/>
        <v>#N/A</v>
      </c>
    </row>
    <row r="21" spans="1:34" x14ac:dyDescent="0.25">
      <c r="A21" t="s">
        <v>5</v>
      </c>
      <c r="B21" s="1">
        <v>42884</v>
      </c>
      <c r="C21">
        <v>4478</v>
      </c>
      <c r="D21">
        <v>4490</v>
      </c>
      <c r="E21">
        <v>4401</v>
      </c>
      <c r="F21">
        <v>4403</v>
      </c>
      <c r="G21">
        <f>_xll.TA_TYPPRICE(D21,E21,F21)</f>
        <v>4431.333333333333</v>
      </c>
      <c r="H21">
        <v>4391.8703702714702</v>
      </c>
      <c r="I21" t="str">
        <f t="shared" si="0"/>
        <v>UP</v>
      </c>
      <c r="J21">
        <v>4461.5098923400838</v>
      </c>
      <c r="K21">
        <v>4325.8916232944885</v>
      </c>
      <c r="L21" t="str">
        <f t="shared" si="1"/>
        <v>No Confirmation</v>
      </c>
      <c r="M21" t="str">
        <f t="shared" si="2"/>
        <v>No Trend</v>
      </c>
      <c r="N21">
        <v>54.253056065095237</v>
      </c>
      <c r="O21" t="str">
        <f t="shared" si="3"/>
        <v>No Momentum</v>
      </c>
      <c r="P21" t="str">
        <f t="shared" si="4"/>
        <v>No Trend + Momentum</v>
      </c>
      <c r="Q21">
        <f t="shared" si="5"/>
        <v>2</v>
      </c>
      <c r="R21">
        <f t="shared" si="6"/>
        <v>89</v>
      </c>
      <c r="S21">
        <f t="shared" si="7"/>
        <v>2.247191011235955E-2</v>
      </c>
      <c r="T21" t="str">
        <f t="shared" si="8"/>
        <v>DOWN</v>
      </c>
      <c r="U21" t="str">
        <f t="shared" si="9"/>
        <v>No T+M+I</v>
      </c>
      <c r="V21">
        <v>4414.5400831239294</v>
      </c>
      <c r="W21" t="e">
        <v>#N/A</v>
      </c>
      <c r="X21" t="e">
        <f t="shared" si="10"/>
        <v>#N/A</v>
      </c>
      <c r="Y21" t="e">
        <v>#N/A</v>
      </c>
      <c r="Z21" t="e">
        <f t="shared" si="11"/>
        <v>#N/A</v>
      </c>
      <c r="AA21" t="e">
        <f t="shared" si="12"/>
        <v>#N/A</v>
      </c>
      <c r="AB21" t="str">
        <f t="shared" si="13"/>
        <v>No Confirmation</v>
      </c>
      <c r="AC21" t="e">
        <f t="shared" si="14"/>
        <v>#N/A</v>
      </c>
      <c r="AD21" t="e">
        <f t="shared" si="15"/>
        <v>#N/A</v>
      </c>
      <c r="AE21" t="e">
        <f t="shared" si="16"/>
        <v>#N/A</v>
      </c>
      <c r="AF21" t="e">
        <f t="shared" si="17"/>
        <v>#N/A</v>
      </c>
      <c r="AG21" t="e">
        <f t="shared" si="18"/>
        <v>#N/A</v>
      </c>
      <c r="AH21" t="e">
        <f t="shared" si="19"/>
        <v>#N/A</v>
      </c>
    </row>
    <row r="22" spans="1:34" x14ac:dyDescent="0.25">
      <c r="A22" t="s">
        <v>5</v>
      </c>
      <c r="B22" s="1">
        <v>42885</v>
      </c>
      <c r="C22">
        <v>4401</v>
      </c>
      <c r="D22">
        <v>4443.8999999999996</v>
      </c>
      <c r="E22">
        <v>4400.1499999999996</v>
      </c>
      <c r="F22">
        <v>4412</v>
      </c>
      <c r="G22">
        <f>_xll.TA_TYPPRICE(D22,E22,F22)</f>
        <v>4418.6833333333334</v>
      </c>
      <c r="H22">
        <v>4405.2768518024022</v>
      </c>
      <c r="I22" t="str">
        <f t="shared" si="0"/>
        <v>UP</v>
      </c>
      <c r="J22">
        <v>4457.5965829311763</v>
      </c>
      <c r="K22">
        <v>4342.3934847846022</v>
      </c>
      <c r="L22" t="str">
        <f t="shared" si="1"/>
        <v>No Confirmation</v>
      </c>
      <c r="M22" t="str">
        <f t="shared" si="2"/>
        <v>No Trend</v>
      </c>
      <c r="N22">
        <v>55.696175430905768</v>
      </c>
      <c r="O22" t="str">
        <f t="shared" si="3"/>
        <v>No Momentum</v>
      </c>
      <c r="P22" t="str">
        <f t="shared" si="4"/>
        <v>No Trend + Momentum</v>
      </c>
      <c r="Q22">
        <f t="shared" si="5"/>
        <v>11.850000000000364</v>
      </c>
      <c r="R22">
        <f t="shared" si="6"/>
        <v>43.75</v>
      </c>
      <c r="S22">
        <f t="shared" si="7"/>
        <v>0.27085714285715118</v>
      </c>
      <c r="T22" t="str">
        <f t="shared" si="8"/>
        <v>No Indication</v>
      </c>
      <c r="U22" t="str">
        <f t="shared" si="9"/>
        <v>No T+M+I</v>
      </c>
      <c r="V22">
        <v>4414.1493011048633</v>
      </c>
      <c r="W22" t="e">
        <v>#N/A</v>
      </c>
      <c r="X22" t="e">
        <f t="shared" si="10"/>
        <v>#N/A</v>
      </c>
      <c r="Y22" t="e">
        <v>#N/A</v>
      </c>
      <c r="Z22" t="e">
        <f t="shared" si="11"/>
        <v>#N/A</v>
      </c>
      <c r="AA22" t="e">
        <f t="shared" si="12"/>
        <v>#N/A</v>
      </c>
      <c r="AB22" t="str">
        <f t="shared" si="13"/>
        <v>No Confirmation</v>
      </c>
      <c r="AC22" t="e">
        <f t="shared" si="14"/>
        <v>#N/A</v>
      </c>
      <c r="AD22" t="e">
        <f t="shared" si="15"/>
        <v>#N/A</v>
      </c>
      <c r="AE22" t="e">
        <f t="shared" si="16"/>
        <v>#N/A</v>
      </c>
      <c r="AF22" t="e">
        <f t="shared" si="17"/>
        <v>#N/A</v>
      </c>
      <c r="AG22" t="e">
        <f t="shared" si="18"/>
        <v>#N/A</v>
      </c>
      <c r="AH22" t="e">
        <f t="shared" si="19"/>
        <v>#N/A</v>
      </c>
    </row>
    <row r="23" spans="1:34" x14ac:dyDescent="0.25">
      <c r="A23" t="s">
        <v>5</v>
      </c>
      <c r="B23" s="1">
        <v>42886</v>
      </c>
      <c r="C23">
        <v>4450</v>
      </c>
      <c r="D23">
        <v>4450</v>
      </c>
      <c r="E23">
        <v>4402.5</v>
      </c>
      <c r="F23">
        <v>4403</v>
      </c>
      <c r="G23">
        <f>_xll.TA_TYPPRICE(D23,E23,F23)</f>
        <v>4418.5</v>
      </c>
      <c r="H23">
        <v>4411.8884259012011</v>
      </c>
      <c r="I23" t="str">
        <f t="shared" si="0"/>
        <v>DOWN</v>
      </c>
      <c r="J23">
        <v>4455.9084533909145</v>
      </c>
      <c r="K23">
        <v>4355.7504881658015</v>
      </c>
      <c r="L23" t="str">
        <f t="shared" si="1"/>
        <v>No Confirmation</v>
      </c>
      <c r="M23" t="str">
        <f t="shared" si="2"/>
        <v>No Trend</v>
      </c>
      <c r="N23">
        <v>53.583273112706834</v>
      </c>
      <c r="O23" t="str">
        <f t="shared" si="3"/>
        <v>No Momentum</v>
      </c>
      <c r="P23" t="str">
        <f t="shared" si="4"/>
        <v>No Trend + Momentum</v>
      </c>
      <c r="Q23">
        <f t="shared" si="5"/>
        <v>0.5</v>
      </c>
      <c r="R23">
        <f t="shared" si="6"/>
        <v>47.5</v>
      </c>
      <c r="S23">
        <f t="shared" si="7"/>
        <v>1.0526315789473684E-2</v>
      </c>
      <c r="T23" t="str">
        <f t="shared" si="8"/>
        <v>DOWN</v>
      </c>
      <c r="U23" t="str">
        <f t="shared" si="9"/>
        <v>No T+M+I</v>
      </c>
      <c r="V23">
        <v>4412.4340240118072</v>
      </c>
      <c r="W23" t="e">
        <v>#N/A</v>
      </c>
      <c r="X23" t="e">
        <f t="shared" si="10"/>
        <v>#N/A</v>
      </c>
      <c r="Y23" t="e">
        <v>#N/A</v>
      </c>
      <c r="Z23" t="e">
        <f t="shared" si="11"/>
        <v>#N/A</v>
      </c>
      <c r="AA23" t="e">
        <f t="shared" si="12"/>
        <v>#N/A</v>
      </c>
      <c r="AB23" t="str">
        <f t="shared" si="13"/>
        <v>No Confirmation</v>
      </c>
      <c r="AC23" t="e">
        <f t="shared" si="14"/>
        <v>#N/A</v>
      </c>
      <c r="AD23" t="e">
        <f t="shared" si="15"/>
        <v>#N/A</v>
      </c>
      <c r="AE23" t="e">
        <f t="shared" si="16"/>
        <v>#N/A</v>
      </c>
      <c r="AF23" t="e">
        <f t="shared" si="17"/>
        <v>#N/A</v>
      </c>
      <c r="AG23" t="e">
        <f t="shared" si="18"/>
        <v>#N/A</v>
      </c>
      <c r="AH23" t="e">
        <f t="shared" si="19"/>
        <v>#N/A</v>
      </c>
    </row>
    <row r="24" spans="1:34" x14ac:dyDescent="0.25">
      <c r="A24" t="s">
        <v>5</v>
      </c>
      <c r="B24" s="1">
        <v>42887</v>
      </c>
      <c r="C24">
        <v>4449.75</v>
      </c>
      <c r="D24">
        <v>4449.8</v>
      </c>
      <c r="E24">
        <v>4403</v>
      </c>
      <c r="F24">
        <v>4405</v>
      </c>
      <c r="G24">
        <f>_xll.TA_TYPPRICE(D24,E24,F24)</f>
        <v>4419.2666666666664</v>
      </c>
      <c r="H24">
        <v>4415.5775462839338</v>
      </c>
      <c r="I24" t="str">
        <f t="shared" si="0"/>
        <v>DOWN</v>
      </c>
      <c r="J24">
        <v>4454.5510193040445</v>
      </c>
      <c r="K24">
        <v>4366.2503796845122</v>
      </c>
      <c r="L24" t="str">
        <f t="shared" si="1"/>
        <v>No Confirmation</v>
      </c>
      <c r="M24" t="str">
        <f t="shared" si="2"/>
        <v>No Trend</v>
      </c>
      <c r="N24">
        <v>54.06730444760808</v>
      </c>
      <c r="O24" t="str">
        <f t="shared" si="3"/>
        <v>No Momentum</v>
      </c>
      <c r="P24" t="str">
        <f t="shared" si="4"/>
        <v>No Trend + Momentum</v>
      </c>
      <c r="Q24">
        <f t="shared" si="5"/>
        <v>2</v>
      </c>
      <c r="R24">
        <f t="shared" si="6"/>
        <v>46.800000000000182</v>
      </c>
      <c r="S24">
        <f t="shared" si="7"/>
        <v>4.2735042735042569E-2</v>
      </c>
      <c r="T24" t="str">
        <f t="shared" si="8"/>
        <v>DOWN</v>
      </c>
      <c r="U24" t="str">
        <f t="shared" si="9"/>
        <v>No T+M+I</v>
      </c>
      <c r="V24">
        <v>4411.2903280099908</v>
      </c>
      <c r="W24" t="e">
        <v>#N/A</v>
      </c>
      <c r="X24" t="e">
        <f t="shared" si="10"/>
        <v>#N/A</v>
      </c>
      <c r="Y24" t="e">
        <v>#N/A</v>
      </c>
      <c r="Z24" t="e">
        <f t="shared" si="11"/>
        <v>#N/A</v>
      </c>
      <c r="AA24" t="e">
        <f t="shared" si="12"/>
        <v>#N/A</v>
      </c>
      <c r="AB24" t="str">
        <f t="shared" si="13"/>
        <v>No Confirmation</v>
      </c>
      <c r="AC24" t="e">
        <f t="shared" si="14"/>
        <v>#N/A</v>
      </c>
      <c r="AD24" t="e">
        <f t="shared" si="15"/>
        <v>#N/A</v>
      </c>
      <c r="AE24" t="e">
        <f t="shared" si="16"/>
        <v>#N/A</v>
      </c>
      <c r="AF24" t="e">
        <f t="shared" si="17"/>
        <v>#N/A</v>
      </c>
      <c r="AG24" t="e">
        <f t="shared" si="18"/>
        <v>#N/A</v>
      </c>
      <c r="AH24" t="e">
        <f t="shared" si="19"/>
        <v>#N/A</v>
      </c>
    </row>
    <row r="25" spans="1:34" x14ac:dyDescent="0.25">
      <c r="A25" t="s">
        <v>5</v>
      </c>
      <c r="B25" s="1">
        <v>42888</v>
      </c>
      <c r="C25">
        <v>4416.2</v>
      </c>
      <c r="D25">
        <v>4471.75</v>
      </c>
      <c r="E25">
        <v>4401</v>
      </c>
      <c r="F25">
        <v>4465</v>
      </c>
      <c r="G25">
        <f>_xll.TA_TYPPRICE(D25,E25,F25)</f>
        <v>4445.916666666667</v>
      </c>
      <c r="H25">
        <v>4430.7471064753008</v>
      </c>
      <c r="I25" t="str">
        <f t="shared" si="0"/>
        <v>UP</v>
      </c>
      <c r="J25">
        <v>4458.3730150142565</v>
      </c>
      <c r="K25">
        <v>4373.9725175323983</v>
      </c>
      <c r="L25" t="str">
        <f t="shared" si="1"/>
        <v>UP</v>
      </c>
      <c r="M25" t="str">
        <f t="shared" si="2"/>
        <v>UP</v>
      </c>
      <c r="N25">
        <v>66.979794597744771</v>
      </c>
      <c r="O25" t="str">
        <f t="shared" si="3"/>
        <v>UP</v>
      </c>
      <c r="P25" t="str">
        <f t="shared" si="4"/>
        <v>UP</v>
      </c>
      <c r="Q25">
        <f t="shared" si="5"/>
        <v>64</v>
      </c>
      <c r="R25">
        <f t="shared" si="6"/>
        <v>70.75</v>
      </c>
      <c r="S25">
        <f t="shared" si="7"/>
        <v>0.90459363957597172</v>
      </c>
      <c r="T25" t="str">
        <f t="shared" si="8"/>
        <v>UP</v>
      </c>
      <c r="U25" t="str">
        <f t="shared" si="9"/>
        <v>UP</v>
      </c>
      <c r="V25">
        <v>4419.553354469992</v>
      </c>
      <c r="W25" t="e">
        <v>#N/A</v>
      </c>
      <c r="X25" t="e">
        <f t="shared" si="10"/>
        <v>#N/A</v>
      </c>
      <c r="Y25" t="e">
        <v>#N/A</v>
      </c>
      <c r="Z25" t="e">
        <f t="shared" si="11"/>
        <v>#N/A</v>
      </c>
      <c r="AA25" t="e">
        <f t="shared" si="12"/>
        <v>#N/A</v>
      </c>
      <c r="AB25" t="str">
        <f t="shared" si="13"/>
        <v>No Confirmation</v>
      </c>
      <c r="AC25" t="e">
        <f t="shared" si="14"/>
        <v>#N/A</v>
      </c>
      <c r="AD25" t="e">
        <f t="shared" si="15"/>
        <v>#N/A</v>
      </c>
      <c r="AE25" t="e">
        <f t="shared" si="16"/>
        <v>#N/A</v>
      </c>
      <c r="AF25" t="e">
        <f t="shared" si="17"/>
        <v>#N/A</v>
      </c>
      <c r="AG25" t="e">
        <f t="shared" si="18"/>
        <v>#N/A</v>
      </c>
      <c r="AH25" t="e">
        <f t="shared" si="19"/>
        <v>#N/A</v>
      </c>
    </row>
    <row r="26" spans="1:34" x14ac:dyDescent="0.25">
      <c r="A26" t="s">
        <v>5</v>
      </c>
      <c r="B26" s="1">
        <v>42891</v>
      </c>
      <c r="C26">
        <v>4500</v>
      </c>
      <c r="D26">
        <v>4500</v>
      </c>
      <c r="E26">
        <v>4427.95</v>
      </c>
      <c r="F26">
        <v>4451</v>
      </c>
      <c r="G26">
        <f>_xll.TA_TYPPRICE(D26,E26,F26)</f>
        <v>4459.6500000000005</v>
      </c>
      <c r="H26">
        <v>4445.1985532376511</v>
      </c>
      <c r="I26" t="str">
        <f t="shared" si="0"/>
        <v>UP</v>
      </c>
      <c r="J26">
        <v>4467.6234561221991</v>
      </c>
      <c r="K26">
        <v>4385.9675136363094</v>
      </c>
      <c r="L26" t="str">
        <f t="shared" si="1"/>
        <v>No Confirmation</v>
      </c>
      <c r="M26" t="str">
        <f t="shared" si="2"/>
        <v>No Trend</v>
      </c>
      <c r="N26">
        <v>61.904112962812661</v>
      </c>
      <c r="O26" t="str">
        <f t="shared" si="3"/>
        <v>UP</v>
      </c>
      <c r="P26" t="str">
        <f t="shared" si="4"/>
        <v>No Trend + Momentum</v>
      </c>
      <c r="Q26">
        <f t="shared" si="5"/>
        <v>23.050000000000182</v>
      </c>
      <c r="R26">
        <f t="shared" si="6"/>
        <v>72.050000000000182</v>
      </c>
      <c r="S26">
        <f t="shared" si="7"/>
        <v>0.31991672449687891</v>
      </c>
      <c r="T26" t="str">
        <f t="shared" si="8"/>
        <v>No Indication</v>
      </c>
      <c r="U26" t="str">
        <f t="shared" si="9"/>
        <v>No T+M+I</v>
      </c>
      <c r="V26">
        <v>4424.3912999361473</v>
      </c>
      <c r="W26" t="e">
        <v>#N/A</v>
      </c>
      <c r="X26" t="e">
        <f t="shared" si="10"/>
        <v>#N/A</v>
      </c>
      <c r="Y26" t="e">
        <v>#N/A</v>
      </c>
      <c r="Z26" t="e">
        <f t="shared" si="11"/>
        <v>#N/A</v>
      </c>
      <c r="AA26" t="e">
        <f t="shared" si="12"/>
        <v>#N/A</v>
      </c>
      <c r="AB26" t="str">
        <f t="shared" si="13"/>
        <v>No Confirmation</v>
      </c>
      <c r="AC26" t="e">
        <f t="shared" si="14"/>
        <v>#N/A</v>
      </c>
      <c r="AD26" t="e">
        <f t="shared" si="15"/>
        <v>#N/A</v>
      </c>
      <c r="AE26" t="e">
        <f t="shared" si="16"/>
        <v>#N/A</v>
      </c>
      <c r="AF26" t="e">
        <f t="shared" si="17"/>
        <v>#N/A</v>
      </c>
      <c r="AG26" t="e">
        <f t="shared" si="18"/>
        <v>#N/A</v>
      </c>
      <c r="AH26" t="e">
        <f t="shared" si="19"/>
        <v>#N/A</v>
      </c>
    </row>
    <row r="27" spans="1:34" x14ac:dyDescent="0.25">
      <c r="A27" t="s">
        <v>5</v>
      </c>
      <c r="B27" s="1">
        <v>42892</v>
      </c>
      <c r="C27">
        <v>4430.5</v>
      </c>
      <c r="D27">
        <v>4480</v>
      </c>
      <c r="E27">
        <v>4410.3</v>
      </c>
      <c r="F27">
        <v>4411</v>
      </c>
      <c r="G27">
        <f>_xll.TA_TYPPRICE(D27,E27,F27)</f>
        <v>4433.7666666666664</v>
      </c>
      <c r="H27">
        <v>4439.4826099521588</v>
      </c>
      <c r="I27" t="str">
        <f t="shared" si="0"/>
        <v>DOWN</v>
      </c>
      <c r="J27">
        <v>4470.3737992061551</v>
      </c>
      <c r="K27">
        <v>4391.3747328282407</v>
      </c>
      <c r="L27" t="str">
        <f t="shared" si="1"/>
        <v>No Confirmation</v>
      </c>
      <c r="M27" t="str">
        <f t="shared" si="2"/>
        <v>No Trend</v>
      </c>
      <c r="N27">
        <v>48.7188317528759</v>
      </c>
      <c r="O27" t="str">
        <f t="shared" si="3"/>
        <v>No Momentum</v>
      </c>
      <c r="P27" t="str">
        <f t="shared" si="4"/>
        <v>No Trend + Momentum</v>
      </c>
      <c r="Q27">
        <f t="shared" si="5"/>
        <v>0.6999999999998181</v>
      </c>
      <c r="R27">
        <f t="shared" si="6"/>
        <v>69.699999999999818</v>
      </c>
      <c r="S27">
        <f t="shared" si="7"/>
        <v>1.0043041606884073E-2</v>
      </c>
      <c r="T27" t="str">
        <f t="shared" si="8"/>
        <v>DOWN</v>
      </c>
      <c r="U27" t="str">
        <f t="shared" si="9"/>
        <v>No T+M+I</v>
      </c>
      <c r="V27">
        <v>4422.3310999459709</v>
      </c>
      <c r="W27">
        <v>4490.3076923076924</v>
      </c>
      <c r="X27">
        <f t="shared" si="10"/>
        <v>-67.976592361721487</v>
      </c>
      <c r="Y27" t="e">
        <v>#N/A</v>
      </c>
      <c r="Z27" t="e">
        <f t="shared" si="11"/>
        <v>#N/A</v>
      </c>
      <c r="AA27" t="e">
        <f t="shared" si="12"/>
        <v>#N/A</v>
      </c>
      <c r="AB27" t="str">
        <f t="shared" si="13"/>
        <v>No Confirmation</v>
      </c>
      <c r="AC27" t="e">
        <f t="shared" si="14"/>
        <v>#N/A</v>
      </c>
      <c r="AD27" t="e">
        <f t="shared" si="15"/>
        <v>#N/A</v>
      </c>
      <c r="AE27" t="e">
        <f t="shared" si="16"/>
        <v>#N/A</v>
      </c>
      <c r="AF27" t="e">
        <f t="shared" si="17"/>
        <v>#N/A</v>
      </c>
      <c r="AG27" t="e">
        <f t="shared" si="18"/>
        <v>#N/A</v>
      </c>
      <c r="AH27" t="e">
        <f t="shared" si="19"/>
        <v>#N/A</v>
      </c>
    </row>
    <row r="28" spans="1:34" x14ac:dyDescent="0.25">
      <c r="A28" t="s">
        <v>5</v>
      </c>
      <c r="B28" s="1">
        <v>42893</v>
      </c>
      <c r="C28">
        <v>4405</v>
      </c>
      <c r="D28">
        <v>4459.1000000000004</v>
      </c>
      <c r="E28">
        <v>4351</v>
      </c>
      <c r="F28">
        <v>4354</v>
      </c>
      <c r="G28">
        <f>_xll.TA_TYPPRICE(D28,E28,F28)</f>
        <v>4388.0333333333338</v>
      </c>
      <c r="H28">
        <v>4413.7579716427463</v>
      </c>
      <c r="I28" t="str">
        <f t="shared" si="0"/>
        <v>DOWN</v>
      </c>
      <c r="J28">
        <v>4467.8685104936767</v>
      </c>
      <c r="K28">
        <v>4382.4025699775202</v>
      </c>
      <c r="L28" t="str">
        <f t="shared" si="1"/>
        <v>DOWN</v>
      </c>
      <c r="M28" t="str">
        <f t="shared" si="2"/>
        <v>DOWN</v>
      </c>
      <c r="N28">
        <v>35.318914499437788</v>
      </c>
      <c r="O28" t="str">
        <f t="shared" si="3"/>
        <v>DOWN</v>
      </c>
      <c r="P28" t="str">
        <f t="shared" si="4"/>
        <v>DOWN</v>
      </c>
      <c r="Q28">
        <f t="shared" si="5"/>
        <v>3</v>
      </c>
      <c r="R28">
        <f t="shared" si="6"/>
        <v>108.10000000000036</v>
      </c>
      <c r="S28">
        <f t="shared" si="7"/>
        <v>2.7752081406105366E-2</v>
      </c>
      <c r="T28" t="str">
        <f t="shared" si="8"/>
        <v>DOWN</v>
      </c>
      <c r="U28" t="str">
        <f t="shared" si="9"/>
        <v>DOWN</v>
      </c>
      <c r="V28">
        <v>4411.8186230312058</v>
      </c>
      <c r="W28">
        <v>4480.2108262108259</v>
      </c>
      <c r="X28">
        <f t="shared" si="10"/>
        <v>-68.392203179620083</v>
      </c>
      <c r="Y28" t="e">
        <v>#N/A</v>
      </c>
      <c r="Z28" t="e">
        <f t="shared" si="11"/>
        <v>#N/A</v>
      </c>
      <c r="AA28" t="e">
        <f t="shared" si="12"/>
        <v>#N/A</v>
      </c>
      <c r="AB28" t="str">
        <f t="shared" si="13"/>
        <v>No Confirmation</v>
      </c>
      <c r="AC28" t="e">
        <f t="shared" si="14"/>
        <v>#N/A</v>
      </c>
      <c r="AD28" t="e">
        <f t="shared" si="15"/>
        <v>#N/A</v>
      </c>
      <c r="AE28" t="e">
        <f t="shared" si="16"/>
        <v>#N/A</v>
      </c>
      <c r="AF28" t="e">
        <f t="shared" si="17"/>
        <v>#N/A</v>
      </c>
      <c r="AG28" t="e">
        <f t="shared" si="18"/>
        <v>#N/A</v>
      </c>
      <c r="AH28" t="e">
        <f t="shared" si="19"/>
        <v>#N/A</v>
      </c>
    </row>
    <row r="29" spans="1:34" x14ac:dyDescent="0.25">
      <c r="A29" t="s">
        <v>5</v>
      </c>
      <c r="B29" s="1">
        <v>42894</v>
      </c>
      <c r="C29">
        <v>4398</v>
      </c>
      <c r="D29">
        <v>4410</v>
      </c>
      <c r="E29">
        <v>4388.05</v>
      </c>
      <c r="F29">
        <v>4390</v>
      </c>
      <c r="G29">
        <f>_xll.TA_TYPPRICE(D29,E29,F29)</f>
        <v>4396.0166666666664</v>
      </c>
      <c r="H29">
        <v>4404.8873191547063</v>
      </c>
      <c r="I29" t="str">
        <f t="shared" si="0"/>
        <v>DOWN</v>
      </c>
      <c r="J29">
        <v>4455.0088414950815</v>
      </c>
      <c r="K29">
        <v>4383.6575544269599</v>
      </c>
      <c r="L29" t="str">
        <f t="shared" si="1"/>
        <v>No Confirmation</v>
      </c>
      <c r="M29" t="str">
        <f t="shared" si="2"/>
        <v>No Trend</v>
      </c>
      <c r="N29">
        <v>46.858205478444852</v>
      </c>
      <c r="O29" t="str">
        <f t="shared" si="3"/>
        <v>No Momentum</v>
      </c>
      <c r="P29" t="str">
        <f t="shared" si="4"/>
        <v>No Trend + Momentum</v>
      </c>
      <c r="Q29">
        <f t="shared" si="5"/>
        <v>1.9499999999998181</v>
      </c>
      <c r="R29">
        <f t="shared" si="6"/>
        <v>21.949999999999818</v>
      </c>
      <c r="S29">
        <f t="shared" si="7"/>
        <v>8.8838268792703151E-2</v>
      </c>
      <c r="T29" t="str">
        <f t="shared" si="8"/>
        <v>DOWN</v>
      </c>
      <c r="U29" t="str">
        <f t="shared" si="9"/>
        <v>No T+M+I</v>
      </c>
      <c r="V29">
        <v>4408.4619117956354</v>
      </c>
      <c r="W29">
        <v>4473.5285427878016</v>
      </c>
      <c r="X29">
        <f t="shared" si="10"/>
        <v>-65.06663099216621</v>
      </c>
      <c r="Y29" t="e">
        <v>#N/A</v>
      </c>
      <c r="Z29" t="e">
        <f t="shared" si="11"/>
        <v>#N/A</v>
      </c>
      <c r="AA29" t="e">
        <f t="shared" si="12"/>
        <v>#N/A</v>
      </c>
      <c r="AB29" t="str">
        <f t="shared" si="13"/>
        <v>No Confirmation</v>
      </c>
      <c r="AC29" t="e">
        <f t="shared" si="14"/>
        <v>#N/A</v>
      </c>
      <c r="AD29" t="e">
        <f t="shared" si="15"/>
        <v>#N/A</v>
      </c>
      <c r="AE29" t="e">
        <f t="shared" si="16"/>
        <v>#N/A</v>
      </c>
      <c r="AF29" t="e">
        <f t="shared" si="17"/>
        <v>#N/A</v>
      </c>
      <c r="AG29" t="e">
        <f t="shared" si="18"/>
        <v>#N/A</v>
      </c>
      <c r="AH29" t="e">
        <f t="shared" si="19"/>
        <v>#N/A</v>
      </c>
    </row>
    <row r="30" spans="1:34" x14ac:dyDescent="0.25">
      <c r="A30" t="s">
        <v>5</v>
      </c>
      <c r="B30" s="1">
        <v>42895</v>
      </c>
      <c r="C30">
        <v>4400</v>
      </c>
      <c r="D30">
        <v>4407.1000000000004</v>
      </c>
      <c r="E30">
        <v>4350</v>
      </c>
      <c r="F30">
        <v>4395</v>
      </c>
      <c r="G30">
        <f>_xll.TA_TYPPRICE(D30,E30,F30)</f>
        <v>4384.0333333333338</v>
      </c>
      <c r="H30">
        <v>4394.4603262440196</v>
      </c>
      <c r="I30" t="str">
        <f t="shared" si="0"/>
        <v>UP</v>
      </c>
      <c r="J30">
        <v>4444.3624322739524</v>
      </c>
      <c r="K30">
        <v>4376.1780978876359</v>
      </c>
      <c r="L30" t="str">
        <f t="shared" si="1"/>
        <v>No Confirmation</v>
      </c>
      <c r="M30" t="str">
        <f t="shared" si="2"/>
        <v>No Trend</v>
      </c>
      <c r="N30">
        <v>48.454703496664067</v>
      </c>
      <c r="O30" t="str">
        <f t="shared" si="3"/>
        <v>No Momentum</v>
      </c>
      <c r="P30" t="str">
        <f t="shared" si="4"/>
        <v>No Trend + Momentum</v>
      </c>
      <c r="Q30">
        <f t="shared" si="5"/>
        <v>45</v>
      </c>
      <c r="R30">
        <f t="shared" si="6"/>
        <v>57.100000000000364</v>
      </c>
      <c r="S30">
        <f t="shared" si="7"/>
        <v>0.78809106830122089</v>
      </c>
      <c r="T30" t="str">
        <f t="shared" si="8"/>
        <v>No Indication</v>
      </c>
      <c r="U30" t="str">
        <f t="shared" si="9"/>
        <v>No T+M+I</v>
      </c>
      <c r="V30">
        <v>4406.390848442461</v>
      </c>
      <c r="W30">
        <v>4467.7116136924087</v>
      </c>
      <c r="X30">
        <f t="shared" si="10"/>
        <v>-61.320765249947726</v>
      </c>
      <c r="Y30" t="e">
        <v>#N/A</v>
      </c>
      <c r="Z30" t="e">
        <f t="shared" si="11"/>
        <v>#N/A</v>
      </c>
      <c r="AA30" t="e">
        <f t="shared" si="12"/>
        <v>#N/A</v>
      </c>
      <c r="AB30" t="str">
        <f t="shared" si="13"/>
        <v>No Confirmation</v>
      </c>
      <c r="AC30" t="e">
        <f t="shared" si="14"/>
        <v>#N/A</v>
      </c>
      <c r="AD30" t="e">
        <f t="shared" si="15"/>
        <v>#N/A</v>
      </c>
      <c r="AE30" t="e">
        <f t="shared" si="16"/>
        <v>#N/A</v>
      </c>
      <c r="AF30" t="e">
        <f t="shared" si="17"/>
        <v>#N/A</v>
      </c>
      <c r="AG30" t="e">
        <f t="shared" si="18"/>
        <v>#N/A</v>
      </c>
      <c r="AH30" t="e">
        <f t="shared" si="19"/>
        <v>#N/A</v>
      </c>
    </row>
    <row r="31" spans="1:34" x14ac:dyDescent="0.25">
      <c r="A31" t="s">
        <v>5</v>
      </c>
      <c r="B31" s="1">
        <v>42898</v>
      </c>
      <c r="C31">
        <v>4450</v>
      </c>
      <c r="D31">
        <v>4450</v>
      </c>
      <c r="E31">
        <v>4330</v>
      </c>
      <c r="F31">
        <v>4368</v>
      </c>
      <c r="G31">
        <f>_xll.TA_TYPPRICE(D31,E31,F31)</f>
        <v>4382.666666666667</v>
      </c>
      <c r="H31">
        <v>4388.5634964553428</v>
      </c>
      <c r="I31" t="str">
        <f t="shared" si="0"/>
        <v>DOWN</v>
      </c>
      <c r="J31">
        <v>4445.615225101963</v>
      </c>
      <c r="K31">
        <v>4365.9162983570504</v>
      </c>
      <c r="L31" t="str">
        <f t="shared" si="1"/>
        <v>No Confirmation</v>
      </c>
      <c r="M31" t="str">
        <f t="shared" si="2"/>
        <v>No Trend</v>
      </c>
      <c r="N31">
        <v>40.285422048157258</v>
      </c>
      <c r="O31" t="str">
        <f t="shared" si="3"/>
        <v>No Momentum</v>
      </c>
      <c r="P31" t="str">
        <f t="shared" si="4"/>
        <v>No Trend + Momentum</v>
      </c>
      <c r="Q31">
        <f t="shared" si="5"/>
        <v>38</v>
      </c>
      <c r="R31">
        <f t="shared" si="6"/>
        <v>120</v>
      </c>
      <c r="S31">
        <f t="shared" si="7"/>
        <v>0.31666666666666665</v>
      </c>
      <c r="T31" t="str">
        <f t="shared" si="8"/>
        <v>No Indication</v>
      </c>
      <c r="U31" t="str">
        <f t="shared" si="9"/>
        <v>No T+M+I</v>
      </c>
      <c r="V31">
        <v>4400.4845640666981</v>
      </c>
      <c r="W31">
        <v>4460.3255682337121</v>
      </c>
      <c r="X31">
        <f t="shared" si="10"/>
        <v>-59.841004167014034</v>
      </c>
      <c r="Y31" t="e">
        <v>#N/A</v>
      </c>
      <c r="Z31" t="e">
        <f t="shared" si="11"/>
        <v>#N/A</v>
      </c>
      <c r="AA31" t="e">
        <f t="shared" si="12"/>
        <v>#N/A</v>
      </c>
      <c r="AB31" t="str">
        <f t="shared" si="13"/>
        <v>No Confirmation</v>
      </c>
      <c r="AC31" t="e">
        <f t="shared" si="14"/>
        <v>#N/A</v>
      </c>
      <c r="AD31" t="e">
        <f t="shared" si="15"/>
        <v>#N/A</v>
      </c>
      <c r="AE31" t="e">
        <f t="shared" si="16"/>
        <v>#N/A</v>
      </c>
      <c r="AF31" t="e">
        <f t="shared" si="17"/>
        <v>#N/A</v>
      </c>
      <c r="AG31" t="e">
        <f t="shared" si="18"/>
        <v>#N/A</v>
      </c>
      <c r="AH31" t="e">
        <f t="shared" si="19"/>
        <v>#N/A</v>
      </c>
    </row>
    <row r="32" spans="1:34" x14ac:dyDescent="0.25">
      <c r="A32" t="s">
        <v>5</v>
      </c>
      <c r="B32" s="1">
        <v>42899</v>
      </c>
      <c r="C32">
        <v>4355.55</v>
      </c>
      <c r="D32">
        <v>4389.95</v>
      </c>
      <c r="E32">
        <v>4311.05</v>
      </c>
      <c r="F32">
        <v>4311</v>
      </c>
      <c r="G32">
        <f>_xll.TA_TYPPRICE(D32,E32,F32)</f>
        <v>4337.333333333333</v>
      </c>
      <c r="H32">
        <v>4362.9484148943375</v>
      </c>
      <c r="I32" t="str">
        <f t="shared" si="0"/>
        <v>DOWN</v>
      </c>
      <c r="J32">
        <v>4433.2451750793043</v>
      </c>
      <c r="K32">
        <v>4353.7237876110394</v>
      </c>
      <c r="L32" t="str">
        <f t="shared" si="1"/>
        <v>DOWN</v>
      </c>
      <c r="M32" t="str">
        <f t="shared" si="2"/>
        <v>DOWN</v>
      </c>
      <c r="N32">
        <v>27.880983494946854</v>
      </c>
      <c r="O32" t="str">
        <f t="shared" si="3"/>
        <v>DOWN</v>
      </c>
      <c r="P32" t="str">
        <f t="shared" si="4"/>
        <v>DOWN</v>
      </c>
      <c r="Q32">
        <f t="shared" si="5"/>
        <v>-5.0000000000181899E-2</v>
      </c>
      <c r="R32">
        <f t="shared" si="6"/>
        <v>78.899999999999636</v>
      </c>
      <c r="S32">
        <f t="shared" si="7"/>
        <v>-6.337135614725238E-4</v>
      </c>
      <c r="T32" t="str">
        <f t="shared" si="8"/>
        <v>DOWN</v>
      </c>
      <c r="U32" t="str">
        <f t="shared" si="9"/>
        <v>DOWN</v>
      </c>
      <c r="V32">
        <v>4386.717708056437</v>
      </c>
      <c r="W32">
        <v>4449.2644150312153</v>
      </c>
      <c r="X32">
        <f t="shared" si="10"/>
        <v>-62.546706974778317</v>
      </c>
      <c r="Y32" t="e">
        <v>#N/A</v>
      </c>
      <c r="Z32" t="e">
        <f t="shared" si="11"/>
        <v>#N/A</v>
      </c>
      <c r="AA32" t="e">
        <f t="shared" si="12"/>
        <v>#N/A</v>
      </c>
      <c r="AB32" t="str">
        <f t="shared" si="13"/>
        <v>No Confirmation</v>
      </c>
      <c r="AC32" t="e">
        <f t="shared" si="14"/>
        <v>#N/A</v>
      </c>
      <c r="AD32" t="e">
        <f t="shared" si="15"/>
        <v>#N/A</v>
      </c>
      <c r="AE32" t="e">
        <f t="shared" si="16"/>
        <v>#N/A</v>
      </c>
      <c r="AF32" t="e">
        <f t="shared" si="17"/>
        <v>#N/A</v>
      </c>
      <c r="AG32" t="e">
        <f t="shared" si="18"/>
        <v>#N/A</v>
      </c>
      <c r="AH32" t="e">
        <f t="shared" si="19"/>
        <v>#N/A</v>
      </c>
    </row>
    <row r="33" spans="1:34" x14ac:dyDescent="0.25">
      <c r="A33" t="s">
        <v>5</v>
      </c>
      <c r="B33" s="1">
        <v>42900</v>
      </c>
      <c r="C33">
        <v>4335</v>
      </c>
      <c r="D33">
        <v>4340</v>
      </c>
      <c r="E33">
        <v>4280</v>
      </c>
      <c r="F33">
        <v>4299</v>
      </c>
      <c r="G33">
        <f>_xll.TA_TYPPRICE(D33,E33,F33)</f>
        <v>4306.333333333333</v>
      </c>
      <c r="H33">
        <v>4334.6408741138348</v>
      </c>
      <c r="I33" t="str">
        <f t="shared" si="0"/>
        <v>DOWN</v>
      </c>
      <c r="J33">
        <v>4412.5240250616807</v>
      </c>
      <c r="K33">
        <v>4337.3407236974754</v>
      </c>
      <c r="L33" t="str">
        <f t="shared" si="1"/>
        <v>DOWN</v>
      </c>
      <c r="M33" t="str">
        <f t="shared" si="2"/>
        <v>DOWN</v>
      </c>
      <c r="N33">
        <v>25.791129437640052</v>
      </c>
      <c r="O33" t="str">
        <f t="shared" si="3"/>
        <v>DOWN</v>
      </c>
      <c r="P33" t="str">
        <f t="shared" si="4"/>
        <v>DOWN</v>
      </c>
      <c r="Q33">
        <f t="shared" si="5"/>
        <v>19</v>
      </c>
      <c r="R33">
        <f t="shared" si="6"/>
        <v>60</v>
      </c>
      <c r="S33">
        <f t="shared" si="7"/>
        <v>0.31666666666666665</v>
      </c>
      <c r="T33" t="str">
        <f t="shared" si="8"/>
        <v>No Indication</v>
      </c>
      <c r="U33" t="str">
        <f t="shared" si="9"/>
        <v>No T+M+I</v>
      </c>
      <c r="V33">
        <v>4373.2226760477542</v>
      </c>
      <c r="W33">
        <v>4438.1337176214956</v>
      </c>
      <c r="X33">
        <f t="shared" si="10"/>
        <v>-64.911041573741386</v>
      </c>
      <c r="Y33" t="e">
        <v>#N/A</v>
      </c>
      <c r="Z33" t="e">
        <f t="shared" si="11"/>
        <v>#N/A</v>
      </c>
      <c r="AA33" t="e">
        <f t="shared" si="12"/>
        <v>#N/A</v>
      </c>
      <c r="AB33" t="str">
        <f t="shared" si="13"/>
        <v>DOWN</v>
      </c>
      <c r="AC33" t="e">
        <f t="shared" si="14"/>
        <v>#N/A</v>
      </c>
      <c r="AD33" t="e">
        <f t="shared" si="15"/>
        <v>#N/A</v>
      </c>
      <c r="AE33" t="e">
        <f t="shared" si="16"/>
        <v>#N/A</v>
      </c>
      <c r="AF33" t="e">
        <f t="shared" si="17"/>
        <v>#N/A</v>
      </c>
      <c r="AG33" t="e">
        <f t="shared" si="18"/>
        <v>#N/A</v>
      </c>
      <c r="AH33" t="e">
        <f t="shared" si="19"/>
        <v>#N/A</v>
      </c>
    </row>
    <row r="34" spans="1:34" x14ac:dyDescent="0.25">
      <c r="A34" t="s">
        <v>5</v>
      </c>
      <c r="B34" s="1">
        <v>42901</v>
      </c>
      <c r="C34">
        <v>4330</v>
      </c>
      <c r="D34">
        <v>4330</v>
      </c>
      <c r="E34">
        <v>4201.3</v>
      </c>
      <c r="F34">
        <v>4280</v>
      </c>
      <c r="G34">
        <f>_xll.TA_TYPPRICE(D34,E34,F34)</f>
        <v>4270.4333333333334</v>
      </c>
      <c r="H34">
        <v>4302.5371037235836</v>
      </c>
      <c r="I34" t="str">
        <f t="shared" si="0"/>
        <v>DOWN</v>
      </c>
      <c r="J34">
        <v>4394.1853528257516</v>
      </c>
      <c r="K34">
        <v>4307.1094517647034</v>
      </c>
      <c r="L34" t="str">
        <f t="shared" si="1"/>
        <v>DOWN</v>
      </c>
      <c r="M34" t="str">
        <f t="shared" si="2"/>
        <v>DOWN</v>
      </c>
      <c r="N34">
        <v>22.459275330959468</v>
      </c>
      <c r="O34" t="str">
        <f t="shared" si="3"/>
        <v>DOWN</v>
      </c>
      <c r="P34" t="str">
        <f t="shared" si="4"/>
        <v>DOWN</v>
      </c>
      <c r="Q34">
        <f t="shared" si="5"/>
        <v>78.699999999999818</v>
      </c>
      <c r="R34">
        <f t="shared" si="6"/>
        <v>128.69999999999982</v>
      </c>
      <c r="S34">
        <f t="shared" si="7"/>
        <v>0.61149961149961096</v>
      </c>
      <c r="T34" t="str">
        <f t="shared" si="8"/>
        <v>No Indication</v>
      </c>
      <c r="U34" t="str">
        <f t="shared" si="9"/>
        <v>No T+M+I</v>
      </c>
      <c r="V34">
        <v>4358.8807258865609</v>
      </c>
      <c r="W34">
        <v>4426.4201089087919</v>
      </c>
      <c r="X34">
        <f t="shared" si="10"/>
        <v>-67.53938302223105</v>
      </c>
      <c r="Y34" t="e">
        <v>#N/A</v>
      </c>
      <c r="Z34" t="e">
        <f t="shared" si="11"/>
        <v>#N/A</v>
      </c>
      <c r="AA34" t="e">
        <f t="shared" si="12"/>
        <v>#N/A</v>
      </c>
      <c r="AB34" t="str">
        <f t="shared" si="13"/>
        <v>DOWN</v>
      </c>
      <c r="AC34" t="e">
        <f t="shared" si="14"/>
        <v>#N/A</v>
      </c>
      <c r="AD34" t="e">
        <f t="shared" si="15"/>
        <v>#N/A</v>
      </c>
      <c r="AE34" t="e">
        <f t="shared" si="16"/>
        <v>#N/A</v>
      </c>
      <c r="AF34" t="e">
        <f t="shared" si="17"/>
        <v>#N/A</v>
      </c>
      <c r="AG34" t="e">
        <f t="shared" si="18"/>
        <v>#N/A</v>
      </c>
      <c r="AH34" t="e">
        <f t="shared" si="19"/>
        <v>#N/A</v>
      </c>
    </row>
    <row r="35" spans="1:34" x14ac:dyDescent="0.25">
      <c r="A35" t="s">
        <v>5</v>
      </c>
      <c r="B35" s="1">
        <v>42902</v>
      </c>
      <c r="C35">
        <v>4261</v>
      </c>
      <c r="D35">
        <v>4262.8500000000004</v>
      </c>
      <c r="E35">
        <v>4164.95</v>
      </c>
      <c r="F35">
        <v>4208</v>
      </c>
      <c r="G35">
        <f>_xll.TA_TYPPRICE(D35,E35,F35)</f>
        <v>4211.9333333333334</v>
      </c>
      <c r="H35">
        <v>4257.2352185284581</v>
      </c>
      <c r="I35" t="str">
        <f t="shared" si="0"/>
        <v>DOWN</v>
      </c>
      <c r="J35">
        <v>4364.9997188644738</v>
      </c>
      <c r="K35">
        <v>4275.5184624836584</v>
      </c>
      <c r="L35" t="str">
        <f t="shared" si="1"/>
        <v>DOWN</v>
      </c>
      <c r="M35" t="str">
        <f t="shared" si="2"/>
        <v>DOWN</v>
      </c>
      <c r="N35">
        <v>13.933124128378408</v>
      </c>
      <c r="O35" t="str">
        <f t="shared" si="3"/>
        <v>DOWN</v>
      </c>
      <c r="P35" t="str">
        <f t="shared" si="4"/>
        <v>DOWN</v>
      </c>
      <c r="Q35">
        <f t="shared" si="5"/>
        <v>43.050000000000182</v>
      </c>
      <c r="R35">
        <f t="shared" si="6"/>
        <v>97.900000000000546</v>
      </c>
      <c r="S35">
        <f t="shared" si="7"/>
        <v>0.43973442288048969</v>
      </c>
      <c r="T35" t="str">
        <f t="shared" si="8"/>
        <v>No Indication</v>
      </c>
      <c r="U35" t="str">
        <f t="shared" si="9"/>
        <v>No T+M+I</v>
      </c>
      <c r="V35">
        <v>4335.6683065193974</v>
      </c>
      <c r="W35">
        <v>4410.2408415822147</v>
      </c>
      <c r="X35">
        <f t="shared" si="10"/>
        <v>-74.572535062817224</v>
      </c>
      <c r="Y35">
        <v>-65.796318064893057</v>
      </c>
      <c r="Z35" t="str">
        <f t="shared" si="11"/>
        <v>DOWN</v>
      </c>
      <c r="AA35" t="str">
        <f t="shared" si="12"/>
        <v>No TMIM</v>
      </c>
      <c r="AB35" t="str">
        <f t="shared" si="13"/>
        <v>DOWN</v>
      </c>
      <c r="AC35" t="str">
        <f t="shared" si="14"/>
        <v>No Alert</v>
      </c>
      <c r="AD35" t="str">
        <f t="shared" si="15"/>
        <v>No Alert</v>
      </c>
      <c r="AE35" t="str">
        <f t="shared" si="16"/>
        <v>No Alert</v>
      </c>
      <c r="AF35" t="str">
        <f t="shared" si="17"/>
        <v>No Alert</v>
      </c>
      <c r="AG35" t="str">
        <f t="shared" si="18"/>
        <v>No Alert</v>
      </c>
      <c r="AH35" t="str">
        <f t="shared" si="19"/>
        <v>No Alert</v>
      </c>
    </row>
    <row r="36" spans="1:34" x14ac:dyDescent="0.25">
      <c r="A36" t="s">
        <v>5</v>
      </c>
      <c r="B36" s="1">
        <v>42905</v>
      </c>
      <c r="C36">
        <v>4284.95</v>
      </c>
      <c r="D36">
        <v>4395</v>
      </c>
      <c r="E36">
        <v>4210</v>
      </c>
      <c r="F36">
        <v>4240</v>
      </c>
      <c r="G36">
        <f>_xll.TA_TYPPRICE(D36,E36,F36)</f>
        <v>4281.666666666667</v>
      </c>
      <c r="H36">
        <v>4269.450942597563</v>
      </c>
      <c r="I36" t="str">
        <f t="shared" si="0"/>
        <v>DOWN</v>
      </c>
      <c r="J36">
        <v>4371.6664480057016</v>
      </c>
      <c r="K36">
        <v>4260.9588041539564</v>
      </c>
      <c r="L36" t="str">
        <f t="shared" si="1"/>
        <v>DOWN</v>
      </c>
      <c r="M36" t="str">
        <f t="shared" si="2"/>
        <v>DOWN</v>
      </c>
      <c r="N36">
        <v>28.92345145783176</v>
      </c>
      <c r="O36" t="str">
        <f t="shared" si="3"/>
        <v>DOWN</v>
      </c>
      <c r="P36" t="str">
        <f t="shared" si="4"/>
        <v>DOWN</v>
      </c>
      <c r="Q36">
        <f t="shared" si="5"/>
        <v>30</v>
      </c>
      <c r="R36">
        <f t="shared" si="6"/>
        <v>185</v>
      </c>
      <c r="S36">
        <f t="shared" si="7"/>
        <v>0.16216216216216217</v>
      </c>
      <c r="T36" t="str">
        <f t="shared" si="8"/>
        <v>DOWN</v>
      </c>
      <c r="U36" t="str">
        <f t="shared" si="9"/>
        <v>DOWN</v>
      </c>
      <c r="V36">
        <v>4320.9501055164128</v>
      </c>
      <c r="W36">
        <v>4397.630408872421</v>
      </c>
      <c r="X36">
        <f t="shared" si="10"/>
        <v>-76.680303356008153</v>
      </c>
      <c r="Y36">
        <v>-67.973115123116074</v>
      </c>
      <c r="Z36" t="str">
        <f t="shared" si="11"/>
        <v>DOWN</v>
      </c>
      <c r="AA36" t="str">
        <f t="shared" si="12"/>
        <v>DOWN</v>
      </c>
      <c r="AB36" t="str">
        <f t="shared" si="13"/>
        <v>No Confirmation</v>
      </c>
      <c r="AC36" t="str">
        <f t="shared" si="14"/>
        <v>No Alert</v>
      </c>
      <c r="AD36" t="str">
        <f t="shared" si="15"/>
        <v>No Alert</v>
      </c>
      <c r="AE36" t="str">
        <f t="shared" si="16"/>
        <v>No Alert</v>
      </c>
      <c r="AF36" t="str">
        <f t="shared" si="17"/>
        <v>No Alert</v>
      </c>
      <c r="AG36" t="str">
        <f t="shared" si="18"/>
        <v>No Alert</v>
      </c>
      <c r="AH36" t="str">
        <f t="shared" si="19"/>
        <v>No Alert</v>
      </c>
    </row>
    <row r="37" spans="1:34" x14ac:dyDescent="0.25">
      <c r="A37" t="s">
        <v>5</v>
      </c>
      <c r="B37" s="1">
        <v>42906</v>
      </c>
      <c r="C37">
        <v>4263.1000000000004</v>
      </c>
      <c r="D37">
        <v>4348</v>
      </c>
      <c r="E37">
        <v>4230</v>
      </c>
      <c r="F37">
        <v>4236</v>
      </c>
      <c r="G37">
        <f>_xll.TA_TYPPRICE(D37,E37,F37)</f>
        <v>4271.333333333333</v>
      </c>
      <c r="H37">
        <v>4270.3921379654475</v>
      </c>
      <c r="I37" t="str">
        <f t="shared" si="0"/>
        <v>DOWN</v>
      </c>
      <c r="J37">
        <v>4366.4072373377676</v>
      </c>
      <c r="K37">
        <v>4254.0790698975215</v>
      </c>
      <c r="L37" t="str">
        <f t="shared" si="1"/>
        <v>DOWN</v>
      </c>
      <c r="M37" t="str">
        <f t="shared" si="2"/>
        <v>DOWN</v>
      </c>
      <c r="N37">
        <v>28.157177232282628</v>
      </c>
      <c r="O37" t="str">
        <f t="shared" si="3"/>
        <v>DOWN</v>
      </c>
      <c r="P37" t="str">
        <f t="shared" si="4"/>
        <v>DOWN</v>
      </c>
      <c r="Q37">
        <f t="shared" si="5"/>
        <v>6</v>
      </c>
      <c r="R37">
        <f t="shared" si="6"/>
        <v>118</v>
      </c>
      <c r="S37">
        <f t="shared" si="7"/>
        <v>5.0847457627118647E-2</v>
      </c>
      <c r="T37" t="str">
        <f t="shared" si="8"/>
        <v>DOWN</v>
      </c>
      <c r="U37" t="str">
        <f t="shared" si="9"/>
        <v>DOWN</v>
      </c>
      <c r="V37">
        <v>4307.8808585138877</v>
      </c>
      <c r="W37">
        <v>4385.6577859929821</v>
      </c>
      <c r="X37">
        <f t="shared" si="10"/>
        <v>-77.776927479094411</v>
      </c>
      <c r="Y37">
        <v>-69.933877594311738</v>
      </c>
      <c r="Z37" t="str">
        <f t="shared" si="11"/>
        <v>DOWN</v>
      </c>
      <c r="AA37" t="str">
        <f t="shared" si="12"/>
        <v>DOWN</v>
      </c>
      <c r="AB37" t="str">
        <f t="shared" si="13"/>
        <v>No Confirmation</v>
      </c>
      <c r="AC37" t="str">
        <f t="shared" si="14"/>
        <v>No Alert</v>
      </c>
      <c r="AD37" t="str">
        <f t="shared" si="15"/>
        <v>No Alert</v>
      </c>
      <c r="AE37" t="str">
        <f t="shared" si="16"/>
        <v>No Alert</v>
      </c>
      <c r="AF37" t="str">
        <f t="shared" si="17"/>
        <v>No Alert</v>
      </c>
      <c r="AG37" t="str">
        <f t="shared" si="18"/>
        <v>No Alert</v>
      </c>
      <c r="AH37" t="str">
        <f t="shared" si="19"/>
        <v>No Alert</v>
      </c>
    </row>
    <row r="38" spans="1:34" x14ac:dyDescent="0.25">
      <c r="A38" t="s">
        <v>5</v>
      </c>
      <c r="B38" s="1">
        <v>42907</v>
      </c>
      <c r="C38">
        <v>4270</v>
      </c>
      <c r="D38">
        <v>4349.95</v>
      </c>
      <c r="E38">
        <v>4235.1000000000004</v>
      </c>
      <c r="F38">
        <v>4300</v>
      </c>
      <c r="G38">
        <f>_xll.TA_TYPPRICE(D38,E38,F38)</f>
        <v>4295.0166666666664</v>
      </c>
      <c r="H38">
        <v>4282.704402316057</v>
      </c>
      <c r="I38" t="str">
        <f t="shared" si="0"/>
        <v>UP</v>
      </c>
      <c r="J38">
        <v>4362.75007348493</v>
      </c>
      <c r="K38">
        <v>4249.8614988091831</v>
      </c>
      <c r="L38" t="str">
        <f t="shared" si="1"/>
        <v>No Confirmation</v>
      </c>
      <c r="M38" t="str">
        <f t="shared" si="2"/>
        <v>No Trend</v>
      </c>
      <c r="N38">
        <v>53.039720584916154</v>
      </c>
      <c r="O38" t="str">
        <f t="shared" si="3"/>
        <v>No Momentum</v>
      </c>
      <c r="P38" t="str">
        <f t="shared" si="4"/>
        <v>No Trend + Momentum</v>
      </c>
      <c r="Q38">
        <f t="shared" si="5"/>
        <v>64.899999999999636</v>
      </c>
      <c r="R38">
        <f t="shared" si="6"/>
        <v>114.84999999999945</v>
      </c>
      <c r="S38">
        <f t="shared" si="7"/>
        <v>0.56508489333913747</v>
      </c>
      <c r="T38" t="str">
        <f t="shared" si="8"/>
        <v>No Indication</v>
      </c>
      <c r="U38" t="str">
        <f t="shared" si="9"/>
        <v>No T+M+I</v>
      </c>
      <c r="V38">
        <v>4306.6684187425208</v>
      </c>
      <c r="W38">
        <v>4379.3127648083164</v>
      </c>
      <c r="X38">
        <f t="shared" si="10"/>
        <v>-72.644346065795617</v>
      </c>
      <c r="Y38">
        <v>-70.47597128860852</v>
      </c>
      <c r="Z38" t="str">
        <f t="shared" si="11"/>
        <v>DOWN</v>
      </c>
      <c r="AA38" t="str">
        <f t="shared" si="12"/>
        <v>No TMIM</v>
      </c>
      <c r="AB38" t="str">
        <f t="shared" si="13"/>
        <v>No Confirmation</v>
      </c>
      <c r="AC38" t="str">
        <f t="shared" si="14"/>
        <v>No Alert</v>
      </c>
      <c r="AD38" t="str">
        <f t="shared" si="15"/>
        <v>No Alert</v>
      </c>
      <c r="AE38" t="str">
        <f t="shared" si="16"/>
        <v>No Alert</v>
      </c>
      <c r="AF38" t="str">
        <f t="shared" si="17"/>
        <v>No Alert</v>
      </c>
      <c r="AG38" t="str">
        <f t="shared" si="18"/>
        <v>No Alert</v>
      </c>
      <c r="AH38" t="str">
        <f t="shared" si="19"/>
        <v>No Alert</v>
      </c>
    </row>
    <row r="39" spans="1:34" x14ac:dyDescent="0.25">
      <c r="A39" t="s">
        <v>5</v>
      </c>
      <c r="B39" s="1">
        <v>42908</v>
      </c>
      <c r="C39">
        <v>4300.05</v>
      </c>
      <c r="D39">
        <v>4319.3</v>
      </c>
      <c r="E39">
        <v>4250.25</v>
      </c>
      <c r="F39">
        <v>4252</v>
      </c>
      <c r="G39">
        <f>_xll.TA_TYPPRICE(D39,E39,F39)</f>
        <v>4273.8499999999995</v>
      </c>
      <c r="H39">
        <v>4278.2772011580282</v>
      </c>
      <c r="I39" t="str">
        <f t="shared" si="0"/>
        <v>DOWN</v>
      </c>
      <c r="J39">
        <v>4353.0945015993902</v>
      </c>
      <c r="K39">
        <v>4249.9478324071424</v>
      </c>
      <c r="L39" t="str">
        <f t="shared" si="1"/>
        <v>No Confirmation</v>
      </c>
      <c r="M39" t="str">
        <f t="shared" si="2"/>
        <v>No Trend</v>
      </c>
      <c r="N39">
        <v>40.039034896631598</v>
      </c>
      <c r="O39" t="str">
        <f t="shared" si="3"/>
        <v>No Momentum</v>
      </c>
      <c r="P39" t="str">
        <f t="shared" si="4"/>
        <v>No Trend + Momentum</v>
      </c>
      <c r="Q39">
        <f t="shared" si="5"/>
        <v>1.75</v>
      </c>
      <c r="R39">
        <f t="shared" si="6"/>
        <v>69.050000000000182</v>
      </c>
      <c r="S39">
        <f t="shared" si="7"/>
        <v>2.534395365677039E-2</v>
      </c>
      <c r="T39" t="str">
        <f t="shared" si="8"/>
        <v>DOWN</v>
      </c>
      <c r="U39" t="str">
        <f t="shared" si="9"/>
        <v>No T+M+I</v>
      </c>
      <c r="V39">
        <v>4298.2578927821332</v>
      </c>
      <c r="W39">
        <v>4369.8821896373302</v>
      </c>
      <c r="X39">
        <f t="shared" si="10"/>
        <v>-71.624296855196917</v>
      </c>
      <c r="Y39">
        <v>-70.705636401926199</v>
      </c>
      <c r="Z39" t="str">
        <f t="shared" si="11"/>
        <v>DOWN</v>
      </c>
      <c r="AA39" t="str">
        <f t="shared" si="12"/>
        <v>No TMIM</v>
      </c>
      <c r="AB39" t="str">
        <f t="shared" si="13"/>
        <v>No Confirmation</v>
      </c>
      <c r="AC39" t="str">
        <f t="shared" si="14"/>
        <v>No Alert</v>
      </c>
      <c r="AD39" t="str">
        <f t="shared" si="15"/>
        <v>No Alert</v>
      </c>
      <c r="AE39" t="str">
        <f t="shared" si="16"/>
        <v>No Alert</v>
      </c>
      <c r="AF39" t="str">
        <f t="shared" si="17"/>
        <v>No Alert</v>
      </c>
      <c r="AG39" t="str">
        <f t="shared" si="18"/>
        <v>No Alert</v>
      </c>
      <c r="AH39" t="str">
        <f t="shared" si="19"/>
        <v>No Alert</v>
      </c>
    </row>
    <row r="40" spans="1:34" x14ac:dyDescent="0.25">
      <c r="A40" t="s">
        <v>5</v>
      </c>
      <c r="B40" s="1">
        <v>42909</v>
      </c>
      <c r="C40">
        <v>4290</v>
      </c>
      <c r="D40">
        <v>4290</v>
      </c>
      <c r="E40">
        <v>4230</v>
      </c>
      <c r="F40">
        <v>4240</v>
      </c>
      <c r="G40">
        <f>_xll.TA_TYPPRICE(D40,E40,F40)</f>
        <v>4253.333333333333</v>
      </c>
      <c r="H40">
        <v>4265.8052672456806</v>
      </c>
      <c r="I40" t="str">
        <f t="shared" si="0"/>
        <v>DOWN</v>
      </c>
      <c r="J40">
        <v>4339.07350124397</v>
      </c>
      <c r="K40">
        <v>4245.5149807611106</v>
      </c>
      <c r="L40" t="str">
        <f t="shared" si="1"/>
        <v>DOWN</v>
      </c>
      <c r="M40" t="str">
        <f t="shared" si="2"/>
        <v>DOWN</v>
      </c>
      <c r="N40">
        <v>37.190344483917904</v>
      </c>
      <c r="O40" t="str">
        <f t="shared" si="3"/>
        <v>DOWN</v>
      </c>
      <c r="P40" t="str">
        <f t="shared" si="4"/>
        <v>DOWN</v>
      </c>
      <c r="Q40">
        <f t="shared" si="5"/>
        <v>10</v>
      </c>
      <c r="R40">
        <f t="shared" si="6"/>
        <v>60</v>
      </c>
      <c r="S40">
        <f t="shared" si="7"/>
        <v>0.16666666666666666</v>
      </c>
      <c r="T40" t="str">
        <f t="shared" si="8"/>
        <v>DOWN</v>
      </c>
      <c r="U40" t="str">
        <f t="shared" si="9"/>
        <v>DOWN</v>
      </c>
      <c r="V40">
        <v>4289.2951400464208</v>
      </c>
      <c r="W40">
        <v>4360.2612867012313</v>
      </c>
      <c r="X40">
        <f t="shared" si="10"/>
        <v>-70.966146654810473</v>
      </c>
      <c r="Y40">
        <v>-70.757738452503048</v>
      </c>
      <c r="Z40" t="str">
        <f t="shared" si="11"/>
        <v>DOWN</v>
      </c>
      <c r="AA40" t="str">
        <f t="shared" si="12"/>
        <v>DOWN</v>
      </c>
      <c r="AB40" t="str">
        <f t="shared" si="13"/>
        <v>No Confirmation</v>
      </c>
      <c r="AC40" t="str">
        <f t="shared" si="14"/>
        <v>No Alert</v>
      </c>
      <c r="AD40" t="str">
        <f t="shared" si="15"/>
        <v>No Alert</v>
      </c>
      <c r="AE40" t="str">
        <f t="shared" si="16"/>
        <v>No Alert</v>
      </c>
      <c r="AF40" t="str">
        <f t="shared" si="17"/>
        <v>No Alert</v>
      </c>
      <c r="AG40" t="str">
        <f t="shared" si="18"/>
        <v>No Alert</v>
      </c>
      <c r="AH40" t="str">
        <f t="shared" si="19"/>
        <v>No Alert</v>
      </c>
    </row>
    <row r="41" spans="1:34" x14ac:dyDescent="0.25">
      <c r="A41" t="s">
        <v>5</v>
      </c>
      <c r="B41" s="1">
        <v>42913</v>
      </c>
      <c r="C41">
        <v>4225</v>
      </c>
      <c r="D41">
        <v>4272.2</v>
      </c>
      <c r="E41">
        <v>4175</v>
      </c>
      <c r="F41">
        <v>4250</v>
      </c>
      <c r="G41">
        <f>_xll.TA_TYPPRICE(D41,E41,F41)</f>
        <v>4232.4000000000005</v>
      </c>
      <c r="H41">
        <v>4249.1026336228406</v>
      </c>
      <c r="I41" t="str">
        <f t="shared" si="0"/>
        <v>UP</v>
      </c>
      <c r="J41">
        <v>4324.2127231897548</v>
      </c>
      <c r="K41">
        <v>4229.8449850364195</v>
      </c>
      <c r="L41" t="str">
        <f t="shared" si="1"/>
        <v>No Confirmation</v>
      </c>
      <c r="M41" t="str">
        <f t="shared" si="2"/>
        <v>No Trend</v>
      </c>
      <c r="N41">
        <v>41.524127197891318</v>
      </c>
      <c r="O41" t="str">
        <f t="shared" si="3"/>
        <v>No Momentum</v>
      </c>
      <c r="P41" t="str">
        <f t="shared" si="4"/>
        <v>No Trend + Momentum</v>
      </c>
      <c r="Q41">
        <f t="shared" si="5"/>
        <v>75</v>
      </c>
      <c r="R41">
        <f t="shared" si="6"/>
        <v>97.199999999999818</v>
      </c>
      <c r="S41">
        <f t="shared" si="7"/>
        <v>0.77160493827160637</v>
      </c>
      <c r="T41" t="str">
        <f t="shared" si="8"/>
        <v>No Indication</v>
      </c>
      <c r="U41" t="str">
        <f t="shared" si="9"/>
        <v>No T+M+I</v>
      </c>
      <c r="V41">
        <v>4283.2497338854328</v>
      </c>
      <c r="W41">
        <v>4352.093783982622</v>
      </c>
      <c r="X41">
        <f t="shared" si="10"/>
        <v>-68.844050097189211</v>
      </c>
      <c r="Y41">
        <v>-70.375000781440278</v>
      </c>
      <c r="Z41" t="str">
        <f t="shared" si="11"/>
        <v>UP</v>
      </c>
      <c r="AA41" t="str">
        <f t="shared" si="12"/>
        <v>No TMIM</v>
      </c>
      <c r="AB41" t="str">
        <f t="shared" si="13"/>
        <v>No Confirmation</v>
      </c>
      <c r="AC41" t="str">
        <f t="shared" si="14"/>
        <v>No Alert</v>
      </c>
      <c r="AD41" t="str">
        <f t="shared" si="15"/>
        <v>No Alert</v>
      </c>
      <c r="AE41" t="str">
        <f t="shared" si="16"/>
        <v>No Alert</v>
      </c>
      <c r="AF41" t="str">
        <f t="shared" si="17"/>
        <v>No Alert</v>
      </c>
      <c r="AG41" t="str">
        <f t="shared" si="18"/>
        <v>No Alert</v>
      </c>
      <c r="AH41" t="str">
        <f t="shared" si="19"/>
        <v>No Alert</v>
      </c>
    </row>
    <row r="42" spans="1:34" x14ac:dyDescent="0.25">
      <c r="A42" t="s">
        <v>5</v>
      </c>
      <c r="B42" s="1">
        <v>42914</v>
      </c>
      <c r="C42">
        <v>4249.95</v>
      </c>
      <c r="D42">
        <v>4316.95</v>
      </c>
      <c r="E42">
        <v>4213</v>
      </c>
      <c r="F42">
        <v>4291</v>
      </c>
      <c r="G42">
        <f>_xll.TA_TYPPRICE(D42,E42,F42)</f>
        <v>4273.6500000000005</v>
      </c>
      <c r="H42">
        <v>4261.3763168114201</v>
      </c>
      <c r="I42" t="str">
        <f t="shared" si="0"/>
        <v>UP</v>
      </c>
      <c r="J42">
        <v>4322.5987847031429</v>
      </c>
      <c r="K42">
        <v>4226.1016550283266</v>
      </c>
      <c r="L42" t="str">
        <f t="shared" si="1"/>
        <v>No Confirmation</v>
      </c>
      <c r="M42" t="str">
        <f t="shared" si="2"/>
        <v>No Trend</v>
      </c>
      <c r="N42">
        <v>56.800319740913196</v>
      </c>
      <c r="O42" t="str">
        <f t="shared" si="3"/>
        <v>No Momentum</v>
      </c>
      <c r="P42" t="str">
        <f t="shared" si="4"/>
        <v>No Trend + Momentum</v>
      </c>
      <c r="Q42">
        <f t="shared" si="5"/>
        <v>78</v>
      </c>
      <c r="R42">
        <f t="shared" si="6"/>
        <v>103.94999999999982</v>
      </c>
      <c r="S42">
        <f t="shared" si="7"/>
        <v>0.75036075036075167</v>
      </c>
      <c r="T42" t="str">
        <f t="shared" si="8"/>
        <v>No Indication</v>
      </c>
      <c r="U42" t="str">
        <f t="shared" si="9"/>
        <v>No T+M+I</v>
      </c>
      <c r="V42">
        <v>4284.4420825184434</v>
      </c>
      <c r="W42">
        <v>4347.5683185024282</v>
      </c>
      <c r="X42">
        <f t="shared" si="10"/>
        <v>-63.12623598398477</v>
      </c>
      <c r="Y42">
        <v>-68.925247821949171</v>
      </c>
      <c r="Z42" t="str">
        <f t="shared" si="11"/>
        <v>UP</v>
      </c>
      <c r="AA42" t="str">
        <f t="shared" si="12"/>
        <v>No TMIM</v>
      </c>
      <c r="AB42" t="str">
        <f t="shared" si="13"/>
        <v>No Confirmation</v>
      </c>
      <c r="AC42" t="str">
        <f t="shared" si="14"/>
        <v>No Alert</v>
      </c>
      <c r="AD42" t="str">
        <f t="shared" si="15"/>
        <v>No Alert</v>
      </c>
      <c r="AE42" t="str">
        <f t="shared" si="16"/>
        <v>No Alert</v>
      </c>
      <c r="AF42" t="str">
        <f t="shared" si="17"/>
        <v>No Alert</v>
      </c>
      <c r="AG42" t="str">
        <f t="shared" si="18"/>
        <v>No Alert</v>
      </c>
      <c r="AH42" t="str">
        <f t="shared" si="19"/>
        <v>No Alert</v>
      </c>
    </row>
    <row r="43" spans="1:34" x14ac:dyDescent="0.25">
      <c r="A43" t="s">
        <v>5</v>
      </c>
      <c r="B43" s="1">
        <v>42915</v>
      </c>
      <c r="C43">
        <v>4303.05</v>
      </c>
      <c r="D43">
        <v>4450</v>
      </c>
      <c r="E43">
        <v>4302.6000000000004</v>
      </c>
      <c r="F43">
        <v>4446</v>
      </c>
      <c r="G43">
        <f>_xll.TA_TYPPRICE(D43,E43,F43)</f>
        <v>4399.5333333333338</v>
      </c>
      <c r="H43">
        <v>4330.4548250723765</v>
      </c>
      <c r="I43" t="str">
        <f t="shared" si="0"/>
        <v>UP</v>
      </c>
      <c r="J43">
        <v>4350.9101658802219</v>
      </c>
      <c r="K43">
        <v>4243.1012872442543</v>
      </c>
      <c r="L43" t="str">
        <f t="shared" si="1"/>
        <v>UP</v>
      </c>
      <c r="M43" t="str">
        <f t="shared" si="2"/>
        <v>UP</v>
      </c>
      <c r="N43">
        <v>80.667086112100193</v>
      </c>
      <c r="O43" t="str">
        <f t="shared" si="3"/>
        <v>UP</v>
      </c>
      <c r="P43" t="str">
        <f t="shared" si="4"/>
        <v>UP</v>
      </c>
      <c r="Q43">
        <f t="shared" si="5"/>
        <v>143.39999999999964</v>
      </c>
      <c r="R43">
        <f t="shared" si="6"/>
        <v>147.39999999999964</v>
      </c>
      <c r="S43">
        <f t="shared" si="7"/>
        <v>0.9728629579375847</v>
      </c>
      <c r="T43" t="str">
        <f t="shared" si="8"/>
        <v>UP</v>
      </c>
      <c r="U43" t="str">
        <f t="shared" si="9"/>
        <v>UP</v>
      </c>
      <c r="V43">
        <v>4309.2971467463749</v>
      </c>
      <c r="W43">
        <v>4354.8595541689147</v>
      </c>
      <c r="X43">
        <f t="shared" si="10"/>
        <v>-45.562407422539764</v>
      </c>
      <c r="Y43">
        <v>-64.252679742067286</v>
      </c>
      <c r="Z43" t="str">
        <f t="shared" si="11"/>
        <v>UP</v>
      </c>
      <c r="AA43" t="str">
        <f t="shared" si="12"/>
        <v>UP</v>
      </c>
      <c r="AB43" t="str">
        <f t="shared" si="13"/>
        <v>No Confirmation</v>
      </c>
      <c r="AC43" t="str">
        <f t="shared" si="14"/>
        <v>No Alert</v>
      </c>
      <c r="AD43" t="str">
        <f t="shared" si="15"/>
        <v>No Alert</v>
      </c>
      <c r="AE43" t="str">
        <f t="shared" si="16"/>
        <v>No Alert</v>
      </c>
      <c r="AF43" t="str">
        <f t="shared" si="17"/>
        <v>No Alert</v>
      </c>
      <c r="AG43" t="str">
        <f t="shared" si="18"/>
        <v>No Alert</v>
      </c>
      <c r="AH43" t="str">
        <f t="shared" si="19"/>
        <v>No Alert</v>
      </c>
    </row>
    <row r="44" spans="1:34" x14ac:dyDescent="0.25">
      <c r="A44" t="s">
        <v>5</v>
      </c>
      <c r="B44" s="1">
        <v>42916</v>
      </c>
      <c r="C44">
        <v>4470</v>
      </c>
      <c r="D44">
        <v>4788</v>
      </c>
      <c r="E44">
        <v>4444.8999999999996</v>
      </c>
      <c r="F44">
        <v>4765</v>
      </c>
      <c r="G44">
        <f>_xll.TA_TYPPRICE(D44,E44,F44)</f>
        <v>4665.9666666666662</v>
      </c>
      <c r="H44">
        <v>4498.2107458695209</v>
      </c>
      <c r="I44" t="str">
        <f t="shared" si="0"/>
        <v>UP</v>
      </c>
      <c r="J44">
        <v>4448.0412401290614</v>
      </c>
      <c r="K44">
        <v>4287.9454456344201</v>
      </c>
      <c r="L44" t="str">
        <f t="shared" si="1"/>
        <v>UP</v>
      </c>
      <c r="M44" t="str">
        <f t="shared" si="2"/>
        <v>UP</v>
      </c>
      <c r="N44">
        <v>92.015441788264226</v>
      </c>
      <c r="O44" t="str">
        <f t="shared" si="3"/>
        <v>UP</v>
      </c>
      <c r="P44" t="str">
        <f t="shared" si="4"/>
        <v>UP</v>
      </c>
      <c r="Q44">
        <f t="shared" si="5"/>
        <v>320.10000000000036</v>
      </c>
      <c r="R44">
        <f t="shared" si="6"/>
        <v>343.10000000000036</v>
      </c>
      <c r="S44">
        <f t="shared" si="7"/>
        <v>0.93296415039347136</v>
      </c>
      <c r="T44" t="str">
        <f t="shared" si="8"/>
        <v>UP</v>
      </c>
      <c r="U44" t="str">
        <f t="shared" si="9"/>
        <v>UP</v>
      </c>
      <c r="V44">
        <v>4379.4052780161637</v>
      </c>
      <c r="W44">
        <v>4385.2403279341806</v>
      </c>
      <c r="X44">
        <f t="shared" si="10"/>
        <v>-5.8350499180169209</v>
      </c>
      <c r="Y44">
        <v>-52.569153777257213</v>
      </c>
      <c r="Z44" t="str">
        <f t="shared" si="11"/>
        <v>UP</v>
      </c>
      <c r="AA44" t="str">
        <f t="shared" si="12"/>
        <v>UP</v>
      </c>
      <c r="AB44" t="str">
        <f t="shared" si="13"/>
        <v>UP</v>
      </c>
      <c r="AC44" t="str">
        <f t="shared" si="14"/>
        <v>UP</v>
      </c>
      <c r="AD44">
        <f t="shared" si="15"/>
        <v>4484</v>
      </c>
      <c r="AE44">
        <f t="shared" si="16"/>
        <v>4575.95</v>
      </c>
      <c r="AF44">
        <f t="shared" si="17"/>
        <v>4616.45</v>
      </c>
      <c r="AG44">
        <f t="shared" si="18"/>
        <v>4656.95</v>
      </c>
      <c r="AH44">
        <f t="shared" si="19"/>
        <v>4656.95</v>
      </c>
    </row>
    <row r="45" spans="1:34" x14ac:dyDescent="0.25">
      <c r="A45" t="s">
        <v>5</v>
      </c>
      <c r="B45" s="1">
        <v>42919</v>
      </c>
      <c r="C45">
        <v>4800</v>
      </c>
      <c r="D45">
        <v>4867.95</v>
      </c>
      <c r="E45">
        <v>4780</v>
      </c>
      <c r="F45">
        <v>4832</v>
      </c>
      <c r="G45">
        <f>_xll.TA_TYPPRICE(D45,E45,F45)</f>
        <v>4826.6500000000005</v>
      </c>
      <c r="H45">
        <v>4662.4303729347612</v>
      </c>
      <c r="I45" t="str">
        <f t="shared" si="0"/>
        <v>UP</v>
      </c>
      <c r="J45">
        <v>4541.3542978781588</v>
      </c>
      <c r="K45">
        <v>4397.2909021601045</v>
      </c>
      <c r="L45" t="str">
        <f t="shared" si="1"/>
        <v>UP</v>
      </c>
      <c r="M45" t="str">
        <f t="shared" si="2"/>
        <v>UP</v>
      </c>
      <c r="N45">
        <v>93.08162928363069</v>
      </c>
      <c r="O45" t="str">
        <f t="shared" si="3"/>
        <v>UP</v>
      </c>
      <c r="P45" t="str">
        <f t="shared" si="4"/>
        <v>UP</v>
      </c>
      <c r="Q45">
        <f t="shared" si="5"/>
        <v>52</v>
      </c>
      <c r="R45">
        <f t="shared" si="6"/>
        <v>87.949999999999818</v>
      </c>
      <c r="S45">
        <f t="shared" si="7"/>
        <v>0.59124502558271863</v>
      </c>
      <c r="T45" t="str">
        <f t="shared" si="8"/>
        <v>No Indication</v>
      </c>
      <c r="U45" t="str">
        <f t="shared" si="9"/>
        <v>No T+M+I</v>
      </c>
      <c r="V45">
        <v>4449.0352352444461</v>
      </c>
      <c r="W45">
        <v>4418.3336369760927</v>
      </c>
      <c r="X45">
        <f t="shared" si="10"/>
        <v>30.701598268353337</v>
      </c>
      <c r="Y45">
        <v>-35.915003368135103</v>
      </c>
      <c r="Z45" t="str">
        <f t="shared" si="11"/>
        <v>UP</v>
      </c>
      <c r="AA45" t="str">
        <f t="shared" si="12"/>
        <v>No TMIM</v>
      </c>
      <c r="AB45" t="str">
        <f t="shared" si="13"/>
        <v>UP</v>
      </c>
      <c r="AC45" t="str">
        <f t="shared" si="14"/>
        <v>No Alert</v>
      </c>
      <c r="AD45" t="str">
        <f t="shared" si="15"/>
        <v>No Alert</v>
      </c>
      <c r="AE45" t="str">
        <f t="shared" si="16"/>
        <v>No Alert</v>
      </c>
      <c r="AF45" t="str">
        <f t="shared" si="17"/>
        <v>No Alert</v>
      </c>
      <c r="AG45" t="str">
        <f t="shared" si="18"/>
        <v>No Alert</v>
      </c>
      <c r="AH45" t="str">
        <f t="shared" si="19"/>
        <v>No Alert</v>
      </c>
    </row>
    <row r="46" spans="1:34" x14ac:dyDescent="0.25">
      <c r="A46" t="s">
        <v>5</v>
      </c>
      <c r="B46" s="1">
        <v>42920</v>
      </c>
      <c r="C46">
        <v>4832</v>
      </c>
      <c r="D46">
        <v>4855</v>
      </c>
      <c r="E46">
        <v>4651.1000000000004</v>
      </c>
      <c r="F46">
        <v>4670</v>
      </c>
      <c r="G46">
        <f>_xll.TA_TYPPRICE(D46,E46,F46)</f>
        <v>4725.3666666666668</v>
      </c>
      <c r="H46">
        <v>4693.898519800714</v>
      </c>
      <c r="I46" t="str">
        <f t="shared" si="0"/>
        <v>DOWN</v>
      </c>
      <c r="J46">
        <v>4611.0533427941236</v>
      </c>
      <c r="K46">
        <v>4453.6929239023038</v>
      </c>
      <c r="L46" t="str">
        <f t="shared" si="1"/>
        <v>UP</v>
      </c>
      <c r="M46" t="str">
        <f t="shared" si="2"/>
        <v>No Trend</v>
      </c>
      <c r="N46">
        <v>66.317151157235088</v>
      </c>
      <c r="O46" t="str">
        <f t="shared" si="3"/>
        <v>UP</v>
      </c>
      <c r="P46" t="str">
        <f t="shared" si="4"/>
        <v>No Trend + Momentum</v>
      </c>
      <c r="Q46">
        <f t="shared" si="5"/>
        <v>18.899999999999636</v>
      </c>
      <c r="R46">
        <f t="shared" si="6"/>
        <v>203.89999999999964</v>
      </c>
      <c r="S46">
        <f t="shared" si="7"/>
        <v>9.2692496321724716E-2</v>
      </c>
      <c r="T46" t="str">
        <f t="shared" si="8"/>
        <v>DOWN</v>
      </c>
      <c r="U46" t="str">
        <f t="shared" si="9"/>
        <v>No T+M+I</v>
      </c>
      <c r="V46">
        <v>4483.0298144376084</v>
      </c>
      <c r="W46">
        <v>4436.9755897926789</v>
      </c>
      <c r="X46">
        <f t="shared" si="10"/>
        <v>46.054224644929491</v>
      </c>
      <c r="Y46">
        <v>-19.521157765522183</v>
      </c>
      <c r="Z46" t="str">
        <f t="shared" si="11"/>
        <v>UP</v>
      </c>
      <c r="AA46" t="str">
        <f t="shared" si="12"/>
        <v>No TMIM</v>
      </c>
      <c r="AB46" t="str">
        <f t="shared" si="13"/>
        <v>UP</v>
      </c>
      <c r="AC46" t="str">
        <f t="shared" si="14"/>
        <v>No Alert</v>
      </c>
      <c r="AD46" t="str">
        <f t="shared" si="15"/>
        <v>No Alert</v>
      </c>
      <c r="AE46" t="str">
        <f t="shared" si="16"/>
        <v>No Alert</v>
      </c>
      <c r="AF46" t="str">
        <f t="shared" si="17"/>
        <v>No Alert</v>
      </c>
      <c r="AG46" t="str">
        <f t="shared" si="18"/>
        <v>No Alert</v>
      </c>
      <c r="AH46" t="str">
        <f t="shared" si="19"/>
        <v>No Alert</v>
      </c>
    </row>
    <row r="47" spans="1:34" x14ac:dyDescent="0.25">
      <c r="A47" t="s">
        <v>5</v>
      </c>
      <c r="B47" s="1">
        <v>42921</v>
      </c>
      <c r="C47">
        <v>4675</v>
      </c>
      <c r="D47">
        <v>4810</v>
      </c>
      <c r="E47">
        <v>4675</v>
      </c>
      <c r="F47">
        <v>4698</v>
      </c>
      <c r="G47">
        <f>_xll.TA_TYPPRICE(D47,E47,F47)</f>
        <v>4727.666666666667</v>
      </c>
      <c r="H47">
        <v>4710.7825932336909</v>
      </c>
      <c r="I47" t="str">
        <f t="shared" si="0"/>
        <v>DOWN</v>
      </c>
      <c r="J47">
        <v>4655.2637110620963</v>
      </c>
      <c r="K47">
        <v>4502.8722741462361</v>
      </c>
      <c r="L47" t="str">
        <f t="shared" si="1"/>
        <v>UP</v>
      </c>
      <c r="M47" t="str">
        <f t="shared" si="2"/>
        <v>No Trend</v>
      </c>
      <c r="N47">
        <v>68.287223182275</v>
      </c>
      <c r="O47" t="str">
        <f t="shared" si="3"/>
        <v>UP</v>
      </c>
      <c r="P47" t="str">
        <f t="shared" si="4"/>
        <v>No Trend + Momentum</v>
      </c>
      <c r="Q47">
        <f t="shared" si="5"/>
        <v>23</v>
      </c>
      <c r="R47">
        <f t="shared" si="6"/>
        <v>135</v>
      </c>
      <c r="S47">
        <f t="shared" si="7"/>
        <v>0.17037037037037037</v>
      </c>
      <c r="T47" t="str">
        <f t="shared" si="8"/>
        <v>DOWN</v>
      </c>
      <c r="U47" t="str">
        <f t="shared" si="9"/>
        <v>No T+M+I</v>
      </c>
      <c r="V47">
        <v>4516.1021506779762</v>
      </c>
      <c r="W47">
        <v>4456.3107312895172</v>
      </c>
      <c r="X47">
        <f t="shared" si="10"/>
        <v>59.791419388458962</v>
      </c>
      <c r="Y47">
        <v>-3.6586423347259522</v>
      </c>
      <c r="Z47" t="str">
        <f t="shared" si="11"/>
        <v>UP</v>
      </c>
      <c r="AA47" t="str">
        <f t="shared" si="12"/>
        <v>No TMIM</v>
      </c>
      <c r="AB47" t="str">
        <f t="shared" si="13"/>
        <v>UP</v>
      </c>
      <c r="AC47" t="str">
        <f t="shared" si="14"/>
        <v>No Alert</v>
      </c>
      <c r="AD47" t="str">
        <f t="shared" si="15"/>
        <v>No Alert</v>
      </c>
      <c r="AE47" t="str">
        <f t="shared" si="16"/>
        <v>No Alert</v>
      </c>
      <c r="AF47" t="str">
        <f t="shared" si="17"/>
        <v>No Alert</v>
      </c>
      <c r="AG47" t="str">
        <f t="shared" si="18"/>
        <v>No Alert</v>
      </c>
      <c r="AH47" t="str">
        <f t="shared" si="19"/>
        <v>No Alert</v>
      </c>
    </row>
    <row r="48" spans="1:34" x14ac:dyDescent="0.25">
      <c r="A48" t="s">
        <v>5</v>
      </c>
      <c r="B48" s="1">
        <v>42922</v>
      </c>
      <c r="C48">
        <v>4701</v>
      </c>
      <c r="D48">
        <v>4799.45</v>
      </c>
      <c r="E48">
        <v>4690.05</v>
      </c>
      <c r="F48">
        <v>4786</v>
      </c>
      <c r="G48">
        <f>_xll.TA_TYPPRICE(D48,E48,F48)</f>
        <v>4758.5</v>
      </c>
      <c r="H48">
        <v>4734.6412966168455</v>
      </c>
      <c r="I48" t="str">
        <f t="shared" si="0"/>
        <v>UP</v>
      </c>
      <c r="J48">
        <v>4687.3051086038522</v>
      </c>
      <c r="K48">
        <v>4544.4673243359612</v>
      </c>
      <c r="L48" t="str">
        <f t="shared" si="1"/>
        <v>UP</v>
      </c>
      <c r="M48" t="str">
        <f t="shared" si="2"/>
        <v>UP</v>
      </c>
      <c r="N48">
        <v>74.212594723333979</v>
      </c>
      <c r="O48" t="str">
        <f t="shared" si="3"/>
        <v>UP</v>
      </c>
      <c r="P48" t="str">
        <f t="shared" si="4"/>
        <v>UP</v>
      </c>
      <c r="Q48">
        <f t="shared" si="5"/>
        <v>95.949999999999818</v>
      </c>
      <c r="R48">
        <f t="shared" si="6"/>
        <v>109.39999999999964</v>
      </c>
      <c r="S48">
        <f t="shared" si="7"/>
        <v>0.87705667276051313</v>
      </c>
      <c r="T48" t="str">
        <f t="shared" si="8"/>
        <v>UP</v>
      </c>
      <c r="U48" t="str">
        <f t="shared" si="9"/>
        <v>UP</v>
      </c>
      <c r="V48">
        <v>4557.6248967275187</v>
      </c>
      <c r="W48">
        <v>4480.732158601405</v>
      </c>
      <c r="X48">
        <f t="shared" si="10"/>
        <v>76.892738126113727</v>
      </c>
      <c r="Y48">
        <v>12.451633757441984</v>
      </c>
      <c r="Z48" t="str">
        <f t="shared" si="11"/>
        <v>UP</v>
      </c>
      <c r="AA48" t="str">
        <f t="shared" si="12"/>
        <v>UP</v>
      </c>
      <c r="AB48" t="str">
        <f t="shared" si="13"/>
        <v>UP</v>
      </c>
      <c r="AC48" t="str">
        <f t="shared" si="14"/>
        <v>UP</v>
      </c>
      <c r="AD48">
        <f t="shared" si="15"/>
        <v>4702.5</v>
      </c>
      <c r="AE48">
        <f t="shared" si="16"/>
        <v>4731.8500000000004</v>
      </c>
      <c r="AF48">
        <f t="shared" si="17"/>
        <v>4744.75</v>
      </c>
      <c r="AG48">
        <f t="shared" si="18"/>
        <v>4757.6500000000005</v>
      </c>
      <c r="AH48">
        <f t="shared" si="19"/>
        <v>4757.6500000000005</v>
      </c>
    </row>
    <row r="49" spans="1:34" x14ac:dyDescent="0.25">
      <c r="A49" t="s">
        <v>5</v>
      </c>
      <c r="B49" s="1">
        <v>42923</v>
      </c>
      <c r="C49">
        <v>4737.1499999999996</v>
      </c>
      <c r="D49">
        <v>4920</v>
      </c>
      <c r="E49">
        <v>4720.05</v>
      </c>
      <c r="F49">
        <v>4815</v>
      </c>
      <c r="G49">
        <f>_xll.TA_TYPPRICE(D49,E49,F49)</f>
        <v>4818.3499999999995</v>
      </c>
      <c r="H49">
        <v>4776.4956483084225</v>
      </c>
      <c r="I49" t="str">
        <f t="shared" si="0"/>
        <v>UP</v>
      </c>
      <c r="J49">
        <v>4739.0150844696627</v>
      </c>
      <c r="K49">
        <v>4583.4856967057476</v>
      </c>
      <c r="L49" t="str">
        <f t="shared" si="1"/>
        <v>UP</v>
      </c>
      <c r="M49" t="str">
        <f t="shared" si="2"/>
        <v>UP</v>
      </c>
      <c r="N49">
        <v>76.055537093480012</v>
      </c>
      <c r="O49" t="str">
        <f t="shared" si="3"/>
        <v>UP</v>
      </c>
      <c r="P49" t="str">
        <f t="shared" si="4"/>
        <v>UP</v>
      </c>
      <c r="Q49">
        <f t="shared" si="5"/>
        <v>94.949999999999818</v>
      </c>
      <c r="R49">
        <f t="shared" si="6"/>
        <v>199.94999999999982</v>
      </c>
      <c r="S49">
        <f t="shared" si="7"/>
        <v>0.47486871717929435</v>
      </c>
      <c r="T49" t="str">
        <f t="shared" si="8"/>
        <v>No Indication</v>
      </c>
      <c r="U49" t="str">
        <f t="shared" si="9"/>
        <v>No T+M+I</v>
      </c>
      <c r="V49">
        <v>4597.2210664617469</v>
      </c>
      <c r="W49">
        <v>4505.4927394457454</v>
      </c>
      <c r="X49">
        <f t="shared" si="10"/>
        <v>91.728327016001458</v>
      </c>
      <c r="Y49">
        <v>28.306972409153879</v>
      </c>
      <c r="Z49" t="str">
        <f t="shared" si="11"/>
        <v>UP</v>
      </c>
      <c r="AA49" t="str">
        <f t="shared" si="12"/>
        <v>No TMIM</v>
      </c>
      <c r="AB49" t="str">
        <f t="shared" si="13"/>
        <v>UP</v>
      </c>
      <c r="AC49" t="str">
        <f t="shared" si="14"/>
        <v>No Alert</v>
      </c>
      <c r="AD49" t="str">
        <f t="shared" si="15"/>
        <v>No Alert</v>
      </c>
      <c r="AE49" t="str">
        <f t="shared" si="16"/>
        <v>No Alert</v>
      </c>
      <c r="AF49" t="str">
        <f t="shared" si="17"/>
        <v>No Alert</v>
      </c>
      <c r="AG49" t="str">
        <f t="shared" si="18"/>
        <v>No Alert</v>
      </c>
      <c r="AH49" t="str">
        <f t="shared" si="19"/>
        <v>No Alert</v>
      </c>
    </row>
    <row r="50" spans="1:34" x14ac:dyDescent="0.25">
      <c r="A50" t="s">
        <v>5</v>
      </c>
      <c r="B50" s="1">
        <v>42926</v>
      </c>
      <c r="C50">
        <v>4920</v>
      </c>
      <c r="D50">
        <v>4998</v>
      </c>
      <c r="E50">
        <v>4774</v>
      </c>
      <c r="F50">
        <v>4848</v>
      </c>
      <c r="G50">
        <f>_xll.TA_TYPPRICE(D50,E50,F50)</f>
        <v>4873.333333333333</v>
      </c>
      <c r="H50">
        <v>4824.9144908208782</v>
      </c>
      <c r="I50" t="str">
        <f t="shared" si="0"/>
        <v>UP</v>
      </c>
      <c r="J50">
        <v>4796.5672879208487</v>
      </c>
      <c r="K50">
        <v>4625.8222085489151</v>
      </c>
      <c r="L50" t="str">
        <f t="shared" si="1"/>
        <v>UP</v>
      </c>
      <c r="M50" t="str">
        <f t="shared" si="2"/>
        <v>UP</v>
      </c>
      <c r="N50">
        <v>78.265013825365799</v>
      </c>
      <c r="O50" t="str">
        <f t="shared" si="3"/>
        <v>UP</v>
      </c>
      <c r="P50" t="str">
        <f t="shared" si="4"/>
        <v>UP</v>
      </c>
      <c r="Q50">
        <f t="shared" si="5"/>
        <v>74</v>
      </c>
      <c r="R50">
        <f t="shared" si="6"/>
        <v>224</v>
      </c>
      <c r="S50">
        <f t="shared" si="7"/>
        <v>0.33035714285714285</v>
      </c>
      <c r="T50" t="str">
        <f t="shared" si="8"/>
        <v>No Indication</v>
      </c>
      <c r="U50" t="str">
        <f t="shared" si="9"/>
        <v>No T+M+I</v>
      </c>
      <c r="V50">
        <v>4635.8024408522469</v>
      </c>
      <c r="W50">
        <v>4530.8636476349493</v>
      </c>
      <c r="X50">
        <f t="shared" si="10"/>
        <v>104.93879321729764</v>
      </c>
      <c r="Y50">
        <v>43.633336570782632</v>
      </c>
      <c r="Z50" t="str">
        <f t="shared" si="11"/>
        <v>UP</v>
      </c>
      <c r="AA50" t="str">
        <f t="shared" si="12"/>
        <v>No TMIM</v>
      </c>
      <c r="AB50" t="str">
        <f t="shared" si="13"/>
        <v>UP</v>
      </c>
      <c r="AC50" t="str">
        <f t="shared" si="14"/>
        <v>No Alert</v>
      </c>
      <c r="AD50" t="str">
        <f t="shared" si="15"/>
        <v>No Alert</v>
      </c>
      <c r="AE50" t="str">
        <f t="shared" si="16"/>
        <v>No Alert</v>
      </c>
      <c r="AF50" t="str">
        <f t="shared" si="17"/>
        <v>No Alert</v>
      </c>
      <c r="AG50" t="str">
        <f t="shared" si="18"/>
        <v>No Alert</v>
      </c>
      <c r="AH50" t="str">
        <f t="shared" si="19"/>
        <v>No Alert</v>
      </c>
    </row>
    <row r="51" spans="1:34" x14ac:dyDescent="0.25">
      <c r="A51" t="s">
        <v>5</v>
      </c>
      <c r="B51" s="1">
        <v>42927</v>
      </c>
      <c r="C51">
        <v>4800</v>
      </c>
      <c r="D51">
        <v>4868</v>
      </c>
      <c r="E51">
        <v>4678</v>
      </c>
      <c r="F51">
        <v>4703</v>
      </c>
      <c r="G51">
        <f>_xll.TA_TYPPRICE(D51,E51,F51)</f>
        <v>4749.666666666667</v>
      </c>
      <c r="H51">
        <v>4787.2905787437721</v>
      </c>
      <c r="I51" t="str">
        <f t="shared" si="0"/>
        <v>DOWN</v>
      </c>
      <c r="J51">
        <v>4812.4412239384383</v>
      </c>
      <c r="K51">
        <v>4637.417273315823</v>
      </c>
      <c r="L51" t="str">
        <f t="shared" si="1"/>
        <v>No Confirmation</v>
      </c>
      <c r="M51" t="str">
        <f t="shared" si="2"/>
        <v>No Trend</v>
      </c>
      <c r="N51">
        <v>51.940734334454042</v>
      </c>
      <c r="O51" t="str">
        <f t="shared" si="3"/>
        <v>No Momentum</v>
      </c>
      <c r="P51" t="str">
        <f t="shared" si="4"/>
        <v>No Trend + Momentum</v>
      </c>
      <c r="Q51">
        <f t="shared" si="5"/>
        <v>25</v>
      </c>
      <c r="R51">
        <f t="shared" si="6"/>
        <v>190</v>
      </c>
      <c r="S51">
        <f t="shared" si="7"/>
        <v>0.13157894736842105</v>
      </c>
      <c r="T51" t="str">
        <f t="shared" si="8"/>
        <v>DOWN</v>
      </c>
      <c r="U51" t="str">
        <f t="shared" si="9"/>
        <v>No T+M+I</v>
      </c>
      <c r="V51">
        <v>4646.1405268749786</v>
      </c>
      <c r="W51">
        <v>4543.6144885508793</v>
      </c>
      <c r="X51">
        <f t="shared" si="10"/>
        <v>102.52603832409932</v>
      </c>
      <c r="Y51">
        <v>55.411876921445966</v>
      </c>
      <c r="Z51" t="str">
        <f t="shared" si="11"/>
        <v>UP</v>
      </c>
      <c r="AA51" t="str">
        <f t="shared" si="12"/>
        <v>No TMIM</v>
      </c>
      <c r="AB51" t="str">
        <f t="shared" si="13"/>
        <v>No Confirmation</v>
      </c>
      <c r="AC51" t="str">
        <f t="shared" si="14"/>
        <v>No Alert</v>
      </c>
      <c r="AD51" t="str">
        <f t="shared" si="15"/>
        <v>No Alert</v>
      </c>
      <c r="AE51" t="str">
        <f t="shared" si="16"/>
        <v>No Alert</v>
      </c>
      <c r="AF51" t="str">
        <f t="shared" si="17"/>
        <v>No Alert</v>
      </c>
      <c r="AG51" t="str">
        <f t="shared" si="18"/>
        <v>No Alert</v>
      </c>
      <c r="AH51" t="str">
        <f t="shared" si="19"/>
        <v>No Alert</v>
      </c>
    </row>
    <row r="52" spans="1:34" x14ac:dyDescent="0.25">
      <c r="A52" t="s">
        <v>5</v>
      </c>
      <c r="B52" s="1">
        <v>42928</v>
      </c>
      <c r="C52">
        <v>4675</v>
      </c>
      <c r="D52">
        <v>4809.95</v>
      </c>
      <c r="E52">
        <v>4675</v>
      </c>
      <c r="F52">
        <v>4705</v>
      </c>
      <c r="G52">
        <f>_xll.TA_TYPPRICE(D52,E52,F52)</f>
        <v>4729.9833333333336</v>
      </c>
      <c r="H52">
        <v>4758.6369560385529</v>
      </c>
      <c r="I52" t="str">
        <f t="shared" si="0"/>
        <v>DOWN</v>
      </c>
      <c r="J52">
        <v>4811.8876186187854</v>
      </c>
      <c r="K52">
        <v>4645.7689903567516</v>
      </c>
      <c r="L52" t="str">
        <f t="shared" si="1"/>
        <v>No Confirmation</v>
      </c>
      <c r="M52" t="str">
        <f t="shared" si="2"/>
        <v>No Trend</v>
      </c>
      <c r="N52">
        <v>52.217828077895689</v>
      </c>
      <c r="O52" t="str">
        <f t="shared" si="3"/>
        <v>No Momentum</v>
      </c>
      <c r="P52" t="str">
        <f t="shared" si="4"/>
        <v>No Trend + Momentum</v>
      </c>
      <c r="Q52">
        <f t="shared" si="5"/>
        <v>30</v>
      </c>
      <c r="R52">
        <f t="shared" si="6"/>
        <v>134.94999999999982</v>
      </c>
      <c r="S52">
        <f t="shared" si="7"/>
        <v>0.22230455724342379</v>
      </c>
      <c r="T52" t="str">
        <f t="shared" si="8"/>
        <v>No Indication</v>
      </c>
      <c r="U52" t="str">
        <f t="shared" si="9"/>
        <v>No T+M+I</v>
      </c>
      <c r="V52">
        <v>4655.1958304326745</v>
      </c>
      <c r="W52">
        <v>4555.5689708804439</v>
      </c>
      <c r="X52">
        <f t="shared" si="10"/>
        <v>99.626859552230599</v>
      </c>
      <c r="Y52">
        <v>64.25487344760289</v>
      </c>
      <c r="Z52" t="str">
        <f t="shared" si="11"/>
        <v>UP</v>
      </c>
      <c r="AA52" t="str">
        <f t="shared" si="12"/>
        <v>No TMIM</v>
      </c>
      <c r="AB52" t="str">
        <f t="shared" si="13"/>
        <v>No Confirmation</v>
      </c>
      <c r="AC52" t="str">
        <f t="shared" si="14"/>
        <v>No Alert</v>
      </c>
      <c r="AD52" t="str">
        <f t="shared" si="15"/>
        <v>No Alert</v>
      </c>
      <c r="AE52" t="str">
        <f t="shared" si="16"/>
        <v>No Alert</v>
      </c>
      <c r="AF52" t="str">
        <f t="shared" si="17"/>
        <v>No Alert</v>
      </c>
      <c r="AG52" t="str">
        <f t="shared" si="18"/>
        <v>No Alert</v>
      </c>
      <c r="AH52" t="str">
        <f t="shared" si="19"/>
        <v>No Alert</v>
      </c>
    </row>
    <row r="53" spans="1:34" x14ac:dyDescent="0.25">
      <c r="A53" t="s">
        <v>5</v>
      </c>
      <c r="B53" s="1">
        <v>42929</v>
      </c>
      <c r="C53">
        <v>4719.95</v>
      </c>
      <c r="D53">
        <v>4792</v>
      </c>
      <c r="E53">
        <v>4719.8999999999996</v>
      </c>
      <c r="F53">
        <v>4750</v>
      </c>
      <c r="G53">
        <f>_xll.TA_TYPPRICE(D53,E53,F53)</f>
        <v>4753.9666666666662</v>
      </c>
      <c r="H53">
        <v>4756.3018113526095</v>
      </c>
      <c r="I53" t="str">
        <f t="shared" si="0"/>
        <v>DOWN</v>
      </c>
      <c r="J53">
        <v>4807.4681478146113</v>
      </c>
      <c r="K53">
        <v>4662.2425480552511</v>
      </c>
      <c r="L53" t="str">
        <f t="shared" si="1"/>
        <v>No Confirmation</v>
      </c>
      <c r="M53" t="str">
        <f t="shared" si="2"/>
        <v>No Trend</v>
      </c>
      <c r="N53">
        <v>58.885010050401618</v>
      </c>
      <c r="O53" t="str">
        <f t="shared" si="3"/>
        <v>No Momentum</v>
      </c>
      <c r="P53" t="str">
        <f t="shared" si="4"/>
        <v>No Trend + Momentum</v>
      </c>
      <c r="Q53">
        <f t="shared" si="5"/>
        <v>30.100000000000364</v>
      </c>
      <c r="R53">
        <f t="shared" si="6"/>
        <v>72.100000000000364</v>
      </c>
      <c r="S53">
        <f t="shared" si="7"/>
        <v>0.41747572815534273</v>
      </c>
      <c r="T53" t="str">
        <f t="shared" si="8"/>
        <v>No Indication</v>
      </c>
      <c r="U53" t="str">
        <f t="shared" si="9"/>
        <v>No T+M+I</v>
      </c>
      <c r="V53">
        <v>4669.781087289186</v>
      </c>
      <c r="W53">
        <v>4569.9712693337442</v>
      </c>
      <c r="X53">
        <f t="shared" si="10"/>
        <v>99.809817955441758</v>
      </c>
      <c r="Y53">
        <v>71.365862349170669</v>
      </c>
      <c r="Z53" t="str">
        <f t="shared" si="11"/>
        <v>UP</v>
      </c>
      <c r="AA53" t="str">
        <f t="shared" si="12"/>
        <v>No TMIM</v>
      </c>
      <c r="AB53" t="str">
        <f t="shared" si="13"/>
        <v>No Confirmation</v>
      </c>
      <c r="AC53" t="str">
        <f t="shared" si="14"/>
        <v>No Alert</v>
      </c>
      <c r="AD53" t="str">
        <f t="shared" si="15"/>
        <v>No Alert</v>
      </c>
      <c r="AE53" t="str">
        <f t="shared" si="16"/>
        <v>No Alert</v>
      </c>
      <c r="AF53" t="str">
        <f t="shared" si="17"/>
        <v>No Alert</v>
      </c>
      <c r="AG53" t="str">
        <f t="shared" si="18"/>
        <v>No Alert</v>
      </c>
      <c r="AH53" t="str">
        <f t="shared" si="19"/>
        <v>No Alert</v>
      </c>
    </row>
    <row r="54" spans="1:34" x14ac:dyDescent="0.25">
      <c r="A54" t="s">
        <v>5</v>
      </c>
      <c r="B54" s="1">
        <v>42930</v>
      </c>
      <c r="C54">
        <v>4600</v>
      </c>
      <c r="D54">
        <v>4780</v>
      </c>
      <c r="E54">
        <v>4600</v>
      </c>
      <c r="F54">
        <v>4701</v>
      </c>
      <c r="G54">
        <f>_xll.TA_TYPPRICE(D54,E54,F54)</f>
        <v>4693.666666666667</v>
      </c>
      <c r="H54">
        <v>4724.9842390096383</v>
      </c>
      <c r="I54" t="str">
        <f t="shared" si="0"/>
        <v>DOWN</v>
      </c>
      <c r="J54">
        <v>4801.3641149669202</v>
      </c>
      <c r="K54">
        <v>4648.4108707096393</v>
      </c>
      <c r="L54" t="str">
        <f t="shared" si="1"/>
        <v>No Confirmation</v>
      </c>
      <c r="M54" t="str">
        <f t="shared" si="2"/>
        <v>No Trend</v>
      </c>
      <c r="N54">
        <v>49.486541280989954</v>
      </c>
      <c r="O54" t="str">
        <f t="shared" si="3"/>
        <v>No Momentum</v>
      </c>
      <c r="P54" t="str">
        <f t="shared" si="4"/>
        <v>No Trend + Momentum</v>
      </c>
      <c r="Q54">
        <f t="shared" si="5"/>
        <v>101</v>
      </c>
      <c r="R54">
        <f t="shared" si="6"/>
        <v>180</v>
      </c>
      <c r="S54">
        <f t="shared" si="7"/>
        <v>0.56111111111111112</v>
      </c>
      <c r="T54" t="str">
        <f t="shared" si="8"/>
        <v>No Indication</v>
      </c>
      <c r="U54" t="str">
        <f t="shared" si="9"/>
        <v>No T+M+I</v>
      </c>
      <c r="V54">
        <v>4674.5839969370036</v>
      </c>
      <c r="W54">
        <v>4579.6771012349482</v>
      </c>
      <c r="X54">
        <f t="shared" si="10"/>
        <v>94.906895702055408</v>
      </c>
      <c r="Y54">
        <v>76.074069019747611</v>
      </c>
      <c r="Z54" t="str">
        <f t="shared" si="11"/>
        <v>UP</v>
      </c>
      <c r="AA54" t="str">
        <f t="shared" si="12"/>
        <v>No TMIM</v>
      </c>
      <c r="AB54" t="str">
        <f t="shared" si="13"/>
        <v>No Confirmation</v>
      </c>
      <c r="AC54" t="str">
        <f t="shared" si="14"/>
        <v>No Alert</v>
      </c>
      <c r="AD54" t="str">
        <f t="shared" si="15"/>
        <v>No Alert</v>
      </c>
      <c r="AE54" t="str">
        <f t="shared" si="16"/>
        <v>No Alert</v>
      </c>
      <c r="AF54" t="str">
        <f t="shared" si="17"/>
        <v>No Alert</v>
      </c>
      <c r="AG54" t="str">
        <f t="shared" si="18"/>
        <v>No Alert</v>
      </c>
      <c r="AH54" t="str">
        <f t="shared" si="19"/>
        <v>No Alert</v>
      </c>
    </row>
    <row r="55" spans="1:34" x14ac:dyDescent="0.25">
      <c r="A55" t="s">
        <v>5</v>
      </c>
      <c r="B55" s="1">
        <v>42933</v>
      </c>
      <c r="C55">
        <v>4714.8</v>
      </c>
      <c r="D55">
        <v>4900</v>
      </c>
      <c r="E55">
        <v>4700</v>
      </c>
      <c r="F55">
        <v>4735</v>
      </c>
      <c r="G55">
        <f>_xll.TA_TYPPRICE(D55,E55,F55)</f>
        <v>4778.333333333333</v>
      </c>
      <c r="H55">
        <v>4751.6587861714852</v>
      </c>
      <c r="I55" t="str">
        <f t="shared" si="0"/>
        <v>DOWN</v>
      </c>
      <c r="J55">
        <v>4823.2832005298269</v>
      </c>
      <c r="K55">
        <v>4659.8751216630526</v>
      </c>
      <c r="L55" t="str">
        <f t="shared" si="1"/>
        <v>No Confirmation</v>
      </c>
      <c r="M55" t="str">
        <f t="shared" si="2"/>
        <v>No Trend</v>
      </c>
      <c r="N55">
        <v>55.629026950913072</v>
      </c>
      <c r="O55" t="str">
        <f t="shared" si="3"/>
        <v>No Momentum</v>
      </c>
      <c r="P55" t="str">
        <f t="shared" si="4"/>
        <v>No Trend + Momentum</v>
      </c>
      <c r="Q55">
        <f t="shared" si="5"/>
        <v>35</v>
      </c>
      <c r="R55">
        <f t="shared" si="6"/>
        <v>200</v>
      </c>
      <c r="S55">
        <f t="shared" si="7"/>
        <v>0.17499999999999999</v>
      </c>
      <c r="T55" t="str">
        <f t="shared" si="8"/>
        <v>DOWN</v>
      </c>
      <c r="U55" t="str">
        <f t="shared" si="9"/>
        <v>No T+M+I</v>
      </c>
      <c r="V55">
        <v>4683.8787666390026</v>
      </c>
      <c r="W55">
        <v>4591.1825011434703</v>
      </c>
      <c r="X55">
        <f t="shared" si="10"/>
        <v>92.696265495532316</v>
      </c>
      <c r="Y55">
        <v>79.398508314904547</v>
      </c>
      <c r="Z55" t="str">
        <f t="shared" si="11"/>
        <v>UP</v>
      </c>
      <c r="AA55" t="str">
        <f t="shared" si="12"/>
        <v>No TMIM</v>
      </c>
      <c r="AB55" t="str">
        <f t="shared" si="13"/>
        <v>No Confirmation</v>
      </c>
      <c r="AC55" t="str">
        <f t="shared" si="14"/>
        <v>No Alert</v>
      </c>
      <c r="AD55" t="str">
        <f t="shared" si="15"/>
        <v>No Alert</v>
      </c>
      <c r="AE55" t="str">
        <f t="shared" si="16"/>
        <v>No Alert</v>
      </c>
      <c r="AF55" t="str">
        <f t="shared" si="17"/>
        <v>No Alert</v>
      </c>
      <c r="AG55" t="str">
        <f t="shared" si="18"/>
        <v>No Alert</v>
      </c>
      <c r="AH55" t="str">
        <f t="shared" si="19"/>
        <v>No Alert</v>
      </c>
    </row>
    <row r="56" spans="1:34" x14ac:dyDescent="0.25">
      <c r="A56" t="s">
        <v>5</v>
      </c>
      <c r="B56" s="1">
        <v>42934</v>
      </c>
      <c r="C56">
        <v>4759.8500000000004</v>
      </c>
      <c r="D56">
        <v>4760</v>
      </c>
      <c r="E56">
        <v>4578.6499999999996</v>
      </c>
      <c r="F56">
        <v>4589</v>
      </c>
      <c r="G56">
        <f>_xll.TA_TYPPRICE(D56,E56,F56)</f>
        <v>4642.55</v>
      </c>
      <c r="H56">
        <v>4697.1043930857431</v>
      </c>
      <c r="I56" t="str">
        <f t="shared" si="0"/>
        <v>DOWN</v>
      </c>
      <c r="J56">
        <v>4809.2202670787547</v>
      </c>
      <c r="K56">
        <v>4641.825094626819</v>
      </c>
      <c r="L56" t="str">
        <f t="shared" si="1"/>
        <v>DOWN</v>
      </c>
      <c r="M56" t="str">
        <f t="shared" si="2"/>
        <v>DOWN</v>
      </c>
      <c r="N56">
        <v>33.659256596267397</v>
      </c>
      <c r="O56" t="str">
        <f t="shared" si="3"/>
        <v>DOWN</v>
      </c>
      <c r="P56" t="str">
        <f t="shared" si="4"/>
        <v>DOWN</v>
      </c>
      <c r="Q56">
        <f t="shared" si="5"/>
        <v>10.350000000000364</v>
      </c>
      <c r="R56">
        <f t="shared" si="6"/>
        <v>181.35000000000036</v>
      </c>
      <c r="S56">
        <f t="shared" si="7"/>
        <v>5.7071960297768641E-2</v>
      </c>
      <c r="T56" t="str">
        <f t="shared" si="8"/>
        <v>DOWN</v>
      </c>
      <c r="U56" t="str">
        <f t="shared" si="9"/>
        <v>DOWN</v>
      </c>
      <c r="V56">
        <v>4669.2820333099253</v>
      </c>
      <c r="W56">
        <v>4591.0208343921022</v>
      </c>
      <c r="X56">
        <f t="shared" si="10"/>
        <v>78.261198917823094</v>
      </c>
      <c r="Y56">
        <v>79.17104643548825</v>
      </c>
      <c r="Z56" t="str">
        <f t="shared" si="11"/>
        <v>DOWN</v>
      </c>
      <c r="AA56" t="str">
        <f t="shared" si="12"/>
        <v>DOWN</v>
      </c>
      <c r="AB56" t="str">
        <f t="shared" si="13"/>
        <v>No Confirmation</v>
      </c>
      <c r="AC56" t="str">
        <f t="shared" si="14"/>
        <v>No Alert</v>
      </c>
      <c r="AD56" t="str">
        <f t="shared" si="15"/>
        <v>No Alert</v>
      </c>
      <c r="AE56" t="str">
        <f t="shared" si="16"/>
        <v>No Alert</v>
      </c>
      <c r="AF56" t="str">
        <f t="shared" si="17"/>
        <v>No Alert</v>
      </c>
      <c r="AG56" t="str">
        <f t="shared" si="18"/>
        <v>No Alert</v>
      </c>
      <c r="AH56" t="str">
        <f t="shared" si="19"/>
        <v>No Alert</v>
      </c>
    </row>
    <row r="57" spans="1:34" x14ac:dyDescent="0.25">
      <c r="A57" t="s">
        <v>5</v>
      </c>
      <c r="B57" s="1">
        <v>42935</v>
      </c>
      <c r="C57">
        <v>4600</v>
      </c>
      <c r="D57">
        <v>4649.95</v>
      </c>
      <c r="E57">
        <v>4501.3</v>
      </c>
      <c r="F57">
        <v>4523</v>
      </c>
      <c r="G57">
        <f>_xll.TA_TYPPRICE(D57,E57,F57)</f>
        <v>4558.083333333333</v>
      </c>
      <c r="H57">
        <v>4627.5938632095385</v>
      </c>
      <c r="I57" t="str">
        <f t="shared" si="0"/>
        <v>DOWN</v>
      </c>
      <c r="J57">
        <v>4773.8268743945873</v>
      </c>
      <c r="K57">
        <v>4610.5972958208595</v>
      </c>
      <c r="L57" t="str">
        <f t="shared" si="1"/>
        <v>DOWN</v>
      </c>
      <c r="M57" t="str">
        <f t="shared" si="2"/>
        <v>DOWN</v>
      </c>
      <c r="N57">
        <v>27.518176075041563</v>
      </c>
      <c r="O57" t="str">
        <f t="shared" si="3"/>
        <v>DOWN</v>
      </c>
      <c r="P57" t="str">
        <f t="shared" si="4"/>
        <v>DOWN</v>
      </c>
      <c r="Q57">
        <f t="shared" si="5"/>
        <v>21.699999999999818</v>
      </c>
      <c r="R57">
        <f t="shared" si="6"/>
        <v>148.64999999999964</v>
      </c>
      <c r="S57">
        <f t="shared" si="7"/>
        <v>0.14598049108644381</v>
      </c>
      <c r="T57" t="str">
        <f t="shared" si="8"/>
        <v>DOWN</v>
      </c>
      <c r="U57" t="str">
        <f t="shared" si="9"/>
        <v>DOWN</v>
      </c>
      <c r="V57">
        <v>4646.7771051083982</v>
      </c>
      <c r="W57">
        <v>4585.982254066761</v>
      </c>
      <c r="X57">
        <f t="shared" si="10"/>
        <v>60.79485104163723</v>
      </c>
      <c r="Y57">
        <v>75.495807356718046</v>
      </c>
      <c r="Z57" t="str">
        <f t="shared" si="11"/>
        <v>DOWN</v>
      </c>
      <c r="AA57" t="str">
        <f t="shared" si="12"/>
        <v>DOWN</v>
      </c>
      <c r="AB57" t="str">
        <f t="shared" si="13"/>
        <v>No Confirmation</v>
      </c>
      <c r="AC57" t="str">
        <f t="shared" si="14"/>
        <v>No Alert</v>
      </c>
      <c r="AD57" t="str">
        <f t="shared" si="15"/>
        <v>No Alert</v>
      </c>
      <c r="AE57" t="str">
        <f t="shared" si="16"/>
        <v>No Alert</v>
      </c>
      <c r="AF57" t="str">
        <f t="shared" si="17"/>
        <v>No Alert</v>
      </c>
      <c r="AG57" t="str">
        <f t="shared" si="18"/>
        <v>No Alert</v>
      </c>
    </row>
    <row r="58" spans="1:34" x14ac:dyDescent="0.25">
      <c r="A58" t="s">
        <v>5</v>
      </c>
      <c r="B58" s="1">
        <v>42936</v>
      </c>
      <c r="C58">
        <v>4579</v>
      </c>
      <c r="D58">
        <v>4589.95</v>
      </c>
      <c r="E58">
        <v>4452.1000000000004</v>
      </c>
      <c r="F58">
        <v>4480</v>
      </c>
      <c r="G58">
        <f>_xll.TA_TYPPRICE(D58,E58,F58)</f>
        <v>4507.3499999999995</v>
      </c>
      <c r="H58">
        <v>4567.4719316047685</v>
      </c>
      <c r="I58" t="str">
        <f t="shared" si="0"/>
        <v>DOWN</v>
      </c>
      <c r="J58">
        <v>4732.9653467513454</v>
      </c>
      <c r="K58">
        <v>4575.3756745273349</v>
      </c>
      <c r="L58" t="str">
        <f t="shared" si="1"/>
        <v>DOWN</v>
      </c>
      <c r="M58" t="str">
        <f t="shared" si="2"/>
        <v>DOWN</v>
      </c>
      <c r="N58">
        <v>23.958329088162227</v>
      </c>
      <c r="O58" t="str">
        <f t="shared" si="3"/>
        <v>DOWN</v>
      </c>
      <c r="P58" t="str">
        <f t="shared" si="4"/>
        <v>DOWN</v>
      </c>
      <c r="Q58">
        <f t="shared" si="5"/>
        <v>27.899999999999636</v>
      </c>
      <c r="R58">
        <f t="shared" si="6"/>
        <v>137.84999999999945</v>
      </c>
      <c r="S58">
        <f t="shared" si="7"/>
        <v>0.20239390642001992</v>
      </c>
      <c r="T58" t="str">
        <f t="shared" si="8"/>
        <v>No Indication</v>
      </c>
      <c r="U58" t="str">
        <f t="shared" si="9"/>
        <v>No T+M+I</v>
      </c>
      <c r="V58">
        <v>4621.1190889378759</v>
      </c>
      <c r="W58">
        <v>4578.1317167284824</v>
      </c>
      <c r="X58">
        <f t="shared" si="10"/>
        <v>42.98737220939347</v>
      </c>
      <c r="Y58">
        <v>68.994120327253128</v>
      </c>
      <c r="Z58" t="str">
        <f t="shared" si="11"/>
        <v>DOWN</v>
      </c>
      <c r="AA58" t="str">
        <f t="shared" si="12"/>
        <v>No TMIM</v>
      </c>
      <c r="AB58" t="str">
        <f t="shared" si="13"/>
        <v>DOWN</v>
      </c>
      <c r="AC58" t="str">
        <f t="shared" si="14"/>
        <v>No Alert</v>
      </c>
      <c r="AD58" t="str">
        <f t="shared" si="15"/>
        <v>No Alert</v>
      </c>
      <c r="AE58" t="str">
        <f t="shared" si="16"/>
        <v>No Alert</v>
      </c>
      <c r="AF58" t="str">
        <f t="shared" si="17"/>
        <v>No Alert</v>
      </c>
      <c r="AG58" t="str">
        <f t="shared" si="18"/>
        <v>No Alert</v>
      </c>
    </row>
    <row r="59" spans="1:34" x14ac:dyDescent="0.25">
      <c r="A59" t="s">
        <v>5</v>
      </c>
      <c r="B59" s="1">
        <v>42937</v>
      </c>
      <c r="C59">
        <v>4471</v>
      </c>
      <c r="D59">
        <v>4555</v>
      </c>
      <c r="E59">
        <v>4425</v>
      </c>
      <c r="F59">
        <v>4500</v>
      </c>
      <c r="G59">
        <f>_xll.TA_TYPPRICE(D59,E59,F59)</f>
        <v>4493.333333333333</v>
      </c>
      <c r="H59">
        <v>4530.4026324690512</v>
      </c>
      <c r="I59" t="str">
        <f t="shared" si="0"/>
        <v>DOWN</v>
      </c>
      <c r="J59">
        <v>4693.4174919177131</v>
      </c>
      <c r="K59">
        <v>4541.9588579657047</v>
      </c>
      <c r="L59" t="str">
        <f t="shared" si="1"/>
        <v>DOWN</v>
      </c>
      <c r="M59" t="str">
        <f t="shared" si="2"/>
        <v>DOWN</v>
      </c>
      <c r="N59">
        <v>29.27746466892232</v>
      </c>
      <c r="O59" t="str">
        <f t="shared" si="3"/>
        <v>DOWN</v>
      </c>
      <c r="P59" t="str">
        <f t="shared" si="4"/>
        <v>DOWN</v>
      </c>
      <c r="Q59">
        <f t="shared" si="5"/>
        <v>75</v>
      </c>
      <c r="R59">
        <f t="shared" si="6"/>
        <v>130</v>
      </c>
      <c r="S59">
        <f t="shared" si="7"/>
        <v>0.57692307692307687</v>
      </c>
      <c r="T59" t="str">
        <f t="shared" si="8"/>
        <v>No Indication</v>
      </c>
      <c r="U59" t="str">
        <f t="shared" si="9"/>
        <v>No T+M+I</v>
      </c>
      <c r="V59">
        <v>4602.4853829474332</v>
      </c>
      <c r="W59">
        <v>4572.3441821560018</v>
      </c>
      <c r="X59">
        <f t="shared" si="10"/>
        <v>30.141200791431402</v>
      </c>
      <c r="Y59">
        <v>61.223536420088784</v>
      </c>
      <c r="Z59" t="str">
        <f t="shared" si="11"/>
        <v>DOWN</v>
      </c>
      <c r="AA59" t="str">
        <f t="shared" si="12"/>
        <v>No TMIM</v>
      </c>
      <c r="AB59" t="str">
        <f t="shared" si="13"/>
        <v>DOWN</v>
      </c>
      <c r="AC59" t="str">
        <f t="shared" si="14"/>
        <v>No Alert</v>
      </c>
      <c r="AD59" t="str">
        <f t="shared" si="15"/>
        <v>No Alert</v>
      </c>
      <c r="AE59" t="str">
        <f t="shared" si="16"/>
        <v>No Alert</v>
      </c>
      <c r="AF59" t="str">
        <f t="shared" si="17"/>
        <v>No Alert</v>
      </c>
      <c r="AG59" t="str">
        <f t="shared" si="18"/>
        <v>No Alert</v>
      </c>
    </row>
    <row r="60" spans="1:34" x14ac:dyDescent="0.25">
      <c r="A60" t="s">
        <v>5</v>
      </c>
      <c r="B60" s="1">
        <v>42940</v>
      </c>
      <c r="C60">
        <v>4456.6000000000004</v>
      </c>
      <c r="D60">
        <v>4500</v>
      </c>
      <c r="E60">
        <v>4375.05</v>
      </c>
      <c r="F60">
        <v>4380</v>
      </c>
      <c r="G60">
        <f>_xll.TA_TYPPRICE(D60,E60,F60)</f>
        <v>4418.3499999999995</v>
      </c>
      <c r="H60">
        <v>4474.3763162345258</v>
      </c>
      <c r="I60" t="str">
        <f t="shared" si="0"/>
        <v>DOWN</v>
      </c>
      <c r="J60">
        <v>4650.4358270471103</v>
      </c>
      <c r="K60">
        <v>4504.8680006399927</v>
      </c>
      <c r="L60" t="str">
        <f t="shared" si="1"/>
        <v>DOWN</v>
      </c>
      <c r="M60" t="str">
        <f t="shared" si="2"/>
        <v>DOWN</v>
      </c>
      <c r="N60">
        <v>19.203033836035313</v>
      </c>
      <c r="O60" t="str">
        <f t="shared" si="3"/>
        <v>DOWN</v>
      </c>
      <c r="P60" t="str">
        <f t="shared" si="4"/>
        <v>DOWN</v>
      </c>
      <c r="Q60">
        <f t="shared" si="5"/>
        <v>4.9499999999998181</v>
      </c>
      <c r="R60">
        <f t="shared" si="6"/>
        <v>124.94999999999982</v>
      </c>
      <c r="S60">
        <f t="shared" si="7"/>
        <v>3.9615846338534016E-2</v>
      </c>
      <c r="T60" t="str">
        <f t="shared" si="8"/>
        <v>DOWN</v>
      </c>
      <c r="U60" t="str">
        <f t="shared" si="9"/>
        <v>DOWN</v>
      </c>
      <c r="V60">
        <v>4568.2568624939822</v>
      </c>
      <c r="W60">
        <v>4558.0964649592606</v>
      </c>
      <c r="X60">
        <f t="shared" si="10"/>
        <v>10.160397534721596</v>
      </c>
      <c r="Y60">
        <v>51.010908643015348</v>
      </c>
      <c r="Z60" t="str">
        <f t="shared" si="11"/>
        <v>DOWN</v>
      </c>
      <c r="AA60" t="str">
        <f t="shared" si="12"/>
        <v>DOWN</v>
      </c>
      <c r="AB60" t="str">
        <f t="shared" si="13"/>
        <v>DOWN</v>
      </c>
      <c r="AC60" t="str">
        <f t="shared" si="14"/>
        <v>DOWN</v>
      </c>
      <c r="AD60">
        <f t="shared" si="15"/>
        <v>4485.75</v>
      </c>
      <c r="AE60">
        <f t="shared" si="16"/>
        <v>4452.25</v>
      </c>
      <c r="AF60">
        <f t="shared" si="17"/>
        <v>4437.5</v>
      </c>
      <c r="AG60">
        <f t="shared" si="18"/>
        <v>4422.8</v>
      </c>
    </row>
    <row r="61" spans="1:34" x14ac:dyDescent="0.25">
      <c r="A61" t="s">
        <v>5</v>
      </c>
      <c r="B61" s="1">
        <v>42941</v>
      </c>
      <c r="C61">
        <v>4435.7</v>
      </c>
      <c r="D61">
        <v>4435.7</v>
      </c>
      <c r="E61">
        <v>4335.05</v>
      </c>
      <c r="F61">
        <v>4367</v>
      </c>
      <c r="G61">
        <f>_xll.TA_TYPPRICE(D61,E61,F61)</f>
        <v>4379.25</v>
      </c>
      <c r="H61">
        <v>4426.8131581172629</v>
      </c>
      <c r="I61" t="str">
        <f t="shared" si="0"/>
        <v>DOWN</v>
      </c>
      <c r="J61">
        <v>4602.7167543699743</v>
      </c>
      <c r="K61">
        <v>4467.1306671644388</v>
      </c>
      <c r="L61" t="str">
        <f t="shared" si="1"/>
        <v>DOWN</v>
      </c>
      <c r="M61" t="str">
        <f t="shared" si="2"/>
        <v>DOWN</v>
      </c>
      <c r="N61">
        <v>18.348066583002751</v>
      </c>
      <c r="O61" t="str">
        <f t="shared" si="3"/>
        <v>DOWN</v>
      </c>
      <c r="P61" t="str">
        <f t="shared" si="4"/>
        <v>DOWN</v>
      </c>
      <c r="Q61">
        <f t="shared" si="5"/>
        <v>31.949999999999818</v>
      </c>
      <c r="R61">
        <f t="shared" si="6"/>
        <v>100.64999999999964</v>
      </c>
      <c r="S61">
        <f t="shared" si="7"/>
        <v>0.31743666169895612</v>
      </c>
      <c r="T61" t="str">
        <f t="shared" si="8"/>
        <v>No Indication</v>
      </c>
      <c r="U61" t="str">
        <f t="shared" si="9"/>
        <v>No T+M+I</v>
      </c>
      <c r="V61">
        <v>4537.2942682641387</v>
      </c>
      <c r="W61">
        <v>4543.9411712585743</v>
      </c>
      <c r="X61">
        <f t="shared" si="10"/>
        <v>-6.6469029944355498</v>
      </c>
      <c r="Y61">
        <v>39.47934631552517</v>
      </c>
      <c r="Z61" t="str">
        <f t="shared" si="11"/>
        <v>DOWN</v>
      </c>
      <c r="AA61" t="str">
        <f t="shared" si="12"/>
        <v>No TMIM</v>
      </c>
      <c r="AB61" t="str">
        <f t="shared" si="13"/>
        <v>DOWN</v>
      </c>
      <c r="AC61" t="str">
        <f t="shared" si="14"/>
        <v>No Alert</v>
      </c>
      <c r="AD61" t="str">
        <f t="shared" si="15"/>
        <v>No Alert</v>
      </c>
      <c r="AE61" t="str">
        <f t="shared" si="16"/>
        <v>No Alert</v>
      </c>
      <c r="AF61" t="str">
        <f t="shared" si="17"/>
        <v>No Alert</v>
      </c>
      <c r="AG61" t="str">
        <f t="shared" si="18"/>
        <v>No Alert</v>
      </c>
    </row>
    <row r="62" spans="1:34" x14ac:dyDescent="0.25">
      <c r="A62" t="s">
        <v>5</v>
      </c>
      <c r="B62" s="1">
        <v>42942</v>
      </c>
      <c r="C62">
        <v>4444</v>
      </c>
      <c r="D62">
        <v>4444</v>
      </c>
      <c r="E62">
        <v>4354.8999999999996</v>
      </c>
      <c r="F62">
        <v>4379</v>
      </c>
      <c r="G62">
        <f>_xll.TA_TYPPRICE(D62,E62,F62)</f>
        <v>4392.6333333333332</v>
      </c>
      <c r="H62">
        <v>4409.7232457252976</v>
      </c>
      <c r="I62" t="str">
        <f t="shared" si="0"/>
        <v>DOWN</v>
      </c>
      <c r="J62">
        <v>4567.4463645099804</v>
      </c>
      <c r="K62">
        <v>4442.1905189056743</v>
      </c>
      <c r="L62" t="str">
        <f t="shared" si="1"/>
        <v>DOWN</v>
      </c>
      <c r="M62" t="str">
        <f t="shared" si="2"/>
        <v>DOWN</v>
      </c>
      <c r="N62">
        <v>22.337741902624124</v>
      </c>
      <c r="O62" t="str">
        <f t="shared" si="3"/>
        <v>DOWN</v>
      </c>
      <c r="P62" t="str">
        <f t="shared" si="4"/>
        <v>DOWN</v>
      </c>
      <c r="Q62">
        <f t="shared" si="5"/>
        <v>24.100000000000364</v>
      </c>
      <c r="R62">
        <f t="shared" si="6"/>
        <v>89.100000000000364</v>
      </c>
      <c r="S62">
        <f t="shared" si="7"/>
        <v>0.27048260381594014</v>
      </c>
      <c r="T62" t="str">
        <f t="shared" si="8"/>
        <v>No Indication</v>
      </c>
      <c r="U62" t="str">
        <f t="shared" si="9"/>
        <v>No T+M+I</v>
      </c>
      <c r="V62">
        <v>4512.9413039158098</v>
      </c>
      <c r="W62">
        <v>4531.7233067209017</v>
      </c>
      <c r="X62">
        <f t="shared" si="10"/>
        <v>-18.782002805091906</v>
      </c>
      <c r="Y62">
        <v>27.827076491401755</v>
      </c>
      <c r="Z62" t="str">
        <f t="shared" si="11"/>
        <v>DOWN</v>
      </c>
      <c r="AA62" t="str">
        <f t="shared" si="12"/>
        <v>No TMIM</v>
      </c>
      <c r="AB62" t="str">
        <f t="shared" si="13"/>
        <v>DOWN</v>
      </c>
      <c r="AC62" t="str">
        <f t="shared" si="14"/>
        <v>No Alert</v>
      </c>
      <c r="AD62" t="str">
        <f t="shared" si="15"/>
        <v>No Alert</v>
      </c>
      <c r="AE62" t="str">
        <f t="shared" si="16"/>
        <v>No Alert</v>
      </c>
      <c r="AF62" t="str">
        <f t="shared" si="17"/>
        <v>No Alert</v>
      </c>
      <c r="AG62" t="str">
        <f t="shared" si="18"/>
        <v>No Alert</v>
      </c>
    </row>
    <row r="63" spans="1:34" x14ac:dyDescent="0.25">
      <c r="A63" t="s">
        <v>5</v>
      </c>
      <c r="B63" s="1">
        <v>42943</v>
      </c>
      <c r="C63">
        <v>4424.8999999999996</v>
      </c>
      <c r="D63">
        <v>4424.95</v>
      </c>
      <c r="E63">
        <v>4360</v>
      </c>
      <c r="F63">
        <v>4360</v>
      </c>
      <c r="G63">
        <f>_xll.TA_TYPPRICE(D63,E63,F63)</f>
        <v>4381.6500000000005</v>
      </c>
      <c r="H63">
        <v>4395.6866228626495</v>
      </c>
      <c r="I63" t="str">
        <f t="shared" si="0"/>
        <v>DOWN</v>
      </c>
      <c r="J63">
        <v>4535.7805057299847</v>
      </c>
      <c r="K63">
        <v>4423.9259591488581</v>
      </c>
      <c r="L63" t="str">
        <f t="shared" si="1"/>
        <v>DOWN</v>
      </c>
      <c r="M63" t="str">
        <f t="shared" si="2"/>
        <v>DOWN</v>
      </c>
      <c r="N63">
        <v>20.368030967568185</v>
      </c>
      <c r="O63" t="str">
        <f t="shared" si="3"/>
        <v>DOWN</v>
      </c>
      <c r="P63" t="str">
        <f t="shared" si="4"/>
        <v>DOWN</v>
      </c>
      <c r="Q63">
        <f t="shared" si="5"/>
        <v>0</v>
      </c>
      <c r="R63">
        <f t="shared" si="6"/>
        <v>64.949999999999818</v>
      </c>
      <c r="S63">
        <f t="shared" si="7"/>
        <v>0</v>
      </c>
      <c r="T63" t="str">
        <f t="shared" si="8"/>
        <v>DOWN</v>
      </c>
      <c r="U63" t="str">
        <f t="shared" si="9"/>
        <v>DOWN</v>
      </c>
      <c r="V63">
        <v>4489.4118725441467</v>
      </c>
      <c r="W63">
        <v>4519.0030617786124</v>
      </c>
      <c r="X63">
        <f t="shared" si="10"/>
        <v>-29.591189234465674</v>
      </c>
      <c r="Y63">
        <v>16.343423346228271</v>
      </c>
      <c r="Z63" t="str">
        <f t="shared" si="11"/>
        <v>DOWN</v>
      </c>
      <c r="AA63" t="str">
        <f t="shared" si="12"/>
        <v>DOWN</v>
      </c>
      <c r="AB63" t="str">
        <f t="shared" si="13"/>
        <v>DOWN</v>
      </c>
      <c r="AC63" t="str">
        <f t="shared" si="14"/>
        <v>DOWN</v>
      </c>
      <c r="AD63">
        <f t="shared" si="15"/>
        <v>4417.55</v>
      </c>
      <c r="AE63">
        <f t="shared" si="16"/>
        <v>4400.1500000000005</v>
      </c>
      <c r="AF63">
        <f t="shared" si="17"/>
        <v>4392.5</v>
      </c>
      <c r="AG63">
        <f t="shared" si="18"/>
        <v>4384.8</v>
      </c>
    </row>
    <row r="64" spans="1:34" x14ac:dyDescent="0.25">
      <c r="A64" t="s">
        <v>5</v>
      </c>
      <c r="B64" s="1">
        <v>42944</v>
      </c>
      <c r="C64">
        <v>4325.1000000000004</v>
      </c>
      <c r="D64">
        <v>4350</v>
      </c>
      <c r="E64">
        <v>4236</v>
      </c>
      <c r="F64">
        <v>4260.05</v>
      </c>
      <c r="G64">
        <f>_xll.TA_TYPPRICE(D64,E64,F64)</f>
        <v>4282.0166666666664</v>
      </c>
      <c r="H64">
        <v>4338.851644764658</v>
      </c>
      <c r="I64" t="str">
        <f t="shared" si="0"/>
        <v>DOWN</v>
      </c>
      <c r="J64">
        <v>4494.4959489010989</v>
      </c>
      <c r="K64">
        <v>4382.1646348935565</v>
      </c>
      <c r="L64" t="str">
        <f t="shared" si="1"/>
        <v>DOWN</v>
      </c>
      <c r="M64" t="str">
        <f t="shared" si="2"/>
        <v>DOWN</v>
      </c>
      <c r="N64">
        <v>12.892526879322554</v>
      </c>
      <c r="O64" t="str">
        <f t="shared" si="3"/>
        <v>DOWN</v>
      </c>
      <c r="P64" t="str">
        <f t="shared" si="4"/>
        <v>DOWN</v>
      </c>
      <c r="Q64">
        <f t="shared" si="5"/>
        <v>24.050000000000182</v>
      </c>
      <c r="R64">
        <f t="shared" si="6"/>
        <v>114</v>
      </c>
      <c r="S64">
        <f t="shared" si="7"/>
        <v>0.21096491228070335</v>
      </c>
      <c r="T64" t="str">
        <f t="shared" si="8"/>
        <v>No Indication</v>
      </c>
      <c r="U64" t="str">
        <f t="shared" si="9"/>
        <v>No T+M+I</v>
      </c>
      <c r="V64">
        <v>4454.1254306142782</v>
      </c>
      <c r="W64">
        <v>4499.8213534987153</v>
      </c>
      <c r="X64">
        <f t="shared" si="10"/>
        <v>-45.695922884437095</v>
      </c>
      <c r="Y64">
        <v>3.9355541000951959</v>
      </c>
      <c r="Z64" t="str">
        <f t="shared" si="11"/>
        <v>DOWN</v>
      </c>
      <c r="AA64" t="str">
        <f t="shared" si="12"/>
        <v>No TMIM</v>
      </c>
      <c r="AB64" t="str">
        <f t="shared" si="13"/>
        <v>DOWN</v>
      </c>
      <c r="AC64" t="str">
        <f t="shared" si="14"/>
        <v>No Alert</v>
      </c>
      <c r="AD64" t="str">
        <f t="shared" si="15"/>
        <v>No Alert</v>
      </c>
      <c r="AE64" t="str">
        <f t="shared" si="16"/>
        <v>No Alert</v>
      </c>
      <c r="AF64" t="str">
        <f t="shared" si="17"/>
        <v>No Alert</v>
      </c>
      <c r="AG64" t="str">
        <f t="shared" si="18"/>
        <v>No Alert</v>
      </c>
    </row>
    <row r="65" spans="1:33" x14ac:dyDescent="0.25">
      <c r="A65" t="s">
        <v>5</v>
      </c>
      <c r="B65" s="1">
        <v>42947</v>
      </c>
      <c r="C65">
        <v>4349.95</v>
      </c>
      <c r="D65">
        <v>4349.95</v>
      </c>
      <c r="E65">
        <v>4250</v>
      </c>
      <c r="F65">
        <v>4258.95</v>
      </c>
      <c r="G65">
        <f>_xll.TA_TYPPRICE(D65,E65,F65)</f>
        <v>4286.3</v>
      </c>
      <c r="H65">
        <v>4312.5758223823286</v>
      </c>
      <c r="I65" t="str">
        <f t="shared" si="0"/>
        <v>DOWN</v>
      </c>
      <c r="J65">
        <v>4462.3746269230769</v>
      </c>
      <c r="K65">
        <v>4352.794716028322</v>
      </c>
      <c r="L65" t="str">
        <f t="shared" si="1"/>
        <v>DOWN</v>
      </c>
      <c r="M65" t="str">
        <f t="shared" si="2"/>
        <v>DOWN</v>
      </c>
      <c r="N65">
        <v>12.827758636277453</v>
      </c>
      <c r="O65" t="str">
        <f t="shared" si="3"/>
        <v>DOWN</v>
      </c>
      <c r="P65" t="str">
        <f t="shared" si="4"/>
        <v>DOWN</v>
      </c>
      <c r="Q65">
        <f t="shared" si="5"/>
        <v>8.9499999999998181</v>
      </c>
      <c r="R65">
        <f t="shared" si="6"/>
        <v>99.949999999999818</v>
      </c>
      <c r="S65">
        <f t="shared" si="7"/>
        <v>8.9544772386191435E-2</v>
      </c>
      <c r="T65" t="str">
        <f t="shared" si="8"/>
        <v>DOWN</v>
      </c>
      <c r="U65" t="str">
        <f t="shared" si="9"/>
        <v>DOWN</v>
      </c>
      <c r="V65">
        <v>4424.0984412890048</v>
      </c>
      <c r="W65">
        <v>4481.9790310173294</v>
      </c>
      <c r="X65">
        <f t="shared" si="10"/>
        <v>-57.880589728324594</v>
      </c>
      <c r="Y65">
        <v>-8.4276746655887624</v>
      </c>
      <c r="Z65" t="str">
        <f t="shared" si="11"/>
        <v>DOWN</v>
      </c>
      <c r="AA65" t="str">
        <f t="shared" si="12"/>
        <v>DOWN</v>
      </c>
      <c r="AB65" t="str">
        <f t="shared" si="13"/>
        <v>DOWN</v>
      </c>
      <c r="AC65" t="str">
        <f t="shared" si="14"/>
        <v>DOWN</v>
      </c>
      <c r="AD65">
        <f t="shared" si="15"/>
        <v>4338.55</v>
      </c>
      <c r="AE65">
        <f t="shared" si="16"/>
        <v>4311.75</v>
      </c>
      <c r="AF65">
        <f t="shared" si="17"/>
        <v>4300</v>
      </c>
      <c r="AG65">
        <f t="shared" si="18"/>
        <v>4288.2</v>
      </c>
    </row>
    <row r="66" spans="1:33" x14ac:dyDescent="0.25">
      <c r="A66" t="s">
        <v>5</v>
      </c>
      <c r="B66" s="1">
        <v>42948</v>
      </c>
      <c r="C66">
        <v>4319</v>
      </c>
      <c r="D66">
        <v>4319</v>
      </c>
      <c r="E66">
        <v>4229.2</v>
      </c>
      <c r="F66">
        <v>4250</v>
      </c>
      <c r="G66">
        <f>_xll.TA_TYPPRICE(D66,E66,F66)</f>
        <v>4266.0666666666666</v>
      </c>
      <c r="H66">
        <v>4289.3212445244972</v>
      </c>
      <c r="I66" t="str">
        <f t="shared" si="0"/>
        <v>DOWN</v>
      </c>
      <c r="J66">
        <v>4430.5135987179483</v>
      </c>
      <c r="K66">
        <v>4325.3292235775834</v>
      </c>
      <c r="L66" t="str">
        <f t="shared" si="1"/>
        <v>DOWN</v>
      </c>
      <c r="M66" t="str">
        <f t="shared" si="2"/>
        <v>DOWN</v>
      </c>
      <c r="N66">
        <v>12.204204847356451</v>
      </c>
      <c r="O66" t="str">
        <f t="shared" si="3"/>
        <v>DOWN</v>
      </c>
      <c r="P66" t="str">
        <f t="shared" si="4"/>
        <v>DOWN</v>
      </c>
      <c r="Q66">
        <f t="shared" si="5"/>
        <v>20.800000000000182</v>
      </c>
      <c r="R66">
        <f t="shared" si="6"/>
        <v>89.800000000000182</v>
      </c>
      <c r="S66">
        <f t="shared" si="7"/>
        <v>0.23162583518931112</v>
      </c>
      <c r="T66" t="str">
        <f t="shared" si="8"/>
        <v>No Indication</v>
      </c>
      <c r="U66" t="str">
        <f t="shared" si="9"/>
        <v>No T+M+I</v>
      </c>
      <c r="V66">
        <v>4397.3140657060812</v>
      </c>
      <c r="W66">
        <v>4464.7953990901196</v>
      </c>
      <c r="X66">
        <f t="shared" si="10"/>
        <v>-67.481333384038408</v>
      </c>
      <c r="Y66">
        <v>-20.238406409278692</v>
      </c>
      <c r="Z66" t="str">
        <f t="shared" si="11"/>
        <v>DOWN</v>
      </c>
      <c r="AA66" t="str">
        <f t="shared" si="12"/>
        <v>No TMIM</v>
      </c>
      <c r="AB66" t="str">
        <f t="shared" si="13"/>
        <v>DOWN</v>
      </c>
      <c r="AC66" t="str">
        <f t="shared" si="14"/>
        <v>No Alert</v>
      </c>
      <c r="AD66" t="str">
        <f t="shared" si="15"/>
        <v>No Alert</v>
      </c>
      <c r="AE66" t="str">
        <f t="shared" si="16"/>
        <v>No Alert</v>
      </c>
      <c r="AF66" t="str">
        <f t="shared" si="17"/>
        <v>No Alert</v>
      </c>
      <c r="AG66" t="str">
        <f t="shared" si="18"/>
        <v>No Alert</v>
      </c>
    </row>
    <row r="67" spans="1:33" x14ac:dyDescent="0.25">
      <c r="A67" t="s">
        <v>5</v>
      </c>
      <c r="B67" s="1">
        <v>42949</v>
      </c>
      <c r="C67">
        <v>4251</v>
      </c>
      <c r="D67">
        <v>4313</v>
      </c>
      <c r="E67">
        <v>4200</v>
      </c>
      <c r="F67">
        <v>4215</v>
      </c>
      <c r="G67">
        <f>_xll.TA_TYPPRICE(D67,E67,F67)</f>
        <v>4242.666666666667</v>
      </c>
      <c r="H67">
        <v>4265.9939555955825</v>
      </c>
      <c r="I67" t="str">
        <f t="shared" ref="I67:I126" si="20">IF(F67&gt;H67,"UP","DOWN")</f>
        <v>DOWN</v>
      </c>
      <c r="J67">
        <v>4404.3994656695149</v>
      </c>
      <c r="K67">
        <v>4297.4782850047868</v>
      </c>
      <c r="L67" t="str">
        <f t="shared" ref="L67:L126" si="21">IF(F67&gt;J67,"UP",IF(F67&lt;K67,"DOWN","No Confirmation"))</f>
        <v>DOWN</v>
      </c>
      <c r="M67" t="str">
        <f t="shared" ref="M67:M126" si="22">IF(AND(I67="UP",L67="UP"),"UP",IF(AND(I67="DOWN",L67="DOWN"),"DOWN","No Trend"))</f>
        <v>DOWN</v>
      </c>
      <c r="N67">
        <v>9.8610485362993661</v>
      </c>
      <c r="O67" t="str">
        <f t="shared" ref="O67:O126" si="23">IF(N67&gt;60,"UP",IF(N67&lt;40,"DOWN","No Momentum"))</f>
        <v>DOWN</v>
      </c>
      <c r="P67" t="str">
        <f t="shared" ref="P67:P126" si="24">IF(AND(M67="UP",O67="UP"),"UP",IF(AND(M67="DOWN",O67="DOWN"),"DOWN","No Trend + Momentum"))</f>
        <v>DOWN</v>
      </c>
      <c r="Q67">
        <f t="shared" ref="Q67:Q126" si="25">F67-E67</f>
        <v>15</v>
      </c>
      <c r="R67">
        <f t="shared" ref="R67:R126" si="26">D67-E67</f>
        <v>113</v>
      </c>
      <c r="S67">
        <f t="shared" ref="S67:S126" si="27">Q67/R67</f>
        <v>0.13274336283185842</v>
      </c>
      <c r="T67" t="str">
        <f t="shared" ref="T67:T126" si="28">IF(S67&gt;0.8,"UP",IF(S67&lt;0.2,"DOWN","No Indication"))</f>
        <v>DOWN</v>
      </c>
      <c r="U67" t="str">
        <f t="shared" ref="U67:U126" si="29">IF(AND(P67="UP",T67="UP"),"UP",IF(AND(P67="DOWN",T67="DOWN"),"DOWN","No T+M+I"))</f>
        <v>DOWN</v>
      </c>
      <c r="V67">
        <v>4369.2657479051459</v>
      </c>
      <c r="W67">
        <v>4446.2920361945553</v>
      </c>
      <c r="X67">
        <f t="shared" ref="X67:X126" si="30">V67-W67</f>
        <v>-77.026288289409422</v>
      </c>
      <c r="Y67">
        <v>-31.595982785304837</v>
      </c>
      <c r="Z67" t="str">
        <f t="shared" ref="Z67:Z126" si="31">IF(X67&gt;Y67,"UP",IF(X67&lt;Y67,"DOWN","No Indication"))</f>
        <v>DOWN</v>
      </c>
      <c r="AA67" t="str">
        <f t="shared" ref="AA67:AA126" si="32">IF(AND(U67="UP",Z67="UP"),"UP",IF(AND(U67="DOWN",Z67="DOWN"),"DOWN","No TMIM"))</f>
        <v>DOWN</v>
      </c>
      <c r="AB67" t="str">
        <f t="shared" ref="AB67:AB126" si="33">IF(H67&gt;J67,"UP",IF(H67&lt;K67,"DOWN","No Confirmation"))</f>
        <v>DOWN</v>
      </c>
      <c r="AC67" t="str">
        <f t="shared" ref="AC67:AC126" si="34">IF(AND(AA67="UP",AB67="UP"),"UP",IF(AND(AA67="DOWN",AB67="DOWN"),"DOWN","No Alert"))</f>
        <v>DOWN</v>
      </c>
      <c r="AD67">
        <f t="shared" ref="AD67:AD126" si="35">IF(AC67="UP",MROUND(D67-((D67-E67)*0.886),0.05),IF(AC67="DOWN",MROUND(E67+((D67-E67)*0.886),0.05),"No Alert"))</f>
        <v>4300.1000000000004</v>
      </c>
      <c r="AE67">
        <f t="shared" ref="AE67:AE126" si="36">IF(AC67="UP",MROUND(D67-((D67-E67)*0.618),0.05),IF(AC67="DOWN",MROUND(E67+((D67-E67)*0.618),0.05),"No Alert"))</f>
        <v>4269.8500000000004</v>
      </c>
      <c r="AF67">
        <f t="shared" ref="AF67:AF126" si="37">IF(AC67="UP",MROUND(D67-((D67-E67)*0.5),0.05),IF(AC67="DOWN",MROUND(E67+((D67-E67)*0.5),0.05),"No Alert"))</f>
        <v>4256.5</v>
      </c>
      <c r="AG67">
        <f t="shared" ref="AG67:AG126" si="38">IF(AC67="UP",MROUND(D67-((D67-E67)*0.382),0.05),IF(AC67="DOWN",MROUND(E67+((D67-E67)*0.382),0.05),"No Alert"))</f>
        <v>4243.1500000000005</v>
      </c>
    </row>
    <row r="68" spans="1:33" x14ac:dyDescent="0.25">
      <c r="A68" t="s">
        <v>5</v>
      </c>
      <c r="B68" s="1">
        <v>42950</v>
      </c>
      <c r="C68">
        <v>4265.95</v>
      </c>
      <c r="D68">
        <v>4280</v>
      </c>
      <c r="E68">
        <v>4170</v>
      </c>
      <c r="F68">
        <v>4185</v>
      </c>
      <c r="G68">
        <f>_xll.TA_TYPPRICE(D68,E68,F68)</f>
        <v>4211.666666666667</v>
      </c>
      <c r="H68">
        <v>4238.8303111311252</v>
      </c>
      <c r="I68" t="str">
        <f t="shared" si="20"/>
        <v>DOWN</v>
      </c>
      <c r="J68">
        <v>4376.7551399651784</v>
      </c>
      <c r="K68">
        <v>4269.1497772259454</v>
      </c>
      <c r="L68" t="str">
        <f t="shared" si="21"/>
        <v>DOWN</v>
      </c>
      <c r="M68" t="str">
        <f t="shared" si="22"/>
        <v>DOWN</v>
      </c>
      <c r="N68">
        <v>8.1786251403373704</v>
      </c>
      <c r="O68" t="str">
        <f t="shared" si="23"/>
        <v>DOWN</v>
      </c>
      <c r="P68" t="str">
        <f t="shared" si="24"/>
        <v>DOWN</v>
      </c>
      <c r="Q68">
        <f t="shared" si="25"/>
        <v>15</v>
      </c>
      <c r="R68">
        <f t="shared" si="26"/>
        <v>110</v>
      </c>
      <c r="S68">
        <f t="shared" si="27"/>
        <v>0.13636363636363635</v>
      </c>
      <c r="T68" t="str">
        <f t="shared" si="28"/>
        <v>DOWN</v>
      </c>
      <c r="U68" t="str">
        <f t="shared" si="29"/>
        <v>DOWN</v>
      </c>
      <c r="V68">
        <v>4340.9171713043543</v>
      </c>
      <c r="W68">
        <v>4426.9370705505144</v>
      </c>
      <c r="X68">
        <f t="shared" si="30"/>
        <v>-86.019899246160094</v>
      </c>
      <c r="Y68">
        <v>-42.480766077475892</v>
      </c>
      <c r="Z68" t="str">
        <f t="shared" si="31"/>
        <v>DOWN</v>
      </c>
      <c r="AA68" t="str">
        <f t="shared" si="32"/>
        <v>DOWN</v>
      </c>
      <c r="AB68" t="str">
        <f t="shared" si="33"/>
        <v>DOWN</v>
      </c>
      <c r="AC68" t="str">
        <f t="shared" si="34"/>
        <v>DOWN</v>
      </c>
      <c r="AD68">
        <f t="shared" si="35"/>
        <v>4267.45</v>
      </c>
      <c r="AE68">
        <f t="shared" si="36"/>
        <v>4238</v>
      </c>
      <c r="AF68">
        <f t="shared" si="37"/>
        <v>4225</v>
      </c>
      <c r="AG68">
        <f t="shared" si="38"/>
        <v>4212</v>
      </c>
    </row>
    <row r="69" spans="1:33" x14ac:dyDescent="0.25">
      <c r="A69" t="s">
        <v>5</v>
      </c>
      <c r="B69" s="1">
        <v>42951</v>
      </c>
      <c r="C69">
        <v>4217</v>
      </c>
      <c r="D69">
        <v>4235</v>
      </c>
      <c r="E69">
        <v>4165</v>
      </c>
      <c r="F69">
        <v>4181.2</v>
      </c>
      <c r="G69">
        <f>_xll.TA_TYPPRICE(D69,E69,F69)</f>
        <v>4193.7333333333336</v>
      </c>
      <c r="H69">
        <v>4216.2818222322294</v>
      </c>
      <c r="I69" t="str">
        <f t="shared" si="20"/>
        <v>DOWN</v>
      </c>
      <c r="J69">
        <v>4345.253997750694</v>
      </c>
      <c r="K69">
        <v>4246.0053822868467</v>
      </c>
      <c r="L69" t="str">
        <f t="shared" si="21"/>
        <v>DOWN</v>
      </c>
      <c r="M69" t="str">
        <f t="shared" si="22"/>
        <v>DOWN</v>
      </c>
      <c r="N69">
        <v>7.963501265924922</v>
      </c>
      <c r="O69" t="str">
        <f t="shared" si="23"/>
        <v>DOWN</v>
      </c>
      <c r="P69" t="str">
        <f t="shared" si="24"/>
        <v>DOWN</v>
      </c>
      <c r="Q69">
        <f t="shared" si="25"/>
        <v>16.199999999999818</v>
      </c>
      <c r="R69">
        <f t="shared" si="26"/>
        <v>70</v>
      </c>
      <c r="S69">
        <f t="shared" si="27"/>
        <v>0.23142857142856882</v>
      </c>
      <c r="T69" t="str">
        <f t="shared" si="28"/>
        <v>No Indication</v>
      </c>
      <c r="U69" t="str">
        <f t="shared" si="29"/>
        <v>No T+M+I</v>
      </c>
      <c r="V69">
        <v>4316.3452987959918</v>
      </c>
      <c r="W69">
        <v>4408.7343245838092</v>
      </c>
      <c r="X69">
        <f t="shared" si="30"/>
        <v>-92.389025787817445</v>
      </c>
      <c r="Y69">
        <v>-52.462418019544202</v>
      </c>
      <c r="Z69" t="str">
        <f t="shared" si="31"/>
        <v>DOWN</v>
      </c>
      <c r="AA69" t="str">
        <f t="shared" si="32"/>
        <v>No TMIM</v>
      </c>
      <c r="AB69" t="str">
        <f t="shared" si="33"/>
        <v>DOWN</v>
      </c>
      <c r="AC69" t="str">
        <f t="shared" si="34"/>
        <v>No Alert</v>
      </c>
      <c r="AD69" t="str">
        <f t="shared" si="35"/>
        <v>No Alert</v>
      </c>
      <c r="AE69" t="str">
        <f t="shared" si="36"/>
        <v>No Alert</v>
      </c>
      <c r="AF69" t="str">
        <f t="shared" si="37"/>
        <v>No Alert</v>
      </c>
      <c r="AG69" t="str">
        <f t="shared" si="38"/>
        <v>No Alert</v>
      </c>
    </row>
    <row r="70" spans="1:33" x14ac:dyDescent="0.25">
      <c r="A70" t="s">
        <v>5</v>
      </c>
      <c r="B70" s="1">
        <v>42954</v>
      </c>
      <c r="C70">
        <v>4200.05</v>
      </c>
      <c r="D70">
        <v>4224.8</v>
      </c>
      <c r="E70">
        <v>4134.1000000000004</v>
      </c>
      <c r="F70">
        <v>4150</v>
      </c>
      <c r="G70">
        <f>_xll.TA_TYPPRICE(D70,E70,F70)</f>
        <v>4169.6333333333341</v>
      </c>
      <c r="H70">
        <v>4192.9575777827813</v>
      </c>
      <c r="I70" t="str">
        <f t="shared" si="20"/>
        <v>DOWN</v>
      </c>
      <c r="J70">
        <v>4318.4864426949844</v>
      </c>
      <c r="K70">
        <v>4221.137519556436</v>
      </c>
      <c r="L70" t="str">
        <f t="shared" si="21"/>
        <v>DOWN</v>
      </c>
      <c r="M70" t="str">
        <f t="shared" si="22"/>
        <v>DOWN</v>
      </c>
      <c r="N70">
        <v>6.270701942665287</v>
      </c>
      <c r="O70" t="str">
        <f t="shared" si="23"/>
        <v>DOWN</v>
      </c>
      <c r="P70" t="str">
        <f t="shared" si="24"/>
        <v>DOWN</v>
      </c>
      <c r="Q70">
        <f t="shared" si="25"/>
        <v>15.899999999999636</v>
      </c>
      <c r="R70">
        <f t="shared" si="26"/>
        <v>90.699999999999818</v>
      </c>
      <c r="S70">
        <f t="shared" si="27"/>
        <v>0.17530319735391034</v>
      </c>
      <c r="T70" t="str">
        <f t="shared" si="28"/>
        <v>DOWN</v>
      </c>
      <c r="U70" t="str">
        <f t="shared" si="29"/>
        <v>DOWN</v>
      </c>
      <c r="V70">
        <v>4290.7537143658392</v>
      </c>
      <c r="W70">
        <v>4389.5688190590827</v>
      </c>
      <c r="X70">
        <f t="shared" si="30"/>
        <v>-98.815104693243484</v>
      </c>
      <c r="Y70">
        <v>-61.732955354284059</v>
      </c>
      <c r="Z70" t="str">
        <f t="shared" si="31"/>
        <v>DOWN</v>
      </c>
      <c r="AA70" t="str">
        <f t="shared" si="32"/>
        <v>DOWN</v>
      </c>
      <c r="AB70" t="str">
        <f t="shared" si="33"/>
        <v>DOWN</v>
      </c>
      <c r="AC70" t="str">
        <f t="shared" si="34"/>
        <v>DOWN</v>
      </c>
      <c r="AD70">
        <f t="shared" si="35"/>
        <v>4214.45</v>
      </c>
      <c r="AE70">
        <f t="shared" si="36"/>
        <v>4190.1500000000005</v>
      </c>
      <c r="AF70">
        <f t="shared" si="37"/>
        <v>4179.45</v>
      </c>
      <c r="AG70">
        <f t="shared" si="38"/>
        <v>4168.75</v>
      </c>
    </row>
    <row r="71" spans="1:33" x14ac:dyDescent="0.25">
      <c r="A71" t="s">
        <v>5</v>
      </c>
      <c r="B71" s="1">
        <v>42955</v>
      </c>
      <c r="C71">
        <v>4199</v>
      </c>
      <c r="D71">
        <v>4199</v>
      </c>
      <c r="E71">
        <v>4078</v>
      </c>
      <c r="F71">
        <v>4094</v>
      </c>
      <c r="G71">
        <f>_xll.TA_TYPPRICE(D71,E71,F71)</f>
        <v>4123.666666666667</v>
      </c>
      <c r="H71">
        <v>4158.3121222247246</v>
      </c>
      <c r="I71" t="str">
        <f t="shared" si="20"/>
        <v>DOWN</v>
      </c>
      <c r="J71">
        <v>4291.9338998738767</v>
      </c>
      <c r="K71">
        <v>4189.3291818772277</v>
      </c>
      <c r="L71" t="str">
        <f t="shared" si="21"/>
        <v>DOWN</v>
      </c>
      <c r="M71" t="str">
        <f t="shared" si="22"/>
        <v>DOWN</v>
      </c>
      <c r="N71">
        <v>4.2457987215552562</v>
      </c>
      <c r="O71" t="str">
        <f t="shared" si="23"/>
        <v>DOWN</v>
      </c>
      <c r="P71" t="str">
        <f t="shared" si="24"/>
        <v>DOWN</v>
      </c>
      <c r="Q71">
        <f t="shared" si="25"/>
        <v>16</v>
      </c>
      <c r="R71">
        <f t="shared" si="26"/>
        <v>121</v>
      </c>
      <c r="S71">
        <f t="shared" si="27"/>
        <v>0.13223140495867769</v>
      </c>
      <c r="T71" t="str">
        <f t="shared" si="28"/>
        <v>DOWN</v>
      </c>
      <c r="U71" t="str">
        <f t="shared" si="29"/>
        <v>DOWN</v>
      </c>
      <c r="V71">
        <v>4260.4839121557097</v>
      </c>
      <c r="W71">
        <v>4367.674832462114</v>
      </c>
      <c r="X71">
        <f t="shared" si="30"/>
        <v>-107.19092030640422</v>
      </c>
      <c r="Y71">
        <v>-70.824548344708091</v>
      </c>
      <c r="Z71" t="str">
        <f t="shared" si="31"/>
        <v>DOWN</v>
      </c>
      <c r="AA71" t="str">
        <f t="shared" si="32"/>
        <v>DOWN</v>
      </c>
      <c r="AB71" t="str">
        <f t="shared" si="33"/>
        <v>DOWN</v>
      </c>
      <c r="AC71" t="str">
        <f t="shared" si="34"/>
        <v>DOWN</v>
      </c>
      <c r="AD71">
        <f t="shared" si="35"/>
        <v>4185.2</v>
      </c>
      <c r="AE71">
        <f t="shared" si="36"/>
        <v>4152.8</v>
      </c>
      <c r="AF71">
        <f t="shared" si="37"/>
        <v>4138.5</v>
      </c>
      <c r="AG71">
        <f t="shared" si="38"/>
        <v>4124.2</v>
      </c>
    </row>
    <row r="72" spans="1:33" x14ac:dyDescent="0.25">
      <c r="A72" t="s">
        <v>5</v>
      </c>
      <c r="B72" s="1">
        <v>42956</v>
      </c>
      <c r="C72">
        <v>4082.1</v>
      </c>
      <c r="D72">
        <v>4136.8999999999996</v>
      </c>
      <c r="E72">
        <v>3933.05</v>
      </c>
      <c r="F72">
        <v>3946.95</v>
      </c>
      <c r="G72">
        <f>_xll.TA_TYPPRICE(D72,E72,F72)</f>
        <v>4005.6333333333332</v>
      </c>
      <c r="H72">
        <v>4081.9727277790289</v>
      </c>
      <c r="I72" t="str">
        <f t="shared" si="20"/>
        <v>DOWN</v>
      </c>
      <c r="J72">
        <v>4257.481922124126</v>
      </c>
      <c r="K72">
        <v>4132.3782525711767</v>
      </c>
      <c r="L72" t="str">
        <f t="shared" si="21"/>
        <v>DOWN</v>
      </c>
      <c r="M72" t="str">
        <f t="shared" si="22"/>
        <v>DOWN</v>
      </c>
      <c r="N72">
        <v>2.0611424022068845</v>
      </c>
      <c r="O72" t="str">
        <f t="shared" si="23"/>
        <v>DOWN</v>
      </c>
      <c r="P72" t="str">
        <f t="shared" si="24"/>
        <v>DOWN</v>
      </c>
      <c r="Q72">
        <f t="shared" si="25"/>
        <v>13.899999999999636</v>
      </c>
      <c r="R72">
        <f t="shared" si="26"/>
        <v>203.84999999999945</v>
      </c>
      <c r="S72">
        <f t="shared" si="27"/>
        <v>6.8187392690702342E-2</v>
      </c>
      <c r="T72" t="str">
        <f t="shared" si="28"/>
        <v>DOWN</v>
      </c>
      <c r="U72" t="str">
        <f t="shared" si="29"/>
        <v>DOWN</v>
      </c>
      <c r="V72">
        <v>4212.2479256702163</v>
      </c>
      <c r="W72">
        <v>4336.5100300575132</v>
      </c>
      <c r="X72">
        <f t="shared" si="30"/>
        <v>-124.26210438729686</v>
      </c>
      <c r="Y72">
        <v>-81.512059553225839</v>
      </c>
      <c r="Z72" t="str">
        <f t="shared" si="31"/>
        <v>DOWN</v>
      </c>
      <c r="AA72" t="str">
        <f t="shared" si="32"/>
        <v>DOWN</v>
      </c>
      <c r="AB72" t="str">
        <f t="shared" si="33"/>
        <v>DOWN</v>
      </c>
      <c r="AC72" t="str">
        <f t="shared" si="34"/>
        <v>DOWN</v>
      </c>
      <c r="AD72">
        <f t="shared" si="35"/>
        <v>4113.6500000000005</v>
      </c>
      <c r="AE72">
        <f t="shared" si="36"/>
        <v>4059.05</v>
      </c>
      <c r="AF72">
        <f t="shared" si="37"/>
        <v>4035</v>
      </c>
      <c r="AG72">
        <f t="shared" si="38"/>
        <v>4010.9</v>
      </c>
    </row>
    <row r="73" spans="1:33" x14ac:dyDescent="0.25">
      <c r="A73" t="s">
        <v>5</v>
      </c>
      <c r="B73" s="1">
        <v>42957</v>
      </c>
      <c r="C73">
        <v>3997</v>
      </c>
      <c r="D73">
        <v>4038</v>
      </c>
      <c r="E73">
        <v>3843.1</v>
      </c>
      <c r="F73">
        <v>3900</v>
      </c>
      <c r="G73">
        <f>_xll.TA_TYPPRICE(D73,E73,F73)</f>
        <v>3927.0333333333333</v>
      </c>
      <c r="H73">
        <v>4004.5030305561813</v>
      </c>
      <c r="I73" t="str">
        <f t="shared" si="20"/>
        <v>DOWN</v>
      </c>
      <c r="J73">
        <v>4208.7081616520982</v>
      </c>
      <c r="K73">
        <v>4068.0941964442486</v>
      </c>
      <c r="L73" t="str">
        <f t="shared" si="21"/>
        <v>DOWN</v>
      </c>
      <c r="M73" t="str">
        <f t="shared" si="22"/>
        <v>DOWN</v>
      </c>
      <c r="N73">
        <v>1.7099885033631284</v>
      </c>
      <c r="O73" t="str">
        <f t="shared" si="23"/>
        <v>DOWN</v>
      </c>
      <c r="P73" t="str">
        <f t="shared" si="24"/>
        <v>DOWN</v>
      </c>
      <c r="Q73">
        <f t="shared" si="25"/>
        <v>56.900000000000091</v>
      </c>
      <c r="R73">
        <f t="shared" si="26"/>
        <v>194.90000000000009</v>
      </c>
      <c r="S73">
        <f t="shared" si="27"/>
        <v>0.29194458696767606</v>
      </c>
      <c r="T73" t="str">
        <f t="shared" si="28"/>
        <v>No Indication</v>
      </c>
      <c r="U73" t="str">
        <f t="shared" si="29"/>
        <v>No T+M+I</v>
      </c>
      <c r="V73">
        <v>4164.2097832594136</v>
      </c>
      <c r="W73">
        <v>4304.1759537569569</v>
      </c>
      <c r="X73">
        <f t="shared" si="30"/>
        <v>-139.96617049754332</v>
      </c>
      <c r="Y73">
        <v>-93.202881742089332</v>
      </c>
      <c r="Z73" t="str">
        <f t="shared" si="31"/>
        <v>DOWN</v>
      </c>
      <c r="AA73" t="str">
        <f t="shared" si="32"/>
        <v>No TMIM</v>
      </c>
      <c r="AB73" t="str">
        <f t="shared" si="33"/>
        <v>DOWN</v>
      </c>
      <c r="AC73" t="str">
        <f t="shared" si="34"/>
        <v>No Alert</v>
      </c>
      <c r="AD73" t="str">
        <f t="shared" si="35"/>
        <v>No Alert</v>
      </c>
      <c r="AE73" t="str">
        <f t="shared" si="36"/>
        <v>No Alert</v>
      </c>
      <c r="AF73" t="str">
        <f t="shared" si="37"/>
        <v>No Alert</v>
      </c>
      <c r="AG73" t="str">
        <f t="shared" si="38"/>
        <v>No Alert</v>
      </c>
    </row>
    <row r="74" spans="1:33" x14ac:dyDescent="0.25">
      <c r="A74" t="s">
        <v>5</v>
      </c>
      <c r="B74" s="1">
        <v>42958</v>
      </c>
      <c r="C74">
        <v>3885</v>
      </c>
      <c r="D74">
        <v>3980</v>
      </c>
      <c r="E74">
        <v>3830</v>
      </c>
      <c r="F74">
        <v>3960</v>
      </c>
      <c r="G74">
        <f>_xll.TA_TYPPRICE(D74,E74,F74)</f>
        <v>3923.3333333333335</v>
      </c>
      <c r="H74">
        <v>3963.9181819447576</v>
      </c>
      <c r="I74" t="str">
        <f t="shared" si="20"/>
        <v>DOWN</v>
      </c>
      <c r="J74">
        <v>4157.8841257294098</v>
      </c>
      <c r="K74">
        <v>4015.1843750121934</v>
      </c>
      <c r="L74" t="str">
        <f t="shared" si="21"/>
        <v>DOWN</v>
      </c>
      <c r="M74" t="str">
        <f t="shared" si="22"/>
        <v>DOWN</v>
      </c>
      <c r="N74">
        <v>22.73734933233893</v>
      </c>
      <c r="O74" t="str">
        <f t="shared" si="23"/>
        <v>DOWN</v>
      </c>
      <c r="P74" t="str">
        <f t="shared" si="24"/>
        <v>DOWN</v>
      </c>
      <c r="Q74">
        <f t="shared" si="25"/>
        <v>130</v>
      </c>
      <c r="R74">
        <f t="shared" si="26"/>
        <v>150</v>
      </c>
      <c r="S74">
        <f t="shared" si="27"/>
        <v>0.8666666666666667</v>
      </c>
      <c r="T74" t="str">
        <f t="shared" si="28"/>
        <v>UP</v>
      </c>
      <c r="U74" t="str">
        <f t="shared" si="29"/>
        <v>No T+M+I</v>
      </c>
      <c r="V74">
        <v>4132.7928935271957</v>
      </c>
      <c r="W74">
        <v>4278.6814386638489</v>
      </c>
      <c r="X74">
        <f t="shared" si="30"/>
        <v>-145.88854513665319</v>
      </c>
      <c r="Y74">
        <v>-103.7400144210021</v>
      </c>
      <c r="Z74" t="str">
        <f t="shared" si="31"/>
        <v>DOWN</v>
      </c>
      <c r="AA74" t="str">
        <f t="shared" si="32"/>
        <v>No TMIM</v>
      </c>
      <c r="AB74" t="str">
        <f t="shared" si="33"/>
        <v>DOWN</v>
      </c>
      <c r="AC74" t="str">
        <f t="shared" si="34"/>
        <v>No Alert</v>
      </c>
      <c r="AD74" t="str">
        <f t="shared" si="35"/>
        <v>No Alert</v>
      </c>
      <c r="AE74" t="str">
        <f t="shared" si="36"/>
        <v>No Alert</v>
      </c>
      <c r="AF74" t="str">
        <f t="shared" si="37"/>
        <v>No Alert</v>
      </c>
      <c r="AG74" t="str">
        <f t="shared" si="38"/>
        <v>No Alert</v>
      </c>
    </row>
    <row r="75" spans="1:33" x14ac:dyDescent="0.25">
      <c r="A75" t="s">
        <v>5</v>
      </c>
      <c r="B75" s="1">
        <v>42961</v>
      </c>
      <c r="C75">
        <v>4020</v>
      </c>
      <c r="D75">
        <v>4020</v>
      </c>
      <c r="E75">
        <v>3870</v>
      </c>
      <c r="F75">
        <v>3940</v>
      </c>
      <c r="G75">
        <f>_xll.TA_TYPPRICE(D75,E75,F75)</f>
        <v>3943.3333333333335</v>
      </c>
      <c r="H75">
        <v>3953.6257576390453</v>
      </c>
      <c r="I75" t="str">
        <f t="shared" si="20"/>
        <v>DOWN</v>
      </c>
      <c r="J75">
        <v>4127.2432089006525</v>
      </c>
      <c r="K75">
        <v>3982.9211805650393</v>
      </c>
      <c r="L75" t="str">
        <f t="shared" si="21"/>
        <v>DOWN</v>
      </c>
      <c r="M75" t="str">
        <f t="shared" si="22"/>
        <v>DOWN</v>
      </c>
      <c r="N75">
        <v>20.876458225289131</v>
      </c>
      <c r="O75" t="str">
        <f t="shared" si="23"/>
        <v>DOWN</v>
      </c>
      <c r="P75" t="str">
        <f t="shared" si="24"/>
        <v>DOWN</v>
      </c>
      <c r="Q75">
        <f t="shared" si="25"/>
        <v>70</v>
      </c>
      <c r="R75">
        <f t="shared" si="26"/>
        <v>150</v>
      </c>
      <c r="S75">
        <f t="shared" si="27"/>
        <v>0.46666666666666667</v>
      </c>
      <c r="T75" t="str">
        <f t="shared" si="28"/>
        <v>No Indication</v>
      </c>
      <c r="U75" t="str">
        <f t="shared" si="29"/>
        <v>No T+M+I</v>
      </c>
      <c r="V75">
        <v>4103.132448369166</v>
      </c>
      <c r="W75">
        <v>4253.5939246887492</v>
      </c>
      <c r="X75">
        <f t="shared" si="30"/>
        <v>-150.4614763195832</v>
      </c>
      <c r="Y75">
        <v>-113.08430680071832</v>
      </c>
      <c r="Z75" t="str">
        <f t="shared" si="31"/>
        <v>DOWN</v>
      </c>
      <c r="AA75" t="str">
        <f t="shared" si="32"/>
        <v>No TMIM</v>
      </c>
      <c r="AB75" t="str">
        <f t="shared" si="33"/>
        <v>DOWN</v>
      </c>
      <c r="AC75" t="str">
        <f t="shared" si="34"/>
        <v>No Alert</v>
      </c>
      <c r="AD75" t="str">
        <f t="shared" si="35"/>
        <v>No Alert</v>
      </c>
      <c r="AE75" t="str">
        <f t="shared" si="36"/>
        <v>No Alert</v>
      </c>
      <c r="AF75" t="str">
        <f t="shared" si="37"/>
        <v>No Alert</v>
      </c>
      <c r="AG75" t="str">
        <f t="shared" si="38"/>
        <v>No Alert</v>
      </c>
    </row>
    <row r="76" spans="1:33" x14ac:dyDescent="0.25">
      <c r="A76" t="s">
        <v>5</v>
      </c>
      <c r="B76" s="1">
        <v>42963</v>
      </c>
      <c r="C76">
        <v>3989</v>
      </c>
      <c r="D76">
        <v>4024</v>
      </c>
      <c r="E76">
        <v>3951</v>
      </c>
      <c r="F76">
        <v>4001</v>
      </c>
      <c r="G76">
        <f>_xll.TA_TYPPRICE(D76,E76,F76)</f>
        <v>3992</v>
      </c>
      <c r="H76">
        <v>3972.8128788195227</v>
      </c>
      <c r="I76" t="str">
        <f t="shared" si="20"/>
        <v>UP</v>
      </c>
      <c r="J76">
        <v>4104.3002735893961</v>
      </c>
      <c r="K76">
        <v>3975.8275848839194</v>
      </c>
      <c r="L76" t="str">
        <f t="shared" si="21"/>
        <v>No Confirmation</v>
      </c>
      <c r="M76" t="str">
        <f t="shared" si="22"/>
        <v>No Trend</v>
      </c>
      <c r="N76">
        <v>39.693623958054189</v>
      </c>
      <c r="O76" t="str">
        <f t="shared" si="23"/>
        <v>DOWN</v>
      </c>
      <c r="P76" t="str">
        <f t="shared" si="24"/>
        <v>No Trend + Momentum</v>
      </c>
      <c r="Q76">
        <f t="shared" si="25"/>
        <v>50</v>
      </c>
      <c r="R76">
        <f t="shared" si="26"/>
        <v>73</v>
      </c>
      <c r="S76">
        <f t="shared" si="27"/>
        <v>0.68493150684931503</v>
      </c>
      <c r="T76" t="str">
        <f t="shared" si="28"/>
        <v>No Indication</v>
      </c>
      <c r="U76" t="str">
        <f t="shared" si="29"/>
        <v>No T+M+I</v>
      </c>
      <c r="V76">
        <v>4087.4197640046791</v>
      </c>
      <c r="W76">
        <v>4234.8832636006937</v>
      </c>
      <c r="X76">
        <f t="shared" si="30"/>
        <v>-147.46349959601457</v>
      </c>
      <c r="Y76">
        <v>-119.96014535977757</v>
      </c>
      <c r="Z76" t="str">
        <f t="shared" si="31"/>
        <v>DOWN</v>
      </c>
      <c r="AA76" t="str">
        <f t="shared" si="32"/>
        <v>No TMIM</v>
      </c>
      <c r="AB76" t="str">
        <f t="shared" si="33"/>
        <v>DOWN</v>
      </c>
      <c r="AC76" t="str">
        <f t="shared" si="34"/>
        <v>No Alert</v>
      </c>
      <c r="AD76" t="str">
        <f t="shared" si="35"/>
        <v>No Alert</v>
      </c>
      <c r="AE76" t="str">
        <f t="shared" si="36"/>
        <v>No Alert</v>
      </c>
      <c r="AF76" t="str">
        <f t="shared" si="37"/>
        <v>No Alert</v>
      </c>
      <c r="AG76" t="str">
        <f t="shared" si="38"/>
        <v>No Alert</v>
      </c>
    </row>
    <row r="77" spans="1:33" x14ac:dyDescent="0.25">
      <c r="A77" t="s">
        <v>5</v>
      </c>
      <c r="B77" s="1">
        <v>42964</v>
      </c>
      <c r="C77">
        <v>4001.05</v>
      </c>
      <c r="D77">
        <v>4069.95</v>
      </c>
      <c r="E77">
        <v>3990.1</v>
      </c>
      <c r="F77">
        <v>4000.1</v>
      </c>
      <c r="G77">
        <f>_xll.TA_TYPPRICE(D77,E77,F77)</f>
        <v>4020.0499999999997</v>
      </c>
      <c r="H77">
        <v>3996.431439409761</v>
      </c>
      <c r="I77" t="str">
        <f t="shared" si="20"/>
        <v>UP</v>
      </c>
      <c r="J77">
        <v>4096.6668794584193</v>
      </c>
      <c r="K77">
        <v>3978.9992326874926</v>
      </c>
      <c r="L77" t="str">
        <f t="shared" si="21"/>
        <v>No Confirmation</v>
      </c>
      <c r="M77" t="str">
        <f t="shared" si="22"/>
        <v>No Trend</v>
      </c>
      <c r="N77">
        <v>39.520286961316259</v>
      </c>
      <c r="O77" t="str">
        <f t="shared" si="23"/>
        <v>DOWN</v>
      </c>
      <c r="P77" t="str">
        <f t="shared" si="24"/>
        <v>No Trend + Momentum</v>
      </c>
      <c r="Q77">
        <f t="shared" si="25"/>
        <v>10</v>
      </c>
      <c r="R77">
        <f t="shared" si="26"/>
        <v>79.849999999999909</v>
      </c>
      <c r="S77">
        <f t="shared" si="27"/>
        <v>0.1252348152786476</v>
      </c>
      <c r="T77" t="str">
        <f t="shared" si="28"/>
        <v>DOWN</v>
      </c>
      <c r="U77" t="str">
        <f t="shared" si="29"/>
        <v>No T+M+I</v>
      </c>
      <c r="V77">
        <v>4073.9859541578053</v>
      </c>
      <c r="W77">
        <v>4217.4919107413834</v>
      </c>
      <c r="X77">
        <f t="shared" si="30"/>
        <v>-143.50595658357815</v>
      </c>
      <c r="Y77">
        <v>-124.66930760453769</v>
      </c>
      <c r="Z77" t="str">
        <f t="shared" si="31"/>
        <v>DOWN</v>
      </c>
      <c r="AA77" t="str">
        <f t="shared" si="32"/>
        <v>No TMIM</v>
      </c>
      <c r="AB77" t="str">
        <f t="shared" si="33"/>
        <v>No Confirmation</v>
      </c>
      <c r="AC77" t="str">
        <f t="shared" si="34"/>
        <v>No Alert</v>
      </c>
      <c r="AD77" t="str">
        <f t="shared" si="35"/>
        <v>No Alert</v>
      </c>
      <c r="AE77" t="str">
        <f t="shared" si="36"/>
        <v>No Alert</v>
      </c>
      <c r="AF77" t="str">
        <f t="shared" si="37"/>
        <v>No Alert</v>
      </c>
      <c r="AG77" t="str">
        <f t="shared" si="38"/>
        <v>No Alert</v>
      </c>
    </row>
    <row r="78" spans="1:33" x14ac:dyDescent="0.25">
      <c r="A78" t="s">
        <v>5</v>
      </c>
      <c r="B78" s="1">
        <v>42965</v>
      </c>
      <c r="C78">
        <v>3998.55</v>
      </c>
      <c r="D78">
        <v>4080</v>
      </c>
      <c r="E78">
        <v>3975.05</v>
      </c>
      <c r="F78">
        <v>4079</v>
      </c>
      <c r="G78">
        <f>_xll.TA_TYPPRICE(D78,E78,F78)</f>
        <v>4044.6833333333329</v>
      </c>
      <c r="H78">
        <v>4020.5573863715472</v>
      </c>
      <c r="I78" t="str">
        <f t="shared" si="20"/>
        <v>UP</v>
      </c>
      <c r="J78">
        <v>4092.9631284676593</v>
      </c>
      <c r="K78">
        <v>3978.1216254236056</v>
      </c>
      <c r="L78" t="str">
        <f t="shared" si="21"/>
        <v>No Confirmation</v>
      </c>
      <c r="M78" t="str">
        <f t="shared" si="22"/>
        <v>No Trend</v>
      </c>
      <c r="N78">
        <v>59.094878558592193</v>
      </c>
      <c r="O78" t="str">
        <f t="shared" si="23"/>
        <v>No Momentum</v>
      </c>
      <c r="P78" t="str">
        <f t="shared" si="24"/>
        <v>No Trend + Momentum</v>
      </c>
      <c r="Q78">
        <f t="shared" si="25"/>
        <v>103.94999999999982</v>
      </c>
      <c r="R78">
        <f t="shared" si="26"/>
        <v>104.94999999999982</v>
      </c>
      <c r="S78">
        <f t="shared" si="27"/>
        <v>0.99047165316817531</v>
      </c>
      <c r="T78" t="str">
        <f t="shared" si="28"/>
        <v>UP</v>
      </c>
      <c r="U78" t="str">
        <f t="shared" si="29"/>
        <v>No T+M+I</v>
      </c>
      <c r="V78">
        <v>4074.7573458258353</v>
      </c>
      <c r="W78">
        <v>4207.2332506864659</v>
      </c>
      <c r="X78">
        <f t="shared" si="30"/>
        <v>-132.47590486063064</v>
      </c>
      <c r="Y78">
        <v>-126.23062705575629</v>
      </c>
      <c r="Z78" t="str">
        <f t="shared" si="31"/>
        <v>DOWN</v>
      </c>
      <c r="AA78" t="str">
        <f t="shared" si="32"/>
        <v>No TMIM</v>
      </c>
      <c r="AB78" t="str">
        <f t="shared" si="33"/>
        <v>No Confirmation</v>
      </c>
      <c r="AC78" t="str">
        <f t="shared" si="34"/>
        <v>No Alert</v>
      </c>
      <c r="AD78" t="str">
        <f t="shared" si="35"/>
        <v>No Alert</v>
      </c>
      <c r="AE78" t="str">
        <f t="shared" si="36"/>
        <v>No Alert</v>
      </c>
      <c r="AF78" t="str">
        <f t="shared" si="37"/>
        <v>No Alert</v>
      </c>
      <c r="AG78" t="str">
        <f t="shared" si="38"/>
        <v>No Alert</v>
      </c>
    </row>
    <row r="79" spans="1:33" x14ac:dyDescent="0.25">
      <c r="A79" t="s">
        <v>5</v>
      </c>
      <c r="B79" s="1">
        <v>42968</v>
      </c>
      <c r="C79">
        <v>4099.8999999999996</v>
      </c>
      <c r="D79">
        <v>4137</v>
      </c>
      <c r="E79">
        <v>4062.1</v>
      </c>
      <c r="F79">
        <v>4090</v>
      </c>
      <c r="G79">
        <f>_xll.TA_TYPPRICE(D79,E79,F79)</f>
        <v>4096.3666666666668</v>
      </c>
      <c r="H79">
        <v>4058.462026519107</v>
      </c>
      <c r="I79" t="str">
        <f t="shared" si="20"/>
        <v>UP</v>
      </c>
      <c r="J79">
        <v>4102.7490999192905</v>
      </c>
      <c r="K79">
        <v>3996.7834864405822</v>
      </c>
      <c r="L79" t="str">
        <f t="shared" si="21"/>
        <v>No Confirmation</v>
      </c>
      <c r="M79" t="str">
        <f t="shared" si="22"/>
        <v>No Trend</v>
      </c>
      <c r="N79">
        <v>61.278897484111241</v>
      </c>
      <c r="O79" t="str">
        <f t="shared" si="23"/>
        <v>UP</v>
      </c>
      <c r="P79" t="str">
        <f t="shared" si="24"/>
        <v>No Trend + Momentum</v>
      </c>
      <c r="Q79">
        <f t="shared" si="25"/>
        <v>27.900000000000091</v>
      </c>
      <c r="R79">
        <f t="shared" si="26"/>
        <v>74.900000000000091</v>
      </c>
      <c r="S79">
        <f t="shared" si="27"/>
        <v>0.37249666221628913</v>
      </c>
      <c r="T79" t="str">
        <f t="shared" si="28"/>
        <v>No Indication</v>
      </c>
      <c r="U79" t="str">
        <f t="shared" si="29"/>
        <v>No T+M+I</v>
      </c>
      <c r="V79">
        <v>4077.1023695449376</v>
      </c>
      <c r="W79">
        <v>4198.549306191172</v>
      </c>
      <c r="X79">
        <f t="shared" si="30"/>
        <v>-121.44693664623446</v>
      </c>
      <c r="Y79">
        <v>-125.27388897385192</v>
      </c>
      <c r="Z79" t="str">
        <f t="shared" si="31"/>
        <v>UP</v>
      </c>
      <c r="AA79" t="str">
        <f t="shared" si="32"/>
        <v>No TMIM</v>
      </c>
      <c r="AB79" t="str">
        <f t="shared" si="33"/>
        <v>No Confirmation</v>
      </c>
      <c r="AC79" t="str">
        <f t="shared" si="34"/>
        <v>No Alert</v>
      </c>
      <c r="AD79" t="str">
        <f t="shared" si="35"/>
        <v>No Alert</v>
      </c>
      <c r="AE79" t="str">
        <f t="shared" si="36"/>
        <v>No Alert</v>
      </c>
      <c r="AF79" t="str">
        <f t="shared" si="37"/>
        <v>No Alert</v>
      </c>
      <c r="AG79" t="str">
        <f t="shared" si="38"/>
        <v>No Alert</v>
      </c>
    </row>
    <row r="80" spans="1:33" x14ac:dyDescent="0.25">
      <c r="A80" t="s">
        <v>5</v>
      </c>
      <c r="B80" s="1">
        <v>42969</v>
      </c>
      <c r="C80">
        <v>4092</v>
      </c>
      <c r="D80">
        <v>4148.95</v>
      </c>
      <c r="E80">
        <v>4032.05</v>
      </c>
      <c r="F80">
        <v>4097</v>
      </c>
      <c r="G80">
        <f>_xll.TA_TYPPRICE(D80,E80,F80)</f>
        <v>4092.6666666666665</v>
      </c>
      <c r="H80">
        <v>4075.564346592887</v>
      </c>
      <c r="I80" t="str">
        <f t="shared" si="20"/>
        <v>UP</v>
      </c>
      <c r="J80">
        <v>4113.0159666038926</v>
      </c>
      <c r="K80">
        <v>4004.6204894537864</v>
      </c>
      <c r="L80" t="str">
        <f t="shared" si="21"/>
        <v>No Confirmation</v>
      </c>
      <c r="M80" t="str">
        <f t="shared" si="22"/>
        <v>No Trend</v>
      </c>
      <c r="N80">
        <v>62.856427917287974</v>
      </c>
      <c r="O80" t="str">
        <f t="shared" si="23"/>
        <v>UP</v>
      </c>
      <c r="P80" t="str">
        <f t="shared" si="24"/>
        <v>No Trend + Momentum</v>
      </c>
      <c r="Q80">
        <f t="shared" si="25"/>
        <v>64.949999999999818</v>
      </c>
      <c r="R80">
        <f t="shared" si="26"/>
        <v>116.89999999999964</v>
      </c>
      <c r="S80">
        <f t="shared" si="27"/>
        <v>0.55560307955517552</v>
      </c>
      <c r="T80" t="str">
        <f t="shared" si="28"/>
        <v>No Indication</v>
      </c>
      <c r="U80" t="str">
        <f t="shared" si="29"/>
        <v>No T+M+I</v>
      </c>
      <c r="V80">
        <v>4080.1635434611012</v>
      </c>
      <c r="W80">
        <v>4191.0271353621965</v>
      </c>
      <c r="X80">
        <f t="shared" si="30"/>
        <v>-110.86359190109533</v>
      </c>
      <c r="Y80">
        <v>-122.3918295593006</v>
      </c>
      <c r="Z80" t="str">
        <f t="shared" si="31"/>
        <v>UP</v>
      </c>
      <c r="AA80" t="str">
        <f t="shared" si="32"/>
        <v>No TMIM</v>
      </c>
      <c r="AB80" t="str">
        <f t="shared" si="33"/>
        <v>No Confirmation</v>
      </c>
      <c r="AC80" t="str">
        <f t="shared" si="34"/>
        <v>No Alert</v>
      </c>
      <c r="AD80" t="str">
        <f t="shared" si="35"/>
        <v>No Alert</v>
      </c>
      <c r="AE80" t="str">
        <f t="shared" si="36"/>
        <v>No Alert</v>
      </c>
      <c r="AF80" t="str">
        <f t="shared" si="37"/>
        <v>No Alert</v>
      </c>
      <c r="AG80" t="str">
        <f t="shared" si="38"/>
        <v>No Alert</v>
      </c>
    </row>
    <row r="81" spans="1:33" x14ac:dyDescent="0.25">
      <c r="A81" t="s">
        <v>5</v>
      </c>
      <c r="B81" s="1">
        <v>42970</v>
      </c>
      <c r="C81">
        <v>4098.3500000000004</v>
      </c>
      <c r="D81">
        <v>4150</v>
      </c>
      <c r="E81">
        <v>4089.05</v>
      </c>
      <c r="F81">
        <v>4139</v>
      </c>
      <c r="G81">
        <f>_xll.TA_TYPPRICE(D81,E81,F81)</f>
        <v>4126.0166666666664</v>
      </c>
      <c r="H81">
        <v>4100.7905066297772</v>
      </c>
      <c r="I81" t="str">
        <f t="shared" si="20"/>
        <v>UP</v>
      </c>
      <c r="J81">
        <v>4121.2346406919169</v>
      </c>
      <c r="K81">
        <v>4023.3826029085008</v>
      </c>
      <c r="L81" t="str">
        <f t="shared" si="21"/>
        <v>UP</v>
      </c>
      <c r="M81" t="str">
        <f t="shared" si="22"/>
        <v>UP</v>
      </c>
      <c r="N81">
        <v>71.549621390944026</v>
      </c>
      <c r="O81" t="str">
        <f t="shared" si="23"/>
        <v>UP</v>
      </c>
      <c r="P81" t="str">
        <f t="shared" si="24"/>
        <v>UP</v>
      </c>
      <c r="Q81">
        <f t="shared" si="25"/>
        <v>49.949999999999818</v>
      </c>
      <c r="R81">
        <f t="shared" si="26"/>
        <v>60.949999999999818</v>
      </c>
      <c r="S81">
        <f t="shared" si="27"/>
        <v>0.81952420016406835</v>
      </c>
      <c r="T81" t="str">
        <f t="shared" si="28"/>
        <v>UP</v>
      </c>
      <c r="U81" t="str">
        <f t="shared" si="29"/>
        <v>UP</v>
      </c>
      <c r="V81">
        <v>4089.2153060055471</v>
      </c>
      <c r="W81">
        <v>4187.173273483515</v>
      </c>
      <c r="X81">
        <f t="shared" si="30"/>
        <v>-97.957967477967941</v>
      </c>
      <c r="Y81">
        <v>-117.50505714303407</v>
      </c>
      <c r="Z81" t="str">
        <f t="shared" si="31"/>
        <v>UP</v>
      </c>
      <c r="AA81" t="str">
        <f t="shared" si="32"/>
        <v>UP</v>
      </c>
      <c r="AB81" t="str">
        <f t="shared" si="33"/>
        <v>No Confirmation</v>
      </c>
      <c r="AC81" t="str">
        <f t="shared" si="34"/>
        <v>No Alert</v>
      </c>
      <c r="AD81" t="str">
        <f t="shared" si="35"/>
        <v>No Alert</v>
      </c>
      <c r="AE81" t="str">
        <f t="shared" si="36"/>
        <v>No Alert</v>
      </c>
      <c r="AF81" t="str">
        <f t="shared" si="37"/>
        <v>No Alert</v>
      </c>
      <c r="AG81" t="str">
        <f t="shared" si="38"/>
        <v>No Alert</v>
      </c>
    </row>
    <row r="82" spans="1:33" x14ac:dyDescent="0.25">
      <c r="A82" t="s">
        <v>5</v>
      </c>
      <c r="B82" s="1">
        <v>42971</v>
      </c>
      <c r="C82">
        <v>4134.95</v>
      </c>
      <c r="D82">
        <v>4159.3999999999996</v>
      </c>
      <c r="E82">
        <v>4090</v>
      </c>
      <c r="F82">
        <v>4105</v>
      </c>
      <c r="G82">
        <f>_xll.TA_TYPPRICE(D82,E82,F82)</f>
        <v>4118.1333333333332</v>
      </c>
      <c r="H82">
        <v>4109.4619199815552</v>
      </c>
      <c r="I82" t="str">
        <f t="shared" si="20"/>
        <v>DOWN</v>
      </c>
      <c r="J82">
        <v>4129.7158316492687</v>
      </c>
      <c r="K82">
        <v>4038.1864689288341</v>
      </c>
      <c r="L82" t="str">
        <f t="shared" si="21"/>
        <v>No Confirmation</v>
      </c>
      <c r="M82" t="str">
        <f t="shared" si="22"/>
        <v>No Trend</v>
      </c>
      <c r="N82">
        <v>57.84923188578589</v>
      </c>
      <c r="O82" t="str">
        <f t="shared" si="23"/>
        <v>No Momentum</v>
      </c>
      <c r="P82" t="str">
        <f t="shared" si="24"/>
        <v>No Trend + Momentum</v>
      </c>
      <c r="Q82">
        <f t="shared" si="25"/>
        <v>15</v>
      </c>
      <c r="R82">
        <f t="shared" si="26"/>
        <v>69.399999999999636</v>
      </c>
      <c r="S82">
        <f t="shared" si="27"/>
        <v>0.21613832853026049</v>
      </c>
      <c r="T82" t="str">
        <f t="shared" si="28"/>
        <v>No Indication</v>
      </c>
      <c r="U82" t="str">
        <f t="shared" si="29"/>
        <v>No T+M+I</v>
      </c>
      <c r="V82">
        <v>4091.643720466232</v>
      </c>
      <c r="W82">
        <v>4181.0863643365883</v>
      </c>
      <c r="X82">
        <f t="shared" si="30"/>
        <v>-89.442643870356278</v>
      </c>
      <c r="Y82">
        <v>-111.89257448849851</v>
      </c>
      <c r="Z82" t="str">
        <f t="shared" si="31"/>
        <v>UP</v>
      </c>
      <c r="AA82" t="str">
        <f t="shared" si="32"/>
        <v>No TMIM</v>
      </c>
      <c r="AB82" t="str">
        <f t="shared" si="33"/>
        <v>No Confirmation</v>
      </c>
      <c r="AC82" t="str">
        <f t="shared" si="34"/>
        <v>No Alert</v>
      </c>
      <c r="AD82" t="str">
        <f t="shared" si="35"/>
        <v>No Alert</v>
      </c>
      <c r="AE82" t="str">
        <f t="shared" si="36"/>
        <v>No Alert</v>
      </c>
      <c r="AF82" t="str">
        <f t="shared" si="37"/>
        <v>No Alert</v>
      </c>
      <c r="AG82" t="str">
        <f t="shared" si="38"/>
        <v>No Alert</v>
      </c>
    </row>
    <row r="83" spans="1:33" x14ac:dyDescent="0.25">
      <c r="A83" t="s">
        <v>5</v>
      </c>
      <c r="B83" s="1">
        <v>42975</v>
      </c>
      <c r="C83">
        <v>4140</v>
      </c>
      <c r="D83">
        <v>4274.8999999999996</v>
      </c>
      <c r="E83">
        <v>4100</v>
      </c>
      <c r="F83">
        <v>4221</v>
      </c>
      <c r="G83">
        <f>_xll.TA_TYPPRICE(D83,E83,F83)</f>
        <v>4198.6333333333332</v>
      </c>
      <c r="H83">
        <v>4154.0476266574442</v>
      </c>
      <c r="I83" t="str">
        <f t="shared" si="20"/>
        <v>UP</v>
      </c>
      <c r="J83">
        <v>4161.9789801716533</v>
      </c>
      <c r="K83">
        <v>4051.922809166871</v>
      </c>
      <c r="L83" t="str">
        <f t="shared" si="21"/>
        <v>UP</v>
      </c>
      <c r="M83" t="str">
        <f t="shared" si="22"/>
        <v>UP</v>
      </c>
      <c r="N83">
        <v>76.797017736615004</v>
      </c>
      <c r="O83" t="str">
        <f t="shared" si="23"/>
        <v>UP</v>
      </c>
      <c r="P83" t="str">
        <f t="shared" si="24"/>
        <v>UP</v>
      </c>
      <c r="Q83">
        <f t="shared" si="25"/>
        <v>121</v>
      </c>
      <c r="R83">
        <f t="shared" si="26"/>
        <v>174.89999999999964</v>
      </c>
      <c r="S83">
        <f t="shared" si="27"/>
        <v>0.69182389937107058</v>
      </c>
      <c r="T83" t="str">
        <f t="shared" si="28"/>
        <v>No Indication</v>
      </c>
      <c r="U83" t="str">
        <f t="shared" si="29"/>
        <v>No T+M+I</v>
      </c>
      <c r="V83">
        <v>4111.54468654835</v>
      </c>
      <c r="W83">
        <v>4184.0429299412854</v>
      </c>
      <c r="X83">
        <f t="shared" si="30"/>
        <v>-72.498243392935365</v>
      </c>
      <c r="Y83">
        <v>-104.01370826938589</v>
      </c>
      <c r="Z83" t="str">
        <f t="shared" si="31"/>
        <v>UP</v>
      </c>
      <c r="AA83" t="str">
        <f t="shared" si="32"/>
        <v>No TMIM</v>
      </c>
      <c r="AB83" t="str">
        <f t="shared" si="33"/>
        <v>No Confirmation</v>
      </c>
      <c r="AC83" t="str">
        <f t="shared" si="34"/>
        <v>No Alert</v>
      </c>
      <c r="AD83" t="str">
        <f t="shared" si="35"/>
        <v>No Alert</v>
      </c>
      <c r="AE83" t="str">
        <f t="shared" si="36"/>
        <v>No Alert</v>
      </c>
      <c r="AF83" t="str">
        <f t="shared" si="37"/>
        <v>No Alert</v>
      </c>
      <c r="AG83" t="str">
        <f t="shared" si="38"/>
        <v>No Alert</v>
      </c>
    </row>
    <row r="84" spans="1:33" x14ac:dyDescent="0.25">
      <c r="A84" t="s">
        <v>5</v>
      </c>
      <c r="B84" s="1">
        <v>42976</v>
      </c>
      <c r="C84">
        <v>4202</v>
      </c>
      <c r="D84">
        <v>4225</v>
      </c>
      <c r="E84">
        <v>4193.1499999999996</v>
      </c>
      <c r="F84">
        <v>4200.1499999999996</v>
      </c>
      <c r="G84">
        <f>_xll.TA_TYPPRICE(D84,E84,F84)</f>
        <v>4206.0999999999995</v>
      </c>
      <c r="H84">
        <v>4180.0738133287214</v>
      </c>
      <c r="I84" t="str">
        <f t="shared" si="20"/>
        <v>UP</v>
      </c>
      <c r="J84">
        <v>4175.9836512446191</v>
      </c>
      <c r="K84">
        <v>4083.3066293520105</v>
      </c>
      <c r="L84" t="str">
        <f t="shared" si="21"/>
        <v>UP</v>
      </c>
      <c r="M84" t="str">
        <f t="shared" si="22"/>
        <v>UP</v>
      </c>
      <c r="N84">
        <v>69.752211699178062</v>
      </c>
      <c r="O84" t="str">
        <f t="shared" si="23"/>
        <v>UP</v>
      </c>
      <c r="P84" t="str">
        <f t="shared" si="24"/>
        <v>UP</v>
      </c>
      <c r="Q84">
        <f t="shared" si="25"/>
        <v>7</v>
      </c>
      <c r="R84">
        <f t="shared" si="26"/>
        <v>31.850000000000364</v>
      </c>
      <c r="S84">
        <f t="shared" si="27"/>
        <v>0.21978021978021728</v>
      </c>
      <c r="T84" t="str">
        <f t="shared" si="28"/>
        <v>No Indication</v>
      </c>
      <c r="U84" t="str">
        <f t="shared" si="29"/>
        <v>No T+M+I</v>
      </c>
      <c r="V84">
        <v>4125.176273233219</v>
      </c>
      <c r="W84">
        <v>4185.236046241931</v>
      </c>
      <c r="X84">
        <f t="shared" si="30"/>
        <v>-60.059773008712</v>
      </c>
      <c r="Y84">
        <v>-95.222921217251113</v>
      </c>
      <c r="Z84" t="str">
        <f t="shared" si="31"/>
        <v>UP</v>
      </c>
      <c r="AA84" t="str">
        <f t="shared" si="32"/>
        <v>No TMIM</v>
      </c>
      <c r="AB84" t="str">
        <f t="shared" si="33"/>
        <v>UP</v>
      </c>
      <c r="AC84" t="str">
        <f t="shared" si="34"/>
        <v>No Alert</v>
      </c>
      <c r="AD84" t="str">
        <f t="shared" si="35"/>
        <v>No Alert</v>
      </c>
      <c r="AE84" t="str">
        <f t="shared" si="36"/>
        <v>No Alert</v>
      </c>
      <c r="AF84" t="str">
        <f t="shared" si="37"/>
        <v>No Alert</v>
      </c>
      <c r="AG84" t="str">
        <f t="shared" si="38"/>
        <v>No Alert</v>
      </c>
    </row>
    <row r="85" spans="1:33" x14ac:dyDescent="0.25">
      <c r="A85" t="s">
        <v>5</v>
      </c>
      <c r="B85" s="1">
        <v>42977</v>
      </c>
      <c r="C85">
        <v>4159.6000000000004</v>
      </c>
      <c r="D85">
        <v>4217.95</v>
      </c>
      <c r="E85">
        <v>4156.25</v>
      </c>
      <c r="F85">
        <v>4205</v>
      </c>
      <c r="G85">
        <f>_xll.TA_TYPPRICE(D85,E85,F85)</f>
        <v>4193.0666666666666</v>
      </c>
      <c r="H85">
        <v>4186.5702399976944</v>
      </c>
      <c r="I85" t="str">
        <f t="shared" si="20"/>
        <v>UP</v>
      </c>
      <c r="J85">
        <v>4185.309506523593</v>
      </c>
      <c r="K85">
        <v>4099.5162672737861</v>
      </c>
      <c r="L85" t="str">
        <f t="shared" si="21"/>
        <v>UP</v>
      </c>
      <c r="M85" t="str">
        <f t="shared" si="22"/>
        <v>UP</v>
      </c>
      <c r="N85">
        <v>70.538047661907171</v>
      </c>
      <c r="O85" t="str">
        <f t="shared" si="23"/>
        <v>UP</v>
      </c>
      <c r="P85" t="str">
        <f t="shared" si="24"/>
        <v>UP</v>
      </c>
      <c r="Q85">
        <f t="shared" si="25"/>
        <v>48.75</v>
      </c>
      <c r="R85">
        <f t="shared" si="26"/>
        <v>61.699999999999818</v>
      </c>
      <c r="S85">
        <f t="shared" si="27"/>
        <v>0.79011345218800877</v>
      </c>
      <c r="T85" t="str">
        <f t="shared" si="28"/>
        <v>No Indication</v>
      </c>
      <c r="U85" t="str">
        <f t="shared" si="29"/>
        <v>No T+M+I</v>
      </c>
      <c r="V85">
        <v>4137.4568465819548</v>
      </c>
      <c r="W85">
        <v>4186.7000428166029</v>
      </c>
      <c r="X85">
        <f t="shared" si="30"/>
        <v>-49.243196234648167</v>
      </c>
      <c r="Y85">
        <v>-86.026976220730518</v>
      </c>
      <c r="Z85" t="str">
        <f t="shared" si="31"/>
        <v>UP</v>
      </c>
      <c r="AA85" t="str">
        <f t="shared" si="32"/>
        <v>No TMIM</v>
      </c>
      <c r="AB85" t="str">
        <f t="shared" si="33"/>
        <v>UP</v>
      </c>
      <c r="AC85" t="str">
        <f t="shared" si="34"/>
        <v>No Alert</v>
      </c>
      <c r="AD85" t="str">
        <f t="shared" si="35"/>
        <v>No Alert</v>
      </c>
      <c r="AE85" t="str">
        <f t="shared" si="36"/>
        <v>No Alert</v>
      </c>
      <c r="AF85" t="str">
        <f t="shared" si="37"/>
        <v>No Alert</v>
      </c>
      <c r="AG85" t="str">
        <f t="shared" si="38"/>
        <v>No Alert</v>
      </c>
    </row>
    <row r="86" spans="1:33" x14ac:dyDescent="0.25">
      <c r="A86" t="s">
        <v>5</v>
      </c>
      <c r="B86" s="1">
        <v>42978</v>
      </c>
      <c r="C86">
        <v>4164.05</v>
      </c>
      <c r="D86">
        <v>4275</v>
      </c>
      <c r="E86">
        <v>4164.05</v>
      </c>
      <c r="F86">
        <v>4230</v>
      </c>
      <c r="G86">
        <f>_xll.TA_TYPPRICE(D86,E86,F86)</f>
        <v>4223.0166666666664</v>
      </c>
      <c r="H86">
        <v>4204.7934533321804</v>
      </c>
      <c r="I86" t="str">
        <f t="shared" si="20"/>
        <v>UP</v>
      </c>
      <c r="J86">
        <v>4205.2407272961282</v>
      </c>
      <c r="K86">
        <v>4113.8570967685</v>
      </c>
      <c r="L86" t="str">
        <f t="shared" si="21"/>
        <v>UP</v>
      </c>
      <c r="M86" t="str">
        <f t="shared" si="22"/>
        <v>UP</v>
      </c>
      <c r="N86">
        <v>74.762687278298458</v>
      </c>
      <c r="O86" t="str">
        <f t="shared" si="23"/>
        <v>UP</v>
      </c>
      <c r="P86" t="str">
        <f t="shared" si="24"/>
        <v>UP</v>
      </c>
      <c r="Q86">
        <f t="shared" si="25"/>
        <v>65.949999999999818</v>
      </c>
      <c r="R86">
        <f t="shared" si="26"/>
        <v>110.94999999999982</v>
      </c>
      <c r="S86">
        <f t="shared" si="27"/>
        <v>0.59441189725101329</v>
      </c>
      <c r="T86" t="str">
        <f t="shared" si="28"/>
        <v>No Indication</v>
      </c>
      <c r="U86" t="str">
        <f t="shared" si="29"/>
        <v>No T+M+I</v>
      </c>
      <c r="V86">
        <v>4151.6942548001152</v>
      </c>
      <c r="W86">
        <v>4189.9074470524101</v>
      </c>
      <c r="X86">
        <f t="shared" si="30"/>
        <v>-38.213192252294903</v>
      </c>
      <c r="Y86">
        <v>-76.464219427043389</v>
      </c>
      <c r="Z86" t="str">
        <f t="shared" si="31"/>
        <v>UP</v>
      </c>
      <c r="AA86" t="str">
        <f t="shared" si="32"/>
        <v>No TMIM</v>
      </c>
      <c r="AB86" t="str">
        <f t="shared" si="33"/>
        <v>No Confirmation</v>
      </c>
      <c r="AC86" t="str">
        <f t="shared" si="34"/>
        <v>No Alert</v>
      </c>
      <c r="AD86" t="str">
        <f t="shared" si="35"/>
        <v>No Alert</v>
      </c>
      <c r="AE86" t="str">
        <f t="shared" si="36"/>
        <v>No Alert</v>
      </c>
      <c r="AF86" t="str">
        <f t="shared" si="37"/>
        <v>No Alert</v>
      </c>
      <c r="AG86" t="str">
        <f t="shared" si="38"/>
        <v>No Alert</v>
      </c>
    </row>
    <row r="87" spans="1:33" x14ac:dyDescent="0.25">
      <c r="A87" t="s">
        <v>5</v>
      </c>
      <c r="B87" s="1">
        <v>42979</v>
      </c>
      <c r="C87">
        <v>4277.95</v>
      </c>
      <c r="D87">
        <v>4277.95</v>
      </c>
      <c r="E87">
        <v>4200</v>
      </c>
      <c r="F87">
        <v>4252.45</v>
      </c>
      <c r="G87">
        <f>_xll.TA_TYPPRICE(D87,E87,F87)</f>
        <v>4243.4666666666672</v>
      </c>
      <c r="H87">
        <v>4224.1300599994238</v>
      </c>
      <c r="I87" t="str">
        <f t="shared" si="20"/>
        <v>UP</v>
      </c>
      <c r="J87">
        <v>4221.3983434525444</v>
      </c>
      <c r="K87">
        <v>4132.9999641532777</v>
      </c>
      <c r="L87" t="str">
        <f t="shared" si="21"/>
        <v>UP</v>
      </c>
      <c r="M87" t="str">
        <f t="shared" si="22"/>
        <v>UP</v>
      </c>
      <c r="N87">
        <v>78.26166218434129</v>
      </c>
      <c r="O87" t="str">
        <f t="shared" si="23"/>
        <v>UP</v>
      </c>
      <c r="P87" t="str">
        <f t="shared" si="24"/>
        <v>UP</v>
      </c>
      <c r="Q87">
        <f t="shared" si="25"/>
        <v>52.449999999999818</v>
      </c>
      <c r="R87">
        <f t="shared" si="26"/>
        <v>77.949999999999818</v>
      </c>
      <c r="S87">
        <f t="shared" si="27"/>
        <v>0.67286722257857523</v>
      </c>
      <c r="T87" t="str">
        <f t="shared" si="28"/>
        <v>No Indication</v>
      </c>
      <c r="U87" t="str">
        <f t="shared" si="29"/>
        <v>No T+M+I</v>
      </c>
      <c r="V87">
        <v>4167.1951386770206</v>
      </c>
      <c r="W87">
        <v>4194.540228752232</v>
      </c>
      <c r="X87">
        <f t="shared" si="30"/>
        <v>-27.345090075211374</v>
      </c>
      <c r="Y87">
        <v>-66.640393556676983</v>
      </c>
      <c r="Z87" t="str">
        <f t="shared" si="31"/>
        <v>UP</v>
      </c>
      <c r="AA87" t="str">
        <f t="shared" si="32"/>
        <v>No TMIM</v>
      </c>
      <c r="AB87" t="str">
        <f t="shared" si="33"/>
        <v>UP</v>
      </c>
      <c r="AC87" t="str">
        <f t="shared" si="34"/>
        <v>No Alert</v>
      </c>
      <c r="AD87" t="str">
        <f t="shared" si="35"/>
        <v>No Alert</v>
      </c>
      <c r="AE87" t="str">
        <f t="shared" si="36"/>
        <v>No Alert</v>
      </c>
      <c r="AF87" t="str">
        <f t="shared" si="37"/>
        <v>No Alert</v>
      </c>
      <c r="AG87" t="str">
        <f t="shared" si="38"/>
        <v>No Alert</v>
      </c>
    </row>
    <row r="88" spans="1:33" x14ac:dyDescent="0.25">
      <c r="A88" t="s">
        <v>5</v>
      </c>
      <c r="B88" s="1">
        <v>42982</v>
      </c>
      <c r="C88">
        <v>4274</v>
      </c>
      <c r="D88">
        <v>4369.8999999999996</v>
      </c>
      <c r="E88">
        <v>4245.1000000000004</v>
      </c>
      <c r="F88">
        <v>4355</v>
      </c>
      <c r="G88">
        <f>_xll.TA_TYPPRICE(D88,E88,F88)</f>
        <v>4323.333333333333</v>
      </c>
      <c r="H88">
        <v>4273.7316966663784</v>
      </c>
      <c r="I88" t="str">
        <f t="shared" si="20"/>
        <v>UP</v>
      </c>
      <c r="J88">
        <v>4254.3987115742011</v>
      </c>
      <c r="K88">
        <v>4157.9110832303268</v>
      </c>
      <c r="L88" t="str">
        <f t="shared" si="21"/>
        <v>UP</v>
      </c>
      <c r="M88" t="str">
        <f t="shared" si="22"/>
        <v>UP</v>
      </c>
      <c r="N88">
        <v>87.86678527170217</v>
      </c>
      <c r="O88" t="str">
        <f t="shared" si="23"/>
        <v>UP</v>
      </c>
      <c r="P88" t="str">
        <f t="shared" si="24"/>
        <v>UP</v>
      </c>
      <c r="Q88">
        <f t="shared" si="25"/>
        <v>109.89999999999964</v>
      </c>
      <c r="R88">
        <f t="shared" si="26"/>
        <v>124.79999999999927</v>
      </c>
      <c r="S88">
        <f t="shared" si="27"/>
        <v>0.88060897435897656</v>
      </c>
      <c r="T88" t="str">
        <f t="shared" si="28"/>
        <v>UP</v>
      </c>
      <c r="U88" t="str">
        <f t="shared" si="29"/>
        <v>UP</v>
      </c>
      <c r="V88">
        <v>4196.0881942651713</v>
      </c>
      <c r="W88">
        <v>4206.4261377335479</v>
      </c>
      <c r="X88">
        <f t="shared" si="30"/>
        <v>-10.337943468376579</v>
      </c>
      <c r="Y88">
        <v>-55.379903539016901</v>
      </c>
      <c r="Z88" t="str">
        <f t="shared" si="31"/>
        <v>UP</v>
      </c>
      <c r="AA88" t="str">
        <f t="shared" si="32"/>
        <v>UP</v>
      </c>
      <c r="AB88" t="str">
        <f t="shared" si="33"/>
        <v>UP</v>
      </c>
      <c r="AC88" t="str">
        <f t="shared" si="34"/>
        <v>UP</v>
      </c>
      <c r="AD88">
        <f t="shared" si="35"/>
        <v>4259.3500000000004</v>
      </c>
      <c r="AE88">
        <f t="shared" si="36"/>
        <v>4292.75</v>
      </c>
      <c r="AF88">
        <f t="shared" si="37"/>
        <v>4307.5</v>
      </c>
      <c r="AG88">
        <f t="shared" si="38"/>
        <v>4322.25</v>
      </c>
    </row>
    <row r="89" spans="1:33" x14ac:dyDescent="0.25">
      <c r="A89" t="s">
        <v>5</v>
      </c>
      <c r="B89" s="1">
        <v>42983</v>
      </c>
      <c r="C89">
        <v>4350</v>
      </c>
      <c r="D89">
        <v>4390</v>
      </c>
      <c r="E89">
        <v>4266.05</v>
      </c>
      <c r="F89">
        <v>4341.05</v>
      </c>
      <c r="G89">
        <f>_xll.TA_TYPPRICE(D89,E89,F89)</f>
        <v>4332.3666666666659</v>
      </c>
      <c r="H89">
        <v>4303.0491816665217</v>
      </c>
      <c r="I89" t="str">
        <f t="shared" si="20"/>
        <v>UP</v>
      </c>
      <c r="J89">
        <v>4284.532331224379</v>
      </c>
      <c r="K89">
        <v>4181.9419536235873</v>
      </c>
      <c r="L89" t="str">
        <f t="shared" si="21"/>
        <v>UP</v>
      </c>
      <c r="M89" t="str">
        <f t="shared" si="22"/>
        <v>UP</v>
      </c>
      <c r="N89">
        <v>81.726506458279644</v>
      </c>
      <c r="O89" t="str">
        <f t="shared" si="23"/>
        <v>UP</v>
      </c>
      <c r="P89" t="str">
        <f t="shared" si="24"/>
        <v>UP</v>
      </c>
      <c r="Q89">
        <f t="shared" si="25"/>
        <v>75</v>
      </c>
      <c r="R89">
        <f t="shared" si="26"/>
        <v>123.94999999999982</v>
      </c>
      <c r="S89">
        <f t="shared" si="27"/>
        <v>0.60508269463493436</v>
      </c>
      <c r="T89" t="str">
        <f t="shared" si="28"/>
        <v>No Indication</v>
      </c>
      <c r="U89" t="str">
        <f t="shared" si="29"/>
        <v>No T+M+I</v>
      </c>
      <c r="V89">
        <v>4218.3900105320681</v>
      </c>
      <c r="W89">
        <v>4216.3982756792111</v>
      </c>
      <c r="X89">
        <f t="shared" si="30"/>
        <v>1.9917348528570074</v>
      </c>
      <c r="Y89">
        <v>-43.905575860642116</v>
      </c>
      <c r="Z89" t="str">
        <f t="shared" si="31"/>
        <v>UP</v>
      </c>
      <c r="AA89" t="str">
        <f t="shared" si="32"/>
        <v>No TMIM</v>
      </c>
      <c r="AB89" t="str">
        <f t="shared" si="33"/>
        <v>UP</v>
      </c>
      <c r="AC89" t="str">
        <f t="shared" si="34"/>
        <v>No Alert</v>
      </c>
      <c r="AD89" t="str">
        <f t="shared" si="35"/>
        <v>No Alert</v>
      </c>
      <c r="AE89" t="str">
        <f t="shared" si="36"/>
        <v>No Alert</v>
      </c>
      <c r="AF89" t="str">
        <f t="shared" si="37"/>
        <v>No Alert</v>
      </c>
      <c r="AG89" t="str">
        <f t="shared" si="38"/>
        <v>No Alert</v>
      </c>
    </row>
    <row r="90" spans="1:33" x14ac:dyDescent="0.25">
      <c r="A90" t="s">
        <v>5</v>
      </c>
      <c r="B90" s="1">
        <v>42984</v>
      </c>
      <c r="C90">
        <v>4341</v>
      </c>
      <c r="D90">
        <v>4365</v>
      </c>
      <c r="E90">
        <v>4282.05</v>
      </c>
      <c r="F90">
        <v>4325</v>
      </c>
      <c r="G90">
        <f>_xll.TA_TYPPRICE(D90,E90,F90)</f>
        <v>4324.0166666666664</v>
      </c>
      <c r="H90">
        <v>4313.5329241665941</v>
      </c>
      <c r="I90" t="str">
        <f t="shared" si="20"/>
        <v>UP</v>
      </c>
      <c r="J90">
        <v>4302.4140353967396</v>
      </c>
      <c r="K90">
        <v>4204.1881861516795</v>
      </c>
      <c r="L90" t="str">
        <f t="shared" si="21"/>
        <v>UP</v>
      </c>
      <c r="M90" t="str">
        <f t="shared" si="22"/>
        <v>UP</v>
      </c>
      <c r="N90">
        <v>74.262941082289728</v>
      </c>
      <c r="O90" t="str">
        <f t="shared" si="23"/>
        <v>UP</v>
      </c>
      <c r="P90" t="str">
        <f t="shared" si="24"/>
        <v>UP</v>
      </c>
      <c r="Q90">
        <f t="shared" si="25"/>
        <v>42.949999999999818</v>
      </c>
      <c r="R90">
        <f t="shared" si="26"/>
        <v>82.949999999999818</v>
      </c>
      <c r="S90">
        <f t="shared" si="27"/>
        <v>0.51778179626280785</v>
      </c>
      <c r="T90" t="str">
        <f t="shared" si="28"/>
        <v>No Indication</v>
      </c>
      <c r="U90" t="str">
        <f t="shared" si="29"/>
        <v>No T+M+I</v>
      </c>
      <c r="V90">
        <v>4234.7915473732883</v>
      </c>
      <c r="W90">
        <v>4224.4428478511218</v>
      </c>
      <c r="X90">
        <f t="shared" si="30"/>
        <v>10.348699522166498</v>
      </c>
      <c r="Y90">
        <v>-33.054720784080395</v>
      </c>
      <c r="Z90" t="str">
        <f t="shared" si="31"/>
        <v>UP</v>
      </c>
      <c r="AA90" t="str">
        <f t="shared" si="32"/>
        <v>No TMIM</v>
      </c>
      <c r="AB90" t="str">
        <f t="shared" si="33"/>
        <v>UP</v>
      </c>
      <c r="AC90" t="str">
        <f t="shared" si="34"/>
        <v>No Alert</v>
      </c>
      <c r="AD90" t="str">
        <f t="shared" si="35"/>
        <v>No Alert</v>
      </c>
      <c r="AE90" t="str">
        <f t="shared" si="36"/>
        <v>No Alert</v>
      </c>
      <c r="AF90" t="str">
        <f t="shared" si="37"/>
        <v>No Alert</v>
      </c>
      <c r="AG90" t="str">
        <f t="shared" si="38"/>
        <v>No Alert</v>
      </c>
    </row>
    <row r="91" spans="1:33" x14ac:dyDescent="0.25">
      <c r="A91" t="s">
        <v>5</v>
      </c>
      <c r="B91" s="1">
        <v>42985</v>
      </c>
      <c r="C91">
        <v>4348</v>
      </c>
      <c r="D91">
        <v>4348</v>
      </c>
      <c r="E91">
        <v>4276</v>
      </c>
      <c r="F91">
        <v>4276</v>
      </c>
      <c r="G91">
        <f>_xll.TA_TYPPRICE(D91,E91,F91)</f>
        <v>4300</v>
      </c>
      <c r="H91">
        <v>4306.7664620832966</v>
      </c>
      <c r="I91" t="str">
        <f t="shared" si="20"/>
        <v>DOWN</v>
      </c>
      <c r="J91">
        <v>4312.5442497530194</v>
      </c>
      <c r="K91">
        <v>4220.1463670068615</v>
      </c>
      <c r="L91" t="str">
        <f t="shared" si="21"/>
        <v>No Confirmation</v>
      </c>
      <c r="M91" t="str">
        <f t="shared" si="22"/>
        <v>No Trend</v>
      </c>
      <c r="N91">
        <v>55.070392953498725</v>
      </c>
      <c r="O91" t="str">
        <f t="shared" si="23"/>
        <v>No Momentum</v>
      </c>
      <c r="P91" t="str">
        <f t="shared" si="24"/>
        <v>No Trend + Momentum</v>
      </c>
      <c r="Q91">
        <f t="shared" si="25"/>
        <v>0</v>
      </c>
      <c r="R91">
        <f t="shared" si="26"/>
        <v>72</v>
      </c>
      <c r="S91">
        <f t="shared" si="27"/>
        <v>0</v>
      </c>
      <c r="T91" t="str">
        <f t="shared" si="28"/>
        <v>DOWN</v>
      </c>
      <c r="U91" t="str">
        <f t="shared" si="29"/>
        <v>No T+M+I</v>
      </c>
      <c r="V91">
        <v>4241.1313093158597</v>
      </c>
      <c r="W91">
        <v>4228.2618961584458</v>
      </c>
      <c r="X91">
        <f t="shared" si="30"/>
        <v>12.869413157413874</v>
      </c>
      <c r="Y91">
        <v>-23.869893995781538</v>
      </c>
      <c r="Z91" t="str">
        <f t="shared" si="31"/>
        <v>UP</v>
      </c>
      <c r="AA91" t="str">
        <f t="shared" si="32"/>
        <v>No TMIM</v>
      </c>
      <c r="AB91" t="str">
        <f t="shared" si="33"/>
        <v>No Confirmation</v>
      </c>
      <c r="AC91" t="str">
        <f t="shared" si="34"/>
        <v>No Alert</v>
      </c>
      <c r="AD91" t="str">
        <f t="shared" si="35"/>
        <v>No Alert</v>
      </c>
      <c r="AE91" t="str">
        <f t="shared" si="36"/>
        <v>No Alert</v>
      </c>
      <c r="AF91" t="str">
        <f t="shared" si="37"/>
        <v>No Alert</v>
      </c>
      <c r="AG91" t="str">
        <f t="shared" si="38"/>
        <v>No Alert</v>
      </c>
    </row>
    <row r="92" spans="1:33" x14ac:dyDescent="0.25">
      <c r="A92" t="s">
        <v>5</v>
      </c>
      <c r="B92" s="1">
        <v>42986</v>
      </c>
      <c r="C92">
        <v>4277</v>
      </c>
      <c r="D92">
        <v>4299</v>
      </c>
      <c r="E92">
        <v>4259.95</v>
      </c>
      <c r="F92">
        <v>4280</v>
      </c>
      <c r="G92">
        <f>_xll.TA_TYPPRICE(D92,E92,F92)</f>
        <v>4279.6500000000005</v>
      </c>
      <c r="H92">
        <v>4293.2082310416481</v>
      </c>
      <c r="I92" t="str">
        <f t="shared" si="20"/>
        <v>DOWN</v>
      </c>
      <c r="J92">
        <v>4309.5344164745702</v>
      </c>
      <c r="K92">
        <v>4228.9916187831141</v>
      </c>
      <c r="L92" t="str">
        <f t="shared" si="21"/>
        <v>No Confirmation</v>
      </c>
      <c r="M92" t="str">
        <f t="shared" si="22"/>
        <v>No Trend</v>
      </c>
      <c r="N92">
        <v>56.224809291612942</v>
      </c>
      <c r="O92" t="str">
        <f t="shared" si="23"/>
        <v>No Momentum</v>
      </c>
      <c r="P92" t="str">
        <f t="shared" si="24"/>
        <v>No Trend + Momentum</v>
      </c>
      <c r="Q92">
        <f t="shared" si="25"/>
        <v>20.050000000000182</v>
      </c>
      <c r="R92">
        <f t="shared" si="26"/>
        <v>39.050000000000182</v>
      </c>
      <c r="S92">
        <f t="shared" si="27"/>
        <v>0.51344430217669879</v>
      </c>
      <c r="T92" t="str">
        <f t="shared" si="28"/>
        <v>No Indication</v>
      </c>
      <c r="U92" t="str">
        <f t="shared" si="29"/>
        <v>No T+M+I</v>
      </c>
      <c r="V92">
        <v>4247.1111078826507</v>
      </c>
      <c r="W92">
        <v>4232.0943482948569</v>
      </c>
      <c r="X92">
        <f t="shared" si="30"/>
        <v>15.016759587793786</v>
      </c>
      <c r="Y92">
        <v>-16.092563279066475</v>
      </c>
      <c r="Z92" t="str">
        <f t="shared" si="31"/>
        <v>UP</v>
      </c>
      <c r="AA92" t="str">
        <f t="shared" si="32"/>
        <v>No TMIM</v>
      </c>
      <c r="AB92" t="str">
        <f t="shared" si="33"/>
        <v>No Confirmation</v>
      </c>
      <c r="AC92" t="str">
        <f t="shared" si="34"/>
        <v>No Alert</v>
      </c>
      <c r="AD92" t="str">
        <f t="shared" si="35"/>
        <v>No Alert</v>
      </c>
      <c r="AE92" t="str">
        <f t="shared" si="36"/>
        <v>No Alert</v>
      </c>
      <c r="AF92" t="str">
        <f t="shared" si="37"/>
        <v>No Alert</v>
      </c>
      <c r="AG92" t="str">
        <f t="shared" si="38"/>
        <v>No Alert</v>
      </c>
    </row>
    <row r="93" spans="1:33" x14ac:dyDescent="0.25">
      <c r="A93" t="s">
        <v>5</v>
      </c>
      <c r="B93" s="1">
        <v>42989</v>
      </c>
      <c r="C93">
        <v>4261.1000000000004</v>
      </c>
      <c r="D93">
        <v>4315</v>
      </c>
      <c r="E93">
        <v>4188</v>
      </c>
      <c r="F93">
        <v>4197.95</v>
      </c>
      <c r="G93">
        <f>_xll.TA_TYPPRICE(D93,E93,F93)</f>
        <v>4233.6500000000005</v>
      </c>
      <c r="H93">
        <v>4263.4291155208248</v>
      </c>
      <c r="I93" t="str">
        <f t="shared" si="20"/>
        <v>DOWN</v>
      </c>
      <c r="J93">
        <v>4310.7489905913326</v>
      </c>
      <c r="K93">
        <v>4219.8823701646443</v>
      </c>
      <c r="L93" t="str">
        <f t="shared" si="21"/>
        <v>DOWN</v>
      </c>
      <c r="M93" t="str">
        <f t="shared" si="22"/>
        <v>DOWN</v>
      </c>
      <c r="N93">
        <v>33.894718689589297</v>
      </c>
      <c r="O93" t="str">
        <f t="shared" si="23"/>
        <v>DOWN</v>
      </c>
      <c r="P93" t="str">
        <f t="shared" si="24"/>
        <v>DOWN</v>
      </c>
      <c r="Q93">
        <f t="shared" si="25"/>
        <v>9.9499999999998181</v>
      </c>
      <c r="R93">
        <f t="shared" si="26"/>
        <v>127</v>
      </c>
      <c r="S93">
        <f t="shared" si="27"/>
        <v>7.8346456692911959E-2</v>
      </c>
      <c r="T93" t="str">
        <f t="shared" si="28"/>
        <v>DOWN</v>
      </c>
      <c r="U93" t="str">
        <f t="shared" si="29"/>
        <v>DOWN</v>
      </c>
      <c r="V93">
        <v>4239.5478605160888</v>
      </c>
      <c r="W93">
        <v>4229.5651373100527</v>
      </c>
      <c r="X93">
        <f t="shared" si="30"/>
        <v>9.9827232060360984</v>
      </c>
      <c r="Y93">
        <v>-10.87750598204596</v>
      </c>
      <c r="Z93" t="str">
        <f t="shared" si="31"/>
        <v>UP</v>
      </c>
      <c r="AA93" t="str">
        <f t="shared" si="32"/>
        <v>No TMIM</v>
      </c>
      <c r="AB93" t="str">
        <f t="shared" si="33"/>
        <v>No Confirmation</v>
      </c>
      <c r="AC93" t="str">
        <f t="shared" si="34"/>
        <v>No Alert</v>
      </c>
      <c r="AD93" t="str">
        <f t="shared" si="35"/>
        <v>No Alert</v>
      </c>
      <c r="AE93" t="str">
        <f t="shared" si="36"/>
        <v>No Alert</v>
      </c>
      <c r="AF93" t="str">
        <f t="shared" si="37"/>
        <v>No Alert</v>
      </c>
      <c r="AG93" t="str">
        <f t="shared" si="38"/>
        <v>No Alert</v>
      </c>
    </row>
    <row r="94" spans="1:33" x14ac:dyDescent="0.25">
      <c r="A94" t="s">
        <v>5</v>
      </c>
      <c r="B94" s="1">
        <v>42990</v>
      </c>
      <c r="C94">
        <v>4230</v>
      </c>
      <c r="D94">
        <v>4248.95</v>
      </c>
      <c r="E94">
        <v>4190</v>
      </c>
      <c r="F94">
        <v>4200</v>
      </c>
      <c r="G94">
        <f>_xll.TA_TYPPRICE(D94,E94,F94)</f>
        <v>4212.9833333333336</v>
      </c>
      <c r="H94">
        <v>4238.2062244270792</v>
      </c>
      <c r="I94" t="str">
        <f t="shared" si="20"/>
        <v>DOWN</v>
      </c>
      <c r="J94">
        <v>4297.0158815710365</v>
      </c>
      <c r="K94">
        <v>4213.2418434613901</v>
      </c>
      <c r="L94" t="str">
        <f t="shared" si="21"/>
        <v>DOWN</v>
      </c>
      <c r="M94" t="str">
        <f t="shared" si="22"/>
        <v>DOWN</v>
      </c>
      <c r="N94">
        <v>34.704616564385709</v>
      </c>
      <c r="O94" t="str">
        <f t="shared" si="23"/>
        <v>DOWN</v>
      </c>
      <c r="P94" t="str">
        <f t="shared" si="24"/>
        <v>DOWN</v>
      </c>
      <c r="Q94">
        <f t="shared" si="25"/>
        <v>10</v>
      </c>
      <c r="R94">
        <f t="shared" si="26"/>
        <v>58.949999999999818</v>
      </c>
      <c r="S94">
        <f t="shared" si="27"/>
        <v>0.16963528413910145</v>
      </c>
      <c r="T94" t="str">
        <f t="shared" si="28"/>
        <v>DOWN</v>
      </c>
      <c r="U94" t="str">
        <f t="shared" si="29"/>
        <v>DOWN</v>
      </c>
      <c r="V94">
        <v>4233.4635742828441</v>
      </c>
      <c r="W94">
        <v>4227.3751271389374</v>
      </c>
      <c r="X94">
        <f t="shared" si="30"/>
        <v>6.0884471439067056</v>
      </c>
      <c r="Y94">
        <v>-7.4843153568554275</v>
      </c>
      <c r="Z94" t="str">
        <f t="shared" si="31"/>
        <v>UP</v>
      </c>
      <c r="AA94" t="str">
        <f t="shared" si="32"/>
        <v>No TMIM</v>
      </c>
      <c r="AB94" t="str">
        <f t="shared" si="33"/>
        <v>No Confirmation</v>
      </c>
      <c r="AC94" t="str">
        <f t="shared" si="34"/>
        <v>No Alert</v>
      </c>
      <c r="AD94" t="str">
        <f t="shared" si="35"/>
        <v>No Alert</v>
      </c>
      <c r="AE94" t="str">
        <f t="shared" si="36"/>
        <v>No Alert</v>
      </c>
      <c r="AF94" t="str">
        <f t="shared" si="37"/>
        <v>No Alert</v>
      </c>
      <c r="AG94" t="str">
        <f t="shared" si="38"/>
        <v>No Alert</v>
      </c>
    </row>
    <row r="95" spans="1:33" x14ac:dyDescent="0.25">
      <c r="A95" t="s">
        <v>5</v>
      </c>
      <c r="B95" s="1">
        <v>42991</v>
      </c>
      <c r="C95">
        <v>4202.45</v>
      </c>
      <c r="D95">
        <v>4288</v>
      </c>
      <c r="E95">
        <v>4168.6499999999996</v>
      </c>
      <c r="F95">
        <v>4197</v>
      </c>
      <c r="G95">
        <f>_xll.TA_TYPPRICE(D95,E95,F95)</f>
        <v>4217.8833333333332</v>
      </c>
      <c r="H95">
        <v>4228.0447788802066</v>
      </c>
      <c r="I95" t="str">
        <f t="shared" si="20"/>
        <v>DOWN</v>
      </c>
      <c r="J95">
        <v>4295.0123523330285</v>
      </c>
      <c r="K95">
        <v>4203.332544914414</v>
      </c>
      <c r="L95" t="str">
        <f t="shared" si="21"/>
        <v>DOWN</v>
      </c>
      <c r="M95" t="str">
        <f t="shared" si="22"/>
        <v>DOWN</v>
      </c>
      <c r="N95">
        <v>33.943882225751878</v>
      </c>
      <c r="O95" t="str">
        <f t="shared" si="23"/>
        <v>DOWN</v>
      </c>
      <c r="P95" t="str">
        <f t="shared" si="24"/>
        <v>DOWN</v>
      </c>
      <c r="Q95">
        <f t="shared" si="25"/>
        <v>28.350000000000364</v>
      </c>
      <c r="R95">
        <f t="shared" si="26"/>
        <v>119.35000000000036</v>
      </c>
      <c r="S95">
        <f t="shared" si="27"/>
        <v>0.23753665689149792</v>
      </c>
      <c r="T95" t="str">
        <f t="shared" si="28"/>
        <v>No Indication</v>
      </c>
      <c r="U95" t="str">
        <f t="shared" si="29"/>
        <v>No T+M+I</v>
      </c>
      <c r="V95">
        <v>4227.8537936239454</v>
      </c>
      <c r="W95">
        <v>4225.125117721238</v>
      </c>
      <c r="X95">
        <f t="shared" si="30"/>
        <v>2.7286759027074368</v>
      </c>
      <c r="Y95">
        <v>-5.441717104942855</v>
      </c>
      <c r="Z95" t="str">
        <f t="shared" si="31"/>
        <v>UP</v>
      </c>
      <c r="AA95" t="str">
        <f t="shared" si="32"/>
        <v>No TMIM</v>
      </c>
      <c r="AB95" t="str">
        <f t="shared" si="33"/>
        <v>No Confirmation</v>
      </c>
      <c r="AC95" t="str">
        <f t="shared" si="34"/>
        <v>No Alert</v>
      </c>
      <c r="AD95" t="str">
        <f t="shared" si="35"/>
        <v>No Alert</v>
      </c>
      <c r="AE95" t="str">
        <f t="shared" si="36"/>
        <v>No Alert</v>
      </c>
      <c r="AF95" t="str">
        <f t="shared" si="37"/>
        <v>No Alert</v>
      </c>
      <c r="AG95" t="str">
        <f t="shared" si="38"/>
        <v>No Alert</v>
      </c>
    </row>
    <row r="96" spans="1:33" x14ac:dyDescent="0.25">
      <c r="A96" t="s">
        <v>5</v>
      </c>
      <c r="B96" s="1">
        <v>42992</v>
      </c>
      <c r="C96">
        <v>4280.95</v>
      </c>
      <c r="D96">
        <v>4280.95</v>
      </c>
      <c r="E96">
        <v>4188.1000000000004</v>
      </c>
      <c r="F96">
        <v>4210</v>
      </c>
      <c r="G96">
        <f>_xll.TA_TYPPRICE(D96,E96,F96)</f>
        <v>4226.3499999999995</v>
      </c>
      <c r="H96">
        <v>4227.1973894401035</v>
      </c>
      <c r="I96" t="str">
        <f t="shared" si="20"/>
        <v>DOWN</v>
      </c>
      <c r="J96">
        <v>4291.8873851479111</v>
      </c>
      <c r="K96">
        <v>4199.9475349334334</v>
      </c>
      <c r="L96" t="str">
        <f t="shared" si="21"/>
        <v>No Confirmation</v>
      </c>
      <c r="M96" t="str">
        <f t="shared" si="22"/>
        <v>No Trend</v>
      </c>
      <c r="N96">
        <v>40.954621140311211</v>
      </c>
      <c r="O96" t="str">
        <f t="shared" si="23"/>
        <v>No Momentum</v>
      </c>
      <c r="P96" t="str">
        <f t="shared" si="24"/>
        <v>No Trend + Momentum</v>
      </c>
      <c r="Q96">
        <f t="shared" si="25"/>
        <v>21.899999999999636</v>
      </c>
      <c r="R96">
        <f t="shared" si="26"/>
        <v>92.849999999999454</v>
      </c>
      <c r="S96">
        <f t="shared" si="27"/>
        <v>0.23586429725363237</v>
      </c>
      <c r="T96" t="str">
        <f t="shared" si="28"/>
        <v>No Indication</v>
      </c>
      <c r="U96" t="str">
        <f t="shared" si="29"/>
        <v>No T+M+I</v>
      </c>
      <c r="V96">
        <v>4225.107056143338</v>
      </c>
      <c r="W96">
        <v>4224.004738630776</v>
      </c>
      <c r="X96">
        <f t="shared" si="30"/>
        <v>1.1023175125619673</v>
      </c>
      <c r="Y96">
        <v>-4.1329101814418907</v>
      </c>
      <c r="Z96" t="str">
        <f t="shared" si="31"/>
        <v>UP</v>
      </c>
      <c r="AA96" t="str">
        <f t="shared" si="32"/>
        <v>No TMIM</v>
      </c>
      <c r="AB96" t="str">
        <f t="shared" si="33"/>
        <v>No Confirmation</v>
      </c>
      <c r="AC96" t="str">
        <f t="shared" si="34"/>
        <v>No Alert</v>
      </c>
      <c r="AD96" t="str">
        <f t="shared" si="35"/>
        <v>No Alert</v>
      </c>
      <c r="AE96" t="str">
        <f t="shared" si="36"/>
        <v>No Alert</v>
      </c>
      <c r="AF96" t="str">
        <f t="shared" si="37"/>
        <v>No Alert</v>
      </c>
      <c r="AG96" t="str">
        <f t="shared" si="38"/>
        <v>No Alert</v>
      </c>
    </row>
    <row r="97" spans="1:33" x14ac:dyDescent="0.25">
      <c r="A97" t="s">
        <v>5</v>
      </c>
      <c r="B97" s="1">
        <v>42993</v>
      </c>
      <c r="C97">
        <v>4155.05</v>
      </c>
      <c r="D97">
        <v>4340</v>
      </c>
      <c r="E97">
        <v>4155.05</v>
      </c>
      <c r="F97">
        <v>4300</v>
      </c>
      <c r="G97">
        <f>_xll.TA_TYPPRICE(D97,E97,F97)</f>
        <v>4265.0166666666664</v>
      </c>
      <c r="H97">
        <v>4246.107028053385</v>
      </c>
      <c r="I97" t="str">
        <f t="shared" si="20"/>
        <v>UP</v>
      </c>
      <c r="J97">
        <v>4302.5790773372646</v>
      </c>
      <c r="K97">
        <v>4189.9703049482259</v>
      </c>
      <c r="L97" t="str">
        <f t="shared" si="21"/>
        <v>No Confirmation</v>
      </c>
      <c r="M97" t="str">
        <f t="shared" si="22"/>
        <v>No Trend</v>
      </c>
      <c r="N97">
        <v>69.222501243556295</v>
      </c>
      <c r="O97" t="str">
        <f t="shared" si="23"/>
        <v>UP</v>
      </c>
      <c r="P97" t="str">
        <f t="shared" si="24"/>
        <v>No Trend + Momentum</v>
      </c>
      <c r="Q97">
        <f t="shared" si="25"/>
        <v>144.94999999999982</v>
      </c>
      <c r="R97">
        <f t="shared" si="26"/>
        <v>184.94999999999982</v>
      </c>
      <c r="S97">
        <f t="shared" si="27"/>
        <v>0.7837253311705864</v>
      </c>
      <c r="T97" t="str">
        <f t="shared" si="28"/>
        <v>No Indication</v>
      </c>
      <c r="U97" t="str">
        <f t="shared" si="29"/>
        <v>No T+M+I</v>
      </c>
      <c r="V97">
        <v>4236.6290475059013</v>
      </c>
      <c r="W97">
        <v>4229.6340172507189</v>
      </c>
      <c r="X97">
        <f t="shared" si="30"/>
        <v>6.9950302551824279</v>
      </c>
      <c r="Y97">
        <v>-1.9073220941170272</v>
      </c>
      <c r="Z97" t="str">
        <f t="shared" si="31"/>
        <v>UP</v>
      </c>
      <c r="AA97" t="str">
        <f t="shared" si="32"/>
        <v>No TMIM</v>
      </c>
      <c r="AB97" t="str">
        <f t="shared" si="33"/>
        <v>No Confirmation</v>
      </c>
      <c r="AC97" t="str">
        <f t="shared" si="34"/>
        <v>No Alert</v>
      </c>
      <c r="AD97" t="str">
        <f t="shared" si="35"/>
        <v>No Alert</v>
      </c>
      <c r="AE97" t="str">
        <f t="shared" si="36"/>
        <v>No Alert</v>
      </c>
      <c r="AF97" t="str">
        <f t="shared" si="37"/>
        <v>No Alert</v>
      </c>
      <c r="AG97" t="str">
        <f t="shared" si="38"/>
        <v>No Alert</v>
      </c>
    </row>
    <row r="98" spans="1:33" x14ac:dyDescent="0.25">
      <c r="A98" t="s">
        <v>5</v>
      </c>
      <c r="B98" s="1">
        <v>42996</v>
      </c>
      <c r="C98">
        <v>4346.3999999999996</v>
      </c>
      <c r="D98">
        <v>4363</v>
      </c>
      <c r="E98">
        <v>4280</v>
      </c>
      <c r="F98">
        <v>4332</v>
      </c>
      <c r="G98">
        <f>_xll.TA_TYPPRICE(D98,E98,F98)</f>
        <v>4325</v>
      </c>
      <c r="H98">
        <v>4285.5535140266929</v>
      </c>
      <c r="I98" t="str">
        <f t="shared" si="20"/>
        <v>UP</v>
      </c>
      <c r="J98">
        <v>4316.0059490400945</v>
      </c>
      <c r="K98">
        <v>4209.9769038486202</v>
      </c>
      <c r="L98" t="str">
        <f t="shared" si="21"/>
        <v>UP</v>
      </c>
      <c r="M98" t="str">
        <f t="shared" si="22"/>
        <v>UP</v>
      </c>
      <c r="N98">
        <v>74.622294807474987</v>
      </c>
      <c r="O98" t="str">
        <f t="shared" si="23"/>
        <v>UP</v>
      </c>
      <c r="P98" t="str">
        <f t="shared" si="24"/>
        <v>UP</v>
      </c>
      <c r="Q98">
        <f t="shared" si="25"/>
        <v>52</v>
      </c>
      <c r="R98">
        <f t="shared" si="26"/>
        <v>83</v>
      </c>
      <c r="S98">
        <f t="shared" si="27"/>
        <v>0.62650602409638556</v>
      </c>
      <c r="T98" t="str">
        <f t="shared" si="28"/>
        <v>No Indication</v>
      </c>
      <c r="U98" t="str">
        <f t="shared" si="29"/>
        <v>No T+M+I</v>
      </c>
      <c r="V98">
        <v>4251.3015017357629</v>
      </c>
      <c r="W98">
        <v>4237.2166826395542</v>
      </c>
      <c r="X98">
        <f t="shared" si="30"/>
        <v>14.084819096208776</v>
      </c>
      <c r="Y98">
        <v>1.2911061439481335</v>
      </c>
      <c r="Z98" t="str">
        <f t="shared" si="31"/>
        <v>UP</v>
      </c>
      <c r="AA98" t="str">
        <f t="shared" si="32"/>
        <v>No TMIM</v>
      </c>
      <c r="AB98" t="str">
        <f t="shared" si="33"/>
        <v>No Confirmation</v>
      </c>
      <c r="AC98" t="str">
        <f t="shared" si="34"/>
        <v>No Alert</v>
      </c>
      <c r="AD98" t="str">
        <f t="shared" si="35"/>
        <v>No Alert</v>
      </c>
      <c r="AE98" t="str">
        <f t="shared" si="36"/>
        <v>No Alert</v>
      </c>
      <c r="AF98" t="str">
        <f t="shared" si="37"/>
        <v>No Alert</v>
      </c>
      <c r="AG98" t="str">
        <f t="shared" si="38"/>
        <v>No Alert</v>
      </c>
    </row>
    <row r="99" spans="1:33" x14ac:dyDescent="0.25">
      <c r="A99" t="s">
        <v>5</v>
      </c>
      <c r="B99" s="1">
        <v>42997</v>
      </c>
      <c r="C99">
        <v>4326.45</v>
      </c>
      <c r="D99">
        <v>4399</v>
      </c>
      <c r="E99">
        <v>4263.05</v>
      </c>
      <c r="F99">
        <v>4297</v>
      </c>
      <c r="G99">
        <f>_xll.TA_TYPPRICE(D99,E99,F99)</f>
        <v>4319.6833333333334</v>
      </c>
      <c r="H99">
        <v>4302.6184236800127</v>
      </c>
      <c r="I99" t="str">
        <f t="shared" si="20"/>
        <v>DOWN</v>
      </c>
      <c r="J99">
        <v>4334.4490714756294</v>
      </c>
      <c r="K99">
        <v>4221.7709252155937</v>
      </c>
      <c r="L99" t="str">
        <f t="shared" si="21"/>
        <v>No Confirmation</v>
      </c>
      <c r="M99" t="str">
        <f t="shared" si="22"/>
        <v>No Trend</v>
      </c>
      <c r="N99">
        <v>60.185687606777449</v>
      </c>
      <c r="O99" t="str">
        <f t="shared" si="23"/>
        <v>UP</v>
      </c>
      <c r="P99" t="str">
        <f t="shared" si="24"/>
        <v>No Trend + Momentum</v>
      </c>
      <c r="Q99">
        <f t="shared" si="25"/>
        <v>33.949999999999818</v>
      </c>
      <c r="R99">
        <f t="shared" si="26"/>
        <v>135.94999999999982</v>
      </c>
      <c r="S99">
        <f t="shared" si="27"/>
        <v>0.24972416329532815</v>
      </c>
      <c r="T99" t="str">
        <f t="shared" si="28"/>
        <v>No Indication</v>
      </c>
      <c r="U99" t="str">
        <f t="shared" si="29"/>
        <v>No T+M+I</v>
      </c>
      <c r="V99">
        <v>4258.3320399302611</v>
      </c>
      <c r="W99">
        <v>4241.6450765181053</v>
      </c>
      <c r="X99">
        <f t="shared" si="30"/>
        <v>16.686963412155819</v>
      </c>
      <c r="Y99">
        <v>4.3702775975896708</v>
      </c>
      <c r="Z99" t="str">
        <f t="shared" si="31"/>
        <v>UP</v>
      </c>
      <c r="AA99" t="str">
        <f t="shared" si="32"/>
        <v>No TMIM</v>
      </c>
      <c r="AB99" t="str">
        <f t="shared" si="33"/>
        <v>No Confirmation</v>
      </c>
      <c r="AC99" t="str">
        <f t="shared" si="34"/>
        <v>No Alert</v>
      </c>
      <c r="AD99" t="str">
        <f t="shared" si="35"/>
        <v>No Alert</v>
      </c>
      <c r="AE99" t="str">
        <f t="shared" si="36"/>
        <v>No Alert</v>
      </c>
      <c r="AF99" t="str">
        <f t="shared" si="37"/>
        <v>No Alert</v>
      </c>
      <c r="AG99" t="str">
        <f t="shared" si="38"/>
        <v>No Alert</v>
      </c>
    </row>
    <row r="100" spans="1:33" x14ac:dyDescent="0.25">
      <c r="A100" t="s">
        <v>5</v>
      </c>
      <c r="B100" s="1">
        <v>42998</v>
      </c>
      <c r="C100">
        <v>4299.95</v>
      </c>
      <c r="D100">
        <v>4325</v>
      </c>
      <c r="E100">
        <v>4249.1000000000004</v>
      </c>
      <c r="F100">
        <v>4250</v>
      </c>
      <c r="G100">
        <f>_xll.TA_TYPPRICE(D100,E100,F100)</f>
        <v>4274.7</v>
      </c>
      <c r="H100">
        <v>4288.6592118400058</v>
      </c>
      <c r="I100" t="str">
        <f t="shared" si="20"/>
        <v>DOWN</v>
      </c>
      <c r="J100">
        <v>4332.3492778143782</v>
      </c>
      <c r="K100">
        <v>4227.844052945462</v>
      </c>
      <c r="L100" t="str">
        <f t="shared" si="21"/>
        <v>No Confirmation</v>
      </c>
      <c r="M100" t="str">
        <f t="shared" si="22"/>
        <v>No Trend</v>
      </c>
      <c r="N100">
        <v>45.432060560619412</v>
      </c>
      <c r="O100" t="str">
        <f t="shared" si="23"/>
        <v>No Momentum</v>
      </c>
      <c r="P100" t="str">
        <f t="shared" si="24"/>
        <v>No Trend + Momentum</v>
      </c>
      <c r="Q100">
        <f t="shared" si="25"/>
        <v>0.8999999999996362</v>
      </c>
      <c r="R100">
        <f t="shared" si="26"/>
        <v>75.899999999999636</v>
      </c>
      <c r="S100">
        <f t="shared" si="27"/>
        <v>1.1857707509876686E-2</v>
      </c>
      <c r="T100" t="str">
        <f t="shared" si="28"/>
        <v>DOWN</v>
      </c>
      <c r="U100" t="str">
        <f t="shared" si="29"/>
        <v>No T+M+I</v>
      </c>
      <c r="V100">
        <v>4257.0501876332983</v>
      </c>
      <c r="W100">
        <v>4242.2639597389862</v>
      </c>
      <c r="X100">
        <f t="shared" si="30"/>
        <v>14.786227894312105</v>
      </c>
      <c r="Y100">
        <v>6.4534676569341585</v>
      </c>
      <c r="Z100" t="str">
        <f t="shared" si="31"/>
        <v>UP</v>
      </c>
      <c r="AA100" t="str">
        <f t="shared" si="32"/>
        <v>No TMIM</v>
      </c>
      <c r="AB100" t="str">
        <f t="shared" si="33"/>
        <v>No Confirmation</v>
      </c>
      <c r="AC100" t="str">
        <f t="shared" si="34"/>
        <v>No Alert</v>
      </c>
      <c r="AD100" t="str">
        <f t="shared" si="35"/>
        <v>No Alert</v>
      </c>
      <c r="AE100" t="str">
        <f t="shared" si="36"/>
        <v>No Alert</v>
      </c>
      <c r="AF100" t="str">
        <f t="shared" si="37"/>
        <v>No Alert</v>
      </c>
      <c r="AG100" t="str">
        <f t="shared" si="38"/>
        <v>No Alert</v>
      </c>
    </row>
    <row r="101" spans="1:33" x14ac:dyDescent="0.25">
      <c r="A101" t="s">
        <v>5</v>
      </c>
      <c r="B101" s="1">
        <v>42999</v>
      </c>
      <c r="C101">
        <v>4310</v>
      </c>
      <c r="D101">
        <v>4420</v>
      </c>
      <c r="E101">
        <v>4250</v>
      </c>
      <c r="F101">
        <v>4281.2</v>
      </c>
      <c r="G101">
        <f>_xll.TA_TYPPRICE(D101,E101,F101)</f>
        <v>4317.0666666666666</v>
      </c>
      <c r="H101">
        <v>4302.8629392533367</v>
      </c>
      <c r="I101" t="str">
        <f t="shared" si="20"/>
        <v>DOWN</v>
      </c>
      <c r="J101">
        <v>4351.8272160778497</v>
      </c>
      <c r="K101">
        <v>4232.7675967353589</v>
      </c>
      <c r="L101" t="str">
        <f t="shared" si="21"/>
        <v>No Confirmation</v>
      </c>
      <c r="M101" t="str">
        <f t="shared" si="22"/>
        <v>No Trend</v>
      </c>
      <c r="N101">
        <v>54.655571301428743</v>
      </c>
      <c r="O101" t="str">
        <f t="shared" si="23"/>
        <v>No Momentum</v>
      </c>
      <c r="P101" t="str">
        <f t="shared" si="24"/>
        <v>No Trend + Momentum</v>
      </c>
      <c r="Q101">
        <f t="shared" si="25"/>
        <v>31.199999999999818</v>
      </c>
      <c r="R101">
        <f t="shared" si="26"/>
        <v>170</v>
      </c>
      <c r="S101">
        <f t="shared" si="27"/>
        <v>0.1835294117647048</v>
      </c>
      <c r="T101" t="str">
        <f t="shared" si="28"/>
        <v>DOWN</v>
      </c>
      <c r="U101" t="str">
        <f t="shared" si="29"/>
        <v>No T+M+I</v>
      </c>
      <c r="V101">
        <v>4260.7655433820219</v>
      </c>
      <c r="W101">
        <v>4245.1481108694315</v>
      </c>
      <c r="X101">
        <f t="shared" si="30"/>
        <v>15.617432512590312</v>
      </c>
      <c r="Y101">
        <v>8.2862606280653885</v>
      </c>
      <c r="Z101" t="str">
        <f t="shared" si="31"/>
        <v>UP</v>
      </c>
      <c r="AA101" t="str">
        <f t="shared" si="32"/>
        <v>No TMIM</v>
      </c>
      <c r="AB101" t="str">
        <f t="shared" si="33"/>
        <v>No Confirmation</v>
      </c>
      <c r="AC101" t="str">
        <f t="shared" si="34"/>
        <v>No Alert</v>
      </c>
      <c r="AD101" t="str">
        <f t="shared" si="35"/>
        <v>No Alert</v>
      </c>
      <c r="AE101" t="str">
        <f t="shared" si="36"/>
        <v>No Alert</v>
      </c>
      <c r="AF101" t="str">
        <f t="shared" si="37"/>
        <v>No Alert</v>
      </c>
      <c r="AG101" t="str">
        <f t="shared" si="38"/>
        <v>No Alert</v>
      </c>
    </row>
    <row r="102" spans="1:33" x14ac:dyDescent="0.25">
      <c r="A102" t="s">
        <v>5</v>
      </c>
      <c r="B102" s="1">
        <v>43000</v>
      </c>
      <c r="C102">
        <v>4280</v>
      </c>
      <c r="D102">
        <v>4319</v>
      </c>
      <c r="E102">
        <v>4134.45</v>
      </c>
      <c r="F102">
        <v>4159.95</v>
      </c>
      <c r="G102">
        <f>_xll.TA_TYPPRICE(D102,E102,F102)</f>
        <v>4204.4666666666672</v>
      </c>
      <c r="H102">
        <v>4253.6648029600019</v>
      </c>
      <c r="I102" t="str">
        <f t="shared" si="20"/>
        <v>DOWN</v>
      </c>
      <c r="J102">
        <v>4344.5322791716608</v>
      </c>
      <c r="K102">
        <v>4210.9192419052788</v>
      </c>
      <c r="L102" t="str">
        <f t="shared" si="21"/>
        <v>DOWN</v>
      </c>
      <c r="M102" t="str">
        <f t="shared" si="22"/>
        <v>DOWN</v>
      </c>
      <c r="N102">
        <v>30.01240001129122</v>
      </c>
      <c r="O102" t="str">
        <f t="shared" si="23"/>
        <v>DOWN</v>
      </c>
      <c r="P102" t="str">
        <f t="shared" si="24"/>
        <v>DOWN</v>
      </c>
      <c r="Q102">
        <f t="shared" si="25"/>
        <v>25.5</v>
      </c>
      <c r="R102">
        <f t="shared" si="26"/>
        <v>184.55000000000018</v>
      </c>
      <c r="S102">
        <f t="shared" si="27"/>
        <v>0.13817393660254659</v>
      </c>
      <c r="T102" t="str">
        <f t="shared" si="28"/>
        <v>DOWN</v>
      </c>
      <c r="U102" t="str">
        <f t="shared" si="29"/>
        <v>DOWN</v>
      </c>
      <c r="V102">
        <v>4245.2554597847875</v>
      </c>
      <c r="W102">
        <v>4238.8371396939183</v>
      </c>
      <c r="X102">
        <f t="shared" si="30"/>
        <v>6.4183200908692015</v>
      </c>
      <c r="Y102">
        <v>7.9126725206261508</v>
      </c>
      <c r="Z102" t="str">
        <f t="shared" si="31"/>
        <v>DOWN</v>
      </c>
      <c r="AA102" t="str">
        <f t="shared" si="32"/>
        <v>DOWN</v>
      </c>
      <c r="AB102" t="str">
        <f t="shared" si="33"/>
        <v>No Confirmation</v>
      </c>
      <c r="AC102" t="str">
        <f t="shared" si="34"/>
        <v>No Alert</v>
      </c>
      <c r="AD102" t="str">
        <f t="shared" si="35"/>
        <v>No Alert</v>
      </c>
      <c r="AE102" t="str">
        <f t="shared" si="36"/>
        <v>No Alert</v>
      </c>
      <c r="AF102" t="str">
        <f t="shared" si="37"/>
        <v>No Alert</v>
      </c>
      <c r="AG102" t="str">
        <f t="shared" si="38"/>
        <v>No Alert</v>
      </c>
    </row>
    <row r="103" spans="1:33" x14ac:dyDescent="0.25">
      <c r="A103" t="s">
        <v>5</v>
      </c>
      <c r="B103" s="1">
        <v>43003</v>
      </c>
      <c r="C103">
        <v>4190</v>
      </c>
      <c r="D103">
        <v>4207.5</v>
      </c>
      <c r="E103">
        <v>4095</v>
      </c>
      <c r="F103">
        <v>4120</v>
      </c>
      <c r="G103">
        <f>_xll.TA_TYPPRICE(D103,E103,F103)</f>
        <v>4140.833333333333</v>
      </c>
      <c r="H103">
        <v>4197.2490681466679</v>
      </c>
      <c r="I103" t="str">
        <f t="shared" si="20"/>
        <v>DOWN</v>
      </c>
      <c r="J103">
        <v>4314.0806615779584</v>
      </c>
      <c r="K103">
        <v>4185.1594103707721</v>
      </c>
      <c r="L103" t="str">
        <f t="shared" si="21"/>
        <v>DOWN</v>
      </c>
      <c r="M103" t="str">
        <f t="shared" si="22"/>
        <v>DOWN</v>
      </c>
      <c r="N103">
        <v>25.312010496532356</v>
      </c>
      <c r="O103" t="str">
        <f t="shared" si="23"/>
        <v>DOWN</v>
      </c>
      <c r="P103" t="str">
        <f t="shared" si="24"/>
        <v>DOWN</v>
      </c>
      <c r="Q103">
        <f t="shared" si="25"/>
        <v>25</v>
      </c>
      <c r="R103">
        <f t="shared" si="26"/>
        <v>112.5</v>
      </c>
      <c r="S103">
        <f t="shared" si="27"/>
        <v>0.22222222222222221</v>
      </c>
      <c r="T103" t="str">
        <f t="shared" si="28"/>
        <v>No Indication</v>
      </c>
      <c r="U103" t="str">
        <f t="shared" si="29"/>
        <v>No T+M+I</v>
      </c>
      <c r="V103">
        <v>4225.9853890486665</v>
      </c>
      <c r="W103">
        <v>4230.0343886054798</v>
      </c>
      <c r="X103">
        <f t="shared" si="30"/>
        <v>-4.0489995568132144</v>
      </c>
      <c r="Y103">
        <v>5.5203381051382774</v>
      </c>
      <c r="Z103" t="str">
        <f t="shared" si="31"/>
        <v>DOWN</v>
      </c>
      <c r="AA103" t="str">
        <f t="shared" si="32"/>
        <v>No TMIM</v>
      </c>
      <c r="AB103" t="str">
        <f t="shared" si="33"/>
        <v>No Confirmation</v>
      </c>
      <c r="AC103" t="str">
        <f t="shared" si="34"/>
        <v>No Alert</v>
      </c>
      <c r="AD103" t="str">
        <f t="shared" si="35"/>
        <v>No Alert</v>
      </c>
      <c r="AE103" t="str">
        <f t="shared" si="36"/>
        <v>No Alert</v>
      </c>
      <c r="AF103" t="str">
        <f t="shared" si="37"/>
        <v>No Alert</v>
      </c>
      <c r="AG103" t="str">
        <f t="shared" si="38"/>
        <v>No Alert</v>
      </c>
    </row>
    <row r="104" spans="1:33" x14ac:dyDescent="0.25">
      <c r="A104" t="s">
        <v>5</v>
      </c>
      <c r="B104" s="1">
        <v>43004</v>
      </c>
      <c r="C104">
        <v>4090.4</v>
      </c>
      <c r="D104">
        <v>4195</v>
      </c>
      <c r="E104">
        <v>4075.5</v>
      </c>
      <c r="F104">
        <v>4130</v>
      </c>
      <c r="G104">
        <f>_xll.TA_TYPPRICE(D104,E104,F104)</f>
        <v>4133.5</v>
      </c>
      <c r="H104">
        <v>4165.374534073334</v>
      </c>
      <c r="I104" t="str">
        <f t="shared" si="20"/>
        <v>DOWN</v>
      </c>
      <c r="J104">
        <v>4287.6182923384122</v>
      </c>
      <c r="K104">
        <v>4160.7906525106009</v>
      </c>
      <c r="L104" t="str">
        <f t="shared" si="21"/>
        <v>DOWN</v>
      </c>
      <c r="M104" t="str">
        <f t="shared" si="22"/>
        <v>DOWN</v>
      </c>
      <c r="N104">
        <v>28.801004465247726</v>
      </c>
      <c r="O104" t="str">
        <f t="shared" si="23"/>
        <v>DOWN</v>
      </c>
      <c r="P104" t="str">
        <f t="shared" si="24"/>
        <v>DOWN</v>
      </c>
      <c r="Q104">
        <f t="shared" si="25"/>
        <v>54.5</v>
      </c>
      <c r="R104">
        <f t="shared" si="26"/>
        <v>119.5</v>
      </c>
      <c r="S104">
        <f t="shared" si="27"/>
        <v>0.45606694560669458</v>
      </c>
      <c r="T104" t="str">
        <f t="shared" si="28"/>
        <v>No Indication</v>
      </c>
      <c r="U104" t="str">
        <f t="shared" si="29"/>
        <v>No T+M+I</v>
      </c>
      <c r="V104">
        <v>4211.2184061181024</v>
      </c>
      <c r="W104">
        <v>4222.6244338939623</v>
      </c>
      <c r="X104">
        <f t="shared" si="30"/>
        <v>-11.406027775859911</v>
      </c>
      <c r="Y104">
        <v>2.1350649289386392</v>
      </c>
      <c r="Z104" t="str">
        <f t="shared" si="31"/>
        <v>DOWN</v>
      </c>
      <c r="AA104" t="str">
        <f t="shared" si="32"/>
        <v>No TMIM</v>
      </c>
      <c r="AB104" t="str">
        <f t="shared" si="33"/>
        <v>No Confirmation</v>
      </c>
      <c r="AC104" t="str">
        <f t="shared" si="34"/>
        <v>No Alert</v>
      </c>
      <c r="AD104" t="str">
        <f t="shared" si="35"/>
        <v>No Alert</v>
      </c>
      <c r="AE104" t="str">
        <f t="shared" si="36"/>
        <v>No Alert</v>
      </c>
      <c r="AF104" t="str">
        <f t="shared" si="37"/>
        <v>No Alert</v>
      </c>
      <c r="AG104" t="str">
        <f t="shared" si="38"/>
        <v>No Alert</v>
      </c>
    </row>
    <row r="105" spans="1:33" x14ac:dyDescent="0.25">
      <c r="A105" t="s">
        <v>5</v>
      </c>
      <c r="B105" s="1">
        <v>43006</v>
      </c>
      <c r="C105">
        <v>4104.1000000000004</v>
      </c>
      <c r="D105">
        <v>4146.1000000000004</v>
      </c>
      <c r="E105">
        <v>4045.35</v>
      </c>
      <c r="F105">
        <v>4145</v>
      </c>
      <c r="G105">
        <f>_xll.TA_TYPPRICE(D105,E105,F105)</f>
        <v>4112.1500000000005</v>
      </c>
      <c r="H105">
        <v>4138.7622670366673</v>
      </c>
      <c r="I105" t="str">
        <f t="shared" si="20"/>
        <v>UP</v>
      </c>
      <c r="J105">
        <v>4256.1697829298764</v>
      </c>
      <c r="K105">
        <v>4135.1371741749117</v>
      </c>
      <c r="L105" t="str">
        <f t="shared" si="21"/>
        <v>No Confirmation</v>
      </c>
      <c r="M105" t="str">
        <f t="shared" si="22"/>
        <v>No Trend</v>
      </c>
      <c r="N105">
        <v>34.535030878316938</v>
      </c>
      <c r="O105" t="str">
        <f t="shared" si="23"/>
        <v>DOWN</v>
      </c>
      <c r="P105" t="str">
        <f t="shared" si="24"/>
        <v>No Trend + Momentum</v>
      </c>
      <c r="Q105">
        <f t="shared" si="25"/>
        <v>99.650000000000091</v>
      </c>
      <c r="R105">
        <f t="shared" si="26"/>
        <v>100.75000000000045</v>
      </c>
      <c r="S105">
        <f t="shared" si="27"/>
        <v>0.98908188585607582</v>
      </c>
      <c r="T105" t="str">
        <f t="shared" si="28"/>
        <v>UP</v>
      </c>
      <c r="U105" t="str">
        <f t="shared" si="29"/>
        <v>No T+M+I</v>
      </c>
      <c r="V105">
        <v>4201.0309590230099</v>
      </c>
      <c r="W105">
        <v>4216.8744758277426</v>
      </c>
      <c r="X105">
        <f t="shared" si="30"/>
        <v>-15.843516804732644</v>
      </c>
      <c r="Y105">
        <v>-1.4606514177956176</v>
      </c>
      <c r="Z105" t="str">
        <f t="shared" si="31"/>
        <v>DOWN</v>
      </c>
      <c r="AA105" t="str">
        <f t="shared" si="32"/>
        <v>No TMIM</v>
      </c>
      <c r="AB105" t="str">
        <f t="shared" si="33"/>
        <v>No Confirmation</v>
      </c>
      <c r="AC105" t="str">
        <f t="shared" si="34"/>
        <v>No Alert</v>
      </c>
      <c r="AD105" t="str">
        <f t="shared" si="35"/>
        <v>No Alert</v>
      </c>
      <c r="AE105" t="str">
        <f t="shared" si="36"/>
        <v>No Alert</v>
      </c>
      <c r="AF105" t="str">
        <f t="shared" si="37"/>
        <v>No Alert</v>
      </c>
      <c r="AG105" t="str">
        <f t="shared" si="38"/>
        <v>No Alert</v>
      </c>
    </row>
    <row r="106" spans="1:33" x14ac:dyDescent="0.25">
      <c r="A106" t="s">
        <v>5</v>
      </c>
      <c r="B106" s="1">
        <v>43007</v>
      </c>
      <c r="C106">
        <v>4128.1000000000004</v>
      </c>
      <c r="D106">
        <v>4150</v>
      </c>
      <c r="E106">
        <v>4110.05</v>
      </c>
      <c r="F106">
        <v>4125</v>
      </c>
      <c r="G106">
        <f>_xll.TA_TYPPRICE(D106,E106,F106)</f>
        <v>4128.3499999999995</v>
      </c>
      <c r="H106">
        <v>4133.5561335183338</v>
      </c>
      <c r="I106" t="str">
        <f t="shared" si="20"/>
        <v>DOWN</v>
      </c>
      <c r="J106">
        <v>4232.5764978343486</v>
      </c>
      <c r="K106">
        <v>4129.5622465804872</v>
      </c>
      <c r="L106" t="str">
        <f t="shared" si="21"/>
        <v>DOWN</v>
      </c>
      <c r="M106" t="str">
        <f t="shared" si="22"/>
        <v>DOWN</v>
      </c>
      <c r="N106">
        <v>30.448120935278176</v>
      </c>
      <c r="O106" t="str">
        <f t="shared" si="23"/>
        <v>DOWN</v>
      </c>
      <c r="P106" t="str">
        <f t="shared" si="24"/>
        <v>DOWN</v>
      </c>
      <c r="Q106">
        <f t="shared" si="25"/>
        <v>14.949999999999818</v>
      </c>
      <c r="R106">
        <f t="shared" si="26"/>
        <v>39.949999999999818</v>
      </c>
      <c r="S106">
        <f t="shared" si="27"/>
        <v>0.37421777221526625</v>
      </c>
      <c r="T106" t="str">
        <f t="shared" si="28"/>
        <v>No Indication</v>
      </c>
      <c r="U106" t="str">
        <f t="shared" si="29"/>
        <v>No T+M+I</v>
      </c>
      <c r="V106">
        <v>4189.333888404085</v>
      </c>
      <c r="W106">
        <v>4210.0689590997617</v>
      </c>
      <c r="X106">
        <f t="shared" si="30"/>
        <v>-20.735070695676768</v>
      </c>
      <c r="Y106">
        <v>-5.3155352733718484</v>
      </c>
      <c r="Z106" t="str">
        <f t="shared" si="31"/>
        <v>DOWN</v>
      </c>
      <c r="AA106" t="str">
        <f t="shared" si="32"/>
        <v>No TMIM</v>
      </c>
      <c r="AB106" t="str">
        <f t="shared" si="33"/>
        <v>No Confirmation</v>
      </c>
      <c r="AC106" t="str">
        <f t="shared" si="34"/>
        <v>No Alert</v>
      </c>
      <c r="AD106" t="str">
        <f t="shared" si="35"/>
        <v>No Alert</v>
      </c>
      <c r="AE106" t="str">
        <f t="shared" si="36"/>
        <v>No Alert</v>
      </c>
      <c r="AF106" t="str">
        <f t="shared" si="37"/>
        <v>No Alert</v>
      </c>
      <c r="AG106" t="str">
        <f t="shared" si="38"/>
        <v>No Alert</v>
      </c>
    </row>
    <row r="107" spans="1:33" x14ac:dyDescent="0.25">
      <c r="A107" t="s">
        <v>5</v>
      </c>
      <c r="B107" s="1">
        <v>43011</v>
      </c>
      <c r="C107">
        <v>4116.05</v>
      </c>
      <c r="D107">
        <v>4165</v>
      </c>
      <c r="E107">
        <v>4099</v>
      </c>
      <c r="F107">
        <v>4099</v>
      </c>
      <c r="G107">
        <f>_xll.TA_TYPPRICE(D107,E107,F107)</f>
        <v>4121</v>
      </c>
      <c r="H107">
        <v>4127.2780667591669</v>
      </c>
      <c r="I107" t="str">
        <f t="shared" si="20"/>
        <v>DOWN</v>
      </c>
      <c r="J107">
        <v>4217.5594983156043</v>
      </c>
      <c r="K107">
        <v>4122.7706362292674</v>
      </c>
      <c r="L107" t="str">
        <f t="shared" si="21"/>
        <v>DOWN</v>
      </c>
      <c r="M107" t="str">
        <f t="shared" si="22"/>
        <v>DOWN</v>
      </c>
      <c r="N107">
        <v>25.537210240611575</v>
      </c>
      <c r="O107" t="str">
        <f t="shared" si="23"/>
        <v>DOWN</v>
      </c>
      <c r="P107" t="str">
        <f t="shared" si="24"/>
        <v>DOWN</v>
      </c>
      <c r="Q107">
        <f t="shared" si="25"/>
        <v>0</v>
      </c>
      <c r="R107">
        <f t="shared" si="26"/>
        <v>66</v>
      </c>
      <c r="S107">
        <f t="shared" si="27"/>
        <v>0</v>
      </c>
      <c r="T107" t="str">
        <f t="shared" si="28"/>
        <v>DOWN</v>
      </c>
      <c r="U107" t="str">
        <f t="shared" si="29"/>
        <v>DOWN</v>
      </c>
      <c r="V107">
        <v>4175.4363671111487</v>
      </c>
      <c r="W107">
        <v>4201.8416287960754</v>
      </c>
      <c r="X107">
        <f t="shared" si="30"/>
        <v>-26.4052616849267</v>
      </c>
      <c r="Y107">
        <v>-9.5334805556828179</v>
      </c>
      <c r="Z107" t="str">
        <f t="shared" si="31"/>
        <v>DOWN</v>
      </c>
      <c r="AA107" t="str">
        <f t="shared" si="32"/>
        <v>DOWN</v>
      </c>
      <c r="AB107" t="str">
        <f t="shared" si="33"/>
        <v>No Confirmation</v>
      </c>
      <c r="AC107" t="str">
        <f t="shared" si="34"/>
        <v>No Alert</v>
      </c>
      <c r="AD107" t="str">
        <f t="shared" si="35"/>
        <v>No Alert</v>
      </c>
      <c r="AE107" t="str">
        <f t="shared" si="36"/>
        <v>No Alert</v>
      </c>
      <c r="AF107" t="str">
        <f t="shared" si="37"/>
        <v>No Alert</v>
      </c>
      <c r="AG107" t="str">
        <f t="shared" si="38"/>
        <v>No Alert</v>
      </c>
    </row>
    <row r="108" spans="1:33" x14ac:dyDescent="0.25">
      <c r="A108" t="s">
        <v>5</v>
      </c>
      <c r="B108" s="1">
        <v>43012</v>
      </c>
      <c r="C108">
        <v>4185</v>
      </c>
      <c r="D108">
        <v>4185</v>
      </c>
      <c r="E108">
        <v>4085</v>
      </c>
      <c r="F108">
        <v>4109.8500000000004</v>
      </c>
      <c r="G108">
        <f>_xll.TA_TYPPRICE(D108,E108,F108)</f>
        <v>4126.6166666666668</v>
      </c>
      <c r="H108">
        <v>4126.9473667129168</v>
      </c>
      <c r="I108" t="str">
        <f t="shared" si="20"/>
        <v>DOWN</v>
      </c>
      <c r="J108">
        <v>4210.3240542454696</v>
      </c>
      <c r="K108">
        <v>4114.377161511652</v>
      </c>
      <c r="L108" t="str">
        <f t="shared" si="21"/>
        <v>DOWN</v>
      </c>
      <c r="M108" t="str">
        <f t="shared" si="22"/>
        <v>DOWN</v>
      </c>
      <c r="N108">
        <v>31.3158358916819</v>
      </c>
      <c r="O108" t="str">
        <f t="shared" si="23"/>
        <v>DOWN</v>
      </c>
      <c r="P108" t="str">
        <f t="shared" si="24"/>
        <v>DOWN</v>
      </c>
      <c r="Q108">
        <f t="shared" si="25"/>
        <v>24.850000000000364</v>
      </c>
      <c r="R108">
        <f t="shared" si="26"/>
        <v>100</v>
      </c>
      <c r="S108">
        <f t="shared" si="27"/>
        <v>0.24850000000000363</v>
      </c>
      <c r="T108" t="str">
        <f t="shared" si="28"/>
        <v>No Indication</v>
      </c>
      <c r="U108" t="str">
        <f t="shared" si="29"/>
        <v>No T+M+I</v>
      </c>
      <c r="V108">
        <v>4165.3461567863569</v>
      </c>
      <c r="W108">
        <v>4195.02743407044</v>
      </c>
      <c r="X108">
        <f t="shared" si="30"/>
        <v>-29.68127728408308</v>
      </c>
      <c r="Y108">
        <v>-13.56303990136287</v>
      </c>
      <c r="Z108" t="str">
        <f t="shared" si="31"/>
        <v>DOWN</v>
      </c>
      <c r="AA108" t="str">
        <f t="shared" si="32"/>
        <v>No TMIM</v>
      </c>
      <c r="AB108" t="str">
        <f t="shared" si="33"/>
        <v>No Confirmation</v>
      </c>
      <c r="AC108" t="str">
        <f t="shared" si="34"/>
        <v>No Alert</v>
      </c>
      <c r="AD108" t="str">
        <f t="shared" si="35"/>
        <v>No Alert</v>
      </c>
      <c r="AE108" t="str">
        <f t="shared" si="36"/>
        <v>No Alert</v>
      </c>
      <c r="AF108" t="str">
        <f t="shared" si="37"/>
        <v>No Alert</v>
      </c>
      <c r="AG108" t="str">
        <f t="shared" si="38"/>
        <v>No Alert</v>
      </c>
    </row>
    <row r="109" spans="1:33" x14ac:dyDescent="0.25">
      <c r="A109" t="s">
        <v>5</v>
      </c>
      <c r="B109" s="1">
        <v>43013</v>
      </c>
      <c r="C109">
        <v>4097.8</v>
      </c>
      <c r="D109">
        <v>4130</v>
      </c>
      <c r="E109">
        <v>4075</v>
      </c>
      <c r="F109">
        <v>4089.3</v>
      </c>
      <c r="G109">
        <f>_xll.TA_TYPPRICE(D109,E109,F109)</f>
        <v>4098.0999999999995</v>
      </c>
      <c r="H109">
        <v>4112.5236833564577</v>
      </c>
      <c r="I109" t="str">
        <f t="shared" si="20"/>
        <v>DOWN</v>
      </c>
      <c r="J109">
        <v>4192.4742644131429</v>
      </c>
      <c r="K109">
        <v>4105.6266811757296</v>
      </c>
      <c r="L109" t="str">
        <f t="shared" si="21"/>
        <v>DOWN</v>
      </c>
      <c r="M109" t="str">
        <f t="shared" si="22"/>
        <v>DOWN</v>
      </c>
      <c r="N109">
        <v>26.455244261276345</v>
      </c>
      <c r="O109" t="str">
        <f t="shared" si="23"/>
        <v>DOWN</v>
      </c>
      <c r="P109" t="str">
        <f t="shared" si="24"/>
        <v>DOWN</v>
      </c>
      <c r="Q109">
        <f t="shared" si="25"/>
        <v>14.300000000000182</v>
      </c>
      <c r="R109">
        <f t="shared" si="26"/>
        <v>55</v>
      </c>
      <c r="S109">
        <f t="shared" si="27"/>
        <v>0.26000000000000328</v>
      </c>
      <c r="T109" t="str">
        <f t="shared" si="28"/>
        <v>No Indication</v>
      </c>
      <c r="U109" t="str">
        <f t="shared" si="29"/>
        <v>No T+M+I</v>
      </c>
      <c r="V109">
        <v>4153.6467480499941</v>
      </c>
      <c r="W109">
        <v>4187.195772287444</v>
      </c>
      <c r="X109">
        <f t="shared" si="30"/>
        <v>-33.549024237449885</v>
      </c>
      <c r="Y109">
        <v>-17.560236768580275</v>
      </c>
      <c r="Z109" t="str">
        <f t="shared" si="31"/>
        <v>DOWN</v>
      </c>
      <c r="AA109" t="str">
        <f t="shared" si="32"/>
        <v>No TMIM</v>
      </c>
      <c r="AB109" t="str">
        <f t="shared" si="33"/>
        <v>No Confirmation</v>
      </c>
      <c r="AC109" t="str">
        <f t="shared" si="34"/>
        <v>No Alert</v>
      </c>
      <c r="AD109" t="str">
        <f t="shared" si="35"/>
        <v>No Alert</v>
      </c>
      <c r="AE109" t="str">
        <f t="shared" si="36"/>
        <v>No Alert</v>
      </c>
      <c r="AF109" t="str">
        <f t="shared" si="37"/>
        <v>No Alert</v>
      </c>
      <c r="AG109" t="str">
        <f t="shared" si="38"/>
        <v>No Alert</v>
      </c>
    </row>
    <row r="110" spans="1:33" x14ac:dyDescent="0.25">
      <c r="A110" t="s">
        <v>5</v>
      </c>
      <c r="B110" s="1">
        <v>43014</v>
      </c>
      <c r="C110">
        <v>4169.95</v>
      </c>
      <c r="D110">
        <v>4170</v>
      </c>
      <c r="E110">
        <v>4090.15</v>
      </c>
      <c r="F110">
        <v>4114.8999999999996</v>
      </c>
      <c r="G110">
        <f>_xll.TA_TYPPRICE(D110,E110,F110)</f>
        <v>4125.0166666666664</v>
      </c>
      <c r="H110">
        <v>4118.7701750115621</v>
      </c>
      <c r="I110" t="str">
        <f t="shared" si="20"/>
        <v>DOWN</v>
      </c>
      <c r="J110">
        <v>4187.4799834324449</v>
      </c>
      <c r="K110">
        <v>4102.1874186922341</v>
      </c>
      <c r="L110" t="str">
        <f t="shared" si="21"/>
        <v>No Confirmation</v>
      </c>
      <c r="M110" t="str">
        <f t="shared" si="22"/>
        <v>No Trend</v>
      </c>
      <c r="N110">
        <v>40.770559298501766</v>
      </c>
      <c r="O110" t="str">
        <f t="shared" si="23"/>
        <v>No Momentum</v>
      </c>
      <c r="P110" t="str">
        <f t="shared" si="24"/>
        <v>No Trend + Momentum</v>
      </c>
      <c r="Q110">
        <f t="shared" si="25"/>
        <v>24.749999999999545</v>
      </c>
      <c r="R110">
        <f t="shared" si="26"/>
        <v>79.849999999999909</v>
      </c>
      <c r="S110">
        <f t="shared" si="27"/>
        <v>0.30995616781464713</v>
      </c>
      <c r="T110" t="str">
        <f t="shared" si="28"/>
        <v>No Indication</v>
      </c>
      <c r="U110" t="str">
        <f t="shared" si="29"/>
        <v>No T+M+I</v>
      </c>
      <c r="V110">
        <v>4147.6857098884566</v>
      </c>
      <c r="W110">
        <v>4181.8405298957814</v>
      </c>
      <c r="X110">
        <f t="shared" si="30"/>
        <v>-34.154820007324815</v>
      </c>
      <c r="Y110">
        <v>-20.879153416329181</v>
      </c>
      <c r="Z110" t="str">
        <f t="shared" si="31"/>
        <v>DOWN</v>
      </c>
      <c r="AA110" t="str">
        <f t="shared" si="32"/>
        <v>No TMIM</v>
      </c>
      <c r="AB110" t="str">
        <f t="shared" si="33"/>
        <v>No Confirmation</v>
      </c>
      <c r="AC110" t="str">
        <f t="shared" si="34"/>
        <v>No Alert</v>
      </c>
      <c r="AD110" t="str">
        <f t="shared" si="35"/>
        <v>No Alert</v>
      </c>
      <c r="AE110" t="str">
        <f t="shared" si="36"/>
        <v>No Alert</v>
      </c>
      <c r="AF110" t="str">
        <f t="shared" si="37"/>
        <v>No Alert</v>
      </c>
      <c r="AG110" t="str">
        <f t="shared" si="38"/>
        <v>No Alert</v>
      </c>
    </row>
    <row r="111" spans="1:33" x14ac:dyDescent="0.25">
      <c r="A111" t="s">
        <v>5</v>
      </c>
      <c r="B111" s="1">
        <v>43017</v>
      </c>
      <c r="C111">
        <v>4100</v>
      </c>
      <c r="D111">
        <v>4130.95</v>
      </c>
      <c r="E111">
        <v>4100</v>
      </c>
      <c r="F111">
        <v>4112</v>
      </c>
      <c r="G111">
        <f>_xll.TA_TYPPRICE(D111,E111,F111)</f>
        <v>4114.3166666666666</v>
      </c>
      <c r="H111">
        <v>4116.5434208391143</v>
      </c>
      <c r="I111" t="str">
        <f t="shared" si="20"/>
        <v>DOWN</v>
      </c>
      <c r="J111">
        <v>4174.9177648919012</v>
      </c>
      <c r="K111">
        <v>4101.7013256495156</v>
      </c>
      <c r="L111" t="str">
        <f t="shared" si="21"/>
        <v>No Confirmation</v>
      </c>
      <c r="M111" t="str">
        <f t="shared" si="22"/>
        <v>No Trend</v>
      </c>
      <c r="N111">
        <v>39.676966341182165</v>
      </c>
      <c r="O111" t="str">
        <f t="shared" si="23"/>
        <v>DOWN</v>
      </c>
      <c r="P111" t="str">
        <f t="shared" si="24"/>
        <v>No Trend + Momentum</v>
      </c>
      <c r="Q111">
        <f t="shared" si="25"/>
        <v>12</v>
      </c>
      <c r="R111">
        <f t="shared" si="26"/>
        <v>30.949999999999818</v>
      </c>
      <c r="S111">
        <f t="shared" si="27"/>
        <v>0.38772213247173087</v>
      </c>
      <c r="T111" t="str">
        <f t="shared" si="28"/>
        <v>No Indication</v>
      </c>
      <c r="U111" t="str">
        <f t="shared" si="29"/>
        <v>No T+M+I</v>
      </c>
      <c r="V111">
        <v>4142.1956006748478</v>
      </c>
      <c r="W111">
        <v>4176.6671573109088</v>
      </c>
      <c r="X111">
        <f t="shared" si="30"/>
        <v>-34.471556636060996</v>
      </c>
      <c r="Y111">
        <v>-23.597634060275546</v>
      </c>
      <c r="Z111" t="str">
        <f t="shared" si="31"/>
        <v>DOWN</v>
      </c>
      <c r="AA111" t="str">
        <f t="shared" si="32"/>
        <v>No TMIM</v>
      </c>
      <c r="AB111" t="str">
        <f t="shared" si="33"/>
        <v>No Confirmation</v>
      </c>
      <c r="AC111" t="str">
        <f t="shared" si="34"/>
        <v>No Alert</v>
      </c>
      <c r="AD111" t="str">
        <f t="shared" si="35"/>
        <v>No Alert</v>
      </c>
      <c r="AE111" t="str">
        <f t="shared" si="36"/>
        <v>No Alert</v>
      </c>
      <c r="AF111" t="str">
        <f t="shared" si="37"/>
        <v>No Alert</v>
      </c>
      <c r="AG111" t="str">
        <f t="shared" si="38"/>
        <v>No Alert</v>
      </c>
    </row>
    <row r="112" spans="1:33" x14ac:dyDescent="0.25">
      <c r="A112" t="s">
        <v>5</v>
      </c>
      <c r="B112" s="1">
        <v>43018</v>
      </c>
      <c r="C112">
        <v>4106</v>
      </c>
      <c r="D112">
        <v>4260.05</v>
      </c>
      <c r="E112">
        <v>4105</v>
      </c>
      <c r="F112">
        <v>4152</v>
      </c>
      <c r="G112">
        <f>_xll.TA_TYPPRICE(D112,E112,F112)</f>
        <v>4172.3499999999995</v>
      </c>
      <c r="H112">
        <v>4144.4467104195573</v>
      </c>
      <c r="I112" t="str">
        <f t="shared" si="20"/>
        <v>UP</v>
      </c>
      <c r="J112">
        <v>4193.836039360368</v>
      </c>
      <c r="K112">
        <v>4102.4343643940674</v>
      </c>
      <c r="L112" t="str">
        <f t="shared" si="21"/>
        <v>No Confirmation</v>
      </c>
      <c r="M112" t="str">
        <f t="shared" si="22"/>
        <v>No Trend</v>
      </c>
      <c r="N112">
        <v>58.752559361259451</v>
      </c>
      <c r="O112" t="str">
        <f t="shared" si="23"/>
        <v>No Momentum</v>
      </c>
      <c r="P112" t="str">
        <f t="shared" si="24"/>
        <v>No Trend + Momentum</v>
      </c>
      <c r="Q112">
        <f t="shared" si="25"/>
        <v>47</v>
      </c>
      <c r="R112">
        <f t="shared" si="26"/>
        <v>155.05000000000018</v>
      </c>
      <c r="S112">
        <f t="shared" si="27"/>
        <v>0.30312802321831633</v>
      </c>
      <c r="T112" t="str">
        <f t="shared" si="28"/>
        <v>No Indication</v>
      </c>
      <c r="U112" t="str">
        <f t="shared" si="29"/>
        <v>No T+M+I</v>
      </c>
      <c r="V112">
        <v>4143.7039698017943</v>
      </c>
      <c r="W112">
        <v>4174.8399604730639</v>
      </c>
      <c r="X112">
        <f t="shared" si="30"/>
        <v>-31.13599067126961</v>
      </c>
      <c r="Y112">
        <v>-25.105305382474359</v>
      </c>
      <c r="Z112" t="str">
        <f t="shared" si="31"/>
        <v>DOWN</v>
      </c>
      <c r="AA112" t="str">
        <f t="shared" si="32"/>
        <v>No TMIM</v>
      </c>
      <c r="AB112" t="str">
        <f t="shared" si="33"/>
        <v>No Confirmation</v>
      </c>
      <c r="AC112" t="str">
        <f t="shared" si="34"/>
        <v>No Alert</v>
      </c>
      <c r="AD112" t="str">
        <f t="shared" si="35"/>
        <v>No Alert</v>
      </c>
      <c r="AE112" t="str">
        <f t="shared" si="36"/>
        <v>No Alert</v>
      </c>
      <c r="AF112" t="str">
        <f t="shared" si="37"/>
        <v>No Alert</v>
      </c>
      <c r="AG112" t="str">
        <f t="shared" si="38"/>
        <v>No Alert</v>
      </c>
    </row>
    <row r="113" spans="1:33" x14ac:dyDescent="0.25">
      <c r="A113" t="s">
        <v>5</v>
      </c>
      <c r="B113" s="1">
        <v>43019</v>
      </c>
      <c r="C113">
        <v>4244</v>
      </c>
      <c r="D113">
        <v>4275</v>
      </c>
      <c r="E113">
        <v>4159.1499999999996</v>
      </c>
      <c r="F113">
        <v>4222</v>
      </c>
      <c r="G113">
        <f>_xll.TA_TYPPRICE(D113,E113,F113)</f>
        <v>4218.7166666666662</v>
      </c>
      <c r="H113">
        <v>4181.5816885431123</v>
      </c>
      <c r="I113" t="str">
        <f t="shared" si="20"/>
        <v>UP</v>
      </c>
      <c r="J113">
        <v>4211.8724750580641</v>
      </c>
      <c r="K113">
        <v>4115.0378389731632</v>
      </c>
      <c r="L113" t="str">
        <f t="shared" si="21"/>
        <v>UP</v>
      </c>
      <c r="M113" t="str">
        <f t="shared" si="22"/>
        <v>UP</v>
      </c>
      <c r="N113">
        <v>75.618334466938848</v>
      </c>
      <c r="O113" t="str">
        <f t="shared" si="23"/>
        <v>UP</v>
      </c>
      <c r="P113" t="str">
        <f t="shared" si="24"/>
        <v>UP</v>
      </c>
      <c r="Q113">
        <f t="shared" si="25"/>
        <v>62.850000000000364</v>
      </c>
      <c r="R113">
        <f t="shared" si="26"/>
        <v>115.85000000000036</v>
      </c>
      <c r="S113">
        <f t="shared" si="27"/>
        <v>0.54251186879585811</v>
      </c>
      <c r="T113" t="str">
        <f t="shared" si="28"/>
        <v>No Indication</v>
      </c>
      <c r="U113" t="str">
        <f t="shared" si="29"/>
        <v>No T+M+I</v>
      </c>
      <c r="V113">
        <v>4155.7495129092104</v>
      </c>
      <c r="W113">
        <v>4178.3332967343185</v>
      </c>
      <c r="X113">
        <f t="shared" si="30"/>
        <v>-22.583783825108185</v>
      </c>
      <c r="Y113">
        <v>-24.601001071001125</v>
      </c>
      <c r="Z113" t="str">
        <f t="shared" si="31"/>
        <v>UP</v>
      </c>
      <c r="AA113" t="str">
        <f t="shared" si="32"/>
        <v>No TMIM</v>
      </c>
      <c r="AB113" t="str">
        <f t="shared" si="33"/>
        <v>No Confirmation</v>
      </c>
      <c r="AC113" t="str">
        <f t="shared" si="34"/>
        <v>No Alert</v>
      </c>
      <c r="AD113" t="str">
        <f t="shared" si="35"/>
        <v>No Alert</v>
      </c>
      <c r="AE113" t="str">
        <f t="shared" si="36"/>
        <v>No Alert</v>
      </c>
      <c r="AF113" t="str">
        <f t="shared" si="37"/>
        <v>No Alert</v>
      </c>
      <c r="AG113" t="str">
        <f t="shared" si="38"/>
        <v>No Alert</v>
      </c>
    </row>
    <row r="114" spans="1:33" x14ac:dyDescent="0.25">
      <c r="A114" t="s">
        <v>5</v>
      </c>
      <c r="B114" s="1">
        <v>43020</v>
      </c>
      <c r="C114">
        <v>4150.05</v>
      </c>
      <c r="D114">
        <v>4222</v>
      </c>
      <c r="E114">
        <v>4150</v>
      </c>
      <c r="F114">
        <v>4192</v>
      </c>
      <c r="G114">
        <f>_xll.TA_TYPPRICE(D114,E114,F114)</f>
        <v>4188</v>
      </c>
      <c r="H114">
        <v>4184.7908442715561</v>
      </c>
      <c r="I114" t="str">
        <f t="shared" si="20"/>
        <v>UP</v>
      </c>
      <c r="J114">
        <v>4214.1230361562721</v>
      </c>
      <c r="K114">
        <v>4122.8072080902384</v>
      </c>
      <c r="L114" t="str">
        <f t="shared" si="21"/>
        <v>No Confirmation</v>
      </c>
      <c r="M114" t="str">
        <f t="shared" si="22"/>
        <v>No Trend</v>
      </c>
      <c r="N114">
        <v>62.030562600344567</v>
      </c>
      <c r="O114" t="str">
        <f t="shared" si="23"/>
        <v>UP</v>
      </c>
      <c r="P114" t="str">
        <f t="shared" si="24"/>
        <v>No Trend + Momentum</v>
      </c>
      <c r="Q114">
        <f t="shared" si="25"/>
        <v>42</v>
      </c>
      <c r="R114">
        <f t="shared" si="26"/>
        <v>72</v>
      </c>
      <c r="S114">
        <f t="shared" si="27"/>
        <v>0.58333333333333337</v>
      </c>
      <c r="T114" t="str">
        <f t="shared" si="28"/>
        <v>No Indication</v>
      </c>
      <c r="U114" t="str">
        <f t="shared" si="29"/>
        <v>No T+M+I</v>
      </c>
      <c r="V114">
        <v>4161.3265109231779</v>
      </c>
      <c r="W114">
        <v>4179.3456451243692</v>
      </c>
      <c r="X114">
        <f t="shared" si="30"/>
        <v>-18.019134201191264</v>
      </c>
      <c r="Y114">
        <v>-23.284627697039152</v>
      </c>
      <c r="Z114" t="str">
        <f t="shared" si="31"/>
        <v>UP</v>
      </c>
      <c r="AA114" t="str">
        <f t="shared" si="32"/>
        <v>No TMIM</v>
      </c>
      <c r="AB114" t="str">
        <f t="shared" si="33"/>
        <v>No Confirmation</v>
      </c>
      <c r="AC114" t="str">
        <f t="shared" si="34"/>
        <v>No Alert</v>
      </c>
      <c r="AD114" t="str">
        <f t="shared" si="35"/>
        <v>No Alert</v>
      </c>
      <c r="AE114" t="str">
        <f t="shared" si="36"/>
        <v>No Alert</v>
      </c>
      <c r="AF114" t="str">
        <f t="shared" si="37"/>
        <v>No Alert</v>
      </c>
      <c r="AG114" t="str">
        <f t="shared" si="38"/>
        <v>No Alert</v>
      </c>
    </row>
    <row r="115" spans="1:33" x14ac:dyDescent="0.25">
      <c r="A115" t="s">
        <v>5</v>
      </c>
      <c r="B115" s="1">
        <v>43021</v>
      </c>
      <c r="C115">
        <v>4187.95</v>
      </c>
      <c r="D115">
        <v>4205</v>
      </c>
      <c r="E115">
        <v>4087.9</v>
      </c>
      <c r="F115">
        <v>4170</v>
      </c>
      <c r="G115">
        <f>_xll.TA_TYPPRICE(D115,E115,F115)</f>
        <v>4154.3</v>
      </c>
      <c r="H115">
        <v>4169.5454221357777</v>
      </c>
      <c r="I115" t="str">
        <f t="shared" si="20"/>
        <v>UP</v>
      </c>
      <c r="J115">
        <v>4212.0956947882114</v>
      </c>
      <c r="K115">
        <v>4115.0500507368524</v>
      </c>
      <c r="L115" t="str">
        <f t="shared" si="21"/>
        <v>No Confirmation</v>
      </c>
      <c r="M115" t="str">
        <f t="shared" si="22"/>
        <v>No Trend</v>
      </c>
      <c r="N115">
        <v>53.258156856497394</v>
      </c>
      <c r="O115" t="str">
        <f t="shared" si="23"/>
        <v>No Momentum</v>
      </c>
      <c r="P115" t="str">
        <f t="shared" si="24"/>
        <v>No Trend + Momentum</v>
      </c>
      <c r="Q115">
        <f t="shared" si="25"/>
        <v>82.099999999999909</v>
      </c>
      <c r="R115">
        <f t="shared" si="26"/>
        <v>117.09999999999991</v>
      </c>
      <c r="S115">
        <f t="shared" si="27"/>
        <v>0.70111016225448308</v>
      </c>
      <c r="T115" t="str">
        <f t="shared" si="28"/>
        <v>No Indication</v>
      </c>
      <c r="U115" t="str">
        <f t="shared" si="29"/>
        <v>No T+M+I</v>
      </c>
      <c r="V115">
        <v>4162.6608938580739</v>
      </c>
      <c r="W115">
        <v>4178.6533751151565</v>
      </c>
      <c r="X115">
        <f t="shared" si="30"/>
        <v>-15.992481257082545</v>
      </c>
      <c r="Y115">
        <v>-21.82619840904783</v>
      </c>
      <c r="Z115" t="str">
        <f t="shared" si="31"/>
        <v>UP</v>
      </c>
      <c r="AA115" t="str">
        <f t="shared" si="32"/>
        <v>No TMIM</v>
      </c>
      <c r="AB115" t="str">
        <f t="shared" si="33"/>
        <v>No Confirmation</v>
      </c>
      <c r="AC115" t="str">
        <f t="shared" si="34"/>
        <v>No Alert</v>
      </c>
      <c r="AD115" t="str">
        <f t="shared" si="35"/>
        <v>No Alert</v>
      </c>
      <c r="AE115" t="str">
        <f t="shared" si="36"/>
        <v>No Alert</v>
      </c>
      <c r="AF115" t="str">
        <f t="shared" si="37"/>
        <v>No Alert</v>
      </c>
      <c r="AG115" t="str">
        <f t="shared" si="38"/>
        <v>No Alert</v>
      </c>
    </row>
    <row r="116" spans="1:33" x14ac:dyDescent="0.25">
      <c r="A116" t="s">
        <v>5</v>
      </c>
      <c r="B116" s="1">
        <v>43024</v>
      </c>
      <c r="C116">
        <v>4150</v>
      </c>
      <c r="D116">
        <v>4239.6499999999996</v>
      </c>
      <c r="E116">
        <v>4089.95</v>
      </c>
      <c r="F116">
        <v>4209</v>
      </c>
      <c r="G116">
        <f>_xll.TA_TYPPRICE(D116,E116,F116)</f>
        <v>4179.5333333333328</v>
      </c>
      <c r="H116">
        <v>4174.5393777345553</v>
      </c>
      <c r="I116" t="str">
        <f t="shared" si="20"/>
        <v>UP</v>
      </c>
      <c r="J116">
        <v>4218.218873724164</v>
      </c>
      <c r="K116">
        <v>4109.4722616842182</v>
      </c>
      <c r="L116" t="str">
        <f t="shared" si="21"/>
        <v>No Confirmation</v>
      </c>
      <c r="M116" t="str">
        <f t="shared" si="22"/>
        <v>No Trend</v>
      </c>
      <c r="N116">
        <v>64.410904593645384</v>
      </c>
      <c r="O116" t="str">
        <f t="shared" si="23"/>
        <v>UP</v>
      </c>
      <c r="P116" t="str">
        <f t="shared" si="24"/>
        <v>No Trend + Momentum</v>
      </c>
      <c r="Q116">
        <f t="shared" si="25"/>
        <v>119.05000000000018</v>
      </c>
      <c r="R116">
        <f t="shared" si="26"/>
        <v>149.69999999999982</v>
      </c>
      <c r="S116">
        <f t="shared" si="27"/>
        <v>0.79525718102872633</v>
      </c>
      <c r="T116" t="str">
        <f t="shared" si="28"/>
        <v>No Indication</v>
      </c>
      <c r="U116" t="str">
        <f t="shared" si="29"/>
        <v>No T+M+I</v>
      </c>
      <c r="V116">
        <v>4169.7899871106783</v>
      </c>
      <c r="W116">
        <v>4180.9012732547744</v>
      </c>
      <c r="X116">
        <f t="shared" si="30"/>
        <v>-11.111286144096084</v>
      </c>
      <c r="Y116">
        <v>-19.683215956057481</v>
      </c>
      <c r="Z116" t="str">
        <f t="shared" si="31"/>
        <v>UP</v>
      </c>
      <c r="AA116" t="str">
        <f t="shared" si="32"/>
        <v>No TMIM</v>
      </c>
      <c r="AB116" t="str">
        <f t="shared" si="33"/>
        <v>No Confirmation</v>
      </c>
      <c r="AC116" t="str">
        <f t="shared" si="34"/>
        <v>No Alert</v>
      </c>
      <c r="AD116" t="str">
        <f t="shared" si="35"/>
        <v>No Alert</v>
      </c>
      <c r="AE116" t="str">
        <f t="shared" si="36"/>
        <v>No Alert</v>
      </c>
      <c r="AF116" t="str">
        <f t="shared" si="37"/>
        <v>No Alert</v>
      </c>
      <c r="AG116" t="str">
        <f t="shared" si="38"/>
        <v>No Alert</v>
      </c>
    </row>
    <row r="117" spans="1:33" x14ac:dyDescent="0.25">
      <c r="A117" t="s">
        <v>5</v>
      </c>
      <c r="B117" s="1">
        <v>43025</v>
      </c>
      <c r="C117">
        <v>4240.3999999999996</v>
      </c>
      <c r="D117">
        <v>4240.3999999999996</v>
      </c>
      <c r="E117">
        <v>4122.1000000000004</v>
      </c>
      <c r="F117">
        <v>4125.3999999999996</v>
      </c>
      <c r="G117">
        <f>_xll.TA_TYPPRICE(D117,E117,F117)</f>
        <v>4162.6333333333332</v>
      </c>
      <c r="H117">
        <v>4168.5863555339438</v>
      </c>
      <c r="I117" t="str">
        <f t="shared" si="20"/>
        <v>DOWN</v>
      </c>
      <c r="J117">
        <v>4223.1480128965723</v>
      </c>
      <c r="K117">
        <v>4112.2784257543917</v>
      </c>
      <c r="L117" t="str">
        <f t="shared" si="21"/>
        <v>No Confirmation</v>
      </c>
      <c r="M117" t="str">
        <f t="shared" si="22"/>
        <v>No Trend</v>
      </c>
      <c r="N117">
        <v>39.290900309826434</v>
      </c>
      <c r="O117" t="str">
        <f t="shared" si="23"/>
        <v>DOWN</v>
      </c>
      <c r="P117" t="str">
        <f t="shared" si="24"/>
        <v>No Trend + Momentum</v>
      </c>
      <c r="Q117">
        <f t="shared" si="25"/>
        <v>3.2999999999992724</v>
      </c>
      <c r="R117">
        <f t="shared" si="26"/>
        <v>118.29999999999927</v>
      </c>
      <c r="S117">
        <f t="shared" si="27"/>
        <v>2.789518174132961E-2</v>
      </c>
      <c r="T117" t="str">
        <f t="shared" si="28"/>
        <v>DOWN</v>
      </c>
      <c r="U117" t="str">
        <f t="shared" si="29"/>
        <v>No T+M+I</v>
      </c>
      <c r="V117">
        <v>4162.9607583244197</v>
      </c>
      <c r="W117">
        <v>4176.790067828495</v>
      </c>
      <c r="X117">
        <f t="shared" si="30"/>
        <v>-13.829309504075354</v>
      </c>
      <c r="Y117">
        <v>-18.512434665661054</v>
      </c>
      <c r="Z117" t="str">
        <f t="shared" si="31"/>
        <v>UP</v>
      </c>
      <c r="AA117" t="str">
        <f t="shared" si="32"/>
        <v>No TMIM</v>
      </c>
      <c r="AB117" t="str">
        <f t="shared" si="33"/>
        <v>No Confirmation</v>
      </c>
      <c r="AC117" t="str">
        <f t="shared" si="34"/>
        <v>No Alert</v>
      </c>
      <c r="AD117" t="str">
        <f t="shared" si="35"/>
        <v>No Alert</v>
      </c>
      <c r="AE117" t="str">
        <f t="shared" si="36"/>
        <v>No Alert</v>
      </c>
      <c r="AF117" t="str">
        <f t="shared" si="37"/>
        <v>No Alert</v>
      </c>
      <c r="AG117" t="str">
        <f t="shared" si="38"/>
        <v>No Alert</v>
      </c>
    </row>
    <row r="118" spans="1:33" x14ac:dyDescent="0.25">
      <c r="A118" t="s">
        <v>5</v>
      </c>
      <c r="B118" s="1">
        <v>43026</v>
      </c>
      <c r="C118">
        <v>4100</v>
      </c>
      <c r="D118">
        <v>4240.3999999999996</v>
      </c>
      <c r="E118">
        <v>4060</v>
      </c>
      <c r="F118">
        <v>4076.95</v>
      </c>
      <c r="G118">
        <f>_xll.TA_TYPPRICE(D118,E118,F118)</f>
        <v>4125.7833333333328</v>
      </c>
      <c r="H118">
        <v>4147.1848444336383</v>
      </c>
      <c r="I118" t="str">
        <f t="shared" si="20"/>
        <v>DOWN</v>
      </c>
      <c r="J118">
        <v>4226.981787808445</v>
      </c>
      <c r="K118">
        <v>4100.6609978089709</v>
      </c>
      <c r="L118" t="str">
        <f t="shared" si="21"/>
        <v>DOWN</v>
      </c>
      <c r="M118" t="str">
        <f t="shared" si="22"/>
        <v>DOWN</v>
      </c>
      <c r="N118">
        <v>30.635567724641575</v>
      </c>
      <c r="O118" t="str">
        <f t="shared" si="23"/>
        <v>DOWN</v>
      </c>
      <c r="P118" t="str">
        <f t="shared" si="24"/>
        <v>DOWN</v>
      </c>
      <c r="Q118">
        <f t="shared" si="25"/>
        <v>16.949999999999818</v>
      </c>
      <c r="R118">
        <f t="shared" si="26"/>
        <v>180.39999999999964</v>
      </c>
      <c r="S118">
        <f t="shared" si="27"/>
        <v>9.3957871396894974E-2</v>
      </c>
      <c r="T118" t="str">
        <f t="shared" si="28"/>
        <v>DOWN</v>
      </c>
      <c r="U118" t="str">
        <f t="shared" si="29"/>
        <v>DOWN</v>
      </c>
      <c r="V118">
        <v>4149.7283339668165</v>
      </c>
      <c r="W118">
        <v>4169.3945072486067</v>
      </c>
      <c r="X118">
        <f t="shared" si="30"/>
        <v>-19.666173281790179</v>
      </c>
      <c r="Y118">
        <v>-18.743182388886879</v>
      </c>
      <c r="Z118" t="str">
        <f t="shared" si="31"/>
        <v>DOWN</v>
      </c>
      <c r="AA118" t="str">
        <f t="shared" si="32"/>
        <v>DOWN</v>
      </c>
      <c r="AB118" t="str">
        <f t="shared" si="33"/>
        <v>No Confirmation</v>
      </c>
      <c r="AC118" t="str">
        <f t="shared" si="34"/>
        <v>No Alert</v>
      </c>
      <c r="AD118" t="str">
        <f t="shared" si="35"/>
        <v>No Alert</v>
      </c>
      <c r="AE118" t="str">
        <f t="shared" si="36"/>
        <v>No Alert</v>
      </c>
      <c r="AF118" t="str">
        <f t="shared" si="37"/>
        <v>No Alert</v>
      </c>
      <c r="AG118" t="str">
        <f t="shared" si="38"/>
        <v>No Alert</v>
      </c>
    </row>
    <row r="119" spans="1:33" x14ac:dyDescent="0.25">
      <c r="A119" t="s">
        <v>5</v>
      </c>
      <c r="B119" s="1">
        <v>43027</v>
      </c>
      <c r="C119">
        <v>4114</v>
      </c>
      <c r="D119">
        <v>4170</v>
      </c>
      <c r="E119">
        <v>4076.95</v>
      </c>
      <c r="F119">
        <v>4105</v>
      </c>
      <c r="G119">
        <f>_xll.TA_TYPPRICE(D119,E119,F119)</f>
        <v>4117.3166666666666</v>
      </c>
      <c r="H119">
        <v>4132.2507555501525</v>
      </c>
      <c r="I119" t="str">
        <f t="shared" si="20"/>
        <v>DOWN</v>
      </c>
      <c r="J119">
        <v>4214.3191682954575</v>
      </c>
      <c r="K119">
        <v>4095.391887184755</v>
      </c>
      <c r="L119" t="str">
        <f t="shared" si="21"/>
        <v>No Confirmation</v>
      </c>
      <c r="M119" t="str">
        <f t="shared" si="22"/>
        <v>No Trend</v>
      </c>
      <c r="N119">
        <v>40.173125697873168</v>
      </c>
      <c r="O119" t="str">
        <f t="shared" si="23"/>
        <v>No Momentum</v>
      </c>
      <c r="P119" t="str">
        <f t="shared" si="24"/>
        <v>No Trend + Momentum</v>
      </c>
      <c r="Q119">
        <f t="shared" si="25"/>
        <v>28.050000000000182</v>
      </c>
      <c r="R119">
        <f t="shared" si="26"/>
        <v>93.050000000000182</v>
      </c>
      <c r="S119">
        <f t="shared" si="27"/>
        <v>0.30145083288554675</v>
      </c>
      <c r="T119" t="str">
        <f t="shared" si="28"/>
        <v>No Indication</v>
      </c>
      <c r="U119" t="str">
        <f t="shared" si="29"/>
        <v>No T+M+I</v>
      </c>
      <c r="V119">
        <v>4142.8470518180757</v>
      </c>
      <c r="W119">
        <v>4164.6245437487096</v>
      </c>
      <c r="X119">
        <f t="shared" si="30"/>
        <v>-21.777491930633914</v>
      </c>
      <c r="Y119">
        <v>-19.350044297236288</v>
      </c>
      <c r="Z119" t="str">
        <f t="shared" si="31"/>
        <v>DOWN</v>
      </c>
      <c r="AA119" t="str">
        <f t="shared" si="32"/>
        <v>No TMIM</v>
      </c>
      <c r="AB119" t="str">
        <f t="shared" si="33"/>
        <v>No Confirmation</v>
      </c>
      <c r="AC119" t="str">
        <f t="shared" si="34"/>
        <v>No Alert</v>
      </c>
      <c r="AD119" t="str">
        <f t="shared" si="35"/>
        <v>No Alert</v>
      </c>
      <c r="AE119" t="str">
        <f t="shared" si="36"/>
        <v>No Alert</v>
      </c>
      <c r="AF119" t="str">
        <f t="shared" si="37"/>
        <v>No Alert</v>
      </c>
      <c r="AG119" t="str">
        <f t="shared" si="38"/>
        <v>No Alert</v>
      </c>
    </row>
    <row r="120" spans="1:33" x14ac:dyDescent="0.25">
      <c r="A120" t="s">
        <v>5</v>
      </c>
      <c r="B120" s="1">
        <v>43031</v>
      </c>
      <c r="C120">
        <v>4107</v>
      </c>
      <c r="D120">
        <v>4130.1000000000004</v>
      </c>
      <c r="E120">
        <v>4092.05</v>
      </c>
      <c r="F120">
        <v>4103.8999999999996</v>
      </c>
      <c r="G120">
        <f>_xll.TA_TYPPRICE(D120,E120,F120)</f>
        <v>4108.6833333333334</v>
      </c>
      <c r="H120">
        <v>4120.4670444417425</v>
      </c>
      <c r="I120" t="str">
        <f t="shared" si="20"/>
        <v>DOWN</v>
      </c>
      <c r="J120">
        <v>4195.6037975631334</v>
      </c>
      <c r="K120">
        <v>4094.649245588143</v>
      </c>
      <c r="L120" t="str">
        <f t="shared" si="21"/>
        <v>No Confirmation</v>
      </c>
      <c r="M120" t="str">
        <f t="shared" si="22"/>
        <v>No Trend</v>
      </c>
      <c r="N120">
        <v>39.904165251044567</v>
      </c>
      <c r="O120" t="str">
        <f t="shared" si="23"/>
        <v>DOWN</v>
      </c>
      <c r="P120" t="str">
        <f t="shared" si="24"/>
        <v>No Trend + Momentum</v>
      </c>
      <c r="Q120">
        <f t="shared" si="25"/>
        <v>11.849999999999454</v>
      </c>
      <c r="R120">
        <f t="shared" si="26"/>
        <v>38.050000000000182</v>
      </c>
      <c r="S120">
        <f t="shared" si="27"/>
        <v>0.31143232588697495</v>
      </c>
      <c r="T120" t="str">
        <f t="shared" si="28"/>
        <v>No Indication</v>
      </c>
      <c r="U120" t="str">
        <f t="shared" si="29"/>
        <v>No T+M+I</v>
      </c>
      <c r="V120">
        <v>4136.8551976922181</v>
      </c>
      <c r="W120">
        <v>4160.1264293969534</v>
      </c>
      <c r="X120">
        <f t="shared" si="30"/>
        <v>-23.271231704735328</v>
      </c>
      <c r="Y120">
        <v>-20.134281778736096</v>
      </c>
      <c r="Z120" t="str">
        <f t="shared" si="31"/>
        <v>DOWN</v>
      </c>
      <c r="AA120" t="str">
        <f t="shared" si="32"/>
        <v>No TMIM</v>
      </c>
      <c r="AB120" t="str">
        <f t="shared" si="33"/>
        <v>No Confirmation</v>
      </c>
      <c r="AC120" t="str">
        <f t="shared" si="34"/>
        <v>No Alert</v>
      </c>
      <c r="AD120" t="str">
        <f t="shared" si="35"/>
        <v>No Alert</v>
      </c>
      <c r="AE120" t="str">
        <f t="shared" si="36"/>
        <v>No Alert</v>
      </c>
      <c r="AF120" t="str">
        <f t="shared" si="37"/>
        <v>No Alert</v>
      </c>
      <c r="AG120" t="str">
        <f t="shared" si="38"/>
        <v>No Alert</v>
      </c>
    </row>
    <row r="121" spans="1:33" x14ac:dyDescent="0.25">
      <c r="A121" t="s">
        <v>5</v>
      </c>
      <c r="B121" s="1">
        <v>43032</v>
      </c>
      <c r="C121">
        <v>4100</v>
      </c>
      <c r="D121">
        <v>4111</v>
      </c>
      <c r="E121">
        <v>4060</v>
      </c>
      <c r="F121">
        <v>4080.75</v>
      </c>
      <c r="G121">
        <f>_xll.TA_TYPPRICE(D121,E121,F121)</f>
        <v>4083.9166666666665</v>
      </c>
      <c r="H121">
        <v>4102.1918555542043</v>
      </c>
      <c r="I121" t="str">
        <f t="shared" si="20"/>
        <v>DOWN</v>
      </c>
      <c r="J121">
        <v>4176.8029536602153</v>
      </c>
      <c r="K121">
        <v>4086.9494132352224</v>
      </c>
      <c r="L121" t="str">
        <f t="shared" si="21"/>
        <v>DOWN</v>
      </c>
      <c r="M121" t="str">
        <f t="shared" si="22"/>
        <v>DOWN</v>
      </c>
      <c r="N121">
        <v>33.928505663091691</v>
      </c>
      <c r="O121" t="str">
        <f t="shared" si="23"/>
        <v>DOWN</v>
      </c>
      <c r="P121" t="str">
        <f t="shared" si="24"/>
        <v>DOWN</v>
      </c>
      <c r="Q121">
        <f t="shared" si="25"/>
        <v>20.75</v>
      </c>
      <c r="R121">
        <f t="shared" si="26"/>
        <v>51</v>
      </c>
      <c r="S121">
        <f t="shared" si="27"/>
        <v>0.40686274509803921</v>
      </c>
      <c r="T121" t="str">
        <f t="shared" si="28"/>
        <v>No Indication</v>
      </c>
      <c r="U121" t="str">
        <f t="shared" si="29"/>
        <v>No T+M+I</v>
      </c>
      <c r="V121">
        <v>4128.2236288164922</v>
      </c>
      <c r="W121">
        <v>4154.246693886068</v>
      </c>
      <c r="X121">
        <f t="shared" si="30"/>
        <v>-26.02306506957575</v>
      </c>
      <c r="Y121">
        <v>-21.312038436904025</v>
      </c>
      <c r="Z121" t="str">
        <f t="shared" si="31"/>
        <v>DOWN</v>
      </c>
      <c r="AA121" t="str">
        <f t="shared" si="32"/>
        <v>No TMIM</v>
      </c>
      <c r="AB121" t="str">
        <f t="shared" si="33"/>
        <v>No Confirmation</v>
      </c>
      <c r="AC121" t="str">
        <f t="shared" si="34"/>
        <v>No Alert</v>
      </c>
      <c r="AD121" t="str">
        <f t="shared" si="35"/>
        <v>No Alert</v>
      </c>
      <c r="AE121" t="str">
        <f t="shared" si="36"/>
        <v>No Alert</v>
      </c>
      <c r="AF121" t="str">
        <f t="shared" si="37"/>
        <v>No Alert</v>
      </c>
      <c r="AG121" t="str">
        <f t="shared" si="38"/>
        <v>No Alert</v>
      </c>
    </row>
    <row r="122" spans="1:33" x14ac:dyDescent="0.25">
      <c r="A122" t="s">
        <v>5</v>
      </c>
      <c r="B122" s="1">
        <v>43033</v>
      </c>
      <c r="C122">
        <v>4090</v>
      </c>
      <c r="D122">
        <v>4184.8999999999996</v>
      </c>
      <c r="E122">
        <v>4075</v>
      </c>
      <c r="F122">
        <v>4160</v>
      </c>
      <c r="G122">
        <f>_xll.TA_TYPPRICE(D122,E122,F122)</f>
        <v>4139.9666666666662</v>
      </c>
      <c r="H122">
        <v>4121.0792611104353</v>
      </c>
      <c r="I122" t="str">
        <f t="shared" si="20"/>
        <v>UP</v>
      </c>
      <c r="J122">
        <v>4178.6022972912788</v>
      </c>
      <c r="K122">
        <v>4084.2939880718395</v>
      </c>
      <c r="L122" t="str">
        <f t="shared" si="21"/>
        <v>No Confirmation</v>
      </c>
      <c r="M122" t="str">
        <f t="shared" si="22"/>
        <v>No Trend</v>
      </c>
      <c r="N122">
        <v>59.732269588006226</v>
      </c>
      <c r="O122" t="str">
        <f t="shared" si="23"/>
        <v>No Momentum</v>
      </c>
      <c r="P122" t="str">
        <f t="shared" si="24"/>
        <v>No Trend + Momentum</v>
      </c>
      <c r="Q122">
        <f t="shared" si="25"/>
        <v>85</v>
      </c>
      <c r="R122">
        <f t="shared" si="26"/>
        <v>109.89999999999964</v>
      </c>
      <c r="S122">
        <f t="shared" si="27"/>
        <v>0.77343039126478874</v>
      </c>
      <c r="T122" t="str">
        <f t="shared" si="28"/>
        <v>No Indication</v>
      </c>
      <c r="U122" t="str">
        <f t="shared" si="29"/>
        <v>No T+M+I</v>
      </c>
      <c r="V122">
        <v>4133.1123013062625</v>
      </c>
      <c r="W122">
        <v>4154.6728647093223</v>
      </c>
      <c r="X122">
        <f t="shared" si="30"/>
        <v>-21.560563403059859</v>
      </c>
      <c r="Y122">
        <v>-21.361743430135192</v>
      </c>
      <c r="Z122" t="str">
        <f t="shared" si="31"/>
        <v>DOWN</v>
      </c>
      <c r="AA122" t="str">
        <f t="shared" si="32"/>
        <v>No TMIM</v>
      </c>
      <c r="AB122" t="str">
        <f t="shared" si="33"/>
        <v>No Confirmation</v>
      </c>
      <c r="AC122" t="str">
        <f t="shared" si="34"/>
        <v>No Alert</v>
      </c>
      <c r="AD122" t="str">
        <f t="shared" si="35"/>
        <v>No Alert</v>
      </c>
      <c r="AE122" t="str">
        <f t="shared" si="36"/>
        <v>No Alert</v>
      </c>
      <c r="AF122" t="str">
        <f t="shared" si="37"/>
        <v>No Alert</v>
      </c>
      <c r="AG122" t="str">
        <f t="shared" si="38"/>
        <v>No Alert</v>
      </c>
    </row>
    <row r="123" spans="1:33" x14ac:dyDescent="0.25">
      <c r="A123" t="s">
        <v>5</v>
      </c>
      <c r="B123" s="1">
        <v>43034</v>
      </c>
      <c r="C123">
        <v>4155</v>
      </c>
      <c r="D123">
        <v>4200</v>
      </c>
      <c r="E123">
        <v>4112</v>
      </c>
      <c r="F123">
        <v>4155</v>
      </c>
      <c r="G123">
        <f>_xll.TA_TYPPRICE(D123,E123,F123)</f>
        <v>4155.666666666667</v>
      </c>
      <c r="H123">
        <v>4138.3729638885507</v>
      </c>
      <c r="I123" t="str">
        <f t="shared" si="20"/>
        <v>UP</v>
      </c>
      <c r="J123">
        <v>4183.3573423376611</v>
      </c>
      <c r="K123">
        <v>4090.4508796114305</v>
      </c>
      <c r="L123" t="str">
        <f t="shared" si="21"/>
        <v>No Confirmation</v>
      </c>
      <c r="M123" t="str">
        <f t="shared" si="22"/>
        <v>No Trend</v>
      </c>
      <c r="N123">
        <v>57.947491132849592</v>
      </c>
      <c r="O123" t="str">
        <f t="shared" si="23"/>
        <v>No Momentum</v>
      </c>
      <c r="P123" t="str">
        <f t="shared" si="24"/>
        <v>No Trend + Momentum</v>
      </c>
      <c r="Q123">
        <f t="shared" si="25"/>
        <v>43</v>
      </c>
      <c r="R123">
        <f t="shared" si="26"/>
        <v>88</v>
      </c>
      <c r="S123">
        <f t="shared" si="27"/>
        <v>0.48863636363636365</v>
      </c>
      <c r="T123" t="str">
        <f t="shared" si="28"/>
        <v>No Indication</v>
      </c>
      <c r="U123" t="str">
        <f t="shared" si="29"/>
        <v>No T+M+I</v>
      </c>
      <c r="V123">
        <v>4136.4796395668372</v>
      </c>
      <c r="W123">
        <v>4154.6970969530767</v>
      </c>
      <c r="X123">
        <f t="shared" si="30"/>
        <v>-18.217457386239403</v>
      </c>
      <c r="Y123">
        <v>-20.732886221356033</v>
      </c>
      <c r="Z123" t="str">
        <f t="shared" si="31"/>
        <v>UP</v>
      </c>
      <c r="AA123" t="str">
        <f t="shared" si="32"/>
        <v>No TMIM</v>
      </c>
      <c r="AB123" t="str">
        <f t="shared" si="33"/>
        <v>No Confirmation</v>
      </c>
      <c r="AC123" t="str">
        <f t="shared" si="34"/>
        <v>No Alert</v>
      </c>
      <c r="AD123" t="str">
        <f t="shared" si="35"/>
        <v>No Alert</v>
      </c>
      <c r="AE123" t="str">
        <f t="shared" si="36"/>
        <v>No Alert</v>
      </c>
      <c r="AF123" t="str">
        <f t="shared" si="37"/>
        <v>No Alert</v>
      </c>
      <c r="AG123" t="str">
        <f t="shared" si="38"/>
        <v>No Alert</v>
      </c>
    </row>
    <row r="124" spans="1:33" x14ac:dyDescent="0.25">
      <c r="A124" t="s">
        <v>5</v>
      </c>
      <c r="B124" s="1">
        <v>43035</v>
      </c>
      <c r="C124">
        <v>4130.1000000000004</v>
      </c>
      <c r="D124">
        <v>4200</v>
      </c>
      <c r="E124">
        <v>4130.1000000000004</v>
      </c>
      <c r="F124">
        <v>4188.95</v>
      </c>
      <c r="G124">
        <f>_xll.TA_TYPPRICE(D124,E124,F124)</f>
        <v>4173.0166666666664</v>
      </c>
      <c r="H124">
        <v>4155.6948152776085</v>
      </c>
      <c r="I124" t="str">
        <f t="shared" si="20"/>
        <v>UP</v>
      </c>
      <c r="J124">
        <v>4187.0557107070699</v>
      </c>
      <c r="K124">
        <v>4099.2617952533346</v>
      </c>
      <c r="L124" t="str">
        <f t="shared" si="21"/>
        <v>UP</v>
      </c>
      <c r="M124" t="str">
        <f t="shared" si="22"/>
        <v>UP</v>
      </c>
      <c r="N124">
        <v>66.45469484441746</v>
      </c>
      <c r="O124" t="str">
        <f t="shared" si="23"/>
        <v>UP</v>
      </c>
      <c r="P124" t="str">
        <f t="shared" si="24"/>
        <v>UP</v>
      </c>
      <c r="Q124">
        <f t="shared" si="25"/>
        <v>58.849999999999454</v>
      </c>
      <c r="R124">
        <f t="shared" si="26"/>
        <v>69.899999999999636</v>
      </c>
      <c r="S124">
        <f t="shared" si="27"/>
        <v>0.84191702432045434</v>
      </c>
      <c r="T124" t="str">
        <f t="shared" si="28"/>
        <v>UP</v>
      </c>
      <c r="U124" t="str">
        <f t="shared" si="29"/>
        <v>UP</v>
      </c>
      <c r="V124">
        <v>4144.5520027104003</v>
      </c>
      <c r="W124">
        <v>4157.2343490306266</v>
      </c>
      <c r="X124">
        <f t="shared" si="30"/>
        <v>-12.682346320226316</v>
      </c>
      <c r="Y124">
        <v>-19.122778241130089</v>
      </c>
      <c r="Z124" t="str">
        <f t="shared" si="31"/>
        <v>UP</v>
      </c>
      <c r="AA124" t="str">
        <f t="shared" si="32"/>
        <v>UP</v>
      </c>
      <c r="AB124" t="str">
        <f t="shared" si="33"/>
        <v>No Confirmation</v>
      </c>
      <c r="AC124" t="str">
        <f t="shared" si="34"/>
        <v>No Alert</v>
      </c>
      <c r="AD124" t="str">
        <f t="shared" si="35"/>
        <v>No Alert</v>
      </c>
      <c r="AE124" t="str">
        <f t="shared" si="36"/>
        <v>No Alert</v>
      </c>
      <c r="AF124" t="str">
        <f t="shared" si="37"/>
        <v>No Alert</v>
      </c>
      <c r="AG124" t="str">
        <f t="shared" si="38"/>
        <v>No Alert</v>
      </c>
    </row>
    <row r="125" spans="1:33" x14ac:dyDescent="0.25">
      <c r="A125" t="s">
        <v>5</v>
      </c>
      <c r="B125" s="1">
        <v>43038</v>
      </c>
      <c r="C125">
        <v>4170</v>
      </c>
      <c r="D125">
        <v>4300</v>
      </c>
      <c r="E125">
        <v>4140.55</v>
      </c>
      <c r="F125">
        <v>4146</v>
      </c>
      <c r="G125">
        <f>_xll.TA_TYPPRICE(D125,E125,F125)</f>
        <v>4195.5166666666664</v>
      </c>
      <c r="H125">
        <v>4175.6057409721379</v>
      </c>
      <c r="I125" t="str">
        <f t="shared" si="20"/>
        <v>DOWN</v>
      </c>
      <c r="J125">
        <v>4212.1544416610541</v>
      </c>
      <c r="K125">
        <v>4108.436951863705</v>
      </c>
      <c r="L125" t="str">
        <f t="shared" si="21"/>
        <v>No Confirmation</v>
      </c>
      <c r="M125" t="str">
        <f t="shared" si="22"/>
        <v>No Trend</v>
      </c>
      <c r="N125">
        <v>50.347884325076166</v>
      </c>
      <c r="O125" t="str">
        <f t="shared" si="23"/>
        <v>No Momentum</v>
      </c>
      <c r="P125" t="str">
        <f t="shared" si="24"/>
        <v>No Trend + Momentum</v>
      </c>
      <c r="Q125">
        <f t="shared" si="25"/>
        <v>5.4499999999998181</v>
      </c>
      <c r="R125">
        <f t="shared" si="26"/>
        <v>159.44999999999982</v>
      </c>
      <c r="S125">
        <f t="shared" si="27"/>
        <v>3.4179993728440418E-2</v>
      </c>
      <c r="T125" t="str">
        <f t="shared" si="28"/>
        <v>DOWN</v>
      </c>
      <c r="U125" t="str">
        <f t="shared" si="29"/>
        <v>No T+M+I</v>
      </c>
      <c r="V125">
        <v>4144.7747715241849</v>
      </c>
      <c r="W125">
        <v>4156.4021750283582</v>
      </c>
      <c r="X125">
        <f t="shared" si="30"/>
        <v>-11.627403504173344</v>
      </c>
      <c r="Y125">
        <v>-17.623703293738739</v>
      </c>
      <c r="Z125" t="str">
        <f t="shared" si="31"/>
        <v>UP</v>
      </c>
      <c r="AA125" t="str">
        <f t="shared" si="32"/>
        <v>No TMIM</v>
      </c>
      <c r="AB125" t="str">
        <f t="shared" si="33"/>
        <v>No Confirmation</v>
      </c>
      <c r="AC125" t="str">
        <f t="shared" si="34"/>
        <v>No Alert</v>
      </c>
      <c r="AD125" t="str">
        <f t="shared" si="35"/>
        <v>No Alert</v>
      </c>
      <c r="AE125" t="str">
        <f t="shared" si="36"/>
        <v>No Alert</v>
      </c>
      <c r="AF125" t="str">
        <f t="shared" si="37"/>
        <v>No Alert</v>
      </c>
      <c r="AG125" t="str">
        <f t="shared" si="38"/>
        <v>No Alert</v>
      </c>
    </row>
    <row r="126" spans="1:33" x14ac:dyDescent="0.25">
      <c r="A126" t="s">
        <v>5</v>
      </c>
      <c r="B126" s="1">
        <v>43039</v>
      </c>
      <c r="C126">
        <v>4152.05</v>
      </c>
      <c r="D126">
        <v>4200</v>
      </c>
      <c r="E126">
        <v>4130</v>
      </c>
      <c r="F126">
        <v>4198</v>
      </c>
      <c r="G126">
        <f>_xll.TA_TYPPRICE(D126,E126,F126)</f>
        <v>4176</v>
      </c>
      <c r="H126">
        <v>4175.802870486069</v>
      </c>
      <c r="I126" t="str">
        <f t="shared" si="20"/>
        <v>UP</v>
      </c>
      <c r="J126">
        <v>4209.4534546252644</v>
      </c>
      <c r="K126">
        <v>4113.2287403384371</v>
      </c>
      <c r="L126" t="str">
        <f t="shared" si="21"/>
        <v>No Confirmation</v>
      </c>
      <c r="M126" t="str">
        <f t="shared" si="22"/>
        <v>No Trend</v>
      </c>
      <c r="N126">
        <v>63.672834247769636</v>
      </c>
      <c r="O126" t="str">
        <f t="shared" si="23"/>
        <v>UP</v>
      </c>
      <c r="P126" t="str">
        <f t="shared" si="24"/>
        <v>No Trend + Momentum</v>
      </c>
      <c r="Q126">
        <f t="shared" si="25"/>
        <v>68</v>
      </c>
      <c r="R126">
        <f t="shared" si="26"/>
        <v>70</v>
      </c>
      <c r="S126">
        <f t="shared" si="27"/>
        <v>0.97142857142857142</v>
      </c>
      <c r="T126" t="str">
        <f t="shared" si="28"/>
        <v>UP</v>
      </c>
      <c r="U126" t="str">
        <f t="shared" si="29"/>
        <v>No T+M+I</v>
      </c>
      <c r="V126">
        <v>4152.9632682127722</v>
      </c>
      <c r="W126">
        <v>4159.4834953966283</v>
      </c>
      <c r="X126">
        <f t="shared" si="30"/>
        <v>-6.5202271838561501</v>
      </c>
      <c r="Y126">
        <v>-15.403008071762221</v>
      </c>
      <c r="Z126" t="str">
        <f t="shared" si="31"/>
        <v>UP</v>
      </c>
      <c r="AA126" t="str">
        <f t="shared" si="32"/>
        <v>No TMIM</v>
      </c>
      <c r="AB126" t="str">
        <f t="shared" si="33"/>
        <v>No Confirmation</v>
      </c>
      <c r="AC126" t="str">
        <f t="shared" si="34"/>
        <v>No Alert</v>
      </c>
      <c r="AD126" t="str">
        <f t="shared" si="35"/>
        <v>No Alert</v>
      </c>
      <c r="AE126" t="str">
        <f t="shared" si="36"/>
        <v>No Alert</v>
      </c>
      <c r="AF126" t="str">
        <f t="shared" si="37"/>
        <v>No Alert</v>
      </c>
      <c r="AG126" t="str">
        <f t="shared" si="38"/>
        <v>No Alert</v>
      </c>
    </row>
    <row r="127" spans="1:33" x14ac:dyDescent="0.25">
      <c r="B127" s="1"/>
    </row>
    <row r="128" spans="1:33" x14ac:dyDescent="0.25">
      <c r="B128" s="1"/>
    </row>
    <row r="129" spans="2:2" x14ac:dyDescent="0.25">
      <c r="B129" s="1"/>
    </row>
    <row r="130" spans="2:2" x14ac:dyDescent="0.25">
      <c r="B130" s="1"/>
    </row>
    <row r="131" spans="2:2" x14ac:dyDescent="0.25">
      <c r="B131" s="1"/>
    </row>
    <row r="132" spans="2:2" x14ac:dyDescent="0.25">
      <c r="B132" s="1"/>
    </row>
    <row r="133" spans="2:2" x14ac:dyDescent="0.25">
      <c r="B133" s="1"/>
    </row>
    <row r="134" spans="2:2" x14ac:dyDescent="0.25">
      <c r="B134" s="1"/>
    </row>
    <row r="135" spans="2:2" x14ac:dyDescent="0.25">
      <c r="B135" s="1"/>
    </row>
    <row r="136" spans="2:2" x14ac:dyDescent="0.25">
      <c r="B136" s="1"/>
    </row>
    <row r="137" spans="2:2" x14ac:dyDescent="0.25">
      <c r="B137" s="1"/>
    </row>
    <row r="138" spans="2:2" x14ac:dyDescent="0.25">
      <c r="B138" s="1"/>
    </row>
    <row r="139" spans="2:2" x14ac:dyDescent="0.25">
      <c r="B139" s="1"/>
    </row>
    <row r="140" spans="2:2" x14ac:dyDescent="0.25">
      <c r="B140" s="1"/>
    </row>
    <row r="141" spans="2:2" x14ac:dyDescent="0.25">
      <c r="B141" s="1"/>
    </row>
    <row r="142" spans="2:2" x14ac:dyDescent="0.25">
      <c r="B142" s="1"/>
    </row>
    <row r="143" spans="2:2" x14ac:dyDescent="0.25">
      <c r="B143" s="1"/>
    </row>
    <row r="144" spans="2:2" x14ac:dyDescent="0.25">
      <c r="B144" s="1"/>
    </row>
    <row r="145" spans="2:2" x14ac:dyDescent="0.25">
      <c r="B145" s="1"/>
    </row>
    <row r="146" spans="2:2" x14ac:dyDescent="0.25">
      <c r="B146" s="1"/>
    </row>
    <row r="147" spans="2:2" x14ac:dyDescent="0.25">
      <c r="B147" s="1"/>
    </row>
    <row r="148" spans="2:2" x14ac:dyDescent="0.25">
      <c r="B148" s="1"/>
    </row>
    <row r="149" spans="2:2" x14ac:dyDescent="0.25">
      <c r="B149" s="1"/>
    </row>
    <row r="150" spans="2:2" x14ac:dyDescent="0.25">
      <c r="B150" s="1"/>
    </row>
    <row r="151" spans="2:2" x14ac:dyDescent="0.25">
      <c r="B151" s="1"/>
    </row>
    <row r="152" spans="2:2" x14ac:dyDescent="0.25">
      <c r="B152" s="1"/>
    </row>
    <row r="153" spans="2:2" x14ac:dyDescent="0.25">
      <c r="B153" s="1"/>
    </row>
    <row r="154" spans="2:2" x14ac:dyDescent="0.25">
      <c r="B154" s="1"/>
    </row>
    <row r="155" spans="2:2" x14ac:dyDescent="0.25">
      <c r="B155" s="1"/>
    </row>
    <row r="156" spans="2:2" x14ac:dyDescent="0.25">
      <c r="B156" s="1"/>
    </row>
    <row r="157" spans="2:2" x14ac:dyDescent="0.25">
      <c r="B157" s="1"/>
    </row>
    <row r="158" spans="2:2" x14ac:dyDescent="0.25">
      <c r="B158" s="1"/>
    </row>
    <row r="159" spans="2:2" x14ac:dyDescent="0.25">
      <c r="B159" s="1"/>
    </row>
    <row r="160" spans="2:2" x14ac:dyDescent="0.25">
      <c r="B160" s="1"/>
    </row>
    <row r="161" spans="2:2" x14ac:dyDescent="0.25">
      <c r="B161" s="1"/>
    </row>
    <row r="162" spans="2:2" x14ac:dyDescent="0.25">
      <c r="B162" s="1"/>
    </row>
    <row r="163" spans="2:2" x14ac:dyDescent="0.25">
      <c r="B163" s="1"/>
    </row>
    <row r="164" spans="2:2" x14ac:dyDescent="0.25">
      <c r="B164" s="1"/>
    </row>
    <row r="165" spans="2:2" x14ac:dyDescent="0.25">
      <c r="B165" s="1"/>
    </row>
    <row r="166" spans="2:2" x14ac:dyDescent="0.25">
      <c r="B166" s="1"/>
    </row>
    <row r="167" spans="2:2" x14ac:dyDescent="0.25">
      <c r="B167" s="1"/>
    </row>
    <row r="168" spans="2:2" x14ac:dyDescent="0.25">
      <c r="B168" s="1"/>
    </row>
    <row r="169" spans="2:2" x14ac:dyDescent="0.25">
      <c r="B169" s="1"/>
    </row>
    <row r="170" spans="2:2" x14ac:dyDescent="0.25">
      <c r="B170" s="1"/>
    </row>
    <row r="171" spans="2:2" x14ac:dyDescent="0.25">
      <c r="B171" s="1"/>
    </row>
    <row r="172" spans="2:2" x14ac:dyDescent="0.25">
      <c r="B172" s="1"/>
    </row>
    <row r="173" spans="2:2" x14ac:dyDescent="0.25">
      <c r="B173" s="1"/>
    </row>
    <row r="174" spans="2:2" x14ac:dyDescent="0.25">
      <c r="B174" s="1"/>
    </row>
    <row r="175" spans="2:2" x14ac:dyDescent="0.25">
      <c r="B175" s="1"/>
    </row>
    <row r="176" spans="2:2" x14ac:dyDescent="0.25">
      <c r="B176" s="1"/>
    </row>
    <row r="177" spans="2:2" x14ac:dyDescent="0.25">
      <c r="B177" s="1"/>
    </row>
    <row r="178" spans="2:2" x14ac:dyDescent="0.25">
      <c r="B178" s="1"/>
    </row>
    <row r="179" spans="2:2" x14ac:dyDescent="0.25">
      <c r="B179" s="1"/>
    </row>
    <row r="180" spans="2:2" x14ac:dyDescent="0.25">
      <c r="B180" s="1"/>
    </row>
    <row r="181" spans="2:2" x14ac:dyDescent="0.25">
      <c r="B181" s="1"/>
    </row>
    <row r="182" spans="2:2" x14ac:dyDescent="0.25">
      <c r="B182" s="1"/>
    </row>
    <row r="183" spans="2:2" x14ac:dyDescent="0.25">
      <c r="B183" s="1"/>
    </row>
    <row r="184" spans="2:2" x14ac:dyDescent="0.25">
      <c r="B184" s="1"/>
    </row>
    <row r="185" spans="2:2" x14ac:dyDescent="0.25">
      <c r="B185" s="1"/>
    </row>
    <row r="186" spans="2:2" x14ac:dyDescent="0.25">
      <c r="B186" s="1"/>
    </row>
    <row r="187" spans="2:2" x14ac:dyDescent="0.25">
      <c r="B187" s="1"/>
    </row>
    <row r="188" spans="2:2" x14ac:dyDescent="0.25">
      <c r="B188" s="1"/>
    </row>
    <row r="189" spans="2:2" x14ac:dyDescent="0.25">
      <c r="B189" s="1"/>
    </row>
    <row r="190" spans="2:2" x14ac:dyDescent="0.25">
      <c r="B190" s="1"/>
    </row>
    <row r="191" spans="2:2" x14ac:dyDescent="0.25">
      <c r="B191" s="1"/>
    </row>
    <row r="192" spans="2:2" x14ac:dyDescent="0.25">
      <c r="B192" s="1"/>
    </row>
    <row r="193" spans="2:2" x14ac:dyDescent="0.25">
      <c r="B193" s="1"/>
    </row>
    <row r="194" spans="2:2" x14ac:dyDescent="0.25">
      <c r="B194" s="1"/>
    </row>
    <row r="195" spans="2:2" x14ac:dyDescent="0.25">
      <c r="B195" s="1"/>
    </row>
    <row r="196" spans="2:2" x14ac:dyDescent="0.25">
      <c r="B196" s="1"/>
    </row>
    <row r="197" spans="2:2" x14ac:dyDescent="0.25">
      <c r="B197" s="1"/>
    </row>
    <row r="198" spans="2:2" x14ac:dyDescent="0.25">
      <c r="B198" s="1"/>
    </row>
    <row r="199" spans="2:2" x14ac:dyDescent="0.25">
      <c r="B199" s="1"/>
    </row>
    <row r="200" spans="2:2" x14ac:dyDescent="0.25">
      <c r="B200" s="1"/>
    </row>
    <row r="201" spans="2:2" x14ac:dyDescent="0.25">
      <c r="B201" s="1"/>
    </row>
    <row r="202" spans="2:2" x14ac:dyDescent="0.25">
      <c r="B202" s="1"/>
    </row>
    <row r="203" spans="2:2" x14ac:dyDescent="0.25">
      <c r="B203" s="1"/>
    </row>
    <row r="204" spans="2:2" x14ac:dyDescent="0.25">
      <c r="B204" s="1"/>
    </row>
    <row r="205" spans="2:2" x14ac:dyDescent="0.25">
      <c r="B205" s="1"/>
    </row>
    <row r="206" spans="2:2" x14ac:dyDescent="0.25">
      <c r="B206" s="1"/>
    </row>
    <row r="207" spans="2:2" x14ac:dyDescent="0.25">
      <c r="B207" s="1"/>
    </row>
    <row r="208" spans="2:2" x14ac:dyDescent="0.25">
      <c r="B208" s="1"/>
    </row>
    <row r="209" spans="2:2" x14ac:dyDescent="0.25">
      <c r="B209" s="1"/>
    </row>
    <row r="210" spans="2:2" x14ac:dyDescent="0.25">
      <c r="B210" s="1"/>
    </row>
    <row r="211" spans="2:2" x14ac:dyDescent="0.25">
      <c r="B211" s="1"/>
    </row>
    <row r="212" spans="2:2" x14ac:dyDescent="0.25">
      <c r="B212" s="1"/>
    </row>
    <row r="213" spans="2:2" x14ac:dyDescent="0.25">
      <c r="B213" s="1"/>
    </row>
    <row r="214" spans="2:2" x14ac:dyDescent="0.25">
      <c r="B214" s="1"/>
    </row>
    <row r="215" spans="2:2" x14ac:dyDescent="0.25">
      <c r="B215" s="1"/>
    </row>
    <row r="216" spans="2:2" x14ac:dyDescent="0.25">
      <c r="B216" s="1"/>
    </row>
    <row r="217" spans="2:2" x14ac:dyDescent="0.25">
      <c r="B217" s="1"/>
    </row>
    <row r="218" spans="2:2" x14ac:dyDescent="0.25">
      <c r="B218" s="1"/>
    </row>
    <row r="219" spans="2:2" x14ac:dyDescent="0.25">
      <c r="B219" s="1"/>
    </row>
    <row r="220" spans="2:2" x14ac:dyDescent="0.25">
      <c r="B220" s="1"/>
    </row>
    <row r="221" spans="2:2" x14ac:dyDescent="0.25">
      <c r="B221" s="1"/>
    </row>
    <row r="222" spans="2:2" x14ac:dyDescent="0.25">
      <c r="B222" s="1"/>
    </row>
    <row r="223" spans="2:2" x14ac:dyDescent="0.25">
      <c r="B223" s="1"/>
    </row>
    <row r="224" spans="2:2" x14ac:dyDescent="0.25">
      <c r="B224" s="1"/>
    </row>
    <row r="225" spans="2:2" x14ac:dyDescent="0.25">
      <c r="B225" s="1"/>
    </row>
    <row r="226" spans="2:2" x14ac:dyDescent="0.25">
      <c r="B226" s="1"/>
    </row>
    <row r="227" spans="2:2" x14ac:dyDescent="0.25">
      <c r="B227" s="1"/>
    </row>
    <row r="228" spans="2:2" x14ac:dyDescent="0.25">
      <c r="B228" s="1"/>
    </row>
    <row r="229" spans="2:2" x14ac:dyDescent="0.25">
      <c r="B229" s="1"/>
    </row>
    <row r="230" spans="2:2" x14ac:dyDescent="0.25">
      <c r="B230" s="1"/>
    </row>
    <row r="231" spans="2:2" x14ac:dyDescent="0.25">
      <c r="B231" s="1"/>
    </row>
    <row r="232" spans="2:2" x14ac:dyDescent="0.25">
      <c r="B232" s="1"/>
    </row>
    <row r="233" spans="2:2" x14ac:dyDescent="0.25">
      <c r="B233" s="1"/>
    </row>
    <row r="234" spans="2:2" x14ac:dyDescent="0.25">
      <c r="B234" s="1"/>
    </row>
    <row r="235" spans="2:2" x14ac:dyDescent="0.25">
      <c r="B235" s="1"/>
    </row>
    <row r="236" spans="2:2" x14ac:dyDescent="0.25">
      <c r="B236" s="1"/>
    </row>
    <row r="237" spans="2:2" x14ac:dyDescent="0.25">
      <c r="B237" s="1"/>
    </row>
    <row r="238" spans="2:2" x14ac:dyDescent="0.25">
      <c r="B238" s="1"/>
    </row>
    <row r="239" spans="2:2" x14ac:dyDescent="0.25">
      <c r="B239" s="1"/>
    </row>
    <row r="240" spans="2:2" x14ac:dyDescent="0.25">
      <c r="B240" s="1"/>
    </row>
    <row r="241" spans="2:2" x14ac:dyDescent="0.25">
      <c r="B241" s="1"/>
    </row>
    <row r="242" spans="2:2" x14ac:dyDescent="0.25">
      <c r="B242" s="1"/>
    </row>
    <row r="243" spans="2:2" x14ac:dyDescent="0.25">
      <c r="B243" s="1"/>
    </row>
    <row r="244" spans="2:2" x14ac:dyDescent="0.25">
      <c r="B244" s="1"/>
    </row>
    <row r="245" spans="2:2" x14ac:dyDescent="0.25">
      <c r="B245" s="1"/>
    </row>
    <row r="246" spans="2:2" x14ac:dyDescent="0.25">
      <c r="B246" s="1"/>
    </row>
    <row r="247" spans="2:2" x14ac:dyDescent="0.25">
      <c r="B247" s="1"/>
    </row>
    <row r="248" spans="2:2" x14ac:dyDescent="0.25">
      <c r="B248" s="1"/>
    </row>
    <row r="249" spans="2:2" x14ac:dyDescent="0.25">
      <c r="B249" s="1"/>
    </row>
    <row r="250" spans="2:2" x14ac:dyDescent="0.25">
      <c r="B250" s="1"/>
    </row>
    <row r="251" spans="2:2" x14ac:dyDescent="0.25">
      <c r="B251" s="1"/>
    </row>
    <row r="252" spans="2:2" x14ac:dyDescent="0.25">
      <c r="B252" s="1"/>
    </row>
    <row r="253" spans="2:2" x14ac:dyDescent="0.25">
      <c r="B253" s="1"/>
    </row>
    <row r="254" spans="2:2" x14ac:dyDescent="0.25">
      <c r="B254" s="1"/>
    </row>
    <row r="255" spans="2:2" x14ac:dyDescent="0.25">
      <c r="B255" s="1"/>
    </row>
    <row r="256" spans="2:2" x14ac:dyDescent="0.25">
      <c r="B256" s="1"/>
    </row>
    <row r="257" spans="2:2" x14ac:dyDescent="0.25">
      <c r="B257" s="1"/>
    </row>
    <row r="258" spans="2:2" x14ac:dyDescent="0.25">
      <c r="B258" s="1"/>
    </row>
    <row r="259" spans="2:2" x14ac:dyDescent="0.25">
      <c r="B259" s="1"/>
    </row>
    <row r="260" spans="2:2" x14ac:dyDescent="0.25">
      <c r="B260" s="1"/>
    </row>
    <row r="261" spans="2:2" x14ac:dyDescent="0.25">
      <c r="B261" s="1"/>
    </row>
    <row r="262" spans="2:2" x14ac:dyDescent="0.25">
      <c r="B262" s="1"/>
    </row>
    <row r="263" spans="2:2" x14ac:dyDescent="0.25">
      <c r="B263" s="1"/>
    </row>
    <row r="264" spans="2:2" x14ac:dyDescent="0.25">
      <c r="B264" s="1"/>
    </row>
    <row r="265" spans="2:2" x14ac:dyDescent="0.25">
      <c r="B265" s="1"/>
    </row>
    <row r="266" spans="2:2" x14ac:dyDescent="0.25">
      <c r="B266" s="1"/>
    </row>
    <row r="267" spans="2:2" x14ac:dyDescent="0.25">
      <c r="B267" s="1"/>
    </row>
    <row r="268" spans="2:2" x14ac:dyDescent="0.25">
      <c r="B268" s="1"/>
    </row>
    <row r="269" spans="2:2" x14ac:dyDescent="0.25">
      <c r="B269" s="1"/>
    </row>
    <row r="270" spans="2:2" x14ac:dyDescent="0.25">
      <c r="B270" s="1"/>
    </row>
    <row r="271" spans="2:2" x14ac:dyDescent="0.25">
      <c r="B271" s="1"/>
    </row>
    <row r="272" spans="2:2" x14ac:dyDescent="0.25">
      <c r="B272" s="1"/>
    </row>
    <row r="273" spans="2:2" x14ac:dyDescent="0.25">
      <c r="B273" s="1"/>
    </row>
    <row r="274" spans="2:2" x14ac:dyDescent="0.25">
      <c r="B274" s="1"/>
    </row>
    <row r="275" spans="2:2" x14ac:dyDescent="0.25">
      <c r="B275" s="1"/>
    </row>
    <row r="276" spans="2:2" x14ac:dyDescent="0.25">
      <c r="B276" s="1"/>
    </row>
    <row r="277" spans="2:2" x14ac:dyDescent="0.25">
      <c r="B277" s="1"/>
    </row>
    <row r="278" spans="2:2" x14ac:dyDescent="0.25">
      <c r="B278" s="1"/>
    </row>
    <row r="279" spans="2:2" x14ac:dyDescent="0.25">
      <c r="B279" s="1"/>
    </row>
    <row r="280" spans="2:2" x14ac:dyDescent="0.25">
      <c r="B280" s="1"/>
    </row>
    <row r="281" spans="2:2" x14ac:dyDescent="0.25">
      <c r="B281" s="1"/>
    </row>
    <row r="282" spans="2:2" x14ac:dyDescent="0.25">
      <c r="B282" s="1"/>
    </row>
    <row r="283" spans="2:2" x14ac:dyDescent="0.25">
      <c r="B283" s="1"/>
    </row>
    <row r="284" spans="2:2" x14ac:dyDescent="0.25">
      <c r="B284" s="1"/>
    </row>
    <row r="285" spans="2:2" x14ac:dyDescent="0.25">
      <c r="B285" s="1"/>
    </row>
    <row r="286" spans="2:2" x14ac:dyDescent="0.25">
      <c r="B286" s="1"/>
    </row>
    <row r="287" spans="2:2" x14ac:dyDescent="0.25">
      <c r="B287" s="1"/>
    </row>
    <row r="288" spans="2:2" x14ac:dyDescent="0.25">
      <c r="B288" s="1"/>
    </row>
    <row r="289" spans="2:2" x14ac:dyDescent="0.25">
      <c r="B289" s="1"/>
    </row>
    <row r="290" spans="2:2" x14ac:dyDescent="0.25">
      <c r="B290" s="1"/>
    </row>
    <row r="291" spans="2:2" x14ac:dyDescent="0.25">
      <c r="B291" s="1"/>
    </row>
    <row r="292" spans="2:2" x14ac:dyDescent="0.25">
      <c r="B292" s="1"/>
    </row>
    <row r="293" spans="2:2" x14ac:dyDescent="0.25">
      <c r="B293" s="1"/>
    </row>
    <row r="294" spans="2:2" x14ac:dyDescent="0.25">
      <c r="B294" s="1"/>
    </row>
    <row r="295" spans="2:2" x14ac:dyDescent="0.25">
      <c r="B295" s="1"/>
    </row>
    <row r="296" spans="2:2" x14ac:dyDescent="0.25">
      <c r="B296" s="1"/>
    </row>
    <row r="297" spans="2:2" x14ac:dyDescent="0.25">
      <c r="B297" s="1"/>
    </row>
    <row r="298" spans="2:2" x14ac:dyDescent="0.25">
      <c r="B298" s="1"/>
    </row>
    <row r="299" spans="2:2" x14ac:dyDescent="0.25">
      <c r="B299" s="1"/>
    </row>
    <row r="300" spans="2:2" x14ac:dyDescent="0.25">
      <c r="B300" s="1"/>
    </row>
    <row r="301" spans="2:2" x14ac:dyDescent="0.25">
      <c r="B301" s="1"/>
    </row>
    <row r="302" spans="2:2" x14ac:dyDescent="0.25">
      <c r="B302" s="1"/>
    </row>
    <row r="303" spans="2:2" x14ac:dyDescent="0.25">
      <c r="B303" s="1"/>
    </row>
    <row r="304" spans="2:2" x14ac:dyDescent="0.25">
      <c r="B304" s="1"/>
    </row>
    <row r="305" spans="2:2" x14ac:dyDescent="0.25">
      <c r="B305" s="1"/>
    </row>
    <row r="306" spans="2:2" x14ac:dyDescent="0.25">
      <c r="B306" s="1"/>
    </row>
    <row r="307" spans="2:2" x14ac:dyDescent="0.25">
      <c r="B307" s="1"/>
    </row>
    <row r="308" spans="2:2" x14ac:dyDescent="0.25">
      <c r="B308" s="1"/>
    </row>
    <row r="309" spans="2:2" x14ac:dyDescent="0.25">
      <c r="B309" s="1"/>
    </row>
    <row r="310" spans="2:2" x14ac:dyDescent="0.25">
      <c r="B310" s="1"/>
    </row>
    <row r="311" spans="2:2" x14ac:dyDescent="0.25">
      <c r="B311" s="1"/>
    </row>
    <row r="312" spans="2:2" x14ac:dyDescent="0.25">
      <c r="B312" s="1"/>
    </row>
    <row r="313" spans="2:2" x14ac:dyDescent="0.25">
      <c r="B313" s="1"/>
    </row>
    <row r="314" spans="2:2" x14ac:dyDescent="0.25">
      <c r="B314" s="1"/>
    </row>
    <row r="315" spans="2:2" x14ac:dyDescent="0.25">
      <c r="B315" s="1"/>
    </row>
    <row r="316" spans="2:2" x14ac:dyDescent="0.25">
      <c r="B316" s="1"/>
    </row>
    <row r="317" spans="2:2" x14ac:dyDescent="0.25">
      <c r="B317" s="1"/>
    </row>
    <row r="318" spans="2:2" x14ac:dyDescent="0.25">
      <c r="B318" s="1"/>
    </row>
    <row r="319" spans="2:2" x14ac:dyDescent="0.25">
      <c r="B319" s="1"/>
    </row>
    <row r="320" spans="2:2" x14ac:dyDescent="0.25">
      <c r="B320" s="1"/>
    </row>
    <row r="321" spans="2:2" x14ac:dyDescent="0.25">
      <c r="B321" s="1"/>
    </row>
    <row r="322" spans="2:2" x14ac:dyDescent="0.25">
      <c r="B322" s="1"/>
    </row>
    <row r="323" spans="2:2" x14ac:dyDescent="0.25">
      <c r="B323" s="1"/>
    </row>
    <row r="324" spans="2:2" x14ac:dyDescent="0.25">
      <c r="B324" s="1"/>
    </row>
    <row r="325" spans="2:2" x14ac:dyDescent="0.25">
      <c r="B325" s="1"/>
    </row>
    <row r="326" spans="2:2" x14ac:dyDescent="0.25">
      <c r="B326" s="1"/>
    </row>
    <row r="327" spans="2:2" x14ac:dyDescent="0.25">
      <c r="B327" s="1"/>
    </row>
    <row r="328" spans="2:2" x14ac:dyDescent="0.25">
      <c r="B328" s="1"/>
    </row>
    <row r="329" spans="2:2" x14ac:dyDescent="0.25">
      <c r="B329" s="1"/>
    </row>
    <row r="330" spans="2:2" x14ac:dyDescent="0.25">
      <c r="B330" s="1"/>
    </row>
    <row r="331" spans="2:2" x14ac:dyDescent="0.25">
      <c r="B331" s="1"/>
    </row>
    <row r="332" spans="2:2" x14ac:dyDescent="0.25">
      <c r="B332" s="1"/>
    </row>
    <row r="333" spans="2:2" x14ac:dyDescent="0.25">
      <c r="B333" s="1"/>
    </row>
    <row r="334" spans="2:2" x14ac:dyDescent="0.25">
      <c r="B334" s="1"/>
    </row>
    <row r="335" spans="2:2" x14ac:dyDescent="0.25">
      <c r="B335" s="1"/>
    </row>
    <row r="336" spans="2:2" x14ac:dyDescent="0.25">
      <c r="B336" s="1"/>
    </row>
    <row r="337" spans="2:2" x14ac:dyDescent="0.25">
      <c r="B337" s="1"/>
    </row>
    <row r="338" spans="2:2" x14ac:dyDescent="0.25">
      <c r="B338" s="1"/>
    </row>
    <row r="339" spans="2:2" x14ac:dyDescent="0.25">
      <c r="B339" s="1"/>
    </row>
    <row r="340" spans="2:2" x14ac:dyDescent="0.25">
      <c r="B340" s="1"/>
    </row>
    <row r="341" spans="2:2" x14ac:dyDescent="0.25">
      <c r="B341" s="1"/>
    </row>
    <row r="342" spans="2:2" x14ac:dyDescent="0.25">
      <c r="B342" s="1"/>
    </row>
    <row r="343" spans="2:2" x14ac:dyDescent="0.25">
      <c r="B343" s="1"/>
    </row>
    <row r="344" spans="2:2" x14ac:dyDescent="0.25">
      <c r="B344" s="1"/>
    </row>
    <row r="345" spans="2:2" x14ac:dyDescent="0.25">
      <c r="B345" s="1"/>
    </row>
    <row r="346" spans="2:2" x14ac:dyDescent="0.25">
      <c r="B346" s="1"/>
    </row>
    <row r="347" spans="2:2" x14ac:dyDescent="0.25">
      <c r="B347" s="1"/>
    </row>
    <row r="348" spans="2:2" x14ac:dyDescent="0.25">
      <c r="B348" s="1"/>
    </row>
    <row r="349" spans="2:2" x14ac:dyDescent="0.25">
      <c r="B349" s="1"/>
    </row>
    <row r="350" spans="2:2" x14ac:dyDescent="0.25">
      <c r="B350" s="1"/>
    </row>
    <row r="351" spans="2:2" x14ac:dyDescent="0.25">
      <c r="B351" s="1"/>
    </row>
    <row r="352" spans="2:2" x14ac:dyDescent="0.25">
      <c r="B352" s="1"/>
    </row>
    <row r="353" spans="2:2" x14ac:dyDescent="0.25">
      <c r="B353" s="1"/>
    </row>
    <row r="354" spans="2:2" x14ac:dyDescent="0.25">
      <c r="B354" s="1"/>
    </row>
    <row r="355" spans="2:2" x14ac:dyDescent="0.25">
      <c r="B355" s="1"/>
    </row>
    <row r="356" spans="2:2" x14ac:dyDescent="0.25">
      <c r="B356" s="1"/>
    </row>
    <row r="357" spans="2:2" x14ac:dyDescent="0.25">
      <c r="B357" s="1"/>
    </row>
    <row r="358" spans="2:2" x14ac:dyDescent="0.25">
      <c r="B358" s="1"/>
    </row>
    <row r="359" spans="2:2" x14ac:dyDescent="0.25">
      <c r="B359" s="1"/>
    </row>
    <row r="360" spans="2:2" x14ac:dyDescent="0.25">
      <c r="B360" s="1"/>
    </row>
    <row r="361" spans="2:2" x14ac:dyDescent="0.25">
      <c r="B361" s="1"/>
    </row>
    <row r="362" spans="2:2" x14ac:dyDescent="0.25">
      <c r="B362" s="1"/>
    </row>
    <row r="363" spans="2:2" x14ac:dyDescent="0.25">
      <c r="B363" s="1"/>
    </row>
    <row r="364" spans="2:2" x14ac:dyDescent="0.25">
      <c r="B364" s="1"/>
    </row>
    <row r="365" spans="2:2" x14ac:dyDescent="0.25">
      <c r="B365" s="1"/>
    </row>
    <row r="366" spans="2:2" x14ac:dyDescent="0.25">
      <c r="B366" s="1"/>
    </row>
    <row r="367" spans="2:2" x14ac:dyDescent="0.25">
      <c r="B367" s="1"/>
    </row>
    <row r="368" spans="2:2" x14ac:dyDescent="0.25">
      <c r="B368" s="1"/>
    </row>
    <row r="369" spans="2:2" x14ac:dyDescent="0.25">
      <c r="B369" s="1"/>
    </row>
    <row r="370" spans="2:2" x14ac:dyDescent="0.25">
      <c r="B370" s="1"/>
    </row>
    <row r="371" spans="2:2" x14ac:dyDescent="0.25">
      <c r="B371" s="1"/>
    </row>
    <row r="372" spans="2:2" x14ac:dyDescent="0.25">
      <c r="B372" s="1"/>
    </row>
    <row r="373" spans="2:2" x14ac:dyDescent="0.25">
      <c r="B373" s="1"/>
    </row>
    <row r="374" spans="2:2" x14ac:dyDescent="0.25">
      <c r="B374" s="1"/>
    </row>
    <row r="375" spans="2:2" x14ac:dyDescent="0.25">
      <c r="B375" s="1"/>
    </row>
    <row r="376" spans="2:2" x14ac:dyDescent="0.25">
      <c r="B376" s="1"/>
    </row>
    <row r="377" spans="2:2" x14ac:dyDescent="0.25">
      <c r="B377" s="1"/>
    </row>
    <row r="378" spans="2:2" x14ac:dyDescent="0.25">
      <c r="B378" s="1"/>
    </row>
    <row r="379" spans="2:2" x14ac:dyDescent="0.25">
      <c r="B379" s="1"/>
    </row>
    <row r="380" spans="2:2" x14ac:dyDescent="0.25">
      <c r="B380" s="1"/>
    </row>
    <row r="381" spans="2:2" x14ac:dyDescent="0.25">
      <c r="B381" s="1"/>
    </row>
    <row r="382" spans="2:2" x14ac:dyDescent="0.25">
      <c r="B382" s="1"/>
    </row>
    <row r="383" spans="2:2" x14ac:dyDescent="0.25">
      <c r="B383" s="1"/>
    </row>
    <row r="384" spans="2:2" x14ac:dyDescent="0.25">
      <c r="B384" s="1"/>
    </row>
    <row r="385" spans="2:2" x14ac:dyDescent="0.25">
      <c r="B385" s="1"/>
    </row>
    <row r="386" spans="2:2" x14ac:dyDescent="0.25">
      <c r="B386" s="1"/>
    </row>
    <row r="387" spans="2:2" x14ac:dyDescent="0.25">
      <c r="B387" s="1"/>
    </row>
    <row r="388" spans="2:2" x14ac:dyDescent="0.25">
      <c r="B388" s="1"/>
    </row>
    <row r="389" spans="2:2" x14ac:dyDescent="0.25">
      <c r="B389" s="1"/>
    </row>
    <row r="390" spans="2:2" x14ac:dyDescent="0.25">
      <c r="B390" s="1"/>
    </row>
    <row r="391" spans="2:2" x14ac:dyDescent="0.25">
      <c r="B391" s="1"/>
    </row>
    <row r="392" spans="2:2" x14ac:dyDescent="0.25">
      <c r="B392" s="1"/>
    </row>
    <row r="393" spans="2:2" x14ac:dyDescent="0.25">
      <c r="B393" s="1"/>
    </row>
    <row r="394" spans="2:2" x14ac:dyDescent="0.25">
      <c r="B394" s="1"/>
    </row>
    <row r="395" spans="2:2" x14ac:dyDescent="0.25">
      <c r="B395" s="1"/>
    </row>
    <row r="396" spans="2:2" x14ac:dyDescent="0.25">
      <c r="B396" s="1"/>
    </row>
    <row r="397" spans="2:2" x14ac:dyDescent="0.25">
      <c r="B397" s="1"/>
    </row>
    <row r="398" spans="2:2" x14ac:dyDescent="0.25">
      <c r="B398" s="1"/>
    </row>
    <row r="399" spans="2:2" x14ac:dyDescent="0.25">
      <c r="B399" s="1"/>
    </row>
    <row r="400" spans="2:2" x14ac:dyDescent="0.25">
      <c r="B400" s="1"/>
    </row>
    <row r="401" spans="2:2" x14ac:dyDescent="0.25">
      <c r="B401" s="1"/>
    </row>
    <row r="402" spans="2:2" x14ac:dyDescent="0.25">
      <c r="B402" s="1"/>
    </row>
    <row r="403" spans="2:2" x14ac:dyDescent="0.25">
      <c r="B403" s="1"/>
    </row>
    <row r="404" spans="2:2" x14ac:dyDescent="0.25">
      <c r="B404" s="1"/>
    </row>
    <row r="405" spans="2:2" x14ac:dyDescent="0.25">
      <c r="B405" s="1"/>
    </row>
    <row r="406" spans="2:2" x14ac:dyDescent="0.25">
      <c r="B406" s="1"/>
    </row>
    <row r="407" spans="2:2" x14ac:dyDescent="0.25">
      <c r="B407" s="1"/>
    </row>
    <row r="408" spans="2:2" x14ac:dyDescent="0.25">
      <c r="B408" s="1"/>
    </row>
    <row r="409" spans="2:2" x14ac:dyDescent="0.25">
      <c r="B409" s="1"/>
    </row>
    <row r="410" spans="2:2" x14ac:dyDescent="0.25">
      <c r="B410" s="1"/>
    </row>
    <row r="411" spans="2:2" x14ac:dyDescent="0.25">
      <c r="B411" s="1"/>
    </row>
    <row r="412" spans="2:2" x14ac:dyDescent="0.25">
      <c r="B412" s="1"/>
    </row>
    <row r="413" spans="2:2" x14ac:dyDescent="0.25">
      <c r="B413" s="1"/>
    </row>
    <row r="414" spans="2:2" x14ac:dyDescent="0.25">
      <c r="B414" s="1"/>
    </row>
    <row r="415" spans="2:2" x14ac:dyDescent="0.25">
      <c r="B415" s="1"/>
    </row>
    <row r="416" spans="2:2" x14ac:dyDescent="0.25">
      <c r="B416" s="1"/>
    </row>
    <row r="417" spans="2:2" x14ac:dyDescent="0.25">
      <c r="B417" s="1"/>
    </row>
    <row r="418" spans="2:2" x14ac:dyDescent="0.25">
      <c r="B418" s="1"/>
    </row>
    <row r="419" spans="2:2" x14ac:dyDescent="0.25">
      <c r="B419" s="1"/>
    </row>
    <row r="420" spans="2:2" x14ac:dyDescent="0.25">
      <c r="B420" s="1"/>
    </row>
    <row r="421" spans="2:2" x14ac:dyDescent="0.25">
      <c r="B421" s="1"/>
    </row>
    <row r="422" spans="2:2" x14ac:dyDescent="0.25">
      <c r="B422" s="1"/>
    </row>
    <row r="423" spans="2:2" x14ac:dyDescent="0.25">
      <c r="B423" s="1"/>
    </row>
    <row r="424" spans="2:2" x14ac:dyDescent="0.25">
      <c r="B424" s="1"/>
    </row>
    <row r="425" spans="2:2" x14ac:dyDescent="0.25">
      <c r="B425" s="1"/>
    </row>
    <row r="426" spans="2:2" x14ac:dyDescent="0.25">
      <c r="B426" s="1"/>
    </row>
    <row r="427" spans="2:2" x14ac:dyDescent="0.25">
      <c r="B427" s="1"/>
    </row>
    <row r="428" spans="2:2" x14ac:dyDescent="0.25">
      <c r="B428" s="1"/>
    </row>
    <row r="429" spans="2:2" x14ac:dyDescent="0.25">
      <c r="B429" s="1"/>
    </row>
    <row r="430" spans="2:2" x14ac:dyDescent="0.25">
      <c r="B430" s="1"/>
    </row>
    <row r="431" spans="2:2" x14ac:dyDescent="0.25">
      <c r="B431" s="1"/>
    </row>
    <row r="432" spans="2:2" x14ac:dyDescent="0.25">
      <c r="B432" s="1"/>
    </row>
    <row r="433" spans="2:2" x14ac:dyDescent="0.25">
      <c r="B433" s="1"/>
    </row>
    <row r="434" spans="2:2" x14ac:dyDescent="0.25">
      <c r="B434" s="1"/>
    </row>
    <row r="435" spans="2:2" x14ac:dyDescent="0.25">
      <c r="B435" s="1"/>
    </row>
    <row r="436" spans="2:2" x14ac:dyDescent="0.25">
      <c r="B436" s="1"/>
    </row>
    <row r="437" spans="2:2" x14ac:dyDescent="0.25">
      <c r="B437" s="1"/>
    </row>
    <row r="438" spans="2:2" x14ac:dyDescent="0.25">
      <c r="B438" s="1"/>
    </row>
    <row r="439" spans="2:2" x14ac:dyDescent="0.25">
      <c r="B439" s="1"/>
    </row>
    <row r="440" spans="2:2" x14ac:dyDescent="0.25">
      <c r="B440" s="1"/>
    </row>
    <row r="441" spans="2:2" x14ac:dyDescent="0.25">
      <c r="B441" s="1"/>
    </row>
    <row r="442" spans="2:2" x14ac:dyDescent="0.25">
      <c r="B442" s="1"/>
    </row>
    <row r="443" spans="2:2" x14ac:dyDescent="0.25">
      <c r="B443" s="1"/>
    </row>
    <row r="444" spans="2:2" x14ac:dyDescent="0.25">
      <c r="B444" s="1"/>
    </row>
    <row r="445" spans="2:2" x14ac:dyDescent="0.25">
      <c r="B445" s="1"/>
    </row>
    <row r="446" spans="2:2" x14ac:dyDescent="0.25">
      <c r="B446" s="1"/>
    </row>
    <row r="447" spans="2:2" x14ac:dyDescent="0.25">
      <c r="B447" s="1"/>
    </row>
    <row r="448" spans="2:2" x14ac:dyDescent="0.25">
      <c r="B448" s="1"/>
    </row>
    <row r="449" spans="2:2" x14ac:dyDescent="0.25">
      <c r="B449" s="1"/>
    </row>
    <row r="450" spans="2:2" x14ac:dyDescent="0.25">
      <c r="B450" s="1"/>
    </row>
    <row r="451" spans="2:2" x14ac:dyDescent="0.25">
      <c r="B451" s="1"/>
    </row>
    <row r="452" spans="2:2" x14ac:dyDescent="0.25">
      <c r="B452" s="1"/>
    </row>
    <row r="453" spans="2:2" x14ac:dyDescent="0.25">
      <c r="B453" s="1"/>
    </row>
    <row r="454" spans="2:2" x14ac:dyDescent="0.25">
      <c r="B454" s="1"/>
    </row>
    <row r="455" spans="2:2" x14ac:dyDescent="0.25">
      <c r="B455" s="1"/>
    </row>
    <row r="456" spans="2:2" x14ac:dyDescent="0.25">
      <c r="B456" s="1"/>
    </row>
    <row r="457" spans="2:2" x14ac:dyDescent="0.25">
      <c r="B457" s="1"/>
    </row>
    <row r="458" spans="2:2" x14ac:dyDescent="0.25">
      <c r="B458" s="1"/>
    </row>
    <row r="459" spans="2:2" x14ac:dyDescent="0.25">
      <c r="B459" s="1"/>
    </row>
    <row r="460" spans="2:2" x14ac:dyDescent="0.25">
      <c r="B460" s="1"/>
    </row>
    <row r="461" spans="2:2" x14ac:dyDescent="0.25">
      <c r="B461" s="1"/>
    </row>
    <row r="462" spans="2:2" x14ac:dyDescent="0.25">
      <c r="B462" s="1"/>
    </row>
    <row r="463" spans="2:2" x14ac:dyDescent="0.25">
      <c r="B463" s="1"/>
    </row>
    <row r="464" spans="2:2" x14ac:dyDescent="0.25">
      <c r="B464" s="1"/>
    </row>
    <row r="465" spans="2:2" x14ac:dyDescent="0.25">
      <c r="B465" s="1"/>
    </row>
    <row r="466" spans="2:2" x14ac:dyDescent="0.25">
      <c r="B466" s="1"/>
    </row>
    <row r="467" spans="2:2" x14ac:dyDescent="0.25">
      <c r="B467" s="1"/>
    </row>
    <row r="468" spans="2:2" x14ac:dyDescent="0.25">
      <c r="B468" s="1"/>
    </row>
    <row r="469" spans="2:2" x14ac:dyDescent="0.25">
      <c r="B469" s="1"/>
    </row>
    <row r="470" spans="2:2" x14ac:dyDescent="0.25">
      <c r="B470" s="1"/>
    </row>
    <row r="471" spans="2:2" x14ac:dyDescent="0.25">
      <c r="B471" s="1"/>
    </row>
    <row r="472" spans="2:2" x14ac:dyDescent="0.25">
      <c r="B472" s="1"/>
    </row>
    <row r="473" spans="2:2" x14ac:dyDescent="0.25">
      <c r="B473" s="1"/>
    </row>
    <row r="474" spans="2:2" x14ac:dyDescent="0.25">
      <c r="B474" s="1"/>
    </row>
    <row r="475" spans="2:2" x14ac:dyDescent="0.25">
      <c r="B475" s="1"/>
    </row>
    <row r="476" spans="2:2" x14ac:dyDescent="0.25">
      <c r="B476" s="1"/>
    </row>
    <row r="477" spans="2:2" x14ac:dyDescent="0.25">
      <c r="B477" s="1"/>
    </row>
    <row r="478" spans="2:2" x14ac:dyDescent="0.25">
      <c r="B478" s="1"/>
    </row>
    <row r="479" spans="2:2" x14ac:dyDescent="0.25">
      <c r="B479" s="1"/>
    </row>
    <row r="480" spans="2:2" x14ac:dyDescent="0.25">
      <c r="B480" s="1"/>
    </row>
    <row r="481" spans="2:2" x14ac:dyDescent="0.25">
      <c r="B481" s="1"/>
    </row>
    <row r="482" spans="2:2" x14ac:dyDescent="0.25">
      <c r="B482" s="1"/>
    </row>
    <row r="483" spans="2:2" x14ac:dyDescent="0.25">
      <c r="B483" s="1"/>
    </row>
    <row r="484" spans="2:2" x14ac:dyDescent="0.25">
      <c r="B484" s="1"/>
    </row>
    <row r="485" spans="2:2" x14ac:dyDescent="0.25">
      <c r="B485" s="1"/>
    </row>
    <row r="486" spans="2:2" x14ac:dyDescent="0.25">
      <c r="B486" s="1"/>
    </row>
    <row r="487" spans="2:2" x14ac:dyDescent="0.25">
      <c r="B487" s="1"/>
    </row>
    <row r="488" spans="2:2" x14ac:dyDescent="0.25">
      <c r="B488" s="1"/>
    </row>
    <row r="489" spans="2:2" x14ac:dyDescent="0.25">
      <c r="B489" s="1"/>
    </row>
    <row r="490" spans="2:2" x14ac:dyDescent="0.25">
      <c r="B490" s="1"/>
    </row>
    <row r="491" spans="2:2" x14ac:dyDescent="0.25">
      <c r="B491" s="1"/>
    </row>
    <row r="492" spans="2:2" x14ac:dyDescent="0.25">
      <c r="B492" s="1"/>
    </row>
    <row r="493" spans="2:2" x14ac:dyDescent="0.25">
      <c r="B493" s="1"/>
    </row>
    <row r="494" spans="2:2" x14ac:dyDescent="0.25">
      <c r="B494" s="1"/>
    </row>
    <row r="495" spans="2:2" x14ac:dyDescent="0.25">
      <c r="B495" s="1"/>
    </row>
    <row r="496" spans="2:2" x14ac:dyDescent="0.25">
      <c r="B496" s="1"/>
    </row>
    <row r="497" spans="2:2" x14ac:dyDescent="0.25">
      <c r="B497" s="1"/>
    </row>
    <row r="498" spans="2:2" x14ac:dyDescent="0.25">
      <c r="B498" s="1"/>
    </row>
    <row r="499" spans="2:2" x14ac:dyDescent="0.25">
      <c r="B499" s="1"/>
    </row>
    <row r="500" spans="2:2" x14ac:dyDescent="0.25">
      <c r="B500" s="1"/>
    </row>
    <row r="501" spans="2:2" x14ac:dyDescent="0.25">
      <c r="B501" s="1"/>
    </row>
    <row r="502" spans="2:2" x14ac:dyDescent="0.25">
      <c r="B502" s="1"/>
    </row>
    <row r="503" spans="2:2" x14ac:dyDescent="0.25">
      <c r="B503" s="1"/>
    </row>
    <row r="504" spans="2:2" x14ac:dyDescent="0.25">
      <c r="B504" s="1"/>
    </row>
    <row r="505" spans="2:2" x14ac:dyDescent="0.25">
      <c r="B505" s="1"/>
    </row>
    <row r="506" spans="2:2" x14ac:dyDescent="0.25">
      <c r="B506" s="1"/>
    </row>
    <row r="507" spans="2:2" x14ac:dyDescent="0.25">
      <c r="B507" s="1"/>
    </row>
    <row r="508" spans="2:2" x14ac:dyDescent="0.25">
      <c r="B508" s="1"/>
    </row>
    <row r="509" spans="2:2" x14ac:dyDescent="0.25">
      <c r="B509" s="1"/>
    </row>
    <row r="510" spans="2:2" x14ac:dyDescent="0.25">
      <c r="B510" s="1"/>
    </row>
    <row r="511" spans="2:2" x14ac:dyDescent="0.25">
      <c r="B511" s="1"/>
    </row>
    <row r="512" spans="2:2" x14ac:dyDescent="0.25">
      <c r="B512" s="1"/>
    </row>
    <row r="513" spans="2:2" x14ac:dyDescent="0.25">
      <c r="B513" s="1"/>
    </row>
    <row r="514" spans="2:2" x14ac:dyDescent="0.25">
      <c r="B514" s="1"/>
    </row>
    <row r="515" spans="2:2" x14ac:dyDescent="0.25">
      <c r="B515" s="1"/>
    </row>
    <row r="516" spans="2:2" x14ac:dyDescent="0.25">
      <c r="B516" s="1"/>
    </row>
    <row r="517" spans="2:2" x14ac:dyDescent="0.25">
      <c r="B517" s="1"/>
    </row>
    <row r="518" spans="2:2" x14ac:dyDescent="0.25">
      <c r="B518" s="1"/>
    </row>
    <row r="519" spans="2:2" x14ac:dyDescent="0.25">
      <c r="B519" s="1"/>
    </row>
    <row r="520" spans="2:2" x14ac:dyDescent="0.25">
      <c r="B520" s="1"/>
    </row>
    <row r="521" spans="2:2" x14ac:dyDescent="0.25">
      <c r="B521" s="1"/>
    </row>
    <row r="522" spans="2:2" x14ac:dyDescent="0.25">
      <c r="B522" s="1"/>
    </row>
    <row r="523" spans="2:2" x14ac:dyDescent="0.25">
      <c r="B523" s="1"/>
    </row>
    <row r="524" spans="2:2" x14ac:dyDescent="0.25">
      <c r="B524" s="1"/>
    </row>
    <row r="525" spans="2:2" x14ac:dyDescent="0.25">
      <c r="B525" s="1"/>
    </row>
    <row r="526" spans="2:2" x14ac:dyDescent="0.25">
      <c r="B526" s="1"/>
    </row>
    <row r="527" spans="2:2" x14ac:dyDescent="0.25">
      <c r="B527" s="1"/>
    </row>
    <row r="528" spans="2:2" x14ac:dyDescent="0.25">
      <c r="B528" s="1"/>
    </row>
    <row r="529" spans="2:2" x14ac:dyDescent="0.25">
      <c r="B529" s="1"/>
    </row>
    <row r="530" spans="2:2" x14ac:dyDescent="0.25">
      <c r="B530" s="1"/>
    </row>
    <row r="531" spans="2:2" x14ac:dyDescent="0.25">
      <c r="B531" s="1"/>
    </row>
    <row r="532" spans="2:2" x14ac:dyDescent="0.25">
      <c r="B532" s="1"/>
    </row>
    <row r="533" spans="2:2" x14ac:dyDescent="0.25">
      <c r="B533" s="1"/>
    </row>
    <row r="534" spans="2:2" x14ac:dyDescent="0.25">
      <c r="B534" s="1"/>
    </row>
    <row r="535" spans="2:2" x14ac:dyDescent="0.25">
      <c r="B535" s="1"/>
    </row>
    <row r="536" spans="2:2" x14ac:dyDescent="0.25">
      <c r="B536" s="1"/>
    </row>
    <row r="537" spans="2:2" x14ac:dyDescent="0.25">
      <c r="B537" s="1"/>
    </row>
    <row r="538" spans="2:2" x14ac:dyDescent="0.25">
      <c r="B538" s="1"/>
    </row>
    <row r="539" spans="2:2" x14ac:dyDescent="0.25">
      <c r="B539" s="1"/>
    </row>
    <row r="540" spans="2:2" x14ac:dyDescent="0.25">
      <c r="B540" s="1"/>
    </row>
    <row r="541" spans="2:2" x14ac:dyDescent="0.25">
      <c r="B541" s="1"/>
    </row>
    <row r="542" spans="2:2" x14ac:dyDescent="0.25">
      <c r="B542" s="1"/>
    </row>
    <row r="543" spans="2:2" x14ac:dyDescent="0.25">
      <c r="B543" s="1"/>
    </row>
    <row r="544" spans="2:2" x14ac:dyDescent="0.25">
      <c r="B544" s="1"/>
    </row>
    <row r="545" spans="2:2" x14ac:dyDescent="0.25">
      <c r="B545" s="1"/>
    </row>
    <row r="546" spans="2:2" x14ac:dyDescent="0.25">
      <c r="B546" s="1"/>
    </row>
    <row r="547" spans="2:2" x14ac:dyDescent="0.25">
      <c r="B547" s="1"/>
    </row>
    <row r="548" spans="2:2" x14ac:dyDescent="0.25">
      <c r="B548" s="1"/>
    </row>
    <row r="549" spans="2:2" x14ac:dyDescent="0.25">
      <c r="B549" s="1"/>
    </row>
    <row r="550" spans="2:2" x14ac:dyDescent="0.25">
      <c r="B550" s="1"/>
    </row>
    <row r="551" spans="2:2" x14ac:dyDescent="0.25">
      <c r="B551" s="1"/>
    </row>
    <row r="552" spans="2:2" x14ac:dyDescent="0.25">
      <c r="B552" s="1"/>
    </row>
    <row r="553" spans="2:2" x14ac:dyDescent="0.25">
      <c r="B553" s="1"/>
    </row>
    <row r="554" spans="2:2" x14ac:dyDescent="0.25">
      <c r="B554" s="1"/>
    </row>
    <row r="555" spans="2:2" x14ac:dyDescent="0.25">
      <c r="B555" s="1"/>
    </row>
    <row r="556" spans="2:2" x14ac:dyDescent="0.25">
      <c r="B556" s="1"/>
    </row>
    <row r="557" spans="2:2" x14ac:dyDescent="0.25">
      <c r="B557" s="1"/>
    </row>
    <row r="558" spans="2:2" x14ac:dyDescent="0.25">
      <c r="B558" s="1"/>
    </row>
    <row r="559" spans="2:2" x14ac:dyDescent="0.25">
      <c r="B559" s="1"/>
    </row>
    <row r="560" spans="2:2" x14ac:dyDescent="0.25">
      <c r="B560" s="1"/>
    </row>
    <row r="561" spans="2:2" x14ac:dyDescent="0.25">
      <c r="B561" s="1"/>
    </row>
    <row r="562" spans="2:2" x14ac:dyDescent="0.25">
      <c r="B562" s="1"/>
    </row>
    <row r="563" spans="2:2" x14ac:dyDescent="0.25">
      <c r="B563" s="1"/>
    </row>
    <row r="564" spans="2:2" x14ac:dyDescent="0.25">
      <c r="B564" s="1"/>
    </row>
    <row r="565" spans="2:2" x14ac:dyDescent="0.25">
      <c r="B565" s="1"/>
    </row>
    <row r="566" spans="2:2" x14ac:dyDescent="0.25">
      <c r="B566" s="1"/>
    </row>
    <row r="567" spans="2:2" x14ac:dyDescent="0.25">
      <c r="B567" s="1"/>
    </row>
    <row r="568" spans="2:2" x14ac:dyDescent="0.25">
      <c r="B568" s="1"/>
    </row>
    <row r="569" spans="2:2" x14ac:dyDescent="0.25">
      <c r="B569" s="1"/>
    </row>
    <row r="570" spans="2:2" x14ac:dyDescent="0.25">
      <c r="B570" s="1"/>
    </row>
    <row r="571" spans="2:2" x14ac:dyDescent="0.25">
      <c r="B571" s="1"/>
    </row>
    <row r="572" spans="2:2" x14ac:dyDescent="0.25">
      <c r="B572" s="1"/>
    </row>
    <row r="573" spans="2:2" x14ac:dyDescent="0.25">
      <c r="B573" s="1"/>
    </row>
    <row r="574" spans="2:2" x14ac:dyDescent="0.25">
      <c r="B574" s="1"/>
    </row>
    <row r="575" spans="2:2" x14ac:dyDescent="0.25">
      <c r="B575" s="1"/>
    </row>
    <row r="576" spans="2:2" x14ac:dyDescent="0.25">
      <c r="B576" s="1"/>
    </row>
    <row r="577" spans="2:2" x14ac:dyDescent="0.25">
      <c r="B577" s="1"/>
    </row>
    <row r="578" spans="2:2" x14ac:dyDescent="0.25">
      <c r="B578" s="1"/>
    </row>
    <row r="579" spans="2:2" x14ac:dyDescent="0.25">
      <c r="B579" s="1"/>
    </row>
    <row r="580" spans="2:2" x14ac:dyDescent="0.25">
      <c r="B580" s="1"/>
    </row>
    <row r="581" spans="2:2" x14ac:dyDescent="0.25">
      <c r="B581" s="1"/>
    </row>
    <row r="582" spans="2:2" x14ac:dyDescent="0.25">
      <c r="B582" s="1"/>
    </row>
    <row r="583" spans="2:2" x14ac:dyDescent="0.25">
      <c r="B583" s="1"/>
    </row>
    <row r="584" spans="2:2" x14ac:dyDescent="0.25">
      <c r="B584" s="1"/>
    </row>
    <row r="585" spans="2:2" x14ac:dyDescent="0.25">
      <c r="B585" s="1"/>
    </row>
    <row r="586" spans="2:2" x14ac:dyDescent="0.25">
      <c r="B586" s="1"/>
    </row>
    <row r="587" spans="2:2" x14ac:dyDescent="0.25">
      <c r="B587" s="1"/>
    </row>
    <row r="588" spans="2:2" x14ac:dyDescent="0.25">
      <c r="B588" s="1"/>
    </row>
    <row r="589" spans="2:2" x14ac:dyDescent="0.25">
      <c r="B589" s="1"/>
    </row>
    <row r="590" spans="2:2" x14ac:dyDescent="0.25">
      <c r="B590" s="1"/>
    </row>
    <row r="591" spans="2:2" x14ac:dyDescent="0.25">
      <c r="B591" s="1"/>
    </row>
    <row r="592" spans="2:2" x14ac:dyDescent="0.25">
      <c r="B592" s="1"/>
    </row>
    <row r="593" spans="2:2" x14ac:dyDescent="0.25">
      <c r="B593" s="1"/>
    </row>
    <row r="594" spans="2:2" x14ac:dyDescent="0.25">
      <c r="B594" s="1"/>
    </row>
    <row r="595" spans="2:2" x14ac:dyDescent="0.25">
      <c r="B595" s="1"/>
    </row>
    <row r="596" spans="2:2" x14ac:dyDescent="0.25">
      <c r="B596" s="1"/>
    </row>
    <row r="597" spans="2:2" x14ac:dyDescent="0.25">
      <c r="B597" s="1"/>
    </row>
    <row r="598" spans="2:2" x14ac:dyDescent="0.25">
      <c r="B598" s="1"/>
    </row>
    <row r="599" spans="2:2" x14ac:dyDescent="0.25">
      <c r="B599" s="1"/>
    </row>
    <row r="600" spans="2:2" x14ac:dyDescent="0.25">
      <c r="B600" s="1"/>
    </row>
    <row r="601" spans="2:2" x14ac:dyDescent="0.25">
      <c r="B601" s="1"/>
    </row>
    <row r="602" spans="2:2" x14ac:dyDescent="0.25">
      <c r="B602" s="1"/>
    </row>
    <row r="603" spans="2:2" x14ac:dyDescent="0.25">
      <c r="B603" s="1"/>
    </row>
    <row r="604" spans="2:2" x14ac:dyDescent="0.25">
      <c r="B604" s="1"/>
    </row>
    <row r="605" spans="2:2" x14ac:dyDescent="0.25">
      <c r="B605" s="1"/>
    </row>
    <row r="606" spans="2:2" x14ac:dyDescent="0.25">
      <c r="B606" s="1"/>
    </row>
    <row r="607" spans="2:2" x14ac:dyDescent="0.25">
      <c r="B607" s="1"/>
    </row>
    <row r="608" spans="2:2" x14ac:dyDescent="0.25">
      <c r="B608" s="1"/>
    </row>
    <row r="609" spans="2:2" x14ac:dyDescent="0.25">
      <c r="B609" s="1"/>
    </row>
    <row r="610" spans="2:2" x14ac:dyDescent="0.25">
      <c r="B610" s="1"/>
    </row>
    <row r="611" spans="2:2" x14ac:dyDescent="0.25">
      <c r="B611" s="1"/>
    </row>
    <row r="612" spans="2:2" x14ac:dyDescent="0.25">
      <c r="B612" s="1"/>
    </row>
    <row r="613" spans="2:2" x14ac:dyDescent="0.25">
      <c r="B613" s="1"/>
    </row>
    <row r="614" spans="2:2" x14ac:dyDescent="0.25">
      <c r="B614" s="1"/>
    </row>
    <row r="615" spans="2:2" x14ac:dyDescent="0.25">
      <c r="B615" s="1"/>
    </row>
    <row r="616" spans="2:2" x14ac:dyDescent="0.25">
      <c r="B616" s="1"/>
    </row>
    <row r="617" spans="2:2" x14ac:dyDescent="0.25">
      <c r="B617" s="1"/>
    </row>
    <row r="618" spans="2:2" x14ac:dyDescent="0.25">
      <c r="B618" s="1"/>
    </row>
    <row r="619" spans="2:2" x14ac:dyDescent="0.25">
      <c r="B619" s="1"/>
    </row>
    <row r="620" spans="2:2" x14ac:dyDescent="0.25">
      <c r="B620" s="1"/>
    </row>
    <row r="621" spans="2:2" x14ac:dyDescent="0.25">
      <c r="B621" s="1"/>
    </row>
    <row r="622" spans="2:2" x14ac:dyDescent="0.25">
      <c r="B622" s="1"/>
    </row>
    <row r="623" spans="2:2" x14ac:dyDescent="0.25">
      <c r="B623" s="1"/>
    </row>
    <row r="624" spans="2:2" x14ac:dyDescent="0.25">
      <c r="B624" s="1"/>
    </row>
    <row r="625" spans="2:2" x14ac:dyDescent="0.25">
      <c r="B625" s="1"/>
    </row>
    <row r="626" spans="2:2" x14ac:dyDescent="0.25">
      <c r="B626" s="1"/>
    </row>
    <row r="627" spans="2:2" x14ac:dyDescent="0.25">
      <c r="B627" s="1"/>
    </row>
    <row r="628" spans="2:2" x14ac:dyDescent="0.25">
      <c r="B628" s="1"/>
    </row>
    <row r="629" spans="2:2" x14ac:dyDescent="0.25">
      <c r="B629" s="1"/>
    </row>
    <row r="630" spans="2:2" x14ac:dyDescent="0.25">
      <c r="B630" s="1"/>
    </row>
    <row r="631" spans="2:2" x14ac:dyDescent="0.25">
      <c r="B631" s="1"/>
    </row>
    <row r="632" spans="2:2" x14ac:dyDescent="0.25">
      <c r="B632" s="1"/>
    </row>
    <row r="633" spans="2:2" x14ac:dyDescent="0.25">
      <c r="B633" s="1"/>
    </row>
    <row r="634" spans="2:2" x14ac:dyDescent="0.25">
      <c r="B634" s="1"/>
    </row>
    <row r="635" spans="2:2" x14ac:dyDescent="0.25">
      <c r="B635" s="1"/>
    </row>
    <row r="636" spans="2:2" x14ac:dyDescent="0.25">
      <c r="B636" s="1"/>
    </row>
    <row r="637" spans="2:2" x14ac:dyDescent="0.25">
      <c r="B637" s="1"/>
    </row>
    <row r="638" spans="2:2" x14ac:dyDescent="0.25">
      <c r="B638" s="1"/>
    </row>
    <row r="639" spans="2:2" x14ac:dyDescent="0.25">
      <c r="B639" s="1"/>
    </row>
    <row r="640" spans="2:2" x14ac:dyDescent="0.25">
      <c r="B640" s="1"/>
    </row>
    <row r="641" spans="2:2" x14ac:dyDescent="0.25">
      <c r="B641" s="1"/>
    </row>
    <row r="642" spans="2:2" x14ac:dyDescent="0.25">
      <c r="B642" s="1"/>
    </row>
    <row r="643" spans="2:2" x14ac:dyDescent="0.25">
      <c r="B643" s="1"/>
    </row>
    <row r="644" spans="2:2" x14ac:dyDescent="0.25">
      <c r="B644" s="1"/>
    </row>
    <row r="645" spans="2:2" x14ac:dyDescent="0.25">
      <c r="B645" s="1"/>
    </row>
    <row r="646" spans="2:2" x14ac:dyDescent="0.25">
      <c r="B646" s="1"/>
    </row>
    <row r="647" spans="2:2" x14ac:dyDescent="0.25">
      <c r="B647" s="1"/>
    </row>
    <row r="648" spans="2:2" x14ac:dyDescent="0.25">
      <c r="B648" s="1"/>
    </row>
    <row r="649" spans="2:2" x14ac:dyDescent="0.25">
      <c r="B649" s="1"/>
    </row>
    <row r="650" spans="2:2" x14ac:dyDescent="0.25">
      <c r="B650" s="1"/>
    </row>
    <row r="651" spans="2:2" x14ac:dyDescent="0.25">
      <c r="B651" s="1"/>
    </row>
    <row r="652" spans="2:2" x14ac:dyDescent="0.25">
      <c r="B652" s="1"/>
    </row>
    <row r="653" spans="2:2" x14ac:dyDescent="0.25">
      <c r="B653" s="1"/>
    </row>
    <row r="654" spans="2:2" x14ac:dyDescent="0.25">
      <c r="B654" s="1"/>
    </row>
    <row r="655" spans="2:2" x14ac:dyDescent="0.25">
      <c r="B655" s="1"/>
    </row>
    <row r="656" spans="2:2" x14ac:dyDescent="0.25">
      <c r="B656" s="1"/>
    </row>
    <row r="657" spans="2:2" x14ac:dyDescent="0.25">
      <c r="B657" s="1"/>
    </row>
    <row r="658" spans="2:2" x14ac:dyDescent="0.25">
      <c r="B658" s="1"/>
    </row>
    <row r="659" spans="2:2" x14ac:dyDescent="0.25">
      <c r="B659" s="1"/>
    </row>
    <row r="660" spans="2:2" x14ac:dyDescent="0.25">
      <c r="B660" s="1"/>
    </row>
    <row r="661" spans="2:2" x14ac:dyDescent="0.25">
      <c r="B661" s="1"/>
    </row>
    <row r="662" spans="2:2" x14ac:dyDescent="0.25">
      <c r="B662" s="1"/>
    </row>
    <row r="663" spans="2:2" x14ac:dyDescent="0.25">
      <c r="B663" s="1"/>
    </row>
    <row r="664" spans="2:2" x14ac:dyDescent="0.25">
      <c r="B664" s="1"/>
    </row>
    <row r="665" spans="2:2" x14ac:dyDescent="0.25">
      <c r="B665" s="1"/>
    </row>
    <row r="666" spans="2:2" x14ac:dyDescent="0.25">
      <c r="B666" s="1"/>
    </row>
    <row r="667" spans="2:2" x14ac:dyDescent="0.25">
      <c r="B667" s="1"/>
    </row>
    <row r="668" spans="2:2" x14ac:dyDescent="0.25">
      <c r="B668" s="1"/>
    </row>
    <row r="669" spans="2:2" x14ac:dyDescent="0.25">
      <c r="B669" s="1"/>
    </row>
    <row r="670" spans="2:2" x14ac:dyDescent="0.25">
      <c r="B670" s="1"/>
    </row>
    <row r="671" spans="2:2" x14ac:dyDescent="0.25">
      <c r="B671" s="1"/>
    </row>
    <row r="672" spans="2:2" x14ac:dyDescent="0.25">
      <c r="B672" s="1"/>
    </row>
    <row r="673" spans="2:2" x14ac:dyDescent="0.25">
      <c r="B673" s="1"/>
    </row>
    <row r="674" spans="2:2" x14ac:dyDescent="0.25">
      <c r="B674" s="1"/>
    </row>
    <row r="675" spans="2:2" x14ac:dyDescent="0.25">
      <c r="B675" s="1"/>
    </row>
    <row r="676" spans="2:2" x14ac:dyDescent="0.25">
      <c r="B676" s="1"/>
    </row>
    <row r="677" spans="2:2" x14ac:dyDescent="0.25">
      <c r="B677" s="1"/>
    </row>
    <row r="678" spans="2:2" x14ac:dyDescent="0.25">
      <c r="B678" s="1"/>
    </row>
    <row r="679" spans="2:2" x14ac:dyDescent="0.25">
      <c r="B679" s="1"/>
    </row>
    <row r="680" spans="2:2" x14ac:dyDescent="0.25">
      <c r="B680" s="1"/>
    </row>
    <row r="681" spans="2:2" x14ac:dyDescent="0.25">
      <c r="B681" s="1"/>
    </row>
    <row r="682" spans="2:2" x14ac:dyDescent="0.25">
      <c r="B682" s="1"/>
    </row>
    <row r="683" spans="2:2" x14ac:dyDescent="0.25">
      <c r="B683" s="1"/>
    </row>
    <row r="684" spans="2:2" x14ac:dyDescent="0.25">
      <c r="B684" s="1"/>
    </row>
    <row r="685" spans="2:2" x14ac:dyDescent="0.25">
      <c r="B685" s="1"/>
    </row>
    <row r="686" spans="2:2" x14ac:dyDescent="0.25">
      <c r="B686" s="1"/>
    </row>
    <row r="687" spans="2:2" x14ac:dyDescent="0.25">
      <c r="B687" s="1"/>
    </row>
    <row r="688" spans="2:2" x14ac:dyDescent="0.25">
      <c r="B688" s="1"/>
    </row>
    <row r="689" spans="2:2" x14ac:dyDescent="0.25">
      <c r="B689" s="1"/>
    </row>
    <row r="690" spans="2:2" x14ac:dyDescent="0.25">
      <c r="B690" s="1"/>
    </row>
    <row r="691" spans="2:2" x14ac:dyDescent="0.25">
      <c r="B691" s="1"/>
    </row>
    <row r="692" spans="2:2" x14ac:dyDescent="0.25">
      <c r="B692" s="1"/>
    </row>
    <row r="693" spans="2:2" x14ac:dyDescent="0.25">
      <c r="B693" s="1"/>
    </row>
    <row r="694" spans="2:2" x14ac:dyDescent="0.25">
      <c r="B694" s="1"/>
    </row>
    <row r="695" spans="2:2" x14ac:dyDescent="0.25">
      <c r="B695" s="1"/>
    </row>
    <row r="696" spans="2:2" x14ac:dyDescent="0.25">
      <c r="B696" s="1"/>
    </row>
    <row r="697" spans="2:2" x14ac:dyDescent="0.25">
      <c r="B697" s="1"/>
    </row>
    <row r="698" spans="2:2" x14ac:dyDescent="0.25">
      <c r="B698" s="1"/>
    </row>
    <row r="699" spans="2:2" x14ac:dyDescent="0.25">
      <c r="B699" s="1"/>
    </row>
    <row r="700" spans="2:2" x14ac:dyDescent="0.25">
      <c r="B700" s="1"/>
    </row>
    <row r="701" spans="2:2" x14ac:dyDescent="0.25">
      <c r="B701" s="1"/>
    </row>
    <row r="702" spans="2:2" x14ac:dyDescent="0.25">
      <c r="B702" s="1"/>
    </row>
    <row r="703" spans="2:2" x14ac:dyDescent="0.25">
      <c r="B703" s="1"/>
    </row>
    <row r="704" spans="2:2" x14ac:dyDescent="0.25">
      <c r="B704" s="1"/>
    </row>
    <row r="705" spans="2:2" x14ac:dyDescent="0.25">
      <c r="B705" s="1"/>
    </row>
    <row r="706" spans="2:2" x14ac:dyDescent="0.25">
      <c r="B706" s="1"/>
    </row>
    <row r="707" spans="2:2" x14ac:dyDescent="0.25">
      <c r="B707" s="1"/>
    </row>
    <row r="708" spans="2:2" x14ac:dyDescent="0.25">
      <c r="B708" s="1"/>
    </row>
    <row r="709" spans="2:2" x14ac:dyDescent="0.25">
      <c r="B709" s="1"/>
    </row>
    <row r="710" spans="2:2" x14ac:dyDescent="0.25">
      <c r="B710" s="1"/>
    </row>
    <row r="711" spans="2:2" x14ac:dyDescent="0.25">
      <c r="B711" s="1"/>
    </row>
    <row r="712" spans="2:2" x14ac:dyDescent="0.25">
      <c r="B712" s="1"/>
    </row>
    <row r="713" spans="2:2" x14ac:dyDescent="0.25">
      <c r="B713" s="1"/>
    </row>
    <row r="714" spans="2:2" x14ac:dyDescent="0.25">
      <c r="B714" s="1"/>
    </row>
    <row r="715" spans="2:2" x14ac:dyDescent="0.25">
      <c r="B715" s="1"/>
    </row>
    <row r="716" spans="2:2" x14ac:dyDescent="0.25">
      <c r="B716" s="1"/>
    </row>
    <row r="717" spans="2:2" x14ac:dyDescent="0.25">
      <c r="B717" s="1"/>
    </row>
    <row r="718" spans="2:2" x14ac:dyDescent="0.25">
      <c r="B718" s="1"/>
    </row>
    <row r="719" spans="2:2" x14ac:dyDescent="0.25">
      <c r="B719" s="1"/>
    </row>
    <row r="720" spans="2:2" x14ac:dyDescent="0.25">
      <c r="B720" s="1"/>
    </row>
    <row r="721" spans="2:2" x14ac:dyDescent="0.25">
      <c r="B721" s="1"/>
    </row>
    <row r="722" spans="2:2" x14ac:dyDescent="0.25">
      <c r="B722" s="1"/>
    </row>
    <row r="723" spans="2:2" x14ac:dyDescent="0.25">
      <c r="B723" s="1"/>
    </row>
    <row r="724" spans="2:2" x14ac:dyDescent="0.25">
      <c r="B724" s="1"/>
    </row>
    <row r="725" spans="2:2" x14ac:dyDescent="0.25">
      <c r="B725" s="1"/>
    </row>
    <row r="726" spans="2:2" x14ac:dyDescent="0.25">
      <c r="B726" s="1"/>
    </row>
    <row r="727" spans="2:2" x14ac:dyDescent="0.25">
      <c r="B727" s="1"/>
    </row>
    <row r="728" spans="2:2" x14ac:dyDescent="0.25">
      <c r="B728" s="1"/>
    </row>
    <row r="729" spans="2:2" x14ac:dyDescent="0.25">
      <c r="B729" s="1"/>
    </row>
    <row r="730" spans="2:2" x14ac:dyDescent="0.25">
      <c r="B730" s="1"/>
    </row>
    <row r="731" spans="2:2" x14ac:dyDescent="0.25">
      <c r="B731" s="1"/>
    </row>
    <row r="732" spans="2:2" x14ac:dyDescent="0.25">
      <c r="B732" s="1"/>
    </row>
    <row r="733" spans="2:2" x14ac:dyDescent="0.25">
      <c r="B733" s="1"/>
    </row>
    <row r="734" spans="2:2" x14ac:dyDescent="0.25">
      <c r="B734" s="1"/>
    </row>
    <row r="735" spans="2:2" x14ac:dyDescent="0.25">
      <c r="B735" s="1"/>
    </row>
    <row r="736" spans="2:2" x14ac:dyDescent="0.25">
      <c r="B736" s="1"/>
    </row>
    <row r="737" spans="2:2" x14ac:dyDescent="0.25">
      <c r="B737" s="1"/>
    </row>
    <row r="738" spans="2:2" x14ac:dyDescent="0.25">
      <c r="B738" s="1"/>
    </row>
    <row r="739" spans="2:2" x14ac:dyDescent="0.25">
      <c r="B739" s="1"/>
    </row>
    <row r="740" spans="2:2" x14ac:dyDescent="0.25">
      <c r="B740" s="1"/>
    </row>
    <row r="741" spans="2:2" x14ac:dyDescent="0.25">
      <c r="B741" s="1"/>
    </row>
    <row r="742" spans="2:2" x14ac:dyDescent="0.25">
      <c r="B742" s="1"/>
    </row>
    <row r="743" spans="2:2" x14ac:dyDescent="0.25">
      <c r="B743" s="1"/>
    </row>
    <row r="744" spans="2:2" x14ac:dyDescent="0.25">
      <c r="B744" s="1"/>
    </row>
    <row r="745" spans="2:2" x14ac:dyDescent="0.25">
      <c r="B745" s="1"/>
    </row>
    <row r="746" spans="2:2" x14ac:dyDescent="0.25">
      <c r="B746" s="1"/>
    </row>
    <row r="747" spans="2:2" x14ac:dyDescent="0.25">
      <c r="B747" s="1"/>
    </row>
    <row r="748" spans="2:2" x14ac:dyDescent="0.25">
      <c r="B748" s="1"/>
    </row>
    <row r="749" spans="2:2" x14ac:dyDescent="0.25">
      <c r="B749" s="1"/>
    </row>
    <row r="750" spans="2:2" x14ac:dyDescent="0.25">
      <c r="B750" s="1"/>
    </row>
    <row r="751" spans="2:2" x14ac:dyDescent="0.25">
      <c r="B751" s="1"/>
    </row>
    <row r="752" spans="2:2" x14ac:dyDescent="0.25">
      <c r="B752" s="1"/>
    </row>
    <row r="753" spans="2:2" x14ac:dyDescent="0.25">
      <c r="B753" s="1"/>
    </row>
    <row r="754" spans="2:2" x14ac:dyDescent="0.25">
      <c r="B754" s="1"/>
    </row>
    <row r="755" spans="2:2" x14ac:dyDescent="0.25">
      <c r="B755" s="1"/>
    </row>
    <row r="756" spans="2:2" x14ac:dyDescent="0.25">
      <c r="B756" s="1"/>
    </row>
    <row r="757" spans="2:2" x14ac:dyDescent="0.25">
      <c r="B757" s="1"/>
    </row>
    <row r="758" spans="2:2" x14ac:dyDescent="0.25">
      <c r="B758" s="1"/>
    </row>
    <row r="759" spans="2:2" x14ac:dyDescent="0.25">
      <c r="B759" s="1"/>
    </row>
    <row r="760" spans="2:2" x14ac:dyDescent="0.25">
      <c r="B760" s="1"/>
    </row>
    <row r="761" spans="2:2" x14ac:dyDescent="0.25">
      <c r="B761" s="1"/>
    </row>
    <row r="762" spans="2:2" x14ac:dyDescent="0.25">
      <c r="B762" s="1"/>
    </row>
    <row r="763" spans="2:2" x14ac:dyDescent="0.25">
      <c r="B763" s="1"/>
    </row>
    <row r="764" spans="2:2" x14ac:dyDescent="0.25">
      <c r="B764" s="1"/>
    </row>
    <row r="765" spans="2:2" x14ac:dyDescent="0.25">
      <c r="B765" s="1"/>
    </row>
    <row r="766" spans="2:2" x14ac:dyDescent="0.25">
      <c r="B766" s="1"/>
    </row>
    <row r="767" spans="2:2" x14ac:dyDescent="0.25">
      <c r="B767" s="1"/>
    </row>
    <row r="768" spans="2:2" x14ac:dyDescent="0.25">
      <c r="B768" s="1"/>
    </row>
    <row r="769" spans="2:2" x14ac:dyDescent="0.25">
      <c r="B769" s="1"/>
    </row>
    <row r="770" spans="2:2" x14ac:dyDescent="0.25">
      <c r="B770" s="1"/>
    </row>
    <row r="771" spans="2:2" x14ac:dyDescent="0.25">
      <c r="B771" s="1"/>
    </row>
    <row r="772" spans="2:2" x14ac:dyDescent="0.25">
      <c r="B772" s="1"/>
    </row>
    <row r="773" spans="2:2" x14ac:dyDescent="0.25">
      <c r="B773" s="1"/>
    </row>
    <row r="774" spans="2:2" x14ac:dyDescent="0.25">
      <c r="B774" s="1"/>
    </row>
    <row r="775" spans="2:2" x14ac:dyDescent="0.25">
      <c r="B775" s="1"/>
    </row>
    <row r="776" spans="2:2" x14ac:dyDescent="0.25">
      <c r="B776" s="1"/>
    </row>
    <row r="777" spans="2:2" x14ac:dyDescent="0.25">
      <c r="B777" s="1"/>
    </row>
    <row r="778" spans="2:2" x14ac:dyDescent="0.25">
      <c r="B778" s="1"/>
    </row>
    <row r="779" spans="2:2" x14ac:dyDescent="0.25">
      <c r="B779" s="1"/>
    </row>
    <row r="780" spans="2:2" x14ac:dyDescent="0.25">
      <c r="B780" s="1"/>
    </row>
    <row r="781" spans="2:2" x14ac:dyDescent="0.25">
      <c r="B781" s="1"/>
    </row>
    <row r="782" spans="2:2" x14ac:dyDescent="0.25">
      <c r="B782" s="1"/>
    </row>
    <row r="783" spans="2:2" x14ac:dyDescent="0.25">
      <c r="B783" s="1"/>
    </row>
    <row r="784" spans="2:2" x14ac:dyDescent="0.25">
      <c r="B784" s="1"/>
    </row>
    <row r="785" spans="2:2" x14ac:dyDescent="0.25">
      <c r="B785" s="1"/>
    </row>
    <row r="786" spans="2:2" x14ac:dyDescent="0.25">
      <c r="B786" s="1"/>
    </row>
    <row r="787" spans="2:2" x14ac:dyDescent="0.25">
      <c r="B787" s="1"/>
    </row>
    <row r="788" spans="2:2" x14ac:dyDescent="0.25">
      <c r="B788" s="1"/>
    </row>
    <row r="789" spans="2:2" x14ac:dyDescent="0.25">
      <c r="B789" s="1"/>
    </row>
    <row r="790" spans="2:2" x14ac:dyDescent="0.25">
      <c r="B790" s="1"/>
    </row>
    <row r="791" spans="2:2" x14ac:dyDescent="0.25">
      <c r="B791" s="1"/>
    </row>
    <row r="792" spans="2:2" x14ac:dyDescent="0.25">
      <c r="B792" s="1"/>
    </row>
    <row r="793" spans="2:2" x14ac:dyDescent="0.25">
      <c r="B793" s="1"/>
    </row>
    <row r="794" spans="2:2" x14ac:dyDescent="0.25">
      <c r="B794" s="1"/>
    </row>
    <row r="795" spans="2:2" x14ac:dyDescent="0.25">
      <c r="B795" s="1"/>
    </row>
    <row r="796" spans="2:2" x14ac:dyDescent="0.25">
      <c r="B796" s="1"/>
    </row>
    <row r="797" spans="2:2" x14ac:dyDescent="0.25">
      <c r="B797" s="1"/>
    </row>
    <row r="798" spans="2:2" x14ac:dyDescent="0.25">
      <c r="B798" s="1"/>
    </row>
    <row r="799" spans="2:2" x14ac:dyDescent="0.25">
      <c r="B799" s="1"/>
    </row>
    <row r="800" spans="2:2" x14ac:dyDescent="0.25">
      <c r="B800" s="1"/>
    </row>
    <row r="801" spans="2:2" x14ac:dyDescent="0.25">
      <c r="B801" s="1"/>
    </row>
    <row r="802" spans="2:2" x14ac:dyDescent="0.25">
      <c r="B802" s="1"/>
    </row>
    <row r="803" spans="2:2" x14ac:dyDescent="0.25">
      <c r="B803" s="1"/>
    </row>
    <row r="804" spans="2:2" x14ac:dyDescent="0.25">
      <c r="B804" s="1"/>
    </row>
    <row r="805" spans="2:2" x14ac:dyDescent="0.25">
      <c r="B805" s="1"/>
    </row>
    <row r="806" spans="2:2" x14ac:dyDescent="0.25">
      <c r="B806" s="1"/>
    </row>
    <row r="807" spans="2:2" x14ac:dyDescent="0.25">
      <c r="B807" s="1"/>
    </row>
    <row r="808" spans="2:2" x14ac:dyDescent="0.25">
      <c r="B808" s="1"/>
    </row>
    <row r="809" spans="2:2" x14ac:dyDescent="0.25">
      <c r="B809" s="1"/>
    </row>
    <row r="810" spans="2:2" x14ac:dyDescent="0.25">
      <c r="B810" s="1"/>
    </row>
    <row r="811" spans="2:2" x14ac:dyDescent="0.25">
      <c r="B811" s="1"/>
    </row>
    <row r="812" spans="2:2" x14ac:dyDescent="0.25">
      <c r="B812" s="1"/>
    </row>
    <row r="813" spans="2:2" x14ac:dyDescent="0.25">
      <c r="B813" s="1"/>
    </row>
    <row r="814" spans="2:2" x14ac:dyDescent="0.25">
      <c r="B814" s="1"/>
    </row>
    <row r="815" spans="2:2" x14ac:dyDescent="0.25">
      <c r="B815" s="1"/>
    </row>
    <row r="816" spans="2:2" x14ac:dyDescent="0.25">
      <c r="B816" s="1"/>
    </row>
    <row r="817" spans="2:2" x14ac:dyDescent="0.25">
      <c r="B817" s="1"/>
    </row>
    <row r="818" spans="2:2" x14ac:dyDescent="0.25">
      <c r="B818" s="1"/>
    </row>
    <row r="819" spans="2:2" x14ac:dyDescent="0.25">
      <c r="B819" s="1"/>
    </row>
    <row r="820" spans="2:2" x14ac:dyDescent="0.25">
      <c r="B820" s="1"/>
    </row>
    <row r="821" spans="2:2" x14ac:dyDescent="0.25">
      <c r="B821" s="1"/>
    </row>
    <row r="822" spans="2:2" x14ac:dyDescent="0.25">
      <c r="B822" s="1"/>
    </row>
    <row r="823" spans="2:2" x14ac:dyDescent="0.25">
      <c r="B823" s="1"/>
    </row>
    <row r="824" spans="2:2" x14ac:dyDescent="0.25">
      <c r="B824" s="1"/>
    </row>
    <row r="825" spans="2:2" x14ac:dyDescent="0.25">
      <c r="B825" s="1"/>
    </row>
    <row r="826" spans="2:2" x14ac:dyDescent="0.25">
      <c r="B826" s="1"/>
    </row>
    <row r="827" spans="2:2" x14ac:dyDescent="0.25">
      <c r="B827" s="1"/>
    </row>
    <row r="828" spans="2:2" x14ac:dyDescent="0.25">
      <c r="B828" s="1"/>
    </row>
    <row r="829" spans="2:2" x14ac:dyDescent="0.25">
      <c r="B829" s="1"/>
    </row>
    <row r="830" spans="2:2" x14ac:dyDescent="0.25">
      <c r="B830" s="1"/>
    </row>
    <row r="831" spans="2:2" x14ac:dyDescent="0.25">
      <c r="B831" s="1"/>
    </row>
    <row r="832" spans="2:2" x14ac:dyDescent="0.25">
      <c r="B832" s="1"/>
    </row>
    <row r="833" spans="2:2" x14ac:dyDescent="0.25">
      <c r="B833" s="1"/>
    </row>
    <row r="834" spans="2:2" x14ac:dyDescent="0.25">
      <c r="B834" s="1"/>
    </row>
    <row r="835" spans="2:2" x14ac:dyDescent="0.25">
      <c r="B835" s="1"/>
    </row>
    <row r="836" spans="2:2" x14ac:dyDescent="0.25">
      <c r="B836" s="1"/>
    </row>
    <row r="837" spans="2:2" x14ac:dyDescent="0.25">
      <c r="B837" s="1"/>
    </row>
    <row r="838" spans="2:2" x14ac:dyDescent="0.25">
      <c r="B838" s="1"/>
    </row>
    <row r="839" spans="2:2" x14ac:dyDescent="0.25">
      <c r="B839" s="1"/>
    </row>
    <row r="840" spans="2:2" x14ac:dyDescent="0.25">
      <c r="B840" s="1"/>
    </row>
    <row r="841" spans="2:2" x14ac:dyDescent="0.25">
      <c r="B841" s="1"/>
    </row>
    <row r="842" spans="2:2" x14ac:dyDescent="0.25">
      <c r="B842" s="1"/>
    </row>
    <row r="843" spans="2:2" x14ac:dyDescent="0.25">
      <c r="B843" s="1"/>
    </row>
    <row r="844" spans="2:2" x14ac:dyDescent="0.25">
      <c r="B844" s="1"/>
    </row>
    <row r="845" spans="2:2" x14ac:dyDescent="0.25">
      <c r="B845" s="1"/>
    </row>
    <row r="846" spans="2:2" x14ac:dyDescent="0.25">
      <c r="B846" s="1"/>
    </row>
    <row r="847" spans="2:2" x14ac:dyDescent="0.25">
      <c r="B847" s="1"/>
    </row>
    <row r="848" spans="2:2" x14ac:dyDescent="0.25">
      <c r="B848" s="1"/>
    </row>
    <row r="849" spans="2:2" x14ac:dyDescent="0.25">
      <c r="B849" s="1"/>
    </row>
    <row r="850" spans="2:2" x14ac:dyDescent="0.25">
      <c r="B850" s="1"/>
    </row>
    <row r="851" spans="2:2" x14ac:dyDescent="0.25">
      <c r="B851" s="1"/>
    </row>
    <row r="852" spans="2:2" x14ac:dyDescent="0.25">
      <c r="B852" s="1"/>
    </row>
    <row r="853" spans="2:2" x14ac:dyDescent="0.25">
      <c r="B853" s="1"/>
    </row>
    <row r="854" spans="2:2" x14ac:dyDescent="0.25">
      <c r="B854" s="1"/>
    </row>
    <row r="855" spans="2:2" x14ac:dyDescent="0.25">
      <c r="B855" s="1"/>
    </row>
    <row r="856" spans="2:2" x14ac:dyDescent="0.25">
      <c r="B856" s="1"/>
    </row>
    <row r="857" spans="2:2" x14ac:dyDescent="0.25">
      <c r="B857" s="1"/>
    </row>
    <row r="858" spans="2:2" x14ac:dyDescent="0.25">
      <c r="B858" s="1"/>
    </row>
    <row r="859" spans="2:2" x14ac:dyDescent="0.25">
      <c r="B859" s="1"/>
    </row>
    <row r="860" spans="2:2" x14ac:dyDescent="0.25">
      <c r="B860" s="1"/>
    </row>
    <row r="861" spans="2:2" x14ac:dyDescent="0.25">
      <c r="B861" s="1"/>
    </row>
    <row r="862" spans="2:2" x14ac:dyDescent="0.25">
      <c r="B862" s="1"/>
    </row>
    <row r="863" spans="2:2" x14ac:dyDescent="0.25">
      <c r="B863" s="1"/>
    </row>
    <row r="864" spans="2:2" x14ac:dyDescent="0.25">
      <c r="B864" s="1"/>
    </row>
    <row r="865" spans="2:2" x14ac:dyDescent="0.25">
      <c r="B865" s="1"/>
    </row>
    <row r="866" spans="2:2" x14ac:dyDescent="0.25">
      <c r="B866" s="1"/>
    </row>
    <row r="867" spans="2:2" x14ac:dyDescent="0.25">
      <c r="B867" s="1"/>
    </row>
    <row r="868" spans="2:2" x14ac:dyDescent="0.25">
      <c r="B868" s="1"/>
    </row>
    <row r="869" spans="2:2" x14ac:dyDescent="0.25">
      <c r="B869" s="1"/>
    </row>
    <row r="870" spans="2:2" x14ac:dyDescent="0.25">
      <c r="B870" s="1"/>
    </row>
    <row r="871" spans="2:2" x14ac:dyDescent="0.25">
      <c r="B871" s="1"/>
    </row>
    <row r="872" spans="2:2" x14ac:dyDescent="0.25">
      <c r="B872" s="1"/>
    </row>
    <row r="873" spans="2:2" x14ac:dyDescent="0.25">
      <c r="B873" s="1"/>
    </row>
    <row r="874" spans="2:2" x14ac:dyDescent="0.25">
      <c r="B874" s="1"/>
    </row>
    <row r="875" spans="2:2" x14ac:dyDescent="0.25">
      <c r="B875" s="1"/>
    </row>
    <row r="876" spans="2:2" x14ac:dyDescent="0.25">
      <c r="B876" s="1"/>
    </row>
    <row r="877" spans="2:2" x14ac:dyDescent="0.25">
      <c r="B877" s="1"/>
    </row>
    <row r="878" spans="2:2" x14ac:dyDescent="0.25">
      <c r="B878" s="1"/>
    </row>
    <row r="879" spans="2:2" x14ac:dyDescent="0.25">
      <c r="B879" s="1"/>
    </row>
    <row r="880" spans="2:2" x14ac:dyDescent="0.25">
      <c r="B880" s="1"/>
    </row>
    <row r="881" spans="2:2" x14ac:dyDescent="0.25">
      <c r="B881" s="1"/>
    </row>
    <row r="882" spans="2:2" x14ac:dyDescent="0.25">
      <c r="B882" s="1"/>
    </row>
    <row r="883" spans="2:2" x14ac:dyDescent="0.25">
      <c r="B883" s="1"/>
    </row>
    <row r="884" spans="2:2" x14ac:dyDescent="0.25">
      <c r="B884" s="1"/>
    </row>
    <row r="885" spans="2:2" x14ac:dyDescent="0.25">
      <c r="B885" s="1"/>
    </row>
    <row r="886" spans="2:2" x14ac:dyDescent="0.25">
      <c r="B886" s="1"/>
    </row>
    <row r="887" spans="2:2" x14ac:dyDescent="0.25">
      <c r="B887" s="1"/>
    </row>
    <row r="888" spans="2:2" x14ac:dyDescent="0.25">
      <c r="B888" s="1"/>
    </row>
    <row r="889" spans="2:2" x14ac:dyDescent="0.25">
      <c r="B889" s="1"/>
    </row>
    <row r="890" spans="2:2" x14ac:dyDescent="0.25">
      <c r="B890" s="1"/>
    </row>
    <row r="891" spans="2:2" x14ac:dyDescent="0.25">
      <c r="B891" s="1"/>
    </row>
    <row r="892" spans="2:2" x14ac:dyDescent="0.25">
      <c r="B892" s="1"/>
    </row>
    <row r="893" spans="2:2" x14ac:dyDescent="0.25">
      <c r="B893" s="1"/>
    </row>
    <row r="894" spans="2:2" x14ac:dyDescent="0.25">
      <c r="B894" s="1"/>
    </row>
    <row r="895" spans="2:2" x14ac:dyDescent="0.25">
      <c r="B895" s="1"/>
    </row>
    <row r="896" spans="2:2" x14ac:dyDescent="0.25">
      <c r="B896" s="1"/>
    </row>
    <row r="897" spans="2:2" x14ac:dyDescent="0.25">
      <c r="B897" s="1"/>
    </row>
    <row r="898" spans="2:2" x14ac:dyDescent="0.25">
      <c r="B898" s="1"/>
    </row>
    <row r="899" spans="2:2" x14ac:dyDescent="0.25">
      <c r="B899" s="1"/>
    </row>
    <row r="900" spans="2:2" x14ac:dyDescent="0.25">
      <c r="B900" s="1"/>
    </row>
    <row r="901" spans="2:2" x14ac:dyDescent="0.25">
      <c r="B901" s="1"/>
    </row>
    <row r="902" spans="2:2" x14ac:dyDescent="0.25">
      <c r="B902" s="1"/>
    </row>
    <row r="903" spans="2:2" x14ac:dyDescent="0.25">
      <c r="B903" s="1"/>
    </row>
    <row r="904" spans="2:2" x14ac:dyDescent="0.25">
      <c r="B904" s="1"/>
    </row>
    <row r="905" spans="2:2" x14ac:dyDescent="0.25">
      <c r="B905" s="1"/>
    </row>
    <row r="906" spans="2:2" x14ac:dyDescent="0.25">
      <c r="B906" s="1"/>
    </row>
    <row r="907" spans="2:2" x14ac:dyDescent="0.25">
      <c r="B907" s="1"/>
    </row>
    <row r="908" spans="2:2" x14ac:dyDescent="0.25">
      <c r="B908" s="1"/>
    </row>
    <row r="909" spans="2:2" x14ac:dyDescent="0.25">
      <c r="B909" s="1"/>
    </row>
    <row r="910" spans="2:2" x14ac:dyDescent="0.25">
      <c r="B910" s="1"/>
    </row>
    <row r="911" spans="2:2" x14ac:dyDescent="0.25">
      <c r="B911" s="1"/>
    </row>
    <row r="912" spans="2:2" x14ac:dyDescent="0.25">
      <c r="B912" s="1"/>
    </row>
    <row r="913" spans="2:2" x14ac:dyDescent="0.25">
      <c r="B913" s="1"/>
    </row>
    <row r="914" spans="2:2" x14ac:dyDescent="0.25">
      <c r="B914" s="1"/>
    </row>
    <row r="915" spans="2:2" x14ac:dyDescent="0.25">
      <c r="B915" s="1"/>
    </row>
    <row r="916" spans="2:2" x14ac:dyDescent="0.25">
      <c r="B916" s="1"/>
    </row>
    <row r="917" spans="2:2" x14ac:dyDescent="0.25">
      <c r="B917" s="1"/>
    </row>
    <row r="918" spans="2:2" x14ac:dyDescent="0.25">
      <c r="B918" s="1"/>
    </row>
    <row r="919" spans="2:2" x14ac:dyDescent="0.25">
      <c r="B919" s="1"/>
    </row>
    <row r="920" spans="2:2" x14ac:dyDescent="0.25">
      <c r="B920" s="1"/>
    </row>
    <row r="921" spans="2:2" x14ac:dyDescent="0.25">
      <c r="B921" s="1"/>
    </row>
    <row r="922" spans="2:2" x14ac:dyDescent="0.25">
      <c r="B922" s="1"/>
    </row>
    <row r="923" spans="2:2" x14ac:dyDescent="0.25">
      <c r="B923" s="1"/>
    </row>
    <row r="924" spans="2:2" x14ac:dyDescent="0.25">
      <c r="B924" s="1"/>
    </row>
    <row r="925" spans="2:2" x14ac:dyDescent="0.25">
      <c r="B925" s="1"/>
    </row>
    <row r="926" spans="2:2" x14ac:dyDescent="0.25">
      <c r="B926" s="1"/>
    </row>
    <row r="927" spans="2:2" x14ac:dyDescent="0.25">
      <c r="B927" s="1"/>
    </row>
    <row r="928" spans="2:2" x14ac:dyDescent="0.25">
      <c r="B928" s="1"/>
    </row>
    <row r="929" spans="2:2" x14ac:dyDescent="0.25">
      <c r="B929" s="1"/>
    </row>
    <row r="930" spans="2:2" x14ac:dyDescent="0.25">
      <c r="B930" s="1"/>
    </row>
    <row r="931" spans="2:2" x14ac:dyDescent="0.25">
      <c r="B931" s="1"/>
    </row>
    <row r="932" spans="2:2" x14ac:dyDescent="0.25">
      <c r="B932" s="1"/>
    </row>
    <row r="933" spans="2:2" x14ac:dyDescent="0.25">
      <c r="B933" s="1"/>
    </row>
    <row r="934" spans="2:2" x14ac:dyDescent="0.25">
      <c r="B934" s="1"/>
    </row>
    <row r="935" spans="2:2" x14ac:dyDescent="0.25">
      <c r="B935" s="1"/>
    </row>
    <row r="936" spans="2:2" x14ac:dyDescent="0.25">
      <c r="B936" s="1"/>
    </row>
    <row r="937" spans="2:2" x14ac:dyDescent="0.25">
      <c r="B937" s="1"/>
    </row>
    <row r="938" spans="2:2" x14ac:dyDescent="0.25">
      <c r="B938" s="1"/>
    </row>
    <row r="939" spans="2:2" x14ac:dyDescent="0.25">
      <c r="B939" s="1"/>
    </row>
    <row r="940" spans="2:2" x14ac:dyDescent="0.25">
      <c r="B940" s="1"/>
    </row>
    <row r="941" spans="2:2" x14ac:dyDescent="0.25">
      <c r="B941" s="1"/>
    </row>
    <row r="942" spans="2:2" x14ac:dyDescent="0.25">
      <c r="B942" s="1"/>
    </row>
    <row r="943" spans="2:2" x14ac:dyDescent="0.25">
      <c r="B943" s="1"/>
    </row>
    <row r="944" spans="2:2" x14ac:dyDescent="0.25">
      <c r="B944" s="1"/>
    </row>
    <row r="945" spans="2:2" x14ac:dyDescent="0.25">
      <c r="B945" s="1"/>
    </row>
    <row r="946" spans="2:2" x14ac:dyDescent="0.25">
      <c r="B946" s="1"/>
    </row>
    <row r="947" spans="2:2" x14ac:dyDescent="0.25">
      <c r="B947" s="1"/>
    </row>
    <row r="948" spans="2:2" x14ac:dyDescent="0.25">
      <c r="B948" s="1"/>
    </row>
    <row r="949" spans="2:2" x14ac:dyDescent="0.25">
      <c r="B949" s="1"/>
    </row>
    <row r="950" spans="2:2" x14ac:dyDescent="0.25">
      <c r="B950" s="1"/>
    </row>
    <row r="951" spans="2:2" x14ac:dyDescent="0.25">
      <c r="B951" s="1"/>
    </row>
    <row r="952" spans="2:2" x14ac:dyDescent="0.25">
      <c r="B952" s="1"/>
    </row>
    <row r="953" spans="2:2" x14ac:dyDescent="0.25">
      <c r="B953" s="1"/>
    </row>
    <row r="954" spans="2:2" x14ac:dyDescent="0.25">
      <c r="B954" s="1"/>
    </row>
    <row r="955" spans="2:2" x14ac:dyDescent="0.25">
      <c r="B955" s="1"/>
    </row>
    <row r="956" spans="2:2" x14ac:dyDescent="0.25">
      <c r="B956" s="1"/>
    </row>
    <row r="957" spans="2:2" x14ac:dyDescent="0.25">
      <c r="B957" s="1"/>
    </row>
    <row r="958" spans="2:2" x14ac:dyDescent="0.25">
      <c r="B958" s="1"/>
    </row>
    <row r="959" spans="2:2" x14ac:dyDescent="0.25">
      <c r="B959" s="1"/>
    </row>
    <row r="960" spans="2:2" x14ac:dyDescent="0.25">
      <c r="B960" s="1"/>
    </row>
    <row r="961" spans="2:2" x14ac:dyDescent="0.25">
      <c r="B961" s="1"/>
    </row>
    <row r="962" spans="2:2" x14ac:dyDescent="0.25">
      <c r="B962" s="1"/>
    </row>
    <row r="963" spans="2:2" x14ac:dyDescent="0.25">
      <c r="B963" s="1"/>
    </row>
    <row r="964" spans="2:2" x14ac:dyDescent="0.25">
      <c r="B964" s="1"/>
    </row>
    <row r="965" spans="2:2" x14ac:dyDescent="0.25">
      <c r="B965" s="1"/>
    </row>
    <row r="966" spans="2:2" x14ac:dyDescent="0.25">
      <c r="B966" s="1"/>
    </row>
    <row r="967" spans="2:2" x14ac:dyDescent="0.25">
      <c r="B967" s="1"/>
    </row>
    <row r="968" spans="2:2" x14ac:dyDescent="0.25">
      <c r="B968" s="1"/>
    </row>
    <row r="969" spans="2:2" x14ac:dyDescent="0.25">
      <c r="B969" s="1"/>
    </row>
    <row r="970" spans="2:2" x14ac:dyDescent="0.25">
      <c r="B970" s="1"/>
    </row>
    <row r="971" spans="2:2" x14ac:dyDescent="0.25">
      <c r="B971" s="1"/>
    </row>
    <row r="972" spans="2:2" x14ac:dyDescent="0.25">
      <c r="B972" s="1"/>
    </row>
    <row r="973" spans="2:2" x14ac:dyDescent="0.25">
      <c r="B973" s="1"/>
    </row>
    <row r="974" spans="2:2" x14ac:dyDescent="0.25">
      <c r="B974" s="1"/>
    </row>
    <row r="975" spans="2:2" x14ac:dyDescent="0.25">
      <c r="B975" s="1"/>
    </row>
    <row r="976" spans="2:2" x14ac:dyDescent="0.25">
      <c r="B976" s="1"/>
    </row>
    <row r="977" spans="2:2" x14ac:dyDescent="0.25">
      <c r="B977" s="1"/>
    </row>
    <row r="978" spans="2:2" x14ac:dyDescent="0.25">
      <c r="B978" s="1"/>
    </row>
    <row r="979" spans="2:2" x14ac:dyDescent="0.25">
      <c r="B979" s="1"/>
    </row>
    <row r="980" spans="2:2" x14ac:dyDescent="0.25">
      <c r="B980" s="1"/>
    </row>
    <row r="981" spans="2:2" x14ac:dyDescent="0.25">
      <c r="B981" s="1"/>
    </row>
    <row r="982" spans="2:2" x14ac:dyDescent="0.25">
      <c r="B982" s="1"/>
    </row>
    <row r="983" spans="2:2" x14ac:dyDescent="0.25">
      <c r="B983" s="1"/>
    </row>
    <row r="984" spans="2:2" x14ac:dyDescent="0.25">
      <c r="B984" s="1"/>
    </row>
    <row r="985" spans="2:2" x14ac:dyDescent="0.25">
      <c r="B985" s="1"/>
    </row>
    <row r="986" spans="2:2" x14ac:dyDescent="0.25">
      <c r="B986" s="1"/>
    </row>
    <row r="987" spans="2:2" x14ac:dyDescent="0.25">
      <c r="B987" s="1"/>
    </row>
    <row r="988" spans="2:2" x14ac:dyDescent="0.25">
      <c r="B988" s="1"/>
    </row>
    <row r="989" spans="2:2" x14ac:dyDescent="0.25">
      <c r="B989" s="1"/>
    </row>
    <row r="990" spans="2:2" x14ac:dyDescent="0.25">
      <c r="B990" s="1"/>
    </row>
    <row r="991" spans="2:2" x14ac:dyDescent="0.25">
      <c r="B991" s="1"/>
    </row>
    <row r="992" spans="2:2" x14ac:dyDescent="0.25">
      <c r="B992" s="1"/>
    </row>
    <row r="993" spans="2:2" x14ac:dyDescent="0.25">
      <c r="B993" s="1"/>
    </row>
    <row r="994" spans="2:2" x14ac:dyDescent="0.25">
      <c r="B994" s="1"/>
    </row>
    <row r="995" spans="2:2" x14ac:dyDescent="0.25">
      <c r="B995" s="1"/>
    </row>
    <row r="996" spans="2:2" x14ac:dyDescent="0.25">
      <c r="B996" s="1"/>
    </row>
    <row r="997" spans="2:2" x14ac:dyDescent="0.25">
      <c r="B997" s="1"/>
    </row>
    <row r="998" spans="2:2" x14ac:dyDescent="0.25">
      <c r="B998" s="1"/>
    </row>
    <row r="999" spans="2:2" x14ac:dyDescent="0.25">
      <c r="B999" s="1"/>
    </row>
    <row r="1000" spans="2:2" x14ac:dyDescent="0.25">
      <c r="B1000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/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Armur</dc:creator>
  <cp:lastModifiedBy>winjun</cp:lastModifiedBy>
  <dcterms:created xsi:type="dcterms:W3CDTF">2017-07-05T05:18:33Z</dcterms:created>
  <dcterms:modified xsi:type="dcterms:W3CDTF">2017-11-01T04:16:50Z</dcterms:modified>
</cp:coreProperties>
</file>