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61" i="1"/>
  <c r="K81" i="1"/>
  <c r="K12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57" i="1"/>
  <c r="K65" i="1"/>
  <c r="K69" i="1"/>
  <c r="K73" i="1"/>
  <c r="K77" i="1"/>
  <c r="K85" i="1"/>
  <c r="K89" i="1"/>
  <c r="K93" i="1"/>
  <c r="K97" i="1"/>
  <c r="K101" i="1"/>
  <c r="K105" i="1"/>
  <c r="K109" i="1"/>
  <c r="K113" i="1"/>
  <c r="K117" i="1"/>
  <c r="K121" i="1"/>
  <c r="K122" i="1"/>
  <c r="K119" i="1"/>
  <c r="J5" i="1"/>
  <c r="J9" i="1"/>
  <c r="J13" i="1"/>
  <c r="J17" i="1"/>
  <c r="J21" i="1"/>
  <c r="J29" i="1"/>
  <c r="J45" i="1"/>
  <c r="J93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25" i="1"/>
  <c r="J33" i="1"/>
  <c r="J37" i="1"/>
  <c r="J41" i="1"/>
  <c r="J49" i="1"/>
  <c r="J53" i="1"/>
  <c r="J57" i="1"/>
  <c r="J61" i="1"/>
  <c r="J65" i="1"/>
  <c r="J69" i="1"/>
  <c r="J73" i="1"/>
  <c r="J77" i="1"/>
  <c r="J81" i="1"/>
  <c r="J85" i="1"/>
  <c r="J89" i="1"/>
  <c r="J97" i="1"/>
  <c r="J101" i="1"/>
  <c r="J105" i="1"/>
  <c r="J109" i="1"/>
  <c r="J113" i="1"/>
  <c r="J117" i="1"/>
  <c r="J121" i="1"/>
  <c r="J125" i="1"/>
  <c r="J126" i="1"/>
  <c r="J123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5" i="1"/>
  <c r="G111" i="1"/>
  <c r="G96" i="1"/>
  <c r="G112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88" i="1"/>
  <c r="G100" i="1"/>
  <c r="G120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91" i="1"/>
  <c r="G99" i="1"/>
  <c r="G103" i="1"/>
  <c r="G107" i="1"/>
  <c r="G115" i="1"/>
  <c r="G119" i="1"/>
  <c r="G123" i="1"/>
  <c r="G92" i="1"/>
  <c r="G104" i="1"/>
  <c r="G108" i="1"/>
  <c r="G116" i="1"/>
  <c r="G124" i="1"/>
  <c r="G2" i="1"/>
  <c r="H5" i="1" l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121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32" i="1"/>
  <c r="H40" i="1"/>
  <c r="H44" i="1"/>
  <c r="H52" i="1"/>
  <c r="H56" i="1"/>
  <c r="H60" i="1"/>
  <c r="H68" i="1"/>
  <c r="H72" i="1"/>
  <c r="H80" i="1"/>
  <c r="H84" i="1"/>
  <c r="H88" i="1"/>
  <c r="H96" i="1"/>
  <c r="H100" i="1"/>
  <c r="H108" i="1"/>
  <c r="H112" i="1"/>
  <c r="H116" i="1"/>
  <c r="H120" i="1"/>
  <c r="H117" i="1"/>
  <c r="H125" i="1"/>
  <c r="H4" i="1"/>
  <c r="H8" i="1"/>
  <c r="H12" i="1"/>
  <c r="H16" i="1"/>
  <c r="H20" i="1"/>
  <c r="H24" i="1"/>
  <c r="H28" i="1"/>
  <c r="H36" i="1"/>
  <c r="H48" i="1"/>
  <c r="H64" i="1"/>
  <c r="H76" i="1"/>
  <c r="H92" i="1"/>
  <c r="H104" i="1"/>
  <c r="H124" i="1"/>
  <c r="AH24" i="1" l="1"/>
  <c r="AH39" i="1"/>
  <c r="AH35" i="1"/>
  <c r="AH8" i="1" l="1"/>
  <c r="AH40" i="1"/>
  <c r="AH19" i="1"/>
  <c r="AH55" i="1"/>
  <c r="AH16" i="1"/>
  <c r="AH11" i="1"/>
  <c r="AH23" i="1"/>
  <c r="AH56" i="1"/>
  <c r="AH2" i="1"/>
  <c r="AH10" i="1"/>
  <c r="AH42" i="1"/>
  <c r="AH37" i="1"/>
  <c r="AH41" i="1"/>
  <c r="AH54" i="1"/>
  <c r="AH17" i="1"/>
  <c r="AH44" i="1"/>
  <c r="AH28" i="1"/>
  <c r="AH47" i="1"/>
  <c r="AH7" i="1"/>
  <c r="AH9" i="1" l="1"/>
  <c r="AH3" i="1"/>
  <c r="AH15" i="1"/>
  <c r="AH36" i="1"/>
  <c r="AH6" i="1"/>
  <c r="AH45" i="1"/>
  <c r="AH22" i="1"/>
  <c r="AH31" i="1"/>
  <c r="AH38" i="1"/>
  <c r="AH48" i="1"/>
  <c r="AH4" i="1"/>
  <c r="AH25" i="1"/>
  <c r="AH43" i="1"/>
  <c r="AH27" i="1"/>
  <c r="AH32" i="1"/>
  <c r="AH51" i="1"/>
  <c r="AH49" i="1"/>
  <c r="AH33" i="1"/>
  <c r="AH50" i="1"/>
  <c r="AH34" i="1"/>
  <c r="AH26" i="1"/>
  <c r="AH18" i="1"/>
  <c r="AH52" i="1"/>
  <c r="AH12" i="1"/>
  <c r="AH53" i="1"/>
  <c r="AH29" i="1"/>
  <c r="AH21" i="1"/>
  <c r="AH13" i="1"/>
  <c r="AH5" i="1"/>
  <c r="AH46" i="1"/>
  <c r="AH30" i="1"/>
  <c r="AH14" i="1"/>
  <c r="AH20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<sst xmlns="http://schemas.openxmlformats.org/spreadsheetml/2006/main" count="159" uniqueCount="35">
  <si>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</si>
  <si>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</si>
  <si>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</si>
  <si>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</si>
  <si>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</si>
  <si>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DBREALTY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</si>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</sst>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47.6</v>
      </c>
      <c r="D2">
        <v>49.4</v>
      </c>
      <c r="E2">
        <v>47.35</v>
      </c>
      <c r="F2">
        <v>48</v>
      </c>
      <c r="G2">
        <f>_xll.TA_TYPPRICE(D2,E2,F2)</f>
        <v>48.25</v>
      </c>
      <c r="H2" t="e">
        <f t="array" ref="H2:H126">_xll.TA_EMA(G2:G126,3)</f>
        <v>#N/A</v>
      </c>
      <c r="I2" t="e">
        <f>IF(F2&gt;H2,"UP","DOWN")</f>
        <v>#N/A</v>
      </c>
      <c r="J2" t="e">
        <f t="array" ref="J2:J126">_xll.TA_EMA(D2:D126,8)</f>
        <v>#N/A</v>
      </c>
      <c r="K2" t="e">
        <f t="array" ref="K2:K126">_xll.TA_EMA(E2:E126,8)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6">_xll.TA_RSI(F2:F126,5)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0.64999999999999858</v>
      </c>
      <c r="R2">
        <f>D2-E2</f>
        <v>2.0499999999999972</v>
      </c>
      <c r="S2">
        <f>Q2/R2</f>
        <v>0.31707317073170704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6">_xll.TA_EMA(F2:F126,12)</f>
        <v>#N/A</v>
      </c>
      <c r="W2" t="e">
        <f t="array" ref="W2:W126">_xll.TA_EMA(F2:F126,26)</f>
        <v>#N/A</v>
      </c>
      <c r="X2" t="e">
        <f>V2-W2</f>
        <v>#N/A</v>
      </c>
      <c r="Y2" t="e">
        <f t="array" ref="Y2:Y126">_xll.TA_EMA(X2:X126,9)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48.5</v>
      </c>
      <c r="D3">
        <v>50.3</v>
      </c>
      <c r="E3">
        <v>48.1</v>
      </c>
      <c r="F3">
        <v>48</v>
      </c>
      <c r="G3">
        <f>_xll.TA_TYPPRICE(D3,E3,F3)</f>
        <v>48.800000000000004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-0.10000000000000142</v>
      </c>
      <c r="R3">
        <f t="shared" ref="R3:R66" si="6">D3-E3</f>
        <v>2.1999999999999957</v>
      </c>
      <c r="S3">
        <f t="shared" ref="S3:S66" si="7">Q3/R3</f>
        <v>-4.5454545454546191E-2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48.25</v>
      </c>
      <c r="D4">
        <v>48.8</v>
      </c>
      <c r="E4">
        <v>47.1</v>
      </c>
      <c r="F4">
        <v>48</v>
      </c>
      <c r="G4">
        <f>_xll.TA_TYPPRICE(D4,E4,F4)</f>
        <v>47.966666666666669</v>
      </c>
      <c r="H4">
        <v>48.338888888888896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0.89999999999999858</v>
      </c>
      <c r="R4">
        <f t="shared" si="6"/>
        <v>1.6999999999999957</v>
      </c>
      <c r="S4">
        <f t="shared" si="7"/>
        <v>0.5294117647058828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47.9</v>
      </c>
      <c r="D5">
        <v>48</v>
      </c>
      <c r="E5">
        <v>46.1</v>
      </c>
      <c r="F5">
        <v>46</v>
      </c>
      <c r="G5">
        <f>_xll.TA_TYPPRICE(D5,E5,F5)</f>
        <v>46.699999999999996</v>
      </c>
      <c r="H5">
        <v>47.519444444444446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-0.10000000000000142</v>
      </c>
      <c r="R5">
        <f t="shared" si="6"/>
        <v>1.8999999999999986</v>
      </c>
      <c r="S5">
        <f t="shared" si="7"/>
        <v>-5.2631578947369209E-2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46.2</v>
      </c>
      <c r="D6">
        <v>49.8</v>
      </c>
      <c r="E6">
        <v>46.2</v>
      </c>
      <c r="F6">
        <v>49</v>
      </c>
      <c r="G6">
        <f>_xll.TA_TYPPRICE(D6,E6,F6)</f>
        <v>48.333333333333336</v>
      </c>
      <c r="H6">
        <v>47.926388888888894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2.7999999999999972</v>
      </c>
      <c r="R6">
        <f t="shared" si="6"/>
        <v>3.5999999999999943</v>
      </c>
      <c r="S6">
        <f t="shared" si="7"/>
        <v>0.77777777777777823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49.95</v>
      </c>
      <c r="D7">
        <v>52.1</v>
      </c>
      <c r="E7">
        <v>49.5</v>
      </c>
      <c r="F7">
        <v>51</v>
      </c>
      <c r="G7">
        <f>_xll.TA_TYPPRICE(D7,E7,F7)</f>
        <v>50.866666666666667</v>
      </c>
      <c r="H7">
        <v>49.396527777777777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71.428571428571431</v>
      </c>
      <c r="O7" t="str">
        <f t="shared" si="3"/>
        <v>UP</v>
      </c>
      <c r="P7" t="e">
        <f t="shared" si="4"/>
        <v>#N/A</v>
      </c>
      <c r="Q7">
        <f t="shared" si="5"/>
        <v>1.5</v>
      </c>
      <c r="R7">
        <f t="shared" si="6"/>
        <v>2.6000000000000014</v>
      </c>
      <c r="S7">
        <f t="shared" si="7"/>
        <v>0.57692307692307665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51</v>
      </c>
      <c r="D8">
        <v>51</v>
      </c>
      <c r="E8">
        <v>49.2</v>
      </c>
      <c r="F8">
        <v>50</v>
      </c>
      <c r="G8">
        <f>_xll.TA_TYPPRICE(D8,E8,F8)</f>
        <v>50.066666666666663</v>
      </c>
      <c r="H8">
        <v>49.73159722222222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60.606060606060609</v>
      </c>
      <c r="O8" t="str">
        <f t="shared" si="3"/>
        <v>UP</v>
      </c>
      <c r="P8" t="e">
        <f t="shared" si="4"/>
        <v>#N/A</v>
      </c>
      <c r="Q8">
        <f t="shared" si="5"/>
        <v>0.79999999999999716</v>
      </c>
      <c r="R8">
        <f t="shared" si="6"/>
        <v>1.7999999999999972</v>
      </c>
      <c r="S8">
        <f t="shared" si="7"/>
        <v>0.44444444444444359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49.7</v>
      </c>
      <c r="D9">
        <v>50.3</v>
      </c>
      <c r="E9">
        <v>48.1</v>
      </c>
      <c r="F9">
        <v>48</v>
      </c>
      <c r="G9">
        <f>_xll.TA_TYPPRICE(D9,E9,F9)</f>
        <v>48.800000000000004</v>
      </c>
      <c r="H9">
        <v>49.265798611111109</v>
      </c>
      <c r="I9" t="str">
        <f t="shared" si="0"/>
        <v>DOWN</v>
      </c>
      <c r="J9">
        <v>49.962500000000006</v>
      </c>
      <c r="K9">
        <v>47.706250000000004</v>
      </c>
      <c r="L9" t="str">
        <f t="shared" si="1"/>
        <v>No Confirmation</v>
      </c>
      <c r="M9" t="str">
        <f t="shared" si="2"/>
        <v>No Trend</v>
      </c>
      <c r="N9">
        <v>43.956043956043963</v>
      </c>
      <c r="O9" t="str">
        <f t="shared" si="3"/>
        <v>No Momentum</v>
      </c>
      <c r="P9" t="str">
        <f t="shared" si="4"/>
        <v>No Trend + Momentum</v>
      </c>
      <c r="Q9">
        <f t="shared" si="5"/>
        <v>-0.10000000000000142</v>
      </c>
      <c r="R9">
        <f t="shared" si="6"/>
        <v>2.1999999999999957</v>
      </c>
      <c r="S9">
        <f t="shared" si="7"/>
        <v>-4.5454545454546191E-2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48.65</v>
      </c>
      <c r="D10">
        <v>49.4</v>
      </c>
      <c r="E10">
        <v>47.35</v>
      </c>
      <c r="F10">
        <v>49</v>
      </c>
      <c r="G10">
        <f>_xll.TA_TYPPRICE(D10,E10,F10)</f>
        <v>48.583333333333336</v>
      </c>
      <c r="H10">
        <v>48.924565972222226</v>
      </c>
      <c r="I10" t="str">
        <f t="shared" si="0"/>
        <v>UP</v>
      </c>
      <c r="J10">
        <v>49.837500000000006</v>
      </c>
      <c r="K10">
        <v>47.627083333333339</v>
      </c>
      <c r="L10" t="str">
        <f t="shared" si="1"/>
        <v>No Confirmation</v>
      </c>
      <c r="M10" t="str">
        <f t="shared" si="2"/>
        <v>No Trend</v>
      </c>
      <c r="N10">
        <v>52.168815943728021</v>
      </c>
      <c r="O10" t="str">
        <f t="shared" si="3"/>
        <v>No Momentum</v>
      </c>
      <c r="P10" t="str">
        <f t="shared" si="4"/>
        <v>No Trend + Momentum</v>
      </c>
      <c r="Q10">
        <f t="shared" si="5"/>
        <v>1.6499999999999986</v>
      </c>
      <c r="R10">
        <f t="shared" si="6"/>
        <v>2.0499999999999972</v>
      </c>
      <c r="S10">
        <f t="shared" si="7"/>
        <v>0.80487804878048819</v>
      </c>
      <c r="T10" t="str">
        <f t="shared" si="8"/>
        <v>UP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49.05</v>
      </c>
      <c r="D11">
        <v>49.4</v>
      </c>
      <c r="E11">
        <v>48.15</v>
      </c>
      <c r="F11">
        <v>49</v>
      </c>
      <c r="G11">
        <f>_xll.TA_TYPPRICE(D11,E11,F11)</f>
        <v>48.85</v>
      </c>
      <c r="H11">
        <v>48.887282986111117</v>
      </c>
      <c r="I11" t="str">
        <f t="shared" si="0"/>
        <v>UP</v>
      </c>
      <c r="J11">
        <v>49.740277777777784</v>
      </c>
      <c r="K11">
        <v>47.743287037037042</v>
      </c>
      <c r="L11" t="str">
        <f t="shared" si="1"/>
        <v>No Confirmation</v>
      </c>
      <c r="M11" t="str">
        <f t="shared" si="2"/>
        <v>No Trend</v>
      </c>
      <c r="N11">
        <v>52.168815943728021</v>
      </c>
      <c r="O11" t="str">
        <f t="shared" si="3"/>
        <v>No Momentum</v>
      </c>
      <c r="P11" t="str">
        <f t="shared" si="4"/>
        <v>No Trend + Momentum</v>
      </c>
      <c r="Q11">
        <f t="shared" si="5"/>
        <v>0.85000000000000142</v>
      </c>
      <c r="R11">
        <f t="shared" si="6"/>
        <v>1.25</v>
      </c>
      <c r="S11">
        <f t="shared" si="7"/>
        <v>0.68000000000000116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49.1</v>
      </c>
      <c r="D12">
        <v>49.5</v>
      </c>
      <c r="E12">
        <v>48.25</v>
      </c>
      <c r="F12">
        <v>49</v>
      </c>
      <c r="G12">
        <f>_xll.TA_TYPPRICE(D12,E12,F12)</f>
        <v>48.916666666666664</v>
      </c>
      <c r="H12">
        <v>48.901974826388894</v>
      </c>
      <c r="I12" t="str">
        <f t="shared" si="0"/>
        <v>UP</v>
      </c>
      <c r="J12">
        <v>49.686882716049389</v>
      </c>
      <c r="K12">
        <v>47.855889917695478</v>
      </c>
      <c r="L12" t="str">
        <f t="shared" si="1"/>
        <v>No Confirmation</v>
      </c>
      <c r="M12" t="str">
        <f t="shared" si="2"/>
        <v>No Trend</v>
      </c>
      <c r="N12">
        <v>52.168815943728021</v>
      </c>
      <c r="O12" t="str">
        <f t="shared" si="3"/>
        <v>No Momentum</v>
      </c>
      <c r="P12" t="str">
        <f t="shared" si="4"/>
        <v>No Trend + Momentum</v>
      </c>
      <c r="Q12">
        <f t="shared" si="5"/>
        <v>0.75</v>
      </c>
      <c r="R12">
        <f t="shared" si="6"/>
        <v>1.25</v>
      </c>
      <c r="S12">
        <f t="shared" si="7"/>
        <v>0.6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49</v>
      </c>
      <c r="D13">
        <v>49.75</v>
      </c>
      <c r="E13">
        <v>48.05</v>
      </c>
      <c r="F13">
        <v>48</v>
      </c>
      <c r="G13">
        <f>_xll.TA_TYPPRICE(D13,E13,F13)</f>
        <v>48.6</v>
      </c>
      <c r="H13">
        <v>48.750987413194451</v>
      </c>
      <c r="I13" t="str">
        <f t="shared" si="0"/>
        <v>DOWN</v>
      </c>
      <c r="J13">
        <v>49.700908779149522</v>
      </c>
      <c r="K13">
        <v>47.899025491540925</v>
      </c>
      <c r="L13" t="str">
        <f t="shared" si="1"/>
        <v>No Confirmation</v>
      </c>
      <c r="M13" t="str">
        <f t="shared" si="2"/>
        <v>No Trend</v>
      </c>
      <c r="N13">
        <v>40.559978352820536</v>
      </c>
      <c r="O13" t="str">
        <f t="shared" si="3"/>
        <v>No Momentum</v>
      </c>
      <c r="P13" t="str">
        <f t="shared" si="4"/>
        <v>No Trend + Momentum</v>
      </c>
      <c r="Q13">
        <f t="shared" si="5"/>
        <v>-4.9999999999997158E-2</v>
      </c>
      <c r="R13">
        <f t="shared" si="6"/>
        <v>1.7000000000000028</v>
      </c>
      <c r="S13">
        <f t="shared" si="7"/>
        <v>-2.9411764705880632E-2</v>
      </c>
      <c r="T13" t="str">
        <f t="shared" si="8"/>
        <v>DOWN</v>
      </c>
      <c r="U13" t="str">
        <f t="shared" si="9"/>
        <v>No T+M+I</v>
      </c>
      <c r="V13">
        <v>48.583333333333336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47.7</v>
      </c>
      <c r="D14">
        <v>47.85</v>
      </c>
      <c r="E14">
        <v>46.4</v>
      </c>
      <c r="F14">
        <v>47</v>
      </c>
      <c r="G14">
        <f>_xll.TA_TYPPRICE(D14,E14,F14)</f>
        <v>47.083333333333336</v>
      </c>
      <c r="H14">
        <v>47.917160373263897</v>
      </c>
      <c r="I14" t="str">
        <f t="shared" si="0"/>
        <v>DOWN</v>
      </c>
      <c r="J14">
        <v>49.289595717116292</v>
      </c>
      <c r="K14">
        <v>47.565908715642941</v>
      </c>
      <c r="L14" t="str">
        <f t="shared" si="1"/>
        <v>DOWN</v>
      </c>
      <c r="M14" t="str">
        <f t="shared" si="2"/>
        <v>DOWN</v>
      </c>
      <c r="N14">
        <v>31.733209282632245</v>
      </c>
      <c r="O14" t="str">
        <f t="shared" si="3"/>
        <v>DOWN</v>
      </c>
      <c r="P14" t="str">
        <f t="shared" si="4"/>
        <v>DOWN</v>
      </c>
      <c r="Q14">
        <f t="shared" si="5"/>
        <v>0.60000000000000142</v>
      </c>
      <c r="R14">
        <f t="shared" si="6"/>
        <v>1.4500000000000028</v>
      </c>
      <c r="S14">
        <f t="shared" si="7"/>
        <v>0.41379310344827602</v>
      </c>
      <c r="T14" t="str">
        <f t="shared" si="8"/>
        <v>No Indication</v>
      </c>
      <c r="U14" t="str">
        <f t="shared" si="9"/>
        <v>No T+M+I</v>
      </c>
      <c r="V14">
        <v>48.339743589743591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46.95</v>
      </c>
      <c r="D15">
        <v>47.45</v>
      </c>
      <c r="E15">
        <v>44.8</v>
      </c>
      <c r="F15">
        <v>45</v>
      </c>
      <c r="G15">
        <f>_xll.TA_TYPPRICE(D15,E15,F15)</f>
        <v>45.75</v>
      </c>
      <c r="H15">
        <v>46.833580186631949</v>
      </c>
      <c r="I15" t="str">
        <f t="shared" si="0"/>
        <v>DOWN</v>
      </c>
      <c r="J15">
        <v>48.880796668868228</v>
      </c>
      <c r="K15">
        <v>46.95126233438895</v>
      </c>
      <c r="L15" t="str">
        <f t="shared" si="1"/>
        <v>DOWN</v>
      </c>
      <c r="M15" t="str">
        <f t="shared" si="2"/>
        <v>DOWN</v>
      </c>
      <c r="N15">
        <v>20.551843703517285</v>
      </c>
      <c r="O15" t="str">
        <f t="shared" si="3"/>
        <v>DOWN</v>
      </c>
      <c r="P15" t="str">
        <f t="shared" si="4"/>
        <v>DOWN</v>
      </c>
      <c r="Q15">
        <f t="shared" si="5"/>
        <v>0.20000000000000284</v>
      </c>
      <c r="R15">
        <f t="shared" si="6"/>
        <v>2.6500000000000057</v>
      </c>
      <c r="S15">
        <f t="shared" si="7"/>
        <v>7.547169811320846E-2</v>
      </c>
      <c r="T15" t="str">
        <f t="shared" si="8"/>
        <v>DOWN</v>
      </c>
      <c r="U15" t="str">
        <f t="shared" si="9"/>
        <v>DOWN</v>
      </c>
      <c r="V15">
        <v>47.82593688362919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45.8</v>
      </c>
      <c r="D16">
        <v>46.15</v>
      </c>
      <c r="E16">
        <v>44</v>
      </c>
      <c r="F16">
        <v>45</v>
      </c>
      <c r="G16">
        <f>_xll.TA_TYPPRICE(D16,E16,F16)</f>
        <v>45.050000000000004</v>
      </c>
      <c r="H16">
        <v>45.941790093315973</v>
      </c>
      <c r="I16" t="str">
        <f t="shared" si="0"/>
        <v>DOWN</v>
      </c>
      <c r="J16">
        <v>48.273952964675289</v>
      </c>
      <c r="K16">
        <v>46.295426260080298</v>
      </c>
      <c r="L16" t="str">
        <f t="shared" si="1"/>
        <v>DOWN</v>
      </c>
      <c r="M16" t="str">
        <f t="shared" si="2"/>
        <v>DOWN</v>
      </c>
      <c r="N16">
        <v>20.551843703517282</v>
      </c>
      <c r="O16" t="str">
        <f t="shared" si="3"/>
        <v>DOWN</v>
      </c>
      <c r="P16" t="str">
        <f t="shared" si="4"/>
        <v>DOWN</v>
      </c>
      <c r="Q16">
        <f t="shared" si="5"/>
        <v>1</v>
      </c>
      <c r="R16">
        <f t="shared" si="6"/>
        <v>2.1499999999999986</v>
      </c>
      <c r="S16">
        <f t="shared" si="7"/>
        <v>0.46511627906976777</v>
      </c>
      <c r="T16" t="str">
        <f t="shared" si="8"/>
        <v>No Indication</v>
      </c>
      <c r="U16" t="str">
        <f t="shared" si="9"/>
        <v>No T+M+I</v>
      </c>
      <c r="V16">
        <v>47.391177363070852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44.6</v>
      </c>
      <c r="D17">
        <v>45</v>
      </c>
      <c r="E17">
        <v>42</v>
      </c>
      <c r="F17">
        <v>42</v>
      </c>
      <c r="G17">
        <f>_xll.TA_TYPPRICE(D17,E17,F17)</f>
        <v>43</v>
      </c>
      <c r="H17">
        <v>44.470895046657986</v>
      </c>
      <c r="I17" t="str">
        <f t="shared" si="0"/>
        <v>DOWN</v>
      </c>
      <c r="J17">
        <v>47.54640786141411</v>
      </c>
      <c r="K17">
        <v>45.340887091173563</v>
      </c>
      <c r="L17" t="str">
        <f t="shared" si="1"/>
        <v>DOWN</v>
      </c>
      <c r="M17" t="str">
        <f t="shared" si="2"/>
        <v>DOWN</v>
      </c>
      <c r="N17">
        <v>11.256147619727139</v>
      </c>
      <c r="O17" t="str">
        <f t="shared" si="3"/>
        <v>DOWN</v>
      </c>
      <c r="P17" t="str">
        <f t="shared" si="4"/>
        <v>DOWN</v>
      </c>
      <c r="Q17">
        <f t="shared" si="5"/>
        <v>0</v>
      </c>
      <c r="R17">
        <f t="shared" si="6"/>
        <v>3</v>
      </c>
      <c r="S17">
        <f t="shared" si="7"/>
        <v>0</v>
      </c>
      <c r="T17" t="str">
        <f t="shared" si="8"/>
        <v>DOWN</v>
      </c>
      <c r="U17" t="str">
        <f t="shared" si="9"/>
        <v>DOWN</v>
      </c>
      <c r="V17">
        <v>46.561765461059949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42.5</v>
      </c>
      <c r="D18">
        <v>43.2</v>
      </c>
      <c r="E18">
        <v>39.85</v>
      </c>
      <c r="F18">
        <v>41</v>
      </c>
      <c r="G18">
        <f>_xll.TA_TYPPRICE(D18,E18,F18)</f>
        <v>41.35</v>
      </c>
      <c r="H18">
        <v>42.910447523328997</v>
      </c>
      <c r="I18" t="str">
        <f t="shared" si="0"/>
        <v>DOWN</v>
      </c>
      <c r="J18">
        <v>46.580539447766533</v>
      </c>
      <c r="K18">
        <v>44.120689959801659</v>
      </c>
      <c r="L18" t="str">
        <f t="shared" si="1"/>
        <v>DOWN</v>
      </c>
      <c r="M18" t="str">
        <f t="shared" si="2"/>
        <v>DOWN</v>
      </c>
      <c r="N18">
        <v>9.4712020138177557</v>
      </c>
      <c r="O18" t="str">
        <f t="shared" si="3"/>
        <v>DOWN</v>
      </c>
      <c r="P18" t="str">
        <f t="shared" si="4"/>
        <v>DOWN</v>
      </c>
      <c r="Q18">
        <f t="shared" si="5"/>
        <v>1.1499999999999986</v>
      </c>
      <c r="R18">
        <f t="shared" si="6"/>
        <v>3.3500000000000014</v>
      </c>
      <c r="S18">
        <f t="shared" si="7"/>
        <v>0.34328358208955168</v>
      </c>
      <c r="T18" t="str">
        <f t="shared" si="8"/>
        <v>No Indication</v>
      </c>
      <c r="U18" t="str">
        <f t="shared" si="9"/>
        <v>No T+M+I</v>
      </c>
      <c r="V18">
        <v>45.706109236281492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40.85</v>
      </c>
      <c r="D19">
        <v>42.45</v>
      </c>
      <c r="E19">
        <v>40.700000000000003</v>
      </c>
      <c r="F19">
        <v>42</v>
      </c>
      <c r="G19">
        <f>_xll.TA_TYPPRICE(D19,E19,F19)</f>
        <v>41.716666666666669</v>
      </c>
      <c r="H19">
        <v>42.313557094997833</v>
      </c>
      <c r="I19" t="str">
        <f t="shared" si="0"/>
        <v>DOWN</v>
      </c>
      <c r="J19">
        <v>45.662641792707305</v>
      </c>
      <c r="K19">
        <v>43.360536635401289</v>
      </c>
      <c r="L19" t="str">
        <f t="shared" si="1"/>
        <v>DOWN</v>
      </c>
      <c r="M19" t="str">
        <f t="shared" si="2"/>
        <v>DOWN</v>
      </c>
      <c r="N19">
        <v>24.447200287861609</v>
      </c>
      <c r="O19" t="str">
        <f t="shared" si="3"/>
        <v>DOWN</v>
      </c>
      <c r="P19" t="str">
        <f t="shared" si="4"/>
        <v>DOWN</v>
      </c>
      <c r="Q19">
        <f t="shared" si="5"/>
        <v>1.2999999999999972</v>
      </c>
      <c r="R19">
        <f t="shared" si="6"/>
        <v>1.75</v>
      </c>
      <c r="S19">
        <f t="shared" si="7"/>
        <v>0.74285714285714122</v>
      </c>
      <c r="T19" t="str">
        <f t="shared" si="8"/>
        <v>No Indication</v>
      </c>
      <c r="U19" t="str">
        <f t="shared" si="9"/>
        <v>No T+M+I</v>
      </c>
      <c r="V19">
        <v>45.135938584545876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42</v>
      </c>
      <c r="D20">
        <v>43.3</v>
      </c>
      <c r="E20">
        <v>42</v>
      </c>
      <c r="F20">
        <v>43</v>
      </c>
      <c r="G20">
        <f>_xll.TA_TYPPRICE(D20,E20,F20)</f>
        <v>42.766666666666673</v>
      </c>
      <c r="H20">
        <v>42.540111880832256</v>
      </c>
      <c r="I20" t="str">
        <f t="shared" si="0"/>
        <v>UP</v>
      </c>
      <c r="J20">
        <v>45.137610283216794</v>
      </c>
      <c r="K20">
        <v>43.058195160867669</v>
      </c>
      <c r="L20" t="str">
        <f t="shared" si="1"/>
        <v>DOWN</v>
      </c>
      <c r="M20" t="str">
        <f t="shared" si="2"/>
        <v>No Trend</v>
      </c>
      <c r="N20">
        <v>37.393322365283836</v>
      </c>
      <c r="O20" t="str">
        <f t="shared" si="3"/>
        <v>DOWN</v>
      </c>
      <c r="P20" t="str">
        <f t="shared" si="4"/>
        <v>No Trend + Momentum</v>
      </c>
      <c r="Q20">
        <f t="shared" si="5"/>
        <v>1</v>
      </c>
      <c r="R20">
        <f t="shared" si="6"/>
        <v>1.2999999999999972</v>
      </c>
      <c r="S20">
        <f t="shared" si="7"/>
        <v>0.76923076923077094</v>
      </c>
      <c r="T20" t="str">
        <f t="shared" si="8"/>
        <v>No Indication</v>
      </c>
      <c r="U20" t="str">
        <f t="shared" si="9"/>
        <v>No T+M+I</v>
      </c>
      <c r="V20">
        <v>44.807332648461895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43.45</v>
      </c>
      <c r="D21">
        <v>43.55</v>
      </c>
      <c r="E21">
        <v>40.5</v>
      </c>
      <c r="F21">
        <v>41</v>
      </c>
      <c r="G21">
        <f>_xll.TA_TYPPRICE(D21,E21,F21)</f>
        <v>41.68333333333333</v>
      </c>
      <c r="H21">
        <v>42.111722607082797</v>
      </c>
      <c r="I21" t="str">
        <f t="shared" si="0"/>
        <v>DOWN</v>
      </c>
      <c r="J21">
        <v>44.784807998057509</v>
      </c>
      <c r="K21">
        <v>42.489707347341522</v>
      </c>
      <c r="L21" t="str">
        <f t="shared" si="1"/>
        <v>DOWN</v>
      </c>
      <c r="M21" t="str">
        <f t="shared" si="2"/>
        <v>DOWN</v>
      </c>
      <c r="N21">
        <v>26.178834382836285</v>
      </c>
      <c r="O21" t="str">
        <f t="shared" si="3"/>
        <v>DOWN</v>
      </c>
      <c r="P21" t="str">
        <f t="shared" si="4"/>
        <v>DOWN</v>
      </c>
      <c r="Q21">
        <f t="shared" si="5"/>
        <v>0.5</v>
      </c>
      <c r="R21">
        <f t="shared" si="6"/>
        <v>3.0499999999999972</v>
      </c>
      <c r="S21">
        <f t="shared" si="7"/>
        <v>0.16393442622950835</v>
      </c>
      <c r="T21" t="str">
        <f t="shared" si="8"/>
        <v>DOWN</v>
      </c>
      <c r="U21" t="str">
        <f t="shared" si="9"/>
        <v>DOWN</v>
      </c>
      <c r="V21">
        <v>44.221589164083142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41.65</v>
      </c>
      <c r="D22">
        <v>41.65</v>
      </c>
      <c r="E22">
        <v>39.9</v>
      </c>
      <c r="F22">
        <v>40</v>
      </c>
      <c r="G22">
        <f>_xll.TA_TYPPRICE(D22,E22,F22)</f>
        <v>40.516666666666666</v>
      </c>
      <c r="H22">
        <v>41.314194636874731</v>
      </c>
      <c r="I22" t="str">
        <f t="shared" si="0"/>
        <v>DOWN</v>
      </c>
      <c r="J22">
        <v>44.088183998489171</v>
      </c>
      <c r="K22">
        <v>41.914216825710071</v>
      </c>
      <c r="L22" t="str">
        <f t="shared" si="1"/>
        <v>DOWN</v>
      </c>
      <c r="M22" t="str">
        <f t="shared" si="2"/>
        <v>DOWN</v>
      </c>
      <c r="N22">
        <v>22.046422996981153</v>
      </c>
      <c r="O22" t="str">
        <f t="shared" si="3"/>
        <v>DOWN</v>
      </c>
      <c r="P22" t="str">
        <f t="shared" si="4"/>
        <v>DOWN</v>
      </c>
      <c r="Q22">
        <f t="shared" si="5"/>
        <v>0.10000000000000142</v>
      </c>
      <c r="R22">
        <f t="shared" si="6"/>
        <v>1.75</v>
      </c>
      <c r="S22">
        <f t="shared" si="7"/>
        <v>5.7142857142857953E-2</v>
      </c>
      <c r="T22" t="str">
        <f t="shared" si="8"/>
        <v>DOWN</v>
      </c>
      <c r="U22" t="str">
        <f t="shared" si="9"/>
        <v>DOWN</v>
      </c>
      <c r="V22">
        <v>43.572113908070349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40.85</v>
      </c>
      <c r="D23">
        <v>41.95</v>
      </c>
      <c r="E23">
        <v>40.65</v>
      </c>
      <c r="F23">
        <v>41</v>
      </c>
      <c r="G23">
        <f>_xll.TA_TYPPRICE(D23,E23,F23)</f>
        <v>41.199999999999996</v>
      </c>
      <c r="H23">
        <v>41.25709731843736</v>
      </c>
      <c r="I23" t="str">
        <f t="shared" si="0"/>
        <v>DOWN</v>
      </c>
      <c r="J23">
        <v>43.613031998824908</v>
      </c>
      <c r="K23">
        <v>41.633279753330058</v>
      </c>
      <c r="L23" t="str">
        <f t="shared" si="1"/>
        <v>DOWN</v>
      </c>
      <c r="M23" t="str">
        <f t="shared" si="2"/>
        <v>DOWN</v>
      </c>
      <c r="N23">
        <v>34.893086885685122</v>
      </c>
      <c r="O23" t="str">
        <f t="shared" si="3"/>
        <v>DOWN</v>
      </c>
      <c r="P23" t="str">
        <f t="shared" si="4"/>
        <v>DOWN</v>
      </c>
      <c r="Q23">
        <f t="shared" si="5"/>
        <v>0.35000000000000142</v>
      </c>
      <c r="R23">
        <f t="shared" si="6"/>
        <v>1.3000000000000043</v>
      </c>
      <c r="S23">
        <f t="shared" si="7"/>
        <v>0.26923076923076944</v>
      </c>
      <c r="T23" t="str">
        <f t="shared" si="8"/>
        <v>No Indication</v>
      </c>
      <c r="U23" t="str">
        <f t="shared" si="9"/>
        <v>No T+M+I</v>
      </c>
      <c r="V23">
        <v>43.176404076059526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41.3</v>
      </c>
      <c r="D24">
        <v>41.8</v>
      </c>
      <c r="E24">
        <v>41.1</v>
      </c>
      <c r="F24">
        <v>42</v>
      </c>
      <c r="G24">
        <f>_xll.TA_TYPPRICE(D24,E24,F24)</f>
        <v>41.633333333333333</v>
      </c>
      <c r="H24">
        <v>41.445215325885343</v>
      </c>
      <c r="I24" t="str">
        <f t="shared" si="0"/>
        <v>UP</v>
      </c>
      <c r="J24">
        <v>43.210135999086042</v>
      </c>
      <c r="K24">
        <v>41.514773141478933</v>
      </c>
      <c r="L24" t="str">
        <f t="shared" si="1"/>
        <v>No Confirmation</v>
      </c>
      <c r="M24" t="str">
        <f t="shared" si="2"/>
        <v>No Trend</v>
      </c>
      <c r="N24">
        <v>46.014106785078326</v>
      </c>
      <c r="O24" t="str">
        <f t="shared" si="3"/>
        <v>No Momentum</v>
      </c>
      <c r="P24" t="str">
        <f t="shared" si="4"/>
        <v>No Trend + Momentum</v>
      </c>
      <c r="Q24">
        <f t="shared" si="5"/>
        <v>0.89999999999999858</v>
      </c>
      <c r="R24">
        <f t="shared" si="6"/>
        <v>0.69999999999999574</v>
      </c>
      <c r="S24">
        <f t="shared" si="7"/>
        <v>1.2857142857142916</v>
      </c>
      <c r="T24" t="str">
        <f t="shared" si="8"/>
        <v>UP</v>
      </c>
      <c r="U24" t="str">
        <f t="shared" si="9"/>
        <v>No T+M+I</v>
      </c>
      <c r="V24">
        <v>42.995418833588829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DOWN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41.8</v>
      </c>
      <c r="D25">
        <v>42.35</v>
      </c>
      <c r="E25">
        <v>41.15</v>
      </c>
      <c r="F25">
        <v>41</v>
      </c>
      <c r="G25">
        <f>_xll.TA_TYPPRICE(D25,E25,F25)</f>
        <v>41.5</v>
      </c>
      <c r="H25">
        <v>41.472607662942671</v>
      </c>
      <c r="I25" t="str">
        <f t="shared" si="0"/>
        <v>DOWN</v>
      </c>
      <c r="J25">
        <v>43.018994665955809</v>
      </c>
      <c r="K25">
        <v>41.433712443372507</v>
      </c>
      <c r="L25" t="str">
        <f t="shared" si="1"/>
        <v>DOWN</v>
      </c>
      <c r="M25" t="str">
        <f t="shared" si="2"/>
        <v>DOWN</v>
      </c>
      <c r="N25">
        <v>37.918050378814158</v>
      </c>
      <c r="O25" t="str">
        <f t="shared" si="3"/>
        <v>DOWN</v>
      </c>
      <c r="P25" t="str">
        <f t="shared" si="4"/>
        <v>DOWN</v>
      </c>
      <c r="Q25">
        <f t="shared" si="5"/>
        <v>-0.14999999999999858</v>
      </c>
      <c r="R25">
        <f t="shared" si="6"/>
        <v>1.2000000000000028</v>
      </c>
      <c r="S25">
        <f t="shared" si="7"/>
        <v>-0.12499999999999852</v>
      </c>
      <c r="T25" t="str">
        <f t="shared" si="8"/>
        <v>DOWN</v>
      </c>
      <c r="U25" t="str">
        <f t="shared" si="9"/>
        <v>DOWN</v>
      </c>
      <c r="V25">
        <v>42.688431320729009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41.9</v>
      </c>
      <c r="D26">
        <v>45.4</v>
      </c>
      <c r="E26">
        <v>41.25</v>
      </c>
      <c r="F26">
        <v>45</v>
      </c>
      <c r="G26">
        <f>_xll.TA_TYPPRICE(D26,E26,F26)</f>
        <v>43.883333333333333</v>
      </c>
      <c r="H26">
        <v>42.677970498138002</v>
      </c>
      <c r="I26" t="str">
        <f t="shared" si="0"/>
        <v>UP</v>
      </c>
      <c r="J26">
        <v>43.548106962410074</v>
      </c>
      <c r="K26">
        <v>41.392887455956391</v>
      </c>
      <c r="L26" t="str">
        <f t="shared" si="1"/>
        <v>UP</v>
      </c>
      <c r="M26" t="str">
        <f t="shared" si="2"/>
        <v>UP</v>
      </c>
      <c r="N26">
        <v>66.97305457168008</v>
      </c>
      <c r="O26" t="str">
        <f t="shared" si="3"/>
        <v>UP</v>
      </c>
      <c r="P26" t="str">
        <f t="shared" si="4"/>
        <v>UP</v>
      </c>
      <c r="Q26">
        <f t="shared" si="5"/>
        <v>3.75</v>
      </c>
      <c r="R26">
        <f t="shared" si="6"/>
        <v>4.1499999999999986</v>
      </c>
      <c r="S26">
        <f t="shared" si="7"/>
        <v>0.90361445783132566</v>
      </c>
      <c r="T26" t="str">
        <f t="shared" si="8"/>
        <v>UP</v>
      </c>
      <c r="U26" t="str">
        <f t="shared" si="9"/>
        <v>UP</v>
      </c>
      <c r="V26">
        <v>43.044057271386087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45.9</v>
      </c>
      <c r="D27">
        <v>46.7</v>
      </c>
      <c r="E27">
        <v>43.8</v>
      </c>
      <c r="F27">
        <v>44</v>
      </c>
      <c r="G27">
        <f>_xll.TA_TYPPRICE(D27,E27,F27)</f>
        <v>44.833333333333336</v>
      </c>
      <c r="H27">
        <v>43.755651915735669</v>
      </c>
      <c r="I27" t="str">
        <f t="shared" si="0"/>
        <v>UP</v>
      </c>
      <c r="J27">
        <v>44.248527637430058</v>
      </c>
      <c r="K27">
        <v>41.927801354632749</v>
      </c>
      <c r="L27" t="str">
        <f t="shared" si="1"/>
        <v>No Confirmation</v>
      </c>
      <c r="M27" t="str">
        <f t="shared" si="2"/>
        <v>No Trend</v>
      </c>
      <c r="N27">
        <v>58.427797497957023</v>
      </c>
      <c r="O27" t="str">
        <f t="shared" si="3"/>
        <v>No Momentum</v>
      </c>
      <c r="P27" t="str">
        <f t="shared" si="4"/>
        <v>No Trend + Momentum</v>
      </c>
      <c r="Q27">
        <f t="shared" si="5"/>
        <v>0.20000000000000284</v>
      </c>
      <c r="R27">
        <f t="shared" si="6"/>
        <v>2.9000000000000057</v>
      </c>
      <c r="S27">
        <f t="shared" si="7"/>
        <v>6.8965517241380156E-2</v>
      </c>
      <c r="T27" t="str">
        <f t="shared" si="8"/>
        <v>DOWN</v>
      </c>
      <c r="U27" t="str">
        <f t="shared" si="9"/>
        <v>No T+M+I</v>
      </c>
      <c r="V27">
        <v>43.191125383480532</v>
      </c>
      <c r="W27">
        <v>45.46153846153846</v>
      </c>
      <c r="X27">
        <f t="shared" si="10"/>
        <v>-2.2704130780579277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44.5</v>
      </c>
      <c r="D28">
        <v>45.35</v>
      </c>
      <c r="E28">
        <v>44.05</v>
      </c>
      <c r="F28">
        <v>45</v>
      </c>
      <c r="G28">
        <f>_xll.TA_TYPPRICE(D28,E28,F28)</f>
        <v>44.800000000000004</v>
      </c>
      <c r="H28">
        <v>44.277825957867833</v>
      </c>
      <c r="I28" t="str">
        <f t="shared" si="0"/>
        <v>UP</v>
      </c>
      <c r="J28">
        <v>44.493299273556715</v>
      </c>
      <c r="K28">
        <v>42.399401053603249</v>
      </c>
      <c r="L28" t="str">
        <f t="shared" si="1"/>
        <v>UP</v>
      </c>
      <c r="M28" t="str">
        <f t="shared" si="2"/>
        <v>UP</v>
      </c>
      <c r="N28">
        <v>64.146149001816767</v>
      </c>
      <c r="O28" t="str">
        <f t="shared" si="3"/>
        <v>UP</v>
      </c>
      <c r="P28" t="str">
        <f t="shared" si="4"/>
        <v>UP</v>
      </c>
      <c r="Q28">
        <f t="shared" si="5"/>
        <v>0.95000000000000284</v>
      </c>
      <c r="R28">
        <f t="shared" si="6"/>
        <v>1.3000000000000043</v>
      </c>
      <c r="S28">
        <f t="shared" si="7"/>
        <v>0.7307692307692305</v>
      </c>
      <c r="T28" t="str">
        <f t="shared" si="8"/>
        <v>No Indication</v>
      </c>
      <c r="U28" t="str">
        <f t="shared" si="9"/>
        <v>No T+M+I</v>
      </c>
      <c r="V28">
        <v>43.469413786021988</v>
      </c>
      <c r="W28">
        <v>45.427350427350426</v>
      </c>
      <c r="X28">
        <f t="shared" si="10"/>
        <v>-1.9579366413284376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45</v>
      </c>
      <c r="D29">
        <v>45.15</v>
      </c>
      <c r="E29">
        <v>43.4</v>
      </c>
      <c r="F29">
        <v>44</v>
      </c>
      <c r="G29">
        <f>_xll.TA_TYPPRICE(D29,E29,F29)</f>
        <v>44.183333333333337</v>
      </c>
      <c r="H29">
        <v>44.230579645600585</v>
      </c>
      <c r="I29" t="str">
        <f t="shared" si="0"/>
        <v>DOWN</v>
      </c>
      <c r="J29">
        <v>44.639232768321889</v>
      </c>
      <c r="K29">
        <v>42.621756375024752</v>
      </c>
      <c r="L29" t="str">
        <f t="shared" si="1"/>
        <v>No Confirmation</v>
      </c>
      <c r="M29" t="str">
        <f t="shared" si="2"/>
        <v>No Trend</v>
      </c>
      <c r="N29">
        <v>54.734994460724721</v>
      </c>
      <c r="O29" t="str">
        <f t="shared" si="3"/>
        <v>No Momentum</v>
      </c>
      <c r="P29" t="str">
        <f t="shared" si="4"/>
        <v>No Trend + Momentum</v>
      </c>
      <c r="Q29">
        <f t="shared" si="5"/>
        <v>0.60000000000000142</v>
      </c>
      <c r="R29">
        <f t="shared" si="6"/>
        <v>1.75</v>
      </c>
      <c r="S29">
        <f t="shared" si="7"/>
        <v>0.34285714285714369</v>
      </c>
      <c r="T29" t="str">
        <f t="shared" si="8"/>
        <v>No Indication</v>
      </c>
      <c r="U29" t="str">
        <f t="shared" si="9"/>
        <v>No T+M+I</v>
      </c>
      <c r="V29">
        <v>43.551042434326298</v>
      </c>
      <c r="W29">
        <v>45.321620766065209</v>
      </c>
      <c r="X29">
        <f t="shared" si="10"/>
        <v>-1.7705783317389105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44.5</v>
      </c>
      <c r="D30">
        <v>44.95</v>
      </c>
      <c r="E30">
        <v>43.4</v>
      </c>
      <c r="F30">
        <v>44</v>
      </c>
      <c r="G30">
        <f>_xll.TA_TYPPRICE(D30,E30,F30)</f>
        <v>44.116666666666667</v>
      </c>
      <c r="H30">
        <v>44.17362315613363</v>
      </c>
      <c r="I30" t="str">
        <f t="shared" si="0"/>
        <v>DOWN</v>
      </c>
      <c r="J30">
        <v>44.708292153139247</v>
      </c>
      <c r="K30">
        <v>42.794699402797029</v>
      </c>
      <c r="L30" t="str">
        <f t="shared" si="1"/>
        <v>No Confirmation</v>
      </c>
      <c r="M30" t="str">
        <f t="shared" si="2"/>
        <v>No Trend</v>
      </c>
      <c r="N30">
        <v>54.734994460724721</v>
      </c>
      <c r="O30" t="str">
        <f t="shared" si="3"/>
        <v>No Momentum</v>
      </c>
      <c r="P30" t="str">
        <f t="shared" si="4"/>
        <v>No Trend + Momentum</v>
      </c>
      <c r="Q30">
        <f t="shared" si="5"/>
        <v>0.60000000000000142</v>
      </c>
      <c r="R30">
        <f t="shared" si="6"/>
        <v>1.5500000000000043</v>
      </c>
      <c r="S30">
        <f t="shared" si="7"/>
        <v>0.38709677419354827</v>
      </c>
      <c r="T30" t="str">
        <f t="shared" si="8"/>
        <v>No Indication</v>
      </c>
      <c r="U30" t="str">
        <f t="shared" si="9"/>
        <v>No T+M+I</v>
      </c>
      <c r="V30">
        <v>43.620112829045333</v>
      </c>
      <c r="W30">
        <v>45.223722931541857</v>
      </c>
      <c r="X30">
        <f t="shared" si="10"/>
        <v>-1.6036101024965248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43.85</v>
      </c>
      <c r="D31">
        <v>44.7</v>
      </c>
      <c r="E31">
        <v>42.4</v>
      </c>
      <c r="F31">
        <v>42</v>
      </c>
      <c r="G31">
        <f>_xll.TA_TYPPRICE(D31,E31,F31)</f>
        <v>43.033333333333331</v>
      </c>
      <c r="H31">
        <v>43.603478244733481</v>
      </c>
      <c r="I31" t="str">
        <f t="shared" si="0"/>
        <v>DOWN</v>
      </c>
      <c r="J31">
        <v>44.706449452441639</v>
      </c>
      <c r="K31">
        <v>42.706988424397686</v>
      </c>
      <c r="L31" t="str">
        <f t="shared" si="1"/>
        <v>DOWN</v>
      </c>
      <c r="M31" t="str">
        <f t="shared" si="2"/>
        <v>DOWN</v>
      </c>
      <c r="N31">
        <v>37.528740537639202</v>
      </c>
      <c r="O31" t="str">
        <f t="shared" si="3"/>
        <v>DOWN</v>
      </c>
      <c r="P31" t="str">
        <f t="shared" si="4"/>
        <v>DOWN</v>
      </c>
      <c r="Q31">
        <f t="shared" si="5"/>
        <v>-0.39999999999999858</v>
      </c>
      <c r="R31">
        <f t="shared" si="6"/>
        <v>2.3000000000000043</v>
      </c>
      <c r="S31">
        <f t="shared" si="7"/>
        <v>-0.17391304347825992</v>
      </c>
      <c r="T31" t="str">
        <f t="shared" si="8"/>
        <v>DOWN</v>
      </c>
      <c r="U31" t="str">
        <f t="shared" si="9"/>
        <v>DOWN</v>
      </c>
      <c r="V31">
        <v>43.370864701499897</v>
      </c>
      <c r="W31">
        <v>44.984928640316532</v>
      </c>
      <c r="X31">
        <f t="shared" si="10"/>
        <v>-1.6140639388166349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42.3</v>
      </c>
      <c r="D32">
        <v>43.45</v>
      </c>
      <c r="E32">
        <v>42.1</v>
      </c>
      <c r="F32">
        <v>42</v>
      </c>
      <c r="G32">
        <f>_xll.TA_TYPPRICE(D32,E32,F32)</f>
        <v>42.516666666666673</v>
      </c>
      <c r="H32">
        <v>43.06007245570008</v>
      </c>
      <c r="I32" t="str">
        <f t="shared" si="0"/>
        <v>DOWN</v>
      </c>
      <c r="J32">
        <v>44.427238463010163</v>
      </c>
      <c r="K32">
        <v>42.572102107864865</v>
      </c>
      <c r="L32" t="str">
        <f t="shared" si="1"/>
        <v>DOWN</v>
      </c>
      <c r="M32" t="str">
        <f t="shared" si="2"/>
        <v>DOWN</v>
      </c>
      <c r="N32">
        <v>37.528740537639194</v>
      </c>
      <c r="O32" t="str">
        <f t="shared" si="3"/>
        <v>DOWN</v>
      </c>
      <c r="P32" t="str">
        <f t="shared" si="4"/>
        <v>DOWN</v>
      </c>
      <c r="Q32">
        <f t="shared" si="5"/>
        <v>-0.10000000000000142</v>
      </c>
      <c r="R32">
        <f t="shared" si="6"/>
        <v>1.3500000000000014</v>
      </c>
      <c r="S32">
        <f t="shared" si="7"/>
        <v>-7.4074074074075055E-2</v>
      </c>
      <c r="T32" t="str">
        <f t="shared" si="8"/>
        <v>DOWN</v>
      </c>
      <c r="U32" t="str">
        <f t="shared" si="9"/>
        <v>DOWN</v>
      </c>
      <c r="V32">
        <v>43.159962439730684</v>
      </c>
      <c r="W32">
        <v>44.763822815107901</v>
      </c>
      <c r="X32">
        <f t="shared" si="10"/>
        <v>-1.6038603753772165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42.5</v>
      </c>
      <c r="D33">
        <v>42.7</v>
      </c>
      <c r="E33">
        <v>41.85</v>
      </c>
      <c r="F33">
        <v>42</v>
      </c>
      <c r="G33">
        <f>_xll.TA_TYPPRICE(D33,E33,F33)</f>
        <v>42.183333333333337</v>
      </c>
      <c r="H33">
        <v>42.621702894516709</v>
      </c>
      <c r="I33" t="str">
        <f t="shared" si="0"/>
        <v>DOWN</v>
      </c>
      <c r="J33">
        <v>44.043407693452352</v>
      </c>
      <c r="K33">
        <v>42.411634972783787</v>
      </c>
      <c r="L33" t="str">
        <f t="shared" si="1"/>
        <v>DOWN</v>
      </c>
      <c r="M33" t="str">
        <f t="shared" si="2"/>
        <v>DOWN</v>
      </c>
      <c r="N33">
        <v>37.528740537639202</v>
      </c>
      <c r="O33" t="str">
        <f t="shared" si="3"/>
        <v>DOWN</v>
      </c>
      <c r="P33" t="str">
        <f t="shared" si="4"/>
        <v>DOWN</v>
      </c>
      <c r="Q33">
        <f t="shared" si="5"/>
        <v>0.14999999999999858</v>
      </c>
      <c r="R33">
        <f t="shared" si="6"/>
        <v>0.85000000000000142</v>
      </c>
      <c r="S33">
        <f t="shared" si="7"/>
        <v>0.17647058823529216</v>
      </c>
      <c r="T33" t="str">
        <f t="shared" si="8"/>
        <v>DOWN</v>
      </c>
      <c r="U33" t="str">
        <f t="shared" si="9"/>
        <v>DOWN</v>
      </c>
      <c r="V33">
        <v>42.981506679772117</v>
      </c>
      <c r="W33">
        <v>44.559095199173981</v>
      </c>
      <c r="X33">
        <f t="shared" si="10"/>
        <v>-1.5775885194018642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42.45</v>
      </c>
      <c r="D34">
        <v>44.25</v>
      </c>
      <c r="E34">
        <v>42.2</v>
      </c>
      <c r="F34">
        <v>44</v>
      </c>
      <c r="G34">
        <f>_xll.TA_TYPPRICE(D34,E34,F34)</f>
        <v>43.483333333333327</v>
      </c>
      <c r="H34">
        <v>43.052518113925018</v>
      </c>
      <c r="I34" t="str">
        <f t="shared" si="0"/>
        <v>UP</v>
      </c>
      <c r="J34">
        <v>44.089317094907386</v>
      </c>
      <c r="K34">
        <v>42.364604978831835</v>
      </c>
      <c r="L34" t="str">
        <f t="shared" si="1"/>
        <v>No Confirmation</v>
      </c>
      <c r="M34" t="str">
        <f t="shared" si="2"/>
        <v>No Trend</v>
      </c>
      <c r="N34">
        <v>61.293559936831755</v>
      </c>
      <c r="O34" t="str">
        <f t="shared" si="3"/>
        <v>UP</v>
      </c>
      <c r="P34" t="str">
        <f t="shared" si="4"/>
        <v>No Trend + Momentum</v>
      </c>
      <c r="Q34">
        <f t="shared" si="5"/>
        <v>1.7999999999999972</v>
      </c>
      <c r="R34">
        <f t="shared" si="6"/>
        <v>2.0499999999999972</v>
      </c>
      <c r="S34">
        <f t="shared" si="7"/>
        <v>0.87804878048780466</v>
      </c>
      <c r="T34" t="str">
        <f t="shared" si="8"/>
        <v>UP</v>
      </c>
      <c r="U34" t="str">
        <f t="shared" si="9"/>
        <v>No T+M+I</v>
      </c>
      <c r="V34">
        <v>43.138197959807179</v>
      </c>
      <c r="W34">
        <v>44.517680739975908</v>
      </c>
      <c r="X34">
        <f t="shared" si="10"/>
        <v>-1.3794827801687291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43.9</v>
      </c>
      <c r="D35">
        <v>45.4</v>
      </c>
      <c r="E35">
        <v>42.3</v>
      </c>
      <c r="F35">
        <v>42</v>
      </c>
      <c r="G35">
        <f>_xll.TA_TYPPRICE(D35,E35,F35)</f>
        <v>43.233333333333327</v>
      </c>
      <c r="H35">
        <v>43.142925723629176</v>
      </c>
      <c r="I35" t="str">
        <f t="shared" si="0"/>
        <v>DOWN</v>
      </c>
      <c r="J35">
        <v>44.380579962705745</v>
      </c>
      <c r="K35">
        <v>42.350248316869205</v>
      </c>
      <c r="L35" t="str">
        <f t="shared" si="1"/>
        <v>DOWN</v>
      </c>
      <c r="M35" t="str">
        <f t="shared" si="2"/>
        <v>DOWN</v>
      </c>
      <c r="N35">
        <v>41.540450445211299</v>
      </c>
      <c r="O35" t="str">
        <f t="shared" si="3"/>
        <v>No Momentum</v>
      </c>
      <c r="P35" t="str">
        <f t="shared" si="4"/>
        <v>No Trend + Momentum</v>
      </c>
      <c r="Q35">
        <f t="shared" si="5"/>
        <v>-0.29999999999999716</v>
      </c>
      <c r="R35">
        <f t="shared" si="6"/>
        <v>3.1000000000000014</v>
      </c>
      <c r="S35">
        <f t="shared" si="7"/>
        <v>-9.6774193548386137E-2</v>
      </c>
      <c r="T35" t="str">
        <f t="shared" si="8"/>
        <v>DOWN</v>
      </c>
      <c r="U35" t="str">
        <f t="shared" si="9"/>
        <v>No T+M+I</v>
      </c>
      <c r="V35">
        <v>42.963090581375305</v>
      </c>
      <c r="W35">
        <v>44.331185870348065</v>
      </c>
      <c r="X35">
        <f t="shared" si="10"/>
        <v>-1.3680952889727607</v>
      </c>
      <c r="Y35">
        <v>-1.6828476729287785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43</v>
      </c>
      <c r="D36">
        <v>43.25</v>
      </c>
      <c r="E36">
        <v>41</v>
      </c>
      <c r="F36">
        <v>41</v>
      </c>
      <c r="G36">
        <f>_xll.TA_TYPPRICE(D36,E36,F36)</f>
        <v>41.75</v>
      </c>
      <c r="H36">
        <v>42.446462861814588</v>
      </c>
      <c r="I36" t="str">
        <f t="shared" si="0"/>
        <v>DOWN</v>
      </c>
      <c r="J36">
        <v>44.129339970993357</v>
      </c>
      <c r="K36">
        <v>42.050193135342717</v>
      </c>
      <c r="L36" t="str">
        <f t="shared" si="1"/>
        <v>DOWN</v>
      </c>
      <c r="M36" t="str">
        <f t="shared" si="2"/>
        <v>DOWN</v>
      </c>
      <c r="N36">
        <v>34.576152971088376</v>
      </c>
      <c r="O36" t="str">
        <f t="shared" si="3"/>
        <v>DOWN</v>
      </c>
      <c r="P36" t="str">
        <f t="shared" si="4"/>
        <v>DOWN</v>
      </c>
      <c r="Q36">
        <f t="shared" si="5"/>
        <v>0</v>
      </c>
      <c r="R36">
        <f t="shared" si="6"/>
        <v>2.25</v>
      </c>
      <c r="S36">
        <f t="shared" si="7"/>
        <v>0</v>
      </c>
      <c r="T36" t="str">
        <f t="shared" si="8"/>
        <v>DOWN</v>
      </c>
      <c r="U36" t="str">
        <f t="shared" si="9"/>
        <v>DOWN</v>
      </c>
      <c r="V36">
        <v>42.661076645779104</v>
      </c>
      <c r="W36">
        <v>44.084431361433396</v>
      </c>
      <c r="X36">
        <f t="shared" si="10"/>
        <v>-1.4233547156542912</v>
      </c>
      <c r="Y36">
        <v>-1.630949081473881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41.4</v>
      </c>
      <c r="D37">
        <v>43</v>
      </c>
      <c r="E37">
        <v>41</v>
      </c>
      <c r="F37">
        <v>43</v>
      </c>
      <c r="G37">
        <f>_xll.TA_TYPPRICE(D37,E37,F37)</f>
        <v>42.333333333333336</v>
      </c>
      <c r="H37">
        <v>42.389898097573962</v>
      </c>
      <c r="I37" t="str">
        <f t="shared" si="0"/>
        <v>UP</v>
      </c>
      <c r="J37">
        <v>43.878375532994831</v>
      </c>
      <c r="K37">
        <v>41.816816883044332</v>
      </c>
      <c r="L37" t="str">
        <f t="shared" si="1"/>
        <v>No Confirmation</v>
      </c>
      <c r="M37" t="str">
        <f t="shared" si="2"/>
        <v>No Trend</v>
      </c>
      <c r="N37">
        <v>53.898540724679975</v>
      </c>
      <c r="O37" t="str">
        <f t="shared" si="3"/>
        <v>No Momentum</v>
      </c>
      <c r="P37" t="str">
        <f t="shared" si="4"/>
        <v>No Trend + Momentum</v>
      </c>
      <c r="Q37">
        <f t="shared" si="5"/>
        <v>2</v>
      </c>
      <c r="R37">
        <f t="shared" si="6"/>
        <v>2</v>
      </c>
      <c r="S37">
        <f t="shared" si="7"/>
        <v>1</v>
      </c>
      <c r="T37" t="str">
        <f t="shared" si="8"/>
        <v>UP</v>
      </c>
      <c r="U37" t="str">
        <f t="shared" si="9"/>
        <v>No T+M+I</v>
      </c>
      <c r="V37">
        <v>42.713218700274624</v>
      </c>
      <c r="W37">
        <v>44.00410311243833</v>
      </c>
      <c r="X37">
        <f t="shared" si="10"/>
        <v>-1.290884412163706</v>
      </c>
      <c r="Y37">
        <v>-1.562936147611846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42.5</v>
      </c>
      <c r="D38">
        <v>43.6</v>
      </c>
      <c r="E38">
        <v>41.3</v>
      </c>
      <c r="F38">
        <v>41</v>
      </c>
      <c r="G38">
        <f>_xll.TA_TYPPRICE(D38,E38,F38)</f>
        <v>41.966666666666669</v>
      </c>
      <c r="H38">
        <v>42.178282382120315</v>
      </c>
      <c r="I38" t="str">
        <f t="shared" si="0"/>
        <v>DOWN</v>
      </c>
      <c r="J38">
        <v>43.816514303440421</v>
      </c>
      <c r="K38">
        <v>41.701968686812258</v>
      </c>
      <c r="L38" t="str">
        <f t="shared" si="1"/>
        <v>DOWN</v>
      </c>
      <c r="M38" t="str">
        <f t="shared" si="2"/>
        <v>DOWN</v>
      </c>
      <c r="N38">
        <v>39.365646403301405</v>
      </c>
      <c r="O38" t="str">
        <f t="shared" si="3"/>
        <v>DOWN</v>
      </c>
      <c r="P38" t="str">
        <f t="shared" si="4"/>
        <v>DOWN</v>
      </c>
      <c r="Q38">
        <f t="shared" si="5"/>
        <v>-0.29999999999999716</v>
      </c>
      <c r="R38">
        <f t="shared" si="6"/>
        <v>2.3000000000000043</v>
      </c>
      <c r="S38">
        <f t="shared" si="7"/>
        <v>-0.13043478260869418</v>
      </c>
      <c r="T38" t="str">
        <f t="shared" si="8"/>
        <v>DOWN</v>
      </c>
      <c r="U38" t="str">
        <f t="shared" si="9"/>
        <v>DOWN</v>
      </c>
      <c r="V38">
        <v>42.449646592540063</v>
      </c>
      <c r="W38">
        <v>43.78157695596142</v>
      </c>
      <c r="X38">
        <f t="shared" si="10"/>
        <v>-1.3319303634213568</v>
      </c>
      <c r="Y38">
        <v>-1.5167349907737482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42</v>
      </c>
      <c r="D39">
        <v>42.45</v>
      </c>
      <c r="E39">
        <v>41.1</v>
      </c>
      <c r="F39">
        <v>41</v>
      </c>
      <c r="G39">
        <f>_xll.TA_TYPPRICE(D39,E39,F39)</f>
        <v>41.516666666666673</v>
      </c>
      <c r="H39">
        <v>41.84747452439349</v>
      </c>
      <c r="I39" t="str">
        <f t="shared" si="0"/>
        <v>DOWN</v>
      </c>
      <c r="J39">
        <v>43.512844458231442</v>
      </c>
      <c r="K39">
        <v>41.568197867520645</v>
      </c>
      <c r="L39" t="str">
        <f t="shared" si="1"/>
        <v>DOWN</v>
      </c>
      <c r="M39" t="str">
        <f t="shared" si="2"/>
        <v>DOWN</v>
      </c>
      <c r="N39">
        <v>39.365646403301405</v>
      </c>
      <c r="O39" t="str">
        <f t="shared" si="3"/>
        <v>DOWN</v>
      </c>
      <c r="P39" t="str">
        <f t="shared" si="4"/>
        <v>DOWN</v>
      </c>
      <c r="Q39">
        <f t="shared" si="5"/>
        <v>-0.10000000000000142</v>
      </c>
      <c r="R39">
        <f t="shared" si="6"/>
        <v>1.3500000000000014</v>
      </c>
      <c r="S39">
        <f t="shared" si="7"/>
        <v>-7.4074074074075055E-2</v>
      </c>
      <c r="T39" t="str">
        <f t="shared" si="8"/>
        <v>DOWN</v>
      </c>
      <c r="U39" t="str">
        <f t="shared" si="9"/>
        <v>DOWN</v>
      </c>
      <c r="V39">
        <v>42.226624039841589</v>
      </c>
      <c r="W39">
        <v>43.575534218482794</v>
      </c>
      <c r="X39">
        <f t="shared" si="10"/>
        <v>-1.348910178641205</v>
      </c>
      <c r="Y39">
        <v>-1.4831700283472395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42.4</v>
      </c>
      <c r="D40">
        <v>42.9</v>
      </c>
      <c r="E40">
        <v>40.450000000000003</v>
      </c>
      <c r="F40">
        <v>41</v>
      </c>
      <c r="G40">
        <f>_xll.TA_TYPPRICE(D40,E40,F40)</f>
        <v>41.449999999999996</v>
      </c>
      <c r="H40">
        <v>41.648737262196747</v>
      </c>
      <c r="I40" t="str">
        <f t="shared" si="0"/>
        <v>DOWN</v>
      </c>
      <c r="J40">
        <v>43.376656800846675</v>
      </c>
      <c r="K40">
        <v>41.319709452516058</v>
      </c>
      <c r="L40" t="str">
        <f t="shared" si="1"/>
        <v>DOWN</v>
      </c>
      <c r="M40" t="str">
        <f t="shared" si="2"/>
        <v>DOWN</v>
      </c>
      <c r="N40">
        <v>39.365646403301405</v>
      </c>
      <c r="O40" t="str">
        <f t="shared" si="3"/>
        <v>DOWN</v>
      </c>
      <c r="P40" t="str">
        <f t="shared" si="4"/>
        <v>DOWN</v>
      </c>
      <c r="Q40">
        <f t="shared" si="5"/>
        <v>0.54999999999999716</v>
      </c>
      <c r="R40">
        <f t="shared" si="6"/>
        <v>2.4499999999999957</v>
      </c>
      <c r="S40">
        <f t="shared" si="7"/>
        <v>0.22448979591836657</v>
      </c>
      <c r="T40" t="str">
        <f t="shared" si="8"/>
        <v>No Indication</v>
      </c>
      <c r="U40" t="str">
        <f t="shared" si="9"/>
        <v>No T+M+I</v>
      </c>
      <c r="V40">
        <v>42.037912649096732</v>
      </c>
      <c r="W40">
        <v>43.384753906002587</v>
      </c>
      <c r="X40">
        <f t="shared" si="10"/>
        <v>-1.3468412569058543</v>
      </c>
      <c r="Y40">
        <v>-1.4559042740589625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41.25</v>
      </c>
      <c r="D41">
        <v>41.25</v>
      </c>
      <c r="E41">
        <v>38.200000000000003</v>
      </c>
      <c r="F41">
        <v>40</v>
      </c>
      <c r="G41">
        <f>_xll.TA_TYPPRICE(D41,E41,F41)</f>
        <v>39.81666666666667</v>
      </c>
      <c r="H41">
        <v>40.732701964431712</v>
      </c>
      <c r="I41" t="str">
        <f t="shared" si="0"/>
        <v>DOWN</v>
      </c>
      <c r="J41">
        <v>42.904066400658522</v>
      </c>
      <c r="K41">
        <v>40.62644068529027</v>
      </c>
      <c r="L41" t="str">
        <f t="shared" si="1"/>
        <v>DOWN</v>
      </c>
      <c r="M41" t="str">
        <f t="shared" si="2"/>
        <v>DOWN</v>
      </c>
      <c r="N41">
        <v>31.160601170178126</v>
      </c>
      <c r="O41" t="str">
        <f t="shared" si="3"/>
        <v>DOWN</v>
      </c>
      <c r="P41" t="str">
        <f t="shared" si="4"/>
        <v>DOWN</v>
      </c>
      <c r="Q41">
        <f t="shared" si="5"/>
        <v>1.7999999999999972</v>
      </c>
      <c r="R41">
        <f t="shared" si="6"/>
        <v>3.0499999999999972</v>
      </c>
      <c r="S41">
        <f t="shared" si="7"/>
        <v>0.59016393442622916</v>
      </c>
      <c r="T41" t="str">
        <f t="shared" si="8"/>
        <v>No Indication</v>
      </c>
      <c r="U41" t="str">
        <f t="shared" si="9"/>
        <v>No T+M+I</v>
      </c>
      <c r="V41">
        <v>41.724387626158773</v>
      </c>
      <c r="W41">
        <v>43.134031394446836</v>
      </c>
      <c r="X41">
        <f t="shared" si="10"/>
        <v>-1.4096437682880634</v>
      </c>
      <c r="Y41">
        <v>-1.4466521729047828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39.200000000000003</v>
      </c>
      <c r="D42">
        <v>40</v>
      </c>
      <c r="E42">
        <v>38.700000000000003</v>
      </c>
      <c r="F42">
        <v>39</v>
      </c>
      <c r="G42">
        <f>_xll.TA_TYPPRICE(D42,E42,F42)</f>
        <v>39.233333333333334</v>
      </c>
      <c r="H42">
        <v>39.983017648882523</v>
      </c>
      <c r="I42" t="str">
        <f t="shared" si="0"/>
        <v>DOWN</v>
      </c>
      <c r="J42">
        <v>42.258718311623298</v>
      </c>
      <c r="K42">
        <v>40.198342755225767</v>
      </c>
      <c r="L42" t="str">
        <f t="shared" si="1"/>
        <v>DOWN</v>
      </c>
      <c r="M42" t="str">
        <f t="shared" si="2"/>
        <v>DOWN</v>
      </c>
      <c r="N42">
        <v>24.720050997315944</v>
      </c>
      <c r="O42" t="str">
        <f t="shared" si="3"/>
        <v>DOWN</v>
      </c>
      <c r="P42" t="str">
        <f t="shared" si="4"/>
        <v>DOWN</v>
      </c>
      <c r="Q42">
        <f t="shared" si="5"/>
        <v>0.29999999999999716</v>
      </c>
      <c r="R42">
        <f t="shared" si="6"/>
        <v>1.2999999999999972</v>
      </c>
      <c r="S42">
        <f t="shared" si="7"/>
        <v>0.23076923076922909</v>
      </c>
      <c r="T42" t="str">
        <f t="shared" si="8"/>
        <v>No Indication</v>
      </c>
      <c r="U42" t="str">
        <f t="shared" si="9"/>
        <v>No T+M+I</v>
      </c>
      <c r="V42">
        <v>41.305251068288193</v>
      </c>
      <c r="W42">
        <v>42.827806846710033</v>
      </c>
      <c r="X42">
        <f t="shared" si="10"/>
        <v>-1.5225557784218395</v>
      </c>
      <c r="Y42">
        <v>-1.4618328940081942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39.9</v>
      </c>
      <c r="D43">
        <v>40.25</v>
      </c>
      <c r="E43">
        <v>38.799999999999997</v>
      </c>
      <c r="F43">
        <v>39</v>
      </c>
      <c r="G43">
        <f>_xll.TA_TYPPRICE(D43,E43,F43)</f>
        <v>39.35</v>
      </c>
      <c r="H43">
        <v>39.666508824441266</v>
      </c>
      <c r="I43" t="str">
        <f t="shared" si="0"/>
        <v>DOWN</v>
      </c>
      <c r="J43">
        <v>41.812336464595901</v>
      </c>
      <c r="K43">
        <v>39.887599920731148</v>
      </c>
      <c r="L43" t="str">
        <f t="shared" si="1"/>
        <v>DOWN</v>
      </c>
      <c r="M43" t="str">
        <f t="shared" si="2"/>
        <v>DOWN</v>
      </c>
      <c r="N43">
        <v>24.720050997315944</v>
      </c>
      <c r="O43" t="str">
        <f t="shared" si="3"/>
        <v>DOWN</v>
      </c>
      <c r="P43" t="str">
        <f t="shared" si="4"/>
        <v>DOWN</v>
      </c>
      <c r="Q43">
        <f t="shared" si="5"/>
        <v>0.20000000000000284</v>
      </c>
      <c r="R43">
        <f t="shared" si="6"/>
        <v>1.4500000000000028</v>
      </c>
      <c r="S43">
        <f t="shared" si="7"/>
        <v>0.13793103448276031</v>
      </c>
      <c r="T43" t="str">
        <f t="shared" si="8"/>
        <v>DOWN</v>
      </c>
      <c r="U43" t="str">
        <f t="shared" si="9"/>
        <v>DOWN</v>
      </c>
      <c r="V43">
        <v>40.950597057782318</v>
      </c>
      <c r="W43">
        <v>42.544265598805588</v>
      </c>
      <c r="X43">
        <f t="shared" si="10"/>
        <v>-1.5936685410232698</v>
      </c>
      <c r="Y43">
        <v>-1.4882000234112094</v>
      </c>
      <c r="Z43" t="str">
        <f t="shared" si="11"/>
        <v>DOWN</v>
      </c>
      <c r="AA43" t="str">
        <f t="shared" si="12"/>
        <v>DOWN</v>
      </c>
      <c r="AB43" t="str">
        <f t="shared" si="13"/>
        <v>DOWN</v>
      </c>
      <c r="AC43" t="str">
        <f t="shared" si="14"/>
        <v>DOWN</v>
      </c>
      <c r="AD43">
        <f t="shared" si="15"/>
        <v>40.1</v>
      </c>
      <c r="AE43">
        <f t="shared" si="16"/>
        <v>39.700000000000003</v>
      </c>
      <c r="AF43">
        <f t="shared" si="17"/>
        <v>39.5</v>
      </c>
      <c r="AG43">
        <f t="shared" si="18"/>
        <v>39.35</v>
      </c>
      <c r="AH43">
        <f t="shared" si="19"/>
        <v>39.35</v>
      </c>
    </row>
    <row r="44" spans="1:34" x14ac:dyDescent="0.25">
      <c r="A44" t="s">
        <v>5</v>
      </c>
      <c r="B44" s="1">
        <v>42916</v>
      </c>
      <c r="C44">
        <v>39.5</v>
      </c>
      <c r="D44">
        <v>39.5</v>
      </c>
      <c r="E44">
        <v>38.5</v>
      </c>
      <c r="F44">
        <v>39</v>
      </c>
      <c r="G44">
        <f>_xll.TA_TYPPRICE(D44,E44,F44)</f>
        <v>39</v>
      </c>
      <c r="H44">
        <v>39.333254412220633</v>
      </c>
      <c r="I44" t="str">
        <f t="shared" si="0"/>
        <v>DOWN</v>
      </c>
      <c r="J44">
        <v>41.298483916907927</v>
      </c>
      <c r="K44">
        <v>39.57924438279089</v>
      </c>
      <c r="L44" t="str">
        <f t="shared" si="1"/>
        <v>DOWN</v>
      </c>
      <c r="M44" t="str">
        <f t="shared" si="2"/>
        <v>DOWN</v>
      </c>
      <c r="N44">
        <v>24.720050997315944</v>
      </c>
      <c r="O44" t="str">
        <f t="shared" si="3"/>
        <v>DOWN</v>
      </c>
      <c r="P44" t="str">
        <f t="shared" si="4"/>
        <v>DOWN</v>
      </c>
      <c r="Q44">
        <f t="shared" si="5"/>
        <v>0.5</v>
      </c>
      <c r="R44">
        <f t="shared" si="6"/>
        <v>1</v>
      </c>
      <c r="S44">
        <f t="shared" si="7"/>
        <v>0.5</v>
      </c>
      <c r="T44" t="str">
        <f t="shared" si="8"/>
        <v>No Indication</v>
      </c>
      <c r="U44" t="str">
        <f t="shared" si="9"/>
        <v>No T+M+I</v>
      </c>
      <c r="V44">
        <v>40.650505202738884</v>
      </c>
      <c r="W44">
        <v>42.281727406301471</v>
      </c>
      <c r="X44">
        <f t="shared" si="10"/>
        <v>-1.6312222035625865</v>
      </c>
      <c r="Y44">
        <v>-1.5168044594414849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39.1</v>
      </c>
      <c r="D45">
        <v>43.7</v>
      </c>
      <c r="E45">
        <v>39.049999999999997</v>
      </c>
      <c r="F45">
        <v>40</v>
      </c>
      <c r="G45">
        <f>_xll.TA_TYPPRICE(D45,E45,F45)</f>
        <v>40.916666666666664</v>
      </c>
      <c r="H45">
        <v>40.124960539443649</v>
      </c>
      <c r="I45" t="str">
        <f t="shared" si="0"/>
        <v>DOWN</v>
      </c>
      <c r="J45">
        <v>41.832154157595056</v>
      </c>
      <c r="K45">
        <v>39.461634519948468</v>
      </c>
      <c r="L45" t="str">
        <f t="shared" si="1"/>
        <v>No Confirmation</v>
      </c>
      <c r="M45" t="str">
        <f t="shared" si="2"/>
        <v>No Trend</v>
      </c>
      <c r="N45">
        <v>46.369932463818216</v>
      </c>
      <c r="O45" t="str">
        <f t="shared" si="3"/>
        <v>No Momentum</v>
      </c>
      <c r="P45" t="str">
        <f t="shared" si="4"/>
        <v>No Trend + Momentum</v>
      </c>
      <c r="Q45">
        <f t="shared" si="5"/>
        <v>0.95000000000000284</v>
      </c>
      <c r="R45">
        <f t="shared" si="6"/>
        <v>4.6500000000000057</v>
      </c>
      <c r="S45">
        <f t="shared" si="7"/>
        <v>0.20430107526881758</v>
      </c>
      <c r="T45" t="str">
        <f t="shared" si="8"/>
        <v>No Indication</v>
      </c>
      <c r="U45" t="str">
        <f t="shared" si="9"/>
        <v>No T+M+I</v>
      </c>
      <c r="V45">
        <v>40.550427479240597</v>
      </c>
      <c r="W45">
        <v>42.112710561390251</v>
      </c>
      <c r="X45">
        <f t="shared" si="10"/>
        <v>-1.5622830821496549</v>
      </c>
      <c r="Y45">
        <v>-1.525900183983119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40.450000000000003</v>
      </c>
      <c r="D46">
        <v>40.75</v>
      </c>
      <c r="E46">
        <v>39.299999999999997</v>
      </c>
      <c r="F46">
        <v>40</v>
      </c>
      <c r="G46">
        <f>_xll.TA_TYPPRICE(D46,E46,F46)</f>
        <v>40.016666666666666</v>
      </c>
      <c r="H46">
        <v>40.070813603055157</v>
      </c>
      <c r="I46" t="str">
        <f t="shared" si="0"/>
        <v>DOWN</v>
      </c>
      <c r="J46">
        <v>41.591675455907264</v>
      </c>
      <c r="K46">
        <v>39.425715737737697</v>
      </c>
      <c r="L46" t="str">
        <f t="shared" si="1"/>
        <v>No Confirmation</v>
      </c>
      <c r="M46" t="str">
        <f t="shared" si="2"/>
        <v>No Trend</v>
      </c>
      <c r="N46">
        <v>46.369932463818223</v>
      </c>
      <c r="O46" t="str">
        <f t="shared" si="3"/>
        <v>No Momentum</v>
      </c>
      <c r="P46" t="str">
        <f t="shared" si="4"/>
        <v>No Trend + Momentum</v>
      </c>
      <c r="Q46">
        <f t="shared" si="5"/>
        <v>0.70000000000000284</v>
      </c>
      <c r="R46">
        <f t="shared" si="6"/>
        <v>1.4500000000000028</v>
      </c>
      <c r="S46">
        <f t="shared" si="7"/>
        <v>0.48275862068965619</v>
      </c>
      <c r="T46" t="str">
        <f t="shared" si="8"/>
        <v>No Indication</v>
      </c>
      <c r="U46" t="str">
        <f t="shared" si="9"/>
        <v>No T+M+I</v>
      </c>
      <c r="V46">
        <v>40.465746328588196</v>
      </c>
      <c r="W46">
        <v>41.956213482768753</v>
      </c>
      <c r="X46">
        <f t="shared" si="10"/>
        <v>-1.490467154180557</v>
      </c>
      <c r="Y46">
        <v>-1.5188135780226066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39.450000000000003</v>
      </c>
      <c r="D47">
        <v>41.7</v>
      </c>
      <c r="E47">
        <v>39.4</v>
      </c>
      <c r="F47">
        <v>41</v>
      </c>
      <c r="G47">
        <f>_xll.TA_TYPPRICE(D47,E47,F47)</f>
        <v>40.699999999999996</v>
      </c>
      <c r="H47">
        <v>40.38540680152758</v>
      </c>
      <c r="I47" t="str">
        <f t="shared" si="0"/>
        <v>UP</v>
      </c>
      <c r="J47">
        <v>41.615747576816759</v>
      </c>
      <c r="K47">
        <v>39.42000112935154</v>
      </c>
      <c r="L47" t="str">
        <f t="shared" si="1"/>
        <v>No Confirmation</v>
      </c>
      <c r="M47" t="str">
        <f t="shared" si="2"/>
        <v>No Trend</v>
      </c>
      <c r="N47">
        <v>62.997462477224587</v>
      </c>
      <c r="O47" t="str">
        <f t="shared" si="3"/>
        <v>UP</v>
      </c>
      <c r="P47" t="str">
        <f t="shared" si="4"/>
        <v>No Trend + Momentum</v>
      </c>
      <c r="Q47">
        <f t="shared" si="5"/>
        <v>1.6000000000000014</v>
      </c>
      <c r="R47">
        <f t="shared" si="6"/>
        <v>2.3000000000000043</v>
      </c>
      <c r="S47">
        <f t="shared" si="7"/>
        <v>0.69565217391304279</v>
      </c>
      <c r="T47" t="str">
        <f t="shared" si="8"/>
        <v>No Indication</v>
      </c>
      <c r="U47" t="str">
        <f t="shared" si="9"/>
        <v>No T+M+I</v>
      </c>
      <c r="V47">
        <v>40.547939201113088</v>
      </c>
      <c r="W47">
        <v>41.885382854415511</v>
      </c>
      <c r="X47">
        <f t="shared" si="10"/>
        <v>-1.3374436533024223</v>
      </c>
      <c r="Y47">
        <v>-1.4825395930785699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43.3</v>
      </c>
      <c r="D48">
        <v>43.3</v>
      </c>
      <c r="E48">
        <v>39.85</v>
      </c>
      <c r="F48">
        <v>40</v>
      </c>
      <c r="G48">
        <f>_xll.TA_TYPPRICE(D48,E48,F48)</f>
        <v>41.050000000000004</v>
      </c>
      <c r="H48">
        <v>40.717703400763796</v>
      </c>
      <c r="I48" t="str">
        <f t="shared" si="0"/>
        <v>DOWN</v>
      </c>
      <c r="J48">
        <v>41.990025893079704</v>
      </c>
      <c r="K48">
        <v>39.515556433940084</v>
      </c>
      <c r="L48" t="str">
        <f t="shared" si="1"/>
        <v>No Confirmation</v>
      </c>
      <c r="M48" t="str">
        <f t="shared" si="2"/>
        <v>No Trend</v>
      </c>
      <c r="N48">
        <v>45.401891740129976</v>
      </c>
      <c r="O48" t="str">
        <f t="shared" si="3"/>
        <v>No Momentum</v>
      </c>
      <c r="P48" t="str">
        <f t="shared" si="4"/>
        <v>No Trend + Momentum</v>
      </c>
      <c r="Q48">
        <f t="shared" si="5"/>
        <v>0.14999999999999858</v>
      </c>
      <c r="R48">
        <f t="shared" si="6"/>
        <v>3.4499999999999957</v>
      </c>
      <c r="S48">
        <f t="shared" si="7"/>
        <v>4.3478260869564862E-2</v>
      </c>
      <c r="T48" t="str">
        <f t="shared" si="8"/>
        <v>DOWN</v>
      </c>
      <c r="U48" t="str">
        <f t="shared" si="9"/>
        <v>No T+M+I</v>
      </c>
      <c r="V48">
        <v>40.463640862480304</v>
      </c>
      <c r="W48">
        <v>41.745724865199549</v>
      </c>
      <c r="X48">
        <f t="shared" si="10"/>
        <v>-1.2820840027192446</v>
      </c>
      <c r="Y48">
        <v>-1.4424484750067048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40.200000000000003</v>
      </c>
      <c r="D49">
        <v>41.1</v>
      </c>
      <c r="E49">
        <v>39.799999999999997</v>
      </c>
      <c r="F49">
        <v>40</v>
      </c>
      <c r="G49">
        <f>_xll.TA_TYPPRICE(D49,E49,F49)</f>
        <v>40.300000000000004</v>
      </c>
      <c r="H49">
        <v>40.508851700381896</v>
      </c>
      <c r="I49" t="str">
        <f t="shared" si="0"/>
        <v>DOWN</v>
      </c>
      <c r="J49">
        <v>41.792242361284217</v>
      </c>
      <c r="K49">
        <v>39.578766115286733</v>
      </c>
      <c r="L49" t="str">
        <f t="shared" si="1"/>
        <v>No Confirmation</v>
      </c>
      <c r="M49" t="str">
        <f t="shared" si="2"/>
        <v>No Trend</v>
      </c>
      <c r="N49">
        <v>45.40189174012999</v>
      </c>
      <c r="O49" t="str">
        <f t="shared" si="3"/>
        <v>No Momentum</v>
      </c>
      <c r="P49" t="str">
        <f t="shared" si="4"/>
        <v>No Trend + Momentum</v>
      </c>
      <c r="Q49">
        <f t="shared" si="5"/>
        <v>0.20000000000000284</v>
      </c>
      <c r="R49">
        <f t="shared" si="6"/>
        <v>1.3000000000000043</v>
      </c>
      <c r="S49">
        <f t="shared" si="7"/>
        <v>0.15384615384615552</v>
      </c>
      <c r="T49" t="str">
        <f t="shared" si="8"/>
        <v>DOWN</v>
      </c>
      <c r="U49" t="str">
        <f t="shared" si="9"/>
        <v>No T+M+I</v>
      </c>
      <c r="V49">
        <v>40.392311499021794</v>
      </c>
      <c r="W49">
        <v>41.616411912221807</v>
      </c>
      <c r="X49">
        <f t="shared" si="10"/>
        <v>-1.2241004132000128</v>
      </c>
      <c r="Y49">
        <v>-1.3987788626453663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40.35</v>
      </c>
      <c r="D50">
        <v>41</v>
      </c>
      <c r="E50">
        <v>40.049999999999997</v>
      </c>
      <c r="F50">
        <v>40</v>
      </c>
      <c r="G50">
        <f>_xll.TA_TYPPRICE(D50,E50,F50)</f>
        <v>40.35</v>
      </c>
      <c r="H50">
        <v>40.429425850190952</v>
      </c>
      <c r="I50" t="str">
        <f t="shared" si="0"/>
        <v>DOWN</v>
      </c>
      <c r="J50">
        <v>41.616188503221061</v>
      </c>
      <c r="K50">
        <v>39.683484756334124</v>
      </c>
      <c r="L50" t="str">
        <f t="shared" si="1"/>
        <v>No Confirmation</v>
      </c>
      <c r="M50" t="str">
        <f t="shared" si="2"/>
        <v>No Trend</v>
      </c>
      <c r="N50">
        <v>45.40189174012999</v>
      </c>
      <c r="O50" t="str">
        <f t="shared" si="3"/>
        <v>No Momentum</v>
      </c>
      <c r="P50" t="str">
        <f t="shared" si="4"/>
        <v>No Trend + Momentum</v>
      </c>
      <c r="Q50">
        <f t="shared" si="5"/>
        <v>-4.9999999999997158E-2</v>
      </c>
      <c r="R50">
        <f t="shared" si="6"/>
        <v>0.95000000000000284</v>
      </c>
      <c r="S50">
        <f t="shared" si="7"/>
        <v>-5.2631578947365275E-2</v>
      </c>
      <c r="T50" t="str">
        <f t="shared" si="8"/>
        <v>DOWN</v>
      </c>
      <c r="U50" t="str">
        <f t="shared" si="9"/>
        <v>No T+M+I</v>
      </c>
      <c r="V50">
        <v>40.331955883787671</v>
      </c>
      <c r="W50">
        <v>41.496677696501671</v>
      </c>
      <c r="X50">
        <f t="shared" si="10"/>
        <v>-1.1647218127139993</v>
      </c>
      <c r="Y50">
        <v>-1.351967452659093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40.35</v>
      </c>
      <c r="D51">
        <v>40.6</v>
      </c>
      <c r="E51">
        <v>39.75</v>
      </c>
      <c r="F51">
        <v>40</v>
      </c>
      <c r="G51">
        <f>_xll.TA_TYPPRICE(D51,E51,F51)</f>
        <v>40.116666666666667</v>
      </c>
      <c r="H51">
        <v>40.273046258428806</v>
      </c>
      <c r="I51" t="str">
        <f t="shared" si="0"/>
        <v>DOWN</v>
      </c>
      <c r="J51">
        <v>41.390368835838601</v>
      </c>
      <c r="K51">
        <v>39.698265921593205</v>
      </c>
      <c r="L51" t="str">
        <f t="shared" si="1"/>
        <v>No Confirmation</v>
      </c>
      <c r="M51" t="str">
        <f t="shared" si="2"/>
        <v>No Trend</v>
      </c>
      <c r="N51">
        <v>45.401891740129983</v>
      </c>
      <c r="O51" t="str">
        <f t="shared" si="3"/>
        <v>No Momentum</v>
      </c>
      <c r="P51" t="str">
        <f t="shared" si="4"/>
        <v>No Trend + Momentum</v>
      </c>
      <c r="Q51">
        <f t="shared" si="5"/>
        <v>0.25</v>
      </c>
      <c r="R51">
        <f t="shared" si="6"/>
        <v>0.85000000000000142</v>
      </c>
      <c r="S51">
        <f t="shared" si="7"/>
        <v>0.29411764705882304</v>
      </c>
      <c r="T51" t="str">
        <f t="shared" si="8"/>
        <v>No Indication</v>
      </c>
      <c r="U51" t="str">
        <f t="shared" si="9"/>
        <v>No T+M+I</v>
      </c>
      <c r="V51">
        <v>40.280885747820335</v>
      </c>
      <c r="W51">
        <v>41.385812681945993</v>
      </c>
      <c r="X51">
        <f t="shared" si="10"/>
        <v>-1.1049269341256576</v>
      </c>
      <c r="Y51">
        <v>-1.3025593489524059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41.4</v>
      </c>
      <c r="D52">
        <v>42</v>
      </c>
      <c r="E52">
        <v>39.799999999999997</v>
      </c>
      <c r="F52">
        <v>40</v>
      </c>
      <c r="G52">
        <f>_xll.TA_TYPPRICE(D52,E52,F52)</f>
        <v>40.6</v>
      </c>
      <c r="H52">
        <v>40.436523129214407</v>
      </c>
      <c r="I52" t="str">
        <f t="shared" si="0"/>
        <v>DOWN</v>
      </c>
      <c r="J52">
        <v>41.525842427874466</v>
      </c>
      <c r="K52">
        <v>39.720873494572494</v>
      </c>
      <c r="L52" t="str">
        <f t="shared" si="1"/>
        <v>No Confirmation</v>
      </c>
      <c r="M52" t="str">
        <f t="shared" si="2"/>
        <v>No Trend</v>
      </c>
      <c r="N52">
        <v>45.40189174012999</v>
      </c>
      <c r="O52" t="str">
        <f t="shared" si="3"/>
        <v>No Momentum</v>
      </c>
      <c r="P52" t="str">
        <f t="shared" si="4"/>
        <v>No Trend + Momentum</v>
      </c>
      <c r="Q52">
        <f t="shared" si="5"/>
        <v>0.20000000000000284</v>
      </c>
      <c r="R52">
        <f t="shared" si="6"/>
        <v>2.2000000000000028</v>
      </c>
      <c r="S52">
        <f t="shared" si="7"/>
        <v>9.0909090909092077E-2</v>
      </c>
      <c r="T52" t="str">
        <f t="shared" si="8"/>
        <v>DOWN</v>
      </c>
      <c r="U52" t="str">
        <f t="shared" si="9"/>
        <v>No T+M+I</v>
      </c>
      <c r="V52">
        <v>40.237672555847979</v>
      </c>
      <c r="W52">
        <v>41.283159890690733</v>
      </c>
      <c r="X52">
        <f t="shared" si="10"/>
        <v>-1.045487334842754</v>
      </c>
      <c r="Y52">
        <v>-1.2511449461304756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40.35</v>
      </c>
      <c r="D53">
        <v>40.35</v>
      </c>
      <c r="E53">
        <v>38.75</v>
      </c>
      <c r="F53">
        <v>39</v>
      </c>
      <c r="G53">
        <f>_xll.TA_TYPPRICE(D53,E53,F53)</f>
        <v>39.366666666666667</v>
      </c>
      <c r="H53">
        <v>39.901594897940541</v>
      </c>
      <c r="I53" t="str">
        <f t="shared" si="0"/>
        <v>DOWN</v>
      </c>
      <c r="J53">
        <v>41.264544110569027</v>
      </c>
      <c r="K53">
        <v>39.505123829111938</v>
      </c>
      <c r="L53" t="str">
        <f t="shared" si="1"/>
        <v>DOWN</v>
      </c>
      <c r="M53" t="str">
        <f t="shared" si="2"/>
        <v>DOWN</v>
      </c>
      <c r="N53">
        <v>24.510106178138948</v>
      </c>
      <c r="O53" t="str">
        <f t="shared" si="3"/>
        <v>DOWN</v>
      </c>
      <c r="P53" t="str">
        <f t="shared" si="4"/>
        <v>DOWN</v>
      </c>
      <c r="Q53">
        <f t="shared" si="5"/>
        <v>0.25</v>
      </c>
      <c r="R53">
        <f t="shared" si="6"/>
        <v>1.6000000000000014</v>
      </c>
      <c r="S53">
        <f t="shared" si="7"/>
        <v>0.15624999999999986</v>
      </c>
      <c r="T53" t="str">
        <f t="shared" si="8"/>
        <v>DOWN</v>
      </c>
      <c r="U53" t="str">
        <f t="shared" si="9"/>
        <v>DOWN</v>
      </c>
      <c r="V53">
        <v>40.047261393409826</v>
      </c>
      <c r="W53">
        <v>41.11403693582475</v>
      </c>
      <c r="X53">
        <f t="shared" si="10"/>
        <v>-1.0667755424149234</v>
      </c>
      <c r="Y53">
        <v>-1.2142710653873652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39.549999999999997</v>
      </c>
      <c r="D54">
        <v>39.85</v>
      </c>
      <c r="E54">
        <v>38.75</v>
      </c>
      <c r="F54">
        <v>39</v>
      </c>
      <c r="G54">
        <f>_xll.TA_TYPPRICE(D54,E54,F54)</f>
        <v>39.199999999999996</v>
      </c>
      <c r="H54">
        <v>39.550797448970272</v>
      </c>
      <c r="I54" t="str">
        <f t="shared" si="0"/>
        <v>DOWN</v>
      </c>
      <c r="J54">
        <v>40.950200974887018</v>
      </c>
      <c r="K54">
        <v>39.337318533753731</v>
      </c>
      <c r="L54" t="str">
        <f t="shared" si="1"/>
        <v>DOWN</v>
      </c>
      <c r="M54" t="str">
        <f t="shared" si="2"/>
        <v>DOWN</v>
      </c>
      <c r="N54">
        <v>24.510106178138948</v>
      </c>
      <c r="O54" t="str">
        <f t="shared" si="3"/>
        <v>DOWN</v>
      </c>
      <c r="P54" t="str">
        <f t="shared" si="4"/>
        <v>DOWN</v>
      </c>
      <c r="Q54">
        <f t="shared" si="5"/>
        <v>0.25</v>
      </c>
      <c r="R54">
        <f t="shared" si="6"/>
        <v>1.1000000000000014</v>
      </c>
      <c r="S54">
        <f t="shared" si="7"/>
        <v>0.22727272727272699</v>
      </c>
      <c r="T54" t="str">
        <f t="shared" si="8"/>
        <v>No Indication</v>
      </c>
      <c r="U54" t="str">
        <f t="shared" si="9"/>
        <v>No T+M+I</v>
      </c>
      <c r="V54">
        <v>39.886144255962158</v>
      </c>
      <c r="W54">
        <v>40.957441607245137</v>
      </c>
      <c r="X54">
        <f t="shared" si="10"/>
        <v>-1.0712973512829791</v>
      </c>
      <c r="Y54">
        <v>-1.1856763225664879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39.299999999999997</v>
      </c>
      <c r="D55">
        <v>39.799999999999997</v>
      </c>
      <c r="E55">
        <v>38.950000000000003</v>
      </c>
      <c r="F55">
        <v>39</v>
      </c>
      <c r="G55">
        <f>_xll.TA_TYPPRICE(D55,E55,F55)</f>
        <v>39.25</v>
      </c>
      <c r="H55">
        <v>39.400398724485136</v>
      </c>
      <c r="I55" t="str">
        <f t="shared" si="0"/>
        <v>DOWN</v>
      </c>
      <c r="J55">
        <v>40.694600758245457</v>
      </c>
      <c r="K55">
        <v>39.251247748475123</v>
      </c>
      <c r="L55" t="str">
        <f t="shared" si="1"/>
        <v>DOWN</v>
      </c>
      <c r="M55" t="str">
        <f t="shared" si="2"/>
        <v>DOWN</v>
      </c>
      <c r="N55">
        <v>24.510106178138948</v>
      </c>
      <c r="O55" t="str">
        <f t="shared" si="3"/>
        <v>DOWN</v>
      </c>
      <c r="P55" t="str">
        <f t="shared" si="4"/>
        <v>DOWN</v>
      </c>
      <c r="Q55">
        <f t="shared" si="5"/>
        <v>4.9999999999997158E-2</v>
      </c>
      <c r="R55">
        <f t="shared" si="6"/>
        <v>0.84999999999999432</v>
      </c>
      <c r="S55">
        <f t="shared" si="7"/>
        <v>5.8823529411761756E-2</v>
      </c>
      <c r="T55" t="str">
        <f t="shared" si="8"/>
        <v>DOWN</v>
      </c>
      <c r="U55" t="str">
        <f t="shared" si="9"/>
        <v>DOWN</v>
      </c>
      <c r="V55">
        <v>39.749814370429519</v>
      </c>
      <c r="W55">
        <v>40.81244593263439</v>
      </c>
      <c r="X55">
        <f t="shared" si="10"/>
        <v>-1.0626315622048708</v>
      </c>
      <c r="Y55">
        <v>-1.1610673704941645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39.049999999999997</v>
      </c>
      <c r="D56">
        <v>39.450000000000003</v>
      </c>
      <c r="E56">
        <v>38.25</v>
      </c>
      <c r="F56">
        <v>38</v>
      </c>
      <c r="G56">
        <f>_xll.TA_TYPPRICE(D56,E56,F56)</f>
        <v>38.56666666666667</v>
      </c>
      <c r="H56">
        <v>38.983532695575903</v>
      </c>
      <c r="I56" t="str">
        <f t="shared" si="0"/>
        <v>DOWN</v>
      </c>
      <c r="J56">
        <v>40.41802281196869</v>
      </c>
      <c r="K56">
        <v>39.028748248813983</v>
      </c>
      <c r="L56" t="str">
        <f t="shared" si="1"/>
        <v>DOWN</v>
      </c>
      <c r="M56" t="str">
        <f t="shared" si="2"/>
        <v>DOWN</v>
      </c>
      <c r="N56">
        <v>12.908650401204843</v>
      </c>
      <c r="O56" t="str">
        <f t="shared" si="3"/>
        <v>DOWN</v>
      </c>
      <c r="P56" t="str">
        <f t="shared" si="4"/>
        <v>DOWN</v>
      </c>
      <c r="Q56">
        <f t="shared" si="5"/>
        <v>-0.25</v>
      </c>
      <c r="R56">
        <f t="shared" si="6"/>
        <v>1.2000000000000028</v>
      </c>
      <c r="S56">
        <f t="shared" si="7"/>
        <v>-0.20833333333333284</v>
      </c>
      <c r="T56" t="str">
        <f t="shared" si="8"/>
        <v>DOWN</v>
      </c>
      <c r="U56" t="str">
        <f t="shared" si="9"/>
        <v>DOWN</v>
      </c>
      <c r="V56">
        <v>39.480612159594209</v>
      </c>
      <c r="W56">
        <v>40.6041166042911</v>
      </c>
      <c r="X56">
        <f t="shared" si="10"/>
        <v>-1.1235044446968914</v>
      </c>
      <c r="Y56">
        <v>-1.1535547853347099</v>
      </c>
      <c r="Z56" t="str">
        <f t="shared" si="11"/>
        <v>UP</v>
      </c>
      <c r="AA56" t="str">
        <f t="shared" si="12"/>
        <v>No TMIM</v>
      </c>
      <c r="AB56" t="str">
        <f t="shared" si="13"/>
        <v>DOWN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38.75</v>
      </c>
      <c r="D57">
        <v>39.4</v>
      </c>
      <c r="E57">
        <v>38.700000000000003</v>
      </c>
      <c r="F57">
        <v>39</v>
      </c>
      <c r="G57">
        <f>_xll.TA_TYPPRICE(D57,E57,F57)</f>
        <v>39.033333333333331</v>
      </c>
      <c r="H57">
        <v>39.008433014454617</v>
      </c>
      <c r="I57" t="str">
        <f t="shared" si="0"/>
        <v>DOWN</v>
      </c>
      <c r="J57">
        <v>40.191795520420094</v>
      </c>
      <c r="K57">
        <v>38.955693082410875</v>
      </c>
      <c r="L57" t="str">
        <f t="shared" si="1"/>
        <v>No Confirmation</v>
      </c>
      <c r="M57" t="str">
        <f t="shared" si="2"/>
        <v>No Trend</v>
      </c>
      <c r="N57">
        <v>45.282931394529534</v>
      </c>
      <c r="O57" t="str">
        <f t="shared" si="3"/>
        <v>No Momentum</v>
      </c>
      <c r="P57" t="str">
        <f t="shared" si="4"/>
        <v>No Trend + Momentum</v>
      </c>
      <c r="Q57">
        <f t="shared" si="5"/>
        <v>0.29999999999999716</v>
      </c>
      <c r="R57">
        <f t="shared" si="6"/>
        <v>0.69999999999999574</v>
      </c>
      <c r="S57">
        <f t="shared" si="7"/>
        <v>0.4285714285714271</v>
      </c>
      <c r="T57" t="str">
        <f t="shared" si="8"/>
        <v>No Indication</v>
      </c>
      <c r="U57" t="str">
        <f t="shared" si="9"/>
        <v>No T+M+I</v>
      </c>
      <c r="V57">
        <v>39.406671827348944</v>
      </c>
      <c r="W57">
        <v>40.485293152121386</v>
      </c>
      <c r="X57">
        <f t="shared" si="10"/>
        <v>-1.0786213247724419</v>
      </c>
      <c r="Y57">
        <v>-1.1385680932222564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39.049999999999997</v>
      </c>
      <c r="D58">
        <v>39.25</v>
      </c>
      <c r="E58">
        <v>38.85</v>
      </c>
      <c r="F58">
        <v>39</v>
      </c>
      <c r="G58">
        <f>_xll.TA_TYPPRICE(D58,E58,F58)</f>
        <v>39.033333333333331</v>
      </c>
      <c r="H58">
        <v>39.020883173893978</v>
      </c>
      <c r="I58" t="str">
        <f t="shared" si="0"/>
        <v>DOWN</v>
      </c>
      <c r="J58">
        <v>39.982507626993403</v>
      </c>
      <c r="K58">
        <v>38.932205730764011</v>
      </c>
      <c r="L58" t="str">
        <f t="shared" si="1"/>
        <v>No Confirmation</v>
      </c>
      <c r="M58" t="str">
        <f t="shared" si="2"/>
        <v>No Trend</v>
      </c>
      <c r="N58">
        <v>45.282931394529534</v>
      </c>
      <c r="O58" t="str">
        <f t="shared" si="3"/>
        <v>No Momentum</v>
      </c>
      <c r="P58" t="str">
        <f t="shared" si="4"/>
        <v>No Trend + Momentum</v>
      </c>
      <c r="Q58">
        <f t="shared" si="5"/>
        <v>0.14999999999999858</v>
      </c>
      <c r="R58">
        <f t="shared" si="6"/>
        <v>0.39999999999999858</v>
      </c>
      <c r="S58">
        <f t="shared" si="7"/>
        <v>0.37499999999999778</v>
      </c>
      <c r="T58" t="str">
        <f t="shared" si="8"/>
        <v>No Indication</v>
      </c>
      <c r="U58" t="str">
        <f t="shared" si="9"/>
        <v>No T+M+I</v>
      </c>
      <c r="V58">
        <v>39.344106930833725</v>
      </c>
      <c r="W58">
        <v>40.375271437149429</v>
      </c>
      <c r="X58">
        <f t="shared" si="10"/>
        <v>-1.0311645063157044</v>
      </c>
      <c r="Y58">
        <v>-1.1170873758409461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39.15</v>
      </c>
      <c r="D59">
        <v>39.299999999999997</v>
      </c>
      <c r="E59">
        <v>38.299999999999997</v>
      </c>
      <c r="F59">
        <v>38</v>
      </c>
      <c r="G59">
        <f>_xll.TA_TYPPRICE(D59,E59,F59)</f>
        <v>38.533333333333331</v>
      </c>
      <c r="H59">
        <v>38.777108253613655</v>
      </c>
      <c r="I59" t="str">
        <f t="shared" si="0"/>
        <v>DOWN</v>
      </c>
      <c r="J59">
        <v>39.830839265439316</v>
      </c>
      <c r="K59">
        <v>38.791715568372005</v>
      </c>
      <c r="L59" t="str">
        <f t="shared" si="1"/>
        <v>DOWN</v>
      </c>
      <c r="M59" t="str">
        <f t="shared" si="2"/>
        <v>DOWN</v>
      </c>
      <c r="N59">
        <v>28.645130023670955</v>
      </c>
      <c r="O59" t="str">
        <f t="shared" si="3"/>
        <v>DOWN</v>
      </c>
      <c r="P59" t="str">
        <f t="shared" si="4"/>
        <v>DOWN</v>
      </c>
      <c r="Q59">
        <f t="shared" si="5"/>
        <v>-0.29999999999999716</v>
      </c>
      <c r="R59">
        <f t="shared" si="6"/>
        <v>1</v>
      </c>
      <c r="S59">
        <f t="shared" si="7"/>
        <v>-0.29999999999999716</v>
      </c>
      <c r="T59" t="str">
        <f t="shared" si="8"/>
        <v>DOWN</v>
      </c>
      <c r="U59" t="str">
        <f t="shared" si="9"/>
        <v>DOWN</v>
      </c>
      <c r="V59">
        <v>39.137321249166995</v>
      </c>
      <c r="W59">
        <v>40.19932540476799</v>
      </c>
      <c r="X59">
        <f t="shared" si="10"/>
        <v>-1.0620041556009951</v>
      </c>
      <c r="Y59">
        <v>-1.1060707317929559</v>
      </c>
      <c r="Z59" t="str">
        <f t="shared" si="11"/>
        <v>UP</v>
      </c>
      <c r="AA59" t="str">
        <f t="shared" si="12"/>
        <v>No TMIM</v>
      </c>
      <c r="AB59" t="str">
        <f t="shared" si="13"/>
        <v>DOWN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38.549999999999997</v>
      </c>
      <c r="D60">
        <v>39.200000000000003</v>
      </c>
      <c r="E60">
        <v>38.25</v>
      </c>
      <c r="F60">
        <v>39</v>
      </c>
      <c r="G60">
        <f>_xll.TA_TYPPRICE(D60,E60,F60)</f>
        <v>38.81666666666667</v>
      </c>
      <c r="H60">
        <v>38.796887460140162</v>
      </c>
      <c r="I60" t="str">
        <f t="shared" si="0"/>
        <v>UP</v>
      </c>
      <c r="J60">
        <v>39.690652762008355</v>
      </c>
      <c r="K60">
        <v>38.671334330956007</v>
      </c>
      <c r="L60" t="str">
        <f t="shared" si="1"/>
        <v>No Confirmation</v>
      </c>
      <c r="M60" t="str">
        <f t="shared" si="2"/>
        <v>No Trend</v>
      </c>
      <c r="N60">
        <v>51.102470819160331</v>
      </c>
      <c r="O60" t="str">
        <f t="shared" si="3"/>
        <v>No Momentum</v>
      </c>
      <c r="P60" t="str">
        <f t="shared" si="4"/>
        <v>No Trend + Momentum</v>
      </c>
      <c r="Q60">
        <f t="shared" si="5"/>
        <v>0.75</v>
      </c>
      <c r="R60">
        <f t="shared" si="6"/>
        <v>0.95000000000000284</v>
      </c>
      <c r="S60">
        <f t="shared" si="7"/>
        <v>0.789473684210524</v>
      </c>
      <c r="T60" t="str">
        <f t="shared" si="8"/>
        <v>No Indication</v>
      </c>
      <c r="U60" t="str">
        <f t="shared" si="9"/>
        <v>No T+M+I</v>
      </c>
      <c r="V60">
        <v>39.116194903141306</v>
      </c>
      <c r="W60">
        <v>40.110486485896288</v>
      </c>
      <c r="X60">
        <f t="shared" si="10"/>
        <v>-0.99429158275498253</v>
      </c>
      <c r="Y60">
        <v>-1.0837149019853611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39.6</v>
      </c>
      <c r="D61">
        <v>42.45</v>
      </c>
      <c r="E61">
        <v>38.65</v>
      </c>
      <c r="F61">
        <v>42</v>
      </c>
      <c r="G61">
        <f>_xll.TA_TYPPRICE(D61,E61,F61)</f>
        <v>41.033333333333331</v>
      </c>
      <c r="H61">
        <v>39.91511039673675</v>
      </c>
      <c r="I61" t="str">
        <f t="shared" si="0"/>
        <v>UP</v>
      </c>
      <c r="J61">
        <v>40.303841037117607</v>
      </c>
      <c r="K61">
        <v>38.66659336852134</v>
      </c>
      <c r="L61" t="str">
        <f t="shared" si="1"/>
        <v>UP</v>
      </c>
      <c r="M61" t="str">
        <f t="shared" si="2"/>
        <v>UP</v>
      </c>
      <c r="N61">
        <v>77.572288195671263</v>
      </c>
      <c r="O61" t="str">
        <f t="shared" si="3"/>
        <v>UP</v>
      </c>
      <c r="P61" t="str">
        <f t="shared" si="4"/>
        <v>UP</v>
      </c>
      <c r="Q61">
        <f t="shared" si="5"/>
        <v>3.3500000000000014</v>
      </c>
      <c r="R61">
        <f t="shared" si="6"/>
        <v>3.8000000000000043</v>
      </c>
      <c r="S61">
        <f t="shared" si="7"/>
        <v>0.88157894736842046</v>
      </c>
      <c r="T61" t="str">
        <f t="shared" si="8"/>
        <v>UP</v>
      </c>
      <c r="U61" t="str">
        <f t="shared" si="9"/>
        <v>UP</v>
      </c>
      <c r="V61">
        <v>39.559857225734952</v>
      </c>
      <c r="W61">
        <v>40.250450449903973</v>
      </c>
      <c r="X61">
        <f t="shared" si="10"/>
        <v>-0.69059322416902091</v>
      </c>
      <c r="Y61">
        <v>-1.005090566422093</v>
      </c>
      <c r="Z61" t="str">
        <f t="shared" si="11"/>
        <v>UP</v>
      </c>
      <c r="AA61" t="str">
        <f t="shared" si="12"/>
        <v>UP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41.7</v>
      </c>
      <c r="D62">
        <v>43.8</v>
      </c>
      <c r="E62">
        <v>40.549999999999997</v>
      </c>
      <c r="F62">
        <v>43</v>
      </c>
      <c r="G62">
        <f>_xll.TA_TYPPRICE(D62,E62,F62)</f>
        <v>42.449999999999996</v>
      </c>
      <c r="H62">
        <v>41.182555198368377</v>
      </c>
      <c r="I62" t="str">
        <f t="shared" si="0"/>
        <v>UP</v>
      </c>
      <c r="J62">
        <v>41.080765251091471</v>
      </c>
      <c r="K62">
        <v>39.085128175516594</v>
      </c>
      <c r="L62" t="str">
        <f t="shared" si="1"/>
        <v>UP</v>
      </c>
      <c r="M62" t="str">
        <f t="shared" si="2"/>
        <v>UP</v>
      </c>
      <c r="N62">
        <v>81.699957432834097</v>
      </c>
      <c r="O62" t="str">
        <f t="shared" si="3"/>
        <v>UP</v>
      </c>
      <c r="P62" t="str">
        <f t="shared" si="4"/>
        <v>UP</v>
      </c>
      <c r="Q62">
        <f t="shared" si="5"/>
        <v>2.4500000000000028</v>
      </c>
      <c r="R62">
        <f t="shared" si="6"/>
        <v>3.25</v>
      </c>
      <c r="S62">
        <f t="shared" si="7"/>
        <v>0.75384615384615472</v>
      </c>
      <c r="T62" t="str">
        <f t="shared" si="8"/>
        <v>No Indication</v>
      </c>
      <c r="U62" t="str">
        <f t="shared" si="9"/>
        <v>No T+M+I</v>
      </c>
      <c r="V62">
        <v>40.089109960237266</v>
      </c>
      <c r="W62">
        <v>40.454120786948124</v>
      </c>
      <c r="X62">
        <f t="shared" si="10"/>
        <v>-0.36501082671085783</v>
      </c>
      <c r="Y62">
        <v>-0.87707461847984602</v>
      </c>
      <c r="Z62" t="str">
        <f t="shared" si="11"/>
        <v>UP</v>
      </c>
      <c r="AA62" t="str">
        <f t="shared" si="12"/>
        <v>No TMIM</v>
      </c>
      <c r="AB62" t="str">
        <f t="shared" si="13"/>
        <v>UP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43.65</v>
      </c>
      <c r="D63">
        <v>44.8</v>
      </c>
      <c r="E63">
        <v>42.1</v>
      </c>
      <c r="F63">
        <v>44</v>
      </c>
      <c r="G63">
        <f>_xll.TA_TYPPRICE(D63,E63,F63)</f>
        <v>43.633333333333333</v>
      </c>
      <c r="H63">
        <v>42.407944265850858</v>
      </c>
      <c r="I63" t="str">
        <f t="shared" si="0"/>
        <v>UP</v>
      </c>
      <c r="J63">
        <v>41.907261861960031</v>
      </c>
      <c r="K63">
        <v>39.755099692068463</v>
      </c>
      <c r="L63" t="str">
        <f t="shared" si="1"/>
        <v>UP</v>
      </c>
      <c r="M63" t="str">
        <f t="shared" si="2"/>
        <v>UP</v>
      </c>
      <c r="N63">
        <v>85.122570703205284</v>
      </c>
      <c r="O63" t="str">
        <f t="shared" si="3"/>
        <v>UP</v>
      </c>
      <c r="P63" t="str">
        <f t="shared" si="4"/>
        <v>UP</v>
      </c>
      <c r="Q63">
        <f t="shared" si="5"/>
        <v>1.8999999999999986</v>
      </c>
      <c r="R63">
        <f t="shared" si="6"/>
        <v>2.6999999999999957</v>
      </c>
      <c r="S63">
        <f t="shared" si="7"/>
        <v>0.70370370370370428</v>
      </c>
      <c r="T63" t="str">
        <f t="shared" si="8"/>
        <v>No Indication</v>
      </c>
      <c r="U63" t="str">
        <f t="shared" si="9"/>
        <v>No T+M+I</v>
      </c>
      <c r="V63">
        <v>40.690785350969996</v>
      </c>
      <c r="W63">
        <v>40.71677850643345</v>
      </c>
      <c r="X63">
        <f t="shared" si="10"/>
        <v>-2.5993155463453377E-2</v>
      </c>
      <c r="Y63">
        <v>-0.70685832587656749</v>
      </c>
      <c r="Z63" t="str">
        <f t="shared" si="11"/>
        <v>UP</v>
      </c>
      <c r="AA63" t="str">
        <f t="shared" si="12"/>
        <v>No TMIM</v>
      </c>
      <c r="AB63" t="str">
        <f t="shared" si="13"/>
        <v>UP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43.2</v>
      </c>
      <c r="D64">
        <v>44.9</v>
      </c>
      <c r="E64">
        <v>42.75</v>
      </c>
      <c r="F64">
        <v>44.4</v>
      </c>
      <c r="G64">
        <f>_xll.TA_TYPPRICE(D64,E64,F64)</f>
        <v>44.016666666666673</v>
      </c>
      <c r="H64">
        <v>43.212305466258769</v>
      </c>
      <c r="I64" t="str">
        <f t="shared" si="0"/>
        <v>UP</v>
      </c>
      <c r="J64">
        <v>42.572314781524469</v>
      </c>
      <c r="K64">
        <v>40.420633093831029</v>
      </c>
      <c r="L64" t="str">
        <f t="shared" si="1"/>
        <v>UP</v>
      </c>
      <c r="M64" t="str">
        <f t="shared" si="2"/>
        <v>UP</v>
      </c>
      <c r="N64">
        <v>86.394840914107291</v>
      </c>
      <c r="O64" t="str">
        <f t="shared" si="3"/>
        <v>UP</v>
      </c>
      <c r="P64" t="str">
        <f t="shared" si="4"/>
        <v>UP</v>
      </c>
      <c r="Q64">
        <f t="shared" si="5"/>
        <v>1.6499999999999986</v>
      </c>
      <c r="R64">
        <f t="shared" si="6"/>
        <v>2.1499999999999986</v>
      </c>
      <c r="S64">
        <f t="shared" si="7"/>
        <v>0.76744186046511609</v>
      </c>
      <c r="T64" t="str">
        <f t="shared" si="8"/>
        <v>No Indication</v>
      </c>
      <c r="U64" t="str">
        <f t="shared" si="9"/>
        <v>No T+M+I</v>
      </c>
      <c r="V64">
        <v>41.261433758513071</v>
      </c>
      <c r="W64">
        <v>40.989609728179119</v>
      </c>
      <c r="X64">
        <f t="shared" si="10"/>
        <v>0.27182403033395275</v>
      </c>
      <c r="Y64">
        <v>-0.51112185463446347</v>
      </c>
      <c r="Z64" t="str">
        <f t="shared" si="11"/>
        <v>UP</v>
      </c>
      <c r="AA64" t="str">
        <f t="shared" si="12"/>
        <v>No TMIM</v>
      </c>
      <c r="AB64" t="str">
        <f t="shared" si="13"/>
        <v>UP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44.7</v>
      </c>
      <c r="D65">
        <v>45.25</v>
      </c>
      <c r="E65">
        <v>43.55</v>
      </c>
      <c r="F65">
        <v>44.3</v>
      </c>
      <c r="G65">
        <f>_xll.TA_TYPPRICE(D65,E65,F65)</f>
        <v>44.366666666666667</v>
      </c>
      <c r="H65">
        <v>43.789486066462715</v>
      </c>
      <c r="I65" t="str">
        <f t="shared" si="0"/>
        <v>UP</v>
      </c>
      <c r="J65">
        <v>43.167355941185697</v>
      </c>
      <c r="K65">
        <v>41.116047961868574</v>
      </c>
      <c r="L65" t="str">
        <f t="shared" si="1"/>
        <v>UP</v>
      </c>
      <c r="M65" t="str">
        <f t="shared" si="2"/>
        <v>UP</v>
      </c>
      <c r="N65">
        <v>84.146119890878737</v>
      </c>
      <c r="O65" t="str">
        <f t="shared" si="3"/>
        <v>UP</v>
      </c>
      <c r="P65" t="str">
        <f t="shared" si="4"/>
        <v>UP</v>
      </c>
      <c r="Q65">
        <f t="shared" si="5"/>
        <v>0.75</v>
      </c>
      <c r="R65">
        <f t="shared" si="6"/>
        <v>1.7000000000000028</v>
      </c>
      <c r="S65">
        <f t="shared" si="7"/>
        <v>0.44117647058823456</v>
      </c>
      <c r="T65" t="str">
        <f t="shared" si="8"/>
        <v>No Indication</v>
      </c>
      <c r="U65" t="str">
        <f t="shared" si="9"/>
        <v>No T+M+I</v>
      </c>
      <c r="V65">
        <v>41.728905487972597</v>
      </c>
      <c r="W65">
        <v>41.234823822388073</v>
      </c>
      <c r="X65">
        <f t="shared" si="10"/>
        <v>0.49408166558452393</v>
      </c>
      <c r="Y65">
        <v>-0.31008115059066599</v>
      </c>
      <c r="Z65" t="str">
        <f t="shared" si="11"/>
        <v>UP</v>
      </c>
      <c r="AA65" t="str">
        <f t="shared" si="12"/>
        <v>No TMIM</v>
      </c>
      <c r="AB65" t="str">
        <f t="shared" si="13"/>
        <v>UP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44.6</v>
      </c>
      <c r="D66">
        <v>44.6</v>
      </c>
      <c r="E66">
        <v>42.4</v>
      </c>
      <c r="F66">
        <v>42.8</v>
      </c>
      <c r="G66">
        <f>_xll.TA_TYPPRICE(D66,E66,F66)</f>
        <v>43.266666666666673</v>
      </c>
      <c r="H66">
        <v>43.52807636656469</v>
      </c>
      <c r="I66" t="str">
        <f t="shared" si="0"/>
        <v>DOWN</v>
      </c>
      <c r="J66">
        <v>43.485721287588873</v>
      </c>
      <c r="K66">
        <v>41.401370637008888</v>
      </c>
      <c r="L66" t="str">
        <f t="shared" si="1"/>
        <v>No Confirmation</v>
      </c>
      <c r="M66" t="str">
        <f t="shared" si="2"/>
        <v>No Trend</v>
      </c>
      <c r="N66">
        <v>56.548563904185414</v>
      </c>
      <c r="O66" t="str">
        <f t="shared" si="3"/>
        <v>No Momentum</v>
      </c>
      <c r="P66" t="str">
        <f t="shared" si="4"/>
        <v>No Trend + Momentum</v>
      </c>
      <c r="Q66">
        <f t="shared" si="5"/>
        <v>0.39999999999999858</v>
      </c>
      <c r="R66">
        <f t="shared" si="6"/>
        <v>2.2000000000000028</v>
      </c>
      <c r="S66">
        <f t="shared" si="7"/>
        <v>0.18181818181818094</v>
      </c>
      <c r="T66" t="str">
        <f t="shared" si="8"/>
        <v>DOWN</v>
      </c>
      <c r="U66" t="str">
        <f t="shared" si="9"/>
        <v>No T+M+I</v>
      </c>
      <c r="V66">
        <v>41.893689259053737</v>
      </c>
      <c r="W66">
        <v>41.350762798507475</v>
      </c>
      <c r="X66">
        <f t="shared" si="10"/>
        <v>0.54292646054626204</v>
      </c>
      <c r="Y66">
        <v>-0.13947962836328037</v>
      </c>
      <c r="Z66" t="str">
        <f t="shared" si="11"/>
        <v>UP</v>
      </c>
      <c r="AA66" t="str">
        <f t="shared" si="12"/>
        <v>No TMIM</v>
      </c>
      <c r="AB66" t="str">
        <f t="shared" si="13"/>
        <v>UP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42.8</v>
      </c>
      <c r="D67">
        <v>43.4</v>
      </c>
      <c r="E67">
        <v>42.2</v>
      </c>
      <c r="F67">
        <v>42.5</v>
      </c>
      <c r="G67">
        <f>_xll.TA_TYPPRICE(D67,E67,F67)</f>
        <v>42.699999999999996</v>
      </c>
      <c r="H67">
        <v>43.114038183282346</v>
      </c>
      <c r="I67" t="str">
        <f t="shared" ref="I67:I126" si="20">IF(F67&gt;H67,"UP","DOWN")</f>
        <v>DOWN</v>
      </c>
      <c r="J67">
        <v>43.466672112569121</v>
      </c>
      <c r="K67">
        <v>41.578843828784692</v>
      </c>
      <c r="L67" t="str">
        <f t="shared" ref="L67:L126" si="21">IF(F67&gt;J67,"UP",IF(F67&lt;K67,"DOWN","No Confirmation"))</f>
        <v>No Confirmation</v>
      </c>
      <c r="M67" t="str">
        <f t="shared" ref="M67:M126" si="22">IF(AND(I67="UP",L67="UP"),"UP",IF(AND(I67="DOWN",L67="DOWN"),"DOWN","No Trend"))</f>
        <v>No Trend</v>
      </c>
      <c r="N67">
        <v>52.263338368677928</v>
      </c>
      <c r="O67" t="str">
        <f t="shared" ref="O67:O126" si="23">IF(N67&gt;60,"UP",IF(N67&lt;40,"DOWN","No Momentum"))</f>
        <v>No Momentum</v>
      </c>
      <c r="P67" t="str">
        <f t="shared" ref="P67:P126" si="24">IF(AND(M67="UP",O67="UP"),"UP",IF(AND(M67="DOWN",O67="DOWN"),"DOWN","No Trend + Momentum"))</f>
        <v>No Trend + Momentum</v>
      </c>
      <c r="Q67">
        <f t="shared" ref="Q67:Q126" si="25">F67-E67</f>
        <v>0.29999999999999716</v>
      </c>
      <c r="R67">
        <f t="shared" ref="R67:R126" si="26">D67-E67</f>
        <v>1.1999999999999957</v>
      </c>
      <c r="S67">
        <f t="shared" ref="S67:S126" si="27">Q67/R67</f>
        <v>0.24999999999999853</v>
      </c>
      <c r="T67" t="str">
        <f t="shared" ref="T67:T126" si="28">IF(S67&gt;0.8,"UP",IF(S67&lt;0.2,"DOWN","No Indication"))</f>
        <v>No Indication</v>
      </c>
      <c r="U67" t="str">
        <f t="shared" ref="U67:U126" si="29">IF(AND(P67="UP",T67="UP"),"UP",IF(AND(P67="DOWN",T67="DOWN"),"DOWN","No T+M+I"))</f>
        <v>No T+M+I</v>
      </c>
      <c r="V67">
        <v>41.986967834583929</v>
      </c>
      <c r="W67">
        <v>41.435891480099514</v>
      </c>
      <c r="X67">
        <f t="shared" ref="X67:X126" si="30">V67-W67</f>
        <v>0.55107635448441528</v>
      </c>
      <c r="Y67">
        <v>-1.3684317937412149E-3</v>
      </c>
      <c r="Z67" t="str">
        <f t="shared" ref="Z67:Z126" si="31">IF(X67&gt;Y67,"UP",IF(X67&lt;Y67,"DOWN","No Indication"))</f>
        <v>UP</v>
      </c>
      <c r="AA67" t="str">
        <f t="shared" ref="AA67:AA126" si="32">IF(AND(U67="UP",Z67="UP"),"UP",IF(AND(U67="DOWN",Z67="DOWN"),"DOWN","No TMIM"))</f>
        <v>No TMIM</v>
      </c>
      <c r="AB67" t="str">
        <f t="shared" ref="AB67:AB126" si="33">IF(H67&gt;J67,"UP",IF(H67&lt;K67,"DOWN","No Confirmation"))</f>
        <v>No Confirmation</v>
      </c>
      <c r="AC67" t="str">
        <f t="shared" ref="AC67:AC126" si="34">IF(AND(AA67="UP",AB67="UP"),"UP",IF(AND(AA67="DOWN",AB67="DOWN"),"DOWN","No Alert"))</f>
        <v>No Alert</v>
      </c>
      <c r="AD67" t="str">
        <f t="shared" ref="AD67:AD126" si="35">IF(AC67="UP",MROUND(D67-((D67-E67)*0.886),0.05),IF(AC67="DOWN",MROUND(E67+((D67-E67)*0.886),0.05),"No Alert"))</f>
        <v>No Alert</v>
      </c>
      <c r="AE67" t="str">
        <f t="shared" ref="AE67:AE126" si="36">IF(AC67="UP",MROUND(D67-((D67-E67)*0.618),0.05),IF(AC67="DOWN",MROUND(E67+((D67-E67)*0.618),0.05),"No Alert"))</f>
        <v>No Alert</v>
      </c>
      <c r="AF67" t="str">
        <f t="shared" ref="AF67:AF126" si="37">IF(AC67="UP",MROUND(D67-((D67-E67)*0.5),0.05),IF(AC67="DOWN",MROUND(E67+((D67-E67)*0.5),0.05),"No Alert"))</f>
        <v>No Alert</v>
      </c>
      <c r="AG67" t="str">
        <f t="shared" ref="AG67:AG126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42.65</v>
      </c>
      <c r="D68">
        <v>42.65</v>
      </c>
      <c r="E68">
        <v>39.6</v>
      </c>
      <c r="F68">
        <v>40.450000000000003</v>
      </c>
      <c r="G68">
        <f>_xll.TA_TYPPRICE(D68,E68,F68)</f>
        <v>40.9</v>
      </c>
      <c r="H68">
        <v>42.007019091641169</v>
      </c>
      <c r="I68" t="str">
        <f t="shared" si="20"/>
        <v>DOWN</v>
      </c>
      <c r="J68">
        <v>43.285189420887093</v>
      </c>
      <c r="K68">
        <v>41.139100755721429</v>
      </c>
      <c r="L68" t="str">
        <f t="shared" si="21"/>
        <v>DOWN</v>
      </c>
      <c r="M68" t="str">
        <f t="shared" si="22"/>
        <v>DOWN</v>
      </c>
      <c r="N68">
        <v>31.726979315309389</v>
      </c>
      <c r="O68" t="str">
        <f t="shared" si="23"/>
        <v>DOWN</v>
      </c>
      <c r="P68" t="str">
        <f t="shared" si="24"/>
        <v>DOWN</v>
      </c>
      <c r="Q68">
        <f t="shared" si="25"/>
        <v>0.85000000000000142</v>
      </c>
      <c r="R68">
        <f t="shared" si="26"/>
        <v>3.0499999999999972</v>
      </c>
      <c r="S68">
        <f t="shared" si="27"/>
        <v>0.27868852459016463</v>
      </c>
      <c r="T68" t="str">
        <f t="shared" si="28"/>
        <v>No Indication</v>
      </c>
      <c r="U68" t="str">
        <f t="shared" si="29"/>
        <v>No T+M+I</v>
      </c>
      <c r="V68">
        <v>41.750511244647939</v>
      </c>
      <c r="W68">
        <v>41.362862481573622</v>
      </c>
      <c r="X68">
        <f t="shared" si="30"/>
        <v>0.38764876307431706</v>
      </c>
      <c r="Y68">
        <v>7.6435007179870451E-2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40.450000000000003</v>
      </c>
      <c r="D69">
        <v>41.1</v>
      </c>
      <c r="E69">
        <v>39.5</v>
      </c>
      <c r="F69">
        <v>40.200000000000003</v>
      </c>
      <c r="G69">
        <f>_xll.TA_TYPPRICE(D69,E69,F69)</f>
        <v>40.266666666666666</v>
      </c>
      <c r="H69">
        <v>41.136842879153917</v>
      </c>
      <c r="I69" t="str">
        <f t="shared" si="20"/>
        <v>DOWN</v>
      </c>
      <c r="J69">
        <v>42.799591771801076</v>
      </c>
      <c r="K69">
        <v>40.774856143338887</v>
      </c>
      <c r="L69" t="str">
        <f t="shared" si="21"/>
        <v>DOWN</v>
      </c>
      <c r="M69" t="str">
        <f t="shared" si="22"/>
        <v>DOWN</v>
      </c>
      <c r="N69">
        <v>29.933953501956335</v>
      </c>
      <c r="O69" t="str">
        <f t="shared" si="23"/>
        <v>DOWN</v>
      </c>
      <c r="P69" t="str">
        <f t="shared" si="24"/>
        <v>DOWN</v>
      </c>
      <c r="Q69">
        <f t="shared" si="25"/>
        <v>0.70000000000000284</v>
      </c>
      <c r="R69">
        <f t="shared" si="26"/>
        <v>1.6000000000000014</v>
      </c>
      <c r="S69">
        <f t="shared" si="27"/>
        <v>0.43750000000000139</v>
      </c>
      <c r="T69" t="str">
        <f t="shared" si="28"/>
        <v>No Indication</v>
      </c>
      <c r="U69" t="str">
        <f t="shared" si="29"/>
        <v>No T+M+I</v>
      </c>
      <c r="V69">
        <v>41.511971053163641</v>
      </c>
      <c r="W69">
        <v>41.276724519975573</v>
      </c>
      <c r="X69">
        <f t="shared" si="30"/>
        <v>0.23524653318806799</v>
      </c>
      <c r="Y69">
        <v>0.10819731238150995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40.549999999999997</v>
      </c>
      <c r="D70">
        <v>41.6</v>
      </c>
      <c r="E70">
        <v>40.5</v>
      </c>
      <c r="F70">
        <v>40.75</v>
      </c>
      <c r="G70">
        <f>_xll.TA_TYPPRICE(D70,E70,F70)</f>
        <v>40.949999999999996</v>
      </c>
      <c r="H70">
        <v>41.04342143957696</v>
      </c>
      <c r="I70" t="str">
        <f t="shared" si="20"/>
        <v>DOWN</v>
      </c>
      <c r="J70">
        <v>42.533015822511949</v>
      </c>
      <c r="K70">
        <v>40.713777000374691</v>
      </c>
      <c r="L70" t="str">
        <f t="shared" si="21"/>
        <v>No Confirmation</v>
      </c>
      <c r="M70" t="str">
        <f t="shared" si="22"/>
        <v>No Trend</v>
      </c>
      <c r="N70">
        <v>39.35849970174511</v>
      </c>
      <c r="O70" t="str">
        <f t="shared" si="23"/>
        <v>DOWN</v>
      </c>
      <c r="P70" t="str">
        <f t="shared" si="24"/>
        <v>No Trend + Momentum</v>
      </c>
      <c r="Q70">
        <f t="shared" si="25"/>
        <v>0.25</v>
      </c>
      <c r="R70">
        <f t="shared" si="26"/>
        <v>1.1000000000000014</v>
      </c>
      <c r="S70">
        <f t="shared" si="27"/>
        <v>0.22727272727272699</v>
      </c>
      <c r="T70" t="str">
        <f t="shared" si="28"/>
        <v>No Indication</v>
      </c>
      <c r="U70" t="str">
        <f t="shared" si="29"/>
        <v>No T+M+I</v>
      </c>
      <c r="V70">
        <v>41.394744737292314</v>
      </c>
      <c r="W70">
        <v>41.237707888866275</v>
      </c>
      <c r="X70">
        <f t="shared" si="30"/>
        <v>0.15703684842603849</v>
      </c>
      <c r="Y70">
        <v>0.11796521959041566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40.9</v>
      </c>
      <c r="D71">
        <v>40.9</v>
      </c>
      <c r="E71">
        <v>37.65</v>
      </c>
      <c r="F71">
        <v>38.6</v>
      </c>
      <c r="G71">
        <f>_xll.TA_TYPPRICE(D71,E71,F71)</f>
        <v>39.050000000000004</v>
      </c>
      <c r="H71">
        <v>40.046710719788479</v>
      </c>
      <c r="I71" t="str">
        <f t="shared" si="20"/>
        <v>DOWN</v>
      </c>
      <c r="J71">
        <v>42.170123417509295</v>
      </c>
      <c r="K71">
        <v>40.032937666958091</v>
      </c>
      <c r="L71" t="str">
        <f t="shared" si="21"/>
        <v>DOWN</v>
      </c>
      <c r="M71" t="str">
        <f t="shared" si="22"/>
        <v>DOWN</v>
      </c>
      <c r="N71">
        <v>23.749109263831517</v>
      </c>
      <c r="O71" t="str">
        <f t="shared" si="23"/>
        <v>DOWN</v>
      </c>
      <c r="P71" t="str">
        <f t="shared" si="24"/>
        <v>DOWN</v>
      </c>
      <c r="Q71">
        <f t="shared" si="25"/>
        <v>0.95000000000000284</v>
      </c>
      <c r="R71">
        <f t="shared" si="26"/>
        <v>3.25</v>
      </c>
      <c r="S71">
        <f t="shared" si="27"/>
        <v>0.29230769230769316</v>
      </c>
      <c r="T71" t="str">
        <f t="shared" si="28"/>
        <v>No Indication</v>
      </c>
      <c r="U71" t="str">
        <f t="shared" si="29"/>
        <v>No T+M+I</v>
      </c>
      <c r="V71">
        <v>40.964784008478112</v>
      </c>
      <c r="W71">
        <v>41.042322119320623</v>
      </c>
      <c r="X71">
        <f t="shared" si="30"/>
        <v>-7.7538110842510832E-2</v>
      </c>
      <c r="Y71">
        <v>7.8864553503830356E-2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38.25</v>
      </c>
      <c r="D72">
        <v>38.549999999999997</v>
      </c>
      <c r="E72">
        <v>36.5</v>
      </c>
      <c r="F72">
        <v>36.950000000000003</v>
      </c>
      <c r="G72">
        <f>_xll.TA_TYPPRICE(D72,E72,F72)</f>
        <v>37.333333333333336</v>
      </c>
      <c r="H72">
        <v>38.690022026560911</v>
      </c>
      <c r="I72" t="str">
        <f t="shared" si="20"/>
        <v>DOWN</v>
      </c>
      <c r="J72">
        <v>41.365651546951675</v>
      </c>
      <c r="K72">
        <v>39.247840407634072</v>
      </c>
      <c r="L72" t="str">
        <f t="shared" si="21"/>
        <v>DOWN</v>
      </c>
      <c r="M72" t="str">
        <f t="shared" si="22"/>
        <v>DOWN</v>
      </c>
      <c r="N72">
        <v>17.203831450891787</v>
      </c>
      <c r="O72" t="str">
        <f t="shared" si="23"/>
        <v>DOWN</v>
      </c>
      <c r="P72" t="str">
        <f t="shared" si="24"/>
        <v>DOWN</v>
      </c>
      <c r="Q72">
        <f t="shared" si="25"/>
        <v>0.45000000000000284</v>
      </c>
      <c r="R72">
        <f t="shared" si="26"/>
        <v>2.0499999999999972</v>
      </c>
      <c r="S72">
        <f t="shared" si="27"/>
        <v>0.21951219512195291</v>
      </c>
      <c r="T72" t="str">
        <f t="shared" si="28"/>
        <v>No Indication</v>
      </c>
      <c r="U72" t="str">
        <f t="shared" si="29"/>
        <v>No T+M+I</v>
      </c>
      <c r="V72">
        <v>40.347124930250708</v>
      </c>
      <c r="W72">
        <v>40.739187147519097</v>
      </c>
      <c r="X72">
        <f t="shared" si="30"/>
        <v>-0.39206221726838919</v>
      </c>
      <c r="Y72">
        <v>-1.5320800650613559E-2</v>
      </c>
      <c r="Z72" t="str">
        <f t="shared" si="31"/>
        <v>DOWN</v>
      </c>
      <c r="AA72" t="str">
        <f t="shared" si="32"/>
        <v>No TMIM</v>
      </c>
      <c r="AB72" t="str">
        <f t="shared" si="33"/>
        <v>DOWN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36.700000000000003</v>
      </c>
      <c r="D73">
        <v>37.799999999999997</v>
      </c>
      <c r="E73">
        <v>32.700000000000003</v>
      </c>
      <c r="F73">
        <v>34.75</v>
      </c>
      <c r="G73">
        <f>_xll.TA_TYPPRICE(D73,E73,F73)</f>
        <v>35.083333333333336</v>
      </c>
      <c r="H73">
        <v>36.886677679947127</v>
      </c>
      <c r="I73" t="str">
        <f t="shared" si="20"/>
        <v>DOWN</v>
      </c>
      <c r="J73">
        <v>40.573284536517967</v>
      </c>
      <c r="K73">
        <v>37.792764761493167</v>
      </c>
      <c r="L73" t="str">
        <f t="shared" si="21"/>
        <v>DOWN</v>
      </c>
      <c r="M73" t="str">
        <f t="shared" si="22"/>
        <v>DOWN</v>
      </c>
      <c r="N73">
        <v>11.788816017288498</v>
      </c>
      <c r="O73" t="str">
        <f t="shared" si="23"/>
        <v>DOWN</v>
      </c>
      <c r="P73" t="str">
        <f t="shared" si="24"/>
        <v>DOWN</v>
      </c>
      <c r="Q73">
        <f t="shared" si="25"/>
        <v>2.0499999999999972</v>
      </c>
      <c r="R73">
        <f t="shared" si="26"/>
        <v>5.0999999999999943</v>
      </c>
      <c r="S73">
        <f t="shared" si="27"/>
        <v>0.40196078431372539</v>
      </c>
      <c r="T73" t="str">
        <f t="shared" si="28"/>
        <v>No Indication</v>
      </c>
      <c r="U73" t="str">
        <f t="shared" si="29"/>
        <v>No T+M+I</v>
      </c>
      <c r="V73">
        <v>39.486028787135211</v>
      </c>
      <c r="W73">
        <v>40.295543655110272</v>
      </c>
      <c r="X73">
        <f t="shared" si="30"/>
        <v>-0.80951486797506078</v>
      </c>
      <c r="Y73">
        <v>-0.17415961411550301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33.200000000000003</v>
      </c>
      <c r="D74">
        <v>35.200000000000003</v>
      </c>
      <c r="E74">
        <v>32.15</v>
      </c>
      <c r="F74">
        <v>34.549999999999997</v>
      </c>
      <c r="G74">
        <f>_xll.TA_TYPPRICE(D74,E74,F74)</f>
        <v>33.966666666666661</v>
      </c>
      <c r="H74">
        <v>35.426672173306898</v>
      </c>
      <c r="I74" t="str">
        <f t="shared" si="20"/>
        <v>DOWN</v>
      </c>
      <c r="J74">
        <v>39.379221306180639</v>
      </c>
      <c r="K74">
        <v>36.538817036716907</v>
      </c>
      <c r="L74" t="str">
        <f t="shared" si="21"/>
        <v>DOWN</v>
      </c>
      <c r="M74" t="str">
        <f t="shared" si="22"/>
        <v>DOWN</v>
      </c>
      <c r="N74">
        <v>11.381717383294587</v>
      </c>
      <c r="O74" t="str">
        <f t="shared" si="23"/>
        <v>DOWN</v>
      </c>
      <c r="P74" t="str">
        <f t="shared" si="24"/>
        <v>DOWN</v>
      </c>
      <c r="Q74">
        <f t="shared" si="25"/>
        <v>2.3999999999999986</v>
      </c>
      <c r="R74">
        <f t="shared" si="26"/>
        <v>3.0500000000000043</v>
      </c>
      <c r="S74">
        <f t="shared" si="27"/>
        <v>0.78688524590163778</v>
      </c>
      <c r="T74" t="str">
        <f t="shared" si="28"/>
        <v>No Indication</v>
      </c>
      <c r="U74" t="str">
        <f t="shared" si="29"/>
        <v>No T+M+I</v>
      </c>
      <c r="V74">
        <v>38.726639742960565</v>
      </c>
      <c r="W74">
        <v>39.869947828805806</v>
      </c>
      <c r="X74">
        <f t="shared" si="30"/>
        <v>-1.1433080858452414</v>
      </c>
      <c r="Y74">
        <v>-0.36798930846145067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35.4</v>
      </c>
      <c r="D75">
        <v>37</v>
      </c>
      <c r="E75">
        <v>35.1</v>
      </c>
      <c r="F75">
        <v>36.700000000000003</v>
      </c>
      <c r="G75">
        <f>_xll.TA_TYPPRICE(D75,E75,F75)</f>
        <v>36.266666666666666</v>
      </c>
      <c r="H75">
        <v>35.846669419986782</v>
      </c>
      <c r="I75" t="str">
        <f t="shared" si="20"/>
        <v>UP</v>
      </c>
      <c r="J75">
        <v>38.850505460362719</v>
      </c>
      <c r="K75">
        <v>36.219079917446486</v>
      </c>
      <c r="L75" t="str">
        <f t="shared" si="21"/>
        <v>No Confirmation</v>
      </c>
      <c r="M75" t="str">
        <f t="shared" si="22"/>
        <v>No Trend</v>
      </c>
      <c r="N75">
        <v>39.469709327938496</v>
      </c>
      <c r="O75" t="str">
        <f t="shared" si="23"/>
        <v>DOWN</v>
      </c>
      <c r="P75" t="str">
        <f t="shared" si="24"/>
        <v>No Trend + Momentum</v>
      </c>
      <c r="Q75">
        <f t="shared" si="25"/>
        <v>1.6000000000000014</v>
      </c>
      <c r="R75">
        <f t="shared" si="26"/>
        <v>1.8999999999999986</v>
      </c>
      <c r="S75">
        <f t="shared" si="27"/>
        <v>0.84210526315789613</v>
      </c>
      <c r="T75" t="str">
        <f t="shared" si="28"/>
        <v>UP</v>
      </c>
      <c r="U75" t="str">
        <f t="shared" si="29"/>
        <v>No T+M+I</v>
      </c>
      <c r="V75">
        <v>38.414849013274328</v>
      </c>
      <c r="W75">
        <v>39.635136878523895</v>
      </c>
      <c r="X75">
        <f t="shared" si="30"/>
        <v>-1.220287865249567</v>
      </c>
      <c r="Y75">
        <v>-0.53844901981907389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36.15</v>
      </c>
      <c r="D76">
        <v>37.450000000000003</v>
      </c>
      <c r="E76">
        <v>36</v>
      </c>
      <c r="F76">
        <v>37</v>
      </c>
      <c r="G76">
        <f>_xll.TA_TYPPRICE(D76,E76,F76)</f>
        <v>36.81666666666667</v>
      </c>
      <c r="H76">
        <v>36.331668043326729</v>
      </c>
      <c r="I76" t="str">
        <f t="shared" si="20"/>
        <v>UP</v>
      </c>
      <c r="J76">
        <v>38.53928202472656</v>
      </c>
      <c r="K76">
        <v>36.170395491347264</v>
      </c>
      <c r="L76" t="str">
        <f t="shared" si="21"/>
        <v>No Confirmation</v>
      </c>
      <c r="M76" t="str">
        <f t="shared" si="22"/>
        <v>No Trend</v>
      </c>
      <c r="N76">
        <v>42.640693416942455</v>
      </c>
      <c r="O76" t="str">
        <f t="shared" si="23"/>
        <v>No Momentum</v>
      </c>
      <c r="P76" t="str">
        <f t="shared" si="24"/>
        <v>No Trend + Momentum</v>
      </c>
      <c r="Q76">
        <f t="shared" si="25"/>
        <v>1</v>
      </c>
      <c r="R76">
        <f t="shared" si="26"/>
        <v>1.4500000000000028</v>
      </c>
      <c r="S76">
        <f t="shared" si="27"/>
        <v>0.68965517241379171</v>
      </c>
      <c r="T76" t="str">
        <f t="shared" si="28"/>
        <v>No Indication</v>
      </c>
      <c r="U76" t="str">
        <f t="shared" si="29"/>
        <v>No T+M+I</v>
      </c>
      <c r="V76">
        <v>38.197179934309048</v>
      </c>
      <c r="W76">
        <v>39.439941554188792</v>
      </c>
      <c r="X76">
        <f t="shared" si="30"/>
        <v>-1.2427616198797438</v>
      </c>
      <c r="Y76">
        <v>-0.67931153983120784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36.85</v>
      </c>
      <c r="D77">
        <v>37.9</v>
      </c>
      <c r="E77">
        <v>36.85</v>
      </c>
      <c r="F77">
        <v>37.200000000000003</v>
      </c>
      <c r="G77">
        <f>_xll.TA_TYPPRICE(D77,E77,F77)</f>
        <v>37.31666666666667</v>
      </c>
      <c r="H77">
        <v>36.824167354996703</v>
      </c>
      <c r="I77" t="str">
        <f t="shared" si="20"/>
        <v>UP</v>
      </c>
      <c r="J77">
        <v>38.397219352565102</v>
      </c>
      <c r="K77">
        <v>36.321418715492314</v>
      </c>
      <c r="L77" t="str">
        <f t="shared" si="21"/>
        <v>No Confirmation</v>
      </c>
      <c r="M77" t="str">
        <f t="shared" si="22"/>
        <v>No Trend</v>
      </c>
      <c r="N77">
        <v>45.040005483256166</v>
      </c>
      <c r="O77" t="str">
        <f t="shared" si="23"/>
        <v>No Momentum</v>
      </c>
      <c r="P77" t="str">
        <f t="shared" si="24"/>
        <v>No Trend + Momentum</v>
      </c>
      <c r="Q77">
        <f t="shared" si="25"/>
        <v>0.35000000000000142</v>
      </c>
      <c r="R77">
        <f t="shared" si="26"/>
        <v>1.0499999999999972</v>
      </c>
      <c r="S77">
        <f t="shared" si="27"/>
        <v>0.33333333333333559</v>
      </c>
      <c r="T77" t="str">
        <f t="shared" si="28"/>
        <v>No Indication</v>
      </c>
      <c r="U77" t="str">
        <f t="shared" si="29"/>
        <v>No T+M+I</v>
      </c>
      <c r="V77">
        <v>38.04376763672304</v>
      </c>
      <c r="W77">
        <v>39.274019957582212</v>
      </c>
      <c r="X77">
        <f t="shared" si="30"/>
        <v>-1.2302523208591722</v>
      </c>
      <c r="Y77">
        <v>-0.7894996960368007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37</v>
      </c>
      <c r="D78">
        <v>37</v>
      </c>
      <c r="E78">
        <v>36.25</v>
      </c>
      <c r="F78">
        <v>36.75</v>
      </c>
      <c r="G78">
        <f>_xll.TA_TYPPRICE(D78,E78,F78)</f>
        <v>36.666666666666664</v>
      </c>
      <c r="H78">
        <v>36.745417010831687</v>
      </c>
      <c r="I78" t="str">
        <f t="shared" si="20"/>
        <v>UP</v>
      </c>
      <c r="J78">
        <v>38.086726163106192</v>
      </c>
      <c r="K78">
        <v>36.305547889827352</v>
      </c>
      <c r="L78" t="str">
        <f t="shared" si="21"/>
        <v>No Confirmation</v>
      </c>
      <c r="M78" t="str">
        <f t="shared" si="22"/>
        <v>No Trend</v>
      </c>
      <c r="N78">
        <v>40.29900792537547</v>
      </c>
      <c r="O78" t="str">
        <f t="shared" si="23"/>
        <v>No Momentum</v>
      </c>
      <c r="P78" t="str">
        <f t="shared" si="24"/>
        <v>No Trend + Momentum</v>
      </c>
      <c r="Q78">
        <f t="shared" si="25"/>
        <v>0.5</v>
      </c>
      <c r="R78">
        <f t="shared" si="26"/>
        <v>0.75</v>
      </c>
      <c r="S78">
        <f t="shared" si="27"/>
        <v>0.66666666666666663</v>
      </c>
      <c r="T78" t="str">
        <f t="shared" si="28"/>
        <v>No Indication</v>
      </c>
      <c r="U78" t="str">
        <f t="shared" si="29"/>
        <v>No T+M+I</v>
      </c>
      <c r="V78">
        <v>37.844726461842569</v>
      </c>
      <c r="W78">
        <v>39.087055516279825</v>
      </c>
      <c r="X78">
        <f t="shared" si="30"/>
        <v>-1.2423290544372563</v>
      </c>
      <c r="Y78">
        <v>-0.88006556771689182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36.700000000000003</v>
      </c>
      <c r="D79">
        <v>37.35</v>
      </c>
      <c r="E79">
        <v>35.9</v>
      </c>
      <c r="F79">
        <v>36.200000000000003</v>
      </c>
      <c r="G79">
        <f>_xll.TA_TYPPRICE(D79,E79,F79)</f>
        <v>36.483333333333334</v>
      </c>
      <c r="H79">
        <v>36.614375172082511</v>
      </c>
      <c r="I79" t="str">
        <f t="shared" si="20"/>
        <v>DOWN</v>
      </c>
      <c r="J79">
        <v>37.923009237971485</v>
      </c>
      <c r="K79">
        <v>36.215426136532386</v>
      </c>
      <c r="L79" t="str">
        <f t="shared" si="21"/>
        <v>DOWN</v>
      </c>
      <c r="M79" t="str">
        <f t="shared" si="22"/>
        <v>DOWN</v>
      </c>
      <c r="N79">
        <v>34.716078395447859</v>
      </c>
      <c r="O79" t="str">
        <f t="shared" si="23"/>
        <v>DOWN</v>
      </c>
      <c r="P79" t="str">
        <f t="shared" si="24"/>
        <v>DOWN</v>
      </c>
      <c r="Q79">
        <f t="shared" si="25"/>
        <v>0.30000000000000426</v>
      </c>
      <c r="R79">
        <f t="shared" si="26"/>
        <v>1.4500000000000028</v>
      </c>
      <c r="S79">
        <f t="shared" si="27"/>
        <v>0.20689655172414045</v>
      </c>
      <c r="T79" t="str">
        <f t="shared" si="28"/>
        <v>No Indication</v>
      </c>
      <c r="U79" t="str">
        <f t="shared" si="29"/>
        <v>No T+M+I</v>
      </c>
      <c r="V79">
        <v>37.5916916215591</v>
      </c>
      <c r="W79">
        <v>38.873199552110947</v>
      </c>
      <c r="X79">
        <f t="shared" si="30"/>
        <v>-1.2815079305518466</v>
      </c>
      <c r="Y79">
        <v>-0.96035404028388283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36.200000000000003</v>
      </c>
      <c r="D80">
        <v>36.700000000000003</v>
      </c>
      <c r="E80">
        <v>35</v>
      </c>
      <c r="F80">
        <v>35.299999999999997</v>
      </c>
      <c r="G80">
        <f>_xll.TA_TYPPRICE(D80,E80,F80)</f>
        <v>35.666666666666664</v>
      </c>
      <c r="H80">
        <v>36.140520919374588</v>
      </c>
      <c r="I80" t="str">
        <f t="shared" si="20"/>
        <v>DOWN</v>
      </c>
      <c r="J80">
        <v>37.651229407311156</v>
      </c>
      <c r="K80">
        <v>35.945331439525191</v>
      </c>
      <c r="L80" t="str">
        <f t="shared" si="21"/>
        <v>DOWN</v>
      </c>
      <c r="M80" t="str">
        <f t="shared" si="22"/>
        <v>DOWN</v>
      </c>
      <c r="N80">
        <v>27.050665153247781</v>
      </c>
      <c r="O80" t="str">
        <f t="shared" si="23"/>
        <v>DOWN</v>
      </c>
      <c r="P80" t="str">
        <f t="shared" si="24"/>
        <v>DOWN</v>
      </c>
      <c r="Q80">
        <f t="shared" si="25"/>
        <v>0.29999999999999716</v>
      </c>
      <c r="R80">
        <f t="shared" si="26"/>
        <v>1.7000000000000028</v>
      </c>
      <c r="S80">
        <f t="shared" si="27"/>
        <v>0.17647058823529216</v>
      </c>
      <c r="T80" t="str">
        <f t="shared" si="28"/>
        <v>DOWN</v>
      </c>
      <c r="U80" t="str">
        <f t="shared" si="29"/>
        <v>DOWN</v>
      </c>
      <c r="V80">
        <v>37.239123679780775</v>
      </c>
      <c r="W80">
        <v>38.608518103806432</v>
      </c>
      <c r="X80">
        <f t="shared" si="30"/>
        <v>-1.369394424025657</v>
      </c>
      <c r="Y80">
        <v>-1.0421621170322377</v>
      </c>
      <c r="Z80" t="str">
        <f t="shared" si="31"/>
        <v>DOWN</v>
      </c>
      <c r="AA80" t="str">
        <f t="shared" si="32"/>
        <v>DOWN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35.6</v>
      </c>
      <c r="D81">
        <v>36.450000000000003</v>
      </c>
      <c r="E81">
        <v>35.4</v>
      </c>
      <c r="F81">
        <v>35.9</v>
      </c>
      <c r="G81">
        <f>_xll.TA_TYPPRICE(D81,E81,F81)</f>
        <v>35.916666666666664</v>
      </c>
      <c r="H81">
        <v>36.028593793020626</v>
      </c>
      <c r="I81" t="str">
        <f t="shared" si="20"/>
        <v>DOWN</v>
      </c>
      <c r="J81">
        <v>37.38428953901979</v>
      </c>
      <c r="K81">
        <v>35.824146675186256</v>
      </c>
      <c r="L81" t="str">
        <f t="shared" si="21"/>
        <v>No Confirmation</v>
      </c>
      <c r="M81" t="str">
        <f t="shared" si="22"/>
        <v>No Trend</v>
      </c>
      <c r="N81">
        <v>38.387514934295126</v>
      </c>
      <c r="O81" t="str">
        <f t="shared" si="23"/>
        <v>DOWN</v>
      </c>
      <c r="P81" t="str">
        <f t="shared" si="24"/>
        <v>No Trend + Momentum</v>
      </c>
      <c r="Q81">
        <f t="shared" si="25"/>
        <v>0.5</v>
      </c>
      <c r="R81">
        <f t="shared" si="26"/>
        <v>1.0500000000000043</v>
      </c>
      <c r="S81">
        <f t="shared" si="27"/>
        <v>0.47619047619047428</v>
      </c>
      <c r="T81" t="str">
        <f t="shared" si="28"/>
        <v>No Indication</v>
      </c>
      <c r="U81" t="str">
        <f t="shared" si="29"/>
        <v>No T+M+I</v>
      </c>
      <c r="V81">
        <v>37.033104652122191</v>
      </c>
      <c r="W81">
        <v>38.407887133154105</v>
      </c>
      <c r="X81">
        <f t="shared" si="30"/>
        <v>-1.3747824810319145</v>
      </c>
      <c r="Y81">
        <v>-1.1086861898321732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36.1</v>
      </c>
      <c r="D82">
        <v>37.1</v>
      </c>
      <c r="E82">
        <v>36.1</v>
      </c>
      <c r="F82">
        <v>36.4</v>
      </c>
      <c r="G82">
        <f>_xll.TA_TYPPRICE(D82,E82,F82)</f>
        <v>36.533333333333331</v>
      </c>
      <c r="H82">
        <v>36.280963563176982</v>
      </c>
      <c r="I82" t="str">
        <f t="shared" si="20"/>
        <v>UP</v>
      </c>
      <c r="J82">
        <v>37.321114085904284</v>
      </c>
      <c r="K82">
        <v>35.885447414033756</v>
      </c>
      <c r="L82" t="str">
        <f t="shared" si="21"/>
        <v>No Confirmation</v>
      </c>
      <c r="M82" t="str">
        <f t="shared" si="22"/>
        <v>No Trend</v>
      </c>
      <c r="N82">
        <v>46.971843841548477</v>
      </c>
      <c r="O82" t="str">
        <f t="shared" si="23"/>
        <v>No Momentum</v>
      </c>
      <c r="P82" t="str">
        <f t="shared" si="24"/>
        <v>No Trend + Momentum</v>
      </c>
      <c r="Q82">
        <f t="shared" si="25"/>
        <v>0.29999999999999716</v>
      </c>
      <c r="R82">
        <f t="shared" si="26"/>
        <v>1</v>
      </c>
      <c r="S82">
        <f t="shared" si="27"/>
        <v>0.29999999999999716</v>
      </c>
      <c r="T82" t="str">
        <f t="shared" si="28"/>
        <v>No Indication</v>
      </c>
      <c r="U82" t="str">
        <f t="shared" si="29"/>
        <v>No T+M+I</v>
      </c>
      <c r="V82">
        <v>36.935703936411088</v>
      </c>
      <c r="W82">
        <v>38.259154752920466</v>
      </c>
      <c r="X82">
        <f t="shared" si="30"/>
        <v>-1.3234508165093786</v>
      </c>
      <c r="Y82">
        <v>-1.1516391151676142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36.9</v>
      </c>
      <c r="D83">
        <v>37.5</v>
      </c>
      <c r="E83">
        <v>36.799999999999997</v>
      </c>
      <c r="F83">
        <v>37.049999999999997</v>
      </c>
      <c r="G83">
        <f>_xll.TA_TYPPRICE(D83,E83,F83)</f>
        <v>37.116666666666667</v>
      </c>
      <c r="H83">
        <v>36.698815114921828</v>
      </c>
      <c r="I83" t="str">
        <f t="shared" si="20"/>
        <v>UP</v>
      </c>
      <c r="J83">
        <v>37.360866511258891</v>
      </c>
      <c r="K83">
        <v>36.088681322026254</v>
      </c>
      <c r="L83" t="str">
        <f t="shared" si="21"/>
        <v>No Confirmation</v>
      </c>
      <c r="M83" t="str">
        <f t="shared" si="22"/>
        <v>No Trend</v>
      </c>
      <c r="N83">
        <v>56.761392836446333</v>
      </c>
      <c r="O83" t="str">
        <f t="shared" si="23"/>
        <v>No Momentum</v>
      </c>
      <c r="P83" t="str">
        <f t="shared" si="24"/>
        <v>No Trend + Momentum</v>
      </c>
      <c r="Q83">
        <f t="shared" si="25"/>
        <v>0.25</v>
      </c>
      <c r="R83">
        <f t="shared" si="26"/>
        <v>0.70000000000000284</v>
      </c>
      <c r="S83">
        <f t="shared" si="27"/>
        <v>0.35714285714285571</v>
      </c>
      <c r="T83" t="str">
        <f t="shared" si="28"/>
        <v>No Indication</v>
      </c>
      <c r="U83" t="str">
        <f t="shared" si="29"/>
        <v>No T+M+I</v>
      </c>
      <c r="V83">
        <v>36.953287946193996</v>
      </c>
      <c r="W83">
        <v>38.169587734185619</v>
      </c>
      <c r="X83">
        <f t="shared" si="30"/>
        <v>-1.2162997879916233</v>
      </c>
      <c r="Y83">
        <v>-1.1645712497324161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36.9</v>
      </c>
      <c r="D84">
        <v>36.9</v>
      </c>
      <c r="E84">
        <v>35.75</v>
      </c>
      <c r="F84">
        <v>35.75</v>
      </c>
      <c r="G84">
        <f>_xll.TA_TYPPRICE(D84,E84,F84)</f>
        <v>36.133333333333333</v>
      </c>
      <c r="H84">
        <v>36.416074224127584</v>
      </c>
      <c r="I84" t="str">
        <f t="shared" si="20"/>
        <v>DOWN</v>
      </c>
      <c r="J84">
        <v>37.258451730979139</v>
      </c>
      <c r="K84">
        <v>36.013418806020418</v>
      </c>
      <c r="L84" t="str">
        <f t="shared" si="21"/>
        <v>DOWN</v>
      </c>
      <c r="M84" t="str">
        <f t="shared" si="22"/>
        <v>DOWN</v>
      </c>
      <c r="N84">
        <v>38.837073760512922</v>
      </c>
      <c r="O84" t="str">
        <f t="shared" si="23"/>
        <v>DOWN</v>
      </c>
      <c r="P84" t="str">
        <f t="shared" si="24"/>
        <v>DOWN</v>
      </c>
      <c r="Q84">
        <f t="shared" si="25"/>
        <v>0</v>
      </c>
      <c r="R84">
        <f t="shared" si="26"/>
        <v>1.1499999999999986</v>
      </c>
      <c r="S84">
        <f t="shared" si="27"/>
        <v>0</v>
      </c>
      <c r="T84" t="str">
        <f t="shared" si="28"/>
        <v>DOWN</v>
      </c>
      <c r="U84" t="str">
        <f t="shared" si="29"/>
        <v>DOWN</v>
      </c>
      <c r="V84">
        <v>36.768166723702613</v>
      </c>
      <c r="W84">
        <v>37.990359013134835</v>
      </c>
      <c r="X84">
        <f t="shared" si="30"/>
        <v>-1.2221922894322219</v>
      </c>
      <c r="Y84">
        <v>-1.1760954576723772</v>
      </c>
      <c r="Z84" t="str">
        <f t="shared" si="31"/>
        <v>DOWN</v>
      </c>
      <c r="AA84" t="str">
        <f t="shared" si="32"/>
        <v>DOWN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36.25</v>
      </c>
      <c r="D85">
        <v>37</v>
      </c>
      <c r="E85">
        <v>36.25</v>
      </c>
      <c r="F85">
        <v>36.950000000000003</v>
      </c>
      <c r="G85">
        <f>_xll.TA_TYPPRICE(D85,E85,F85)</f>
        <v>36.733333333333334</v>
      </c>
      <c r="H85">
        <v>36.574703778730459</v>
      </c>
      <c r="I85" t="str">
        <f t="shared" si="20"/>
        <v>UP</v>
      </c>
      <c r="J85">
        <v>37.201018012983774</v>
      </c>
      <c r="K85">
        <v>36.065992404682547</v>
      </c>
      <c r="L85" t="str">
        <f t="shared" si="21"/>
        <v>No Confirmation</v>
      </c>
      <c r="M85" t="str">
        <f t="shared" si="22"/>
        <v>No Trend</v>
      </c>
      <c r="N85">
        <v>55.171165131127353</v>
      </c>
      <c r="O85" t="str">
        <f t="shared" si="23"/>
        <v>No Momentum</v>
      </c>
      <c r="P85" t="str">
        <f t="shared" si="24"/>
        <v>No Trend + Momentum</v>
      </c>
      <c r="Q85">
        <f t="shared" si="25"/>
        <v>0.70000000000000284</v>
      </c>
      <c r="R85">
        <f t="shared" si="26"/>
        <v>0.75</v>
      </c>
      <c r="S85">
        <f t="shared" si="27"/>
        <v>0.93333333333333712</v>
      </c>
      <c r="T85" t="str">
        <f t="shared" si="28"/>
        <v>UP</v>
      </c>
      <c r="U85" t="str">
        <f t="shared" si="29"/>
        <v>No T+M+I</v>
      </c>
      <c r="V85">
        <v>36.796141073902213</v>
      </c>
      <c r="W85">
        <v>37.913295382532255</v>
      </c>
      <c r="X85">
        <f t="shared" si="30"/>
        <v>-1.1171543086300417</v>
      </c>
      <c r="Y85">
        <v>-1.1643072278639102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37</v>
      </c>
      <c r="D86">
        <v>37.200000000000003</v>
      </c>
      <c r="E86">
        <v>36.6</v>
      </c>
      <c r="F86">
        <v>36.9</v>
      </c>
      <c r="G86">
        <f>_xll.TA_TYPPRICE(D86,E86,F86)</f>
        <v>36.900000000000006</v>
      </c>
      <c r="H86">
        <v>36.737351889365229</v>
      </c>
      <c r="I86" t="str">
        <f t="shared" si="20"/>
        <v>UP</v>
      </c>
      <c r="J86">
        <v>37.20079178787627</v>
      </c>
      <c r="K86">
        <v>36.184660759197534</v>
      </c>
      <c r="L86" t="str">
        <f t="shared" si="21"/>
        <v>No Confirmation</v>
      </c>
      <c r="M86" t="str">
        <f t="shared" si="22"/>
        <v>No Trend</v>
      </c>
      <c r="N86">
        <v>54.414299921681256</v>
      </c>
      <c r="O86" t="str">
        <f t="shared" si="23"/>
        <v>No Momentum</v>
      </c>
      <c r="P86" t="str">
        <f t="shared" si="24"/>
        <v>No Trend + Momentum</v>
      </c>
      <c r="Q86">
        <f t="shared" si="25"/>
        <v>0.29999999999999716</v>
      </c>
      <c r="R86">
        <f t="shared" si="26"/>
        <v>0.60000000000000142</v>
      </c>
      <c r="S86">
        <f t="shared" si="27"/>
        <v>0.49999999999999406</v>
      </c>
      <c r="T86" t="str">
        <f t="shared" si="28"/>
        <v>No Indication</v>
      </c>
      <c r="U86" t="str">
        <f t="shared" si="29"/>
        <v>No T+M+I</v>
      </c>
      <c r="V86">
        <v>36.812119370224949</v>
      </c>
      <c r="W86">
        <v>37.838236465307645</v>
      </c>
      <c r="X86">
        <f t="shared" si="30"/>
        <v>-1.0261170950826966</v>
      </c>
      <c r="Y86">
        <v>-1.1366692013076674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37.049999999999997</v>
      </c>
      <c r="D87">
        <v>41.1</v>
      </c>
      <c r="E87">
        <v>37</v>
      </c>
      <c r="F87">
        <v>39.15</v>
      </c>
      <c r="G87">
        <f>_xll.TA_TYPPRICE(D87,E87,F87)</f>
        <v>39.083333333333336</v>
      </c>
      <c r="H87">
        <v>37.910342611349279</v>
      </c>
      <c r="I87" t="str">
        <f t="shared" si="20"/>
        <v>UP</v>
      </c>
      <c r="J87">
        <v>38.067282501681547</v>
      </c>
      <c r="K87">
        <v>36.365847257153639</v>
      </c>
      <c r="L87" t="str">
        <f t="shared" si="21"/>
        <v>UP</v>
      </c>
      <c r="M87" t="str">
        <f t="shared" si="22"/>
        <v>UP</v>
      </c>
      <c r="N87">
        <v>74.269574101593236</v>
      </c>
      <c r="O87" t="str">
        <f t="shared" si="23"/>
        <v>UP</v>
      </c>
      <c r="P87" t="str">
        <f t="shared" si="24"/>
        <v>UP</v>
      </c>
      <c r="Q87">
        <f t="shared" si="25"/>
        <v>2.1499999999999986</v>
      </c>
      <c r="R87">
        <f t="shared" si="26"/>
        <v>4.1000000000000014</v>
      </c>
      <c r="S87">
        <f t="shared" si="27"/>
        <v>0.52439024390243849</v>
      </c>
      <c r="T87" t="str">
        <f t="shared" si="28"/>
        <v>No Indication</v>
      </c>
      <c r="U87" t="str">
        <f t="shared" si="29"/>
        <v>No T+M+I</v>
      </c>
      <c r="V87">
        <v>37.171793313267266</v>
      </c>
      <c r="W87">
        <v>37.935404134544115</v>
      </c>
      <c r="X87">
        <f t="shared" si="30"/>
        <v>-0.76361082127684909</v>
      </c>
      <c r="Y87">
        <v>-1.0620575253015037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38.950000000000003</v>
      </c>
      <c r="D88">
        <v>41.2</v>
      </c>
      <c r="E88">
        <v>38.5</v>
      </c>
      <c r="F88">
        <v>39.799999999999997</v>
      </c>
      <c r="G88">
        <f>_xll.TA_TYPPRICE(D88,E88,F88)</f>
        <v>39.833333333333336</v>
      </c>
      <c r="H88">
        <v>38.871837972341311</v>
      </c>
      <c r="I88" t="str">
        <f t="shared" si="20"/>
        <v>UP</v>
      </c>
      <c r="J88">
        <v>38.763441945752312</v>
      </c>
      <c r="K88">
        <v>36.840103422230605</v>
      </c>
      <c r="L88" t="str">
        <f t="shared" si="21"/>
        <v>UP</v>
      </c>
      <c r="M88" t="str">
        <f t="shared" si="22"/>
        <v>UP</v>
      </c>
      <c r="N88">
        <v>77.766566213535683</v>
      </c>
      <c r="O88" t="str">
        <f t="shared" si="23"/>
        <v>UP</v>
      </c>
      <c r="P88" t="str">
        <f t="shared" si="24"/>
        <v>UP</v>
      </c>
      <c r="Q88">
        <f t="shared" si="25"/>
        <v>1.2999999999999972</v>
      </c>
      <c r="R88">
        <f t="shared" si="26"/>
        <v>2.7000000000000028</v>
      </c>
      <c r="S88">
        <f t="shared" si="27"/>
        <v>0.4814814814814799</v>
      </c>
      <c r="T88" t="str">
        <f t="shared" si="28"/>
        <v>No Indication</v>
      </c>
      <c r="U88" t="str">
        <f t="shared" si="29"/>
        <v>No T+M+I</v>
      </c>
      <c r="V88">
        <v>37.576132803533838</v>
      </c>
      <c r="W88">
        <v>38.073522346800104</v>
      </c>
      <c r="X88">
        <f t="shared" si="30"/>
        <v>-0.49738954326626583</v>
      </c>
      <c r="Y88">
        <v>-0.94912392889445607</v>
      </c>
      <c r="Z88" t="str">
        <f t="shared" si="31"/>
        <v>UP</v>
      </c>
      <c r="AA88" t="str">
        <f t="shared" si="32"/>
        <v>No TMIM</v>
      </c>
      <c r="AB88" t="str">
        <f t="shared" si="33"/>
        <v>UP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40.1</v>
      </c>
      <c r="D89">
        <v>41.8</v>
      </c>
      <c r="E89">
        <v>39.65</v>
      </c>
      <c r="F89">
        <v>40.700000000000003</v>
      </c>
      <c r="G89">
        <f>_xll.TA_TYPPRICE(D89,E89,F89)</f>
        <v>40.716666666666661</v>
      </c>
      <c r="H89">
        <v>39.794252319503983</v>
      </c>
      <c r="I89" t="str">
        <f t="shared" si="20"/>
        <v>UP</v>
      </c>
      <c r="J89">
        <v>39.438232624474018</v>
      </c>
      <c r="K89">
        <v>37.464524883957139</v>
      </c>
      <c r="L89" t="str">
        <f t="shared" si="21"/>
        <v>UP</v>
      </c>
      <c r="M89" t="str">
        <f t="shared" si="22"/>
        <v>UP</v>
      </c>
      <c r="N89">
        <v>82.000525437005521</v>
      </c>
      <c r="O89" t="str">
        <f t="shared" si="23"/>
        <v>UP</v>
      </c>
      <c r="P89" t="str">
        <f t="shared" si="24"/>
        <v>UP</v>
      </c>
      <c r="Q89">
        <f t="shared" si="25"/>
        <v>1.0500000000000043</v>
      </c>
      <c r="R89">
        <f t="shared" si="26"/>
        <v>2.1499999999999986</v>
      </c>
      <c r="S89">
        <f t="shared" si="27"/>
        <v>0.48837209302325812</v>
      </c>
      <c r="T89" t="str">
        <f t="shared" si="28"/>
        <v>No Indication</v>
      </c>
      <c r="U89" t="str">
        <f t="shared" si="29"/>
        <v>No T+M+I</v>
      </c>
      <c r="V89">
        <v>38.056727756836324</v>
      </c>
      <c r="W89">
        <v>38.268076247037136</v>
      </c>
      <c r="X89">
        <f t="shared" si="30"/>
        <v>-0.21134849020081248</v>
      </c>
      <c r="Y89">
        <v>-0.80156884115572735</v>
      </c>
      <c r="Z89" t="str">
        <f t="shared" si="31"/>
        <v>UP</v>
      </c>
      <c r="AA89" t="str">
        <f t="shared" si="32"/>
        <v>No TMIM</v>
      </c>
      <c r="AB89" t="str">
        <f t="shared" si="33"/>
        <v>UP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40.85</v>
      </c>
      <c r="D90">
        <v>41.95</v>
      </c>
      <c r="E90">
        <v>40.799999999999997</v>
      </c>
      <c r="F90">
        <v>41.15</v>
      </c>
      <c r="G90">
        <f>_xll.TA_TYPPRICE(D90,E90,F90)</f>
        <v>41.300000000000004</v>
      </c>
      <c r="H90">
        <v>40.547126159751997</v>
      </c>
      <c r="I90" t="str">
        <f t="shared" si="20"/>
        <v>UP</v>
      </c>
      <c r="J90">
        <v>39.996403152368678</v>
      </c>
      <c r="K90">
        <v>38.205741576411107</v>
      </c>
      <c r="L90" t="str">
        <f t="shared" si="21"/>
        <v>UP</v>
      </c>
      <c r="M90" t="str">
        <f t="shared" si="22"/>
        <v>UP</v>
      </c>
      <c r="N90">
        <v>83.914966956388497</v>
      </c>
      <c r="O90" t="str">
        <f t="shared" si="23"/>
        <v>UP</v>
      </c>
      <c r="P90" t="str">
        <f t="shared" si="24"/>
        <v>UP</v>
      </c>
      <c r="Q90">
        <f t="shared" si="25"/>
        <v>0.35000000000000142</v>
      </c>
      <c r="R90">
        <f t="shared" si="26"/>
        <v>1.1500000000000057</v>
      </c>
      <c r="S90">
        <f t="shared" si="27"/>
        <v>0.30434782608695626</v>
      </c>
      <c r="T90" t="str">
        <f t="shared" si="28"/>
        <v>No Indication</v>
      </c>
      <c r="U90" t="str">
        <f t="shared" si="29"/>
        <v>No T+M+I</v>
      </c>
      <c r="V90">
        <v>38.532615794246119</v>
      </c>
      <c r="W90">
        <v>38.481552080589942</v>
      </c>
      <c r="X90">
        <f t="shared" si="30"/>
        <v>5.1063713656176901E-2</v>
      </c>
      <c r="Y90">
        <v>-0.63104233019334655</v>
      </c>
      <c r="Z90" t="str">
        <f t="shared" si="31"/>
        <v>UP</v>
      </c>
      <c r="AA90" t="str">
        <f t="shared" si="32"/>
        <v>No TMIM</v>
      </c>
      <c r="AB90" t="str">
        <f t="shared" si="33"/>
        <v>UP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41.5</v>
      </c>
      <c r="D91">
        <v>42.4</v>
      </c>
      <c r="E91">
        <v>41.2</v>
      </c>
      <c r="F91">
        <v>41.25</v>
      </c>
      <c r="G91">
        <f>_xll.TA_TYPPRICE(D91,E91,F91)</f>
        <v>41.616666666666667</v>
      </c>
      <c r="H91">
        <v>41.081896413209336</v>
      </c>
      <c r="I91" t="str">
        <f t="shared" si="20"/>
        <v>UP</v>
      </c>
      <c r="J91">
        <v>40.530535785175637</v>
      </c>
      <c r="K91">
        <v>38.871132337208643</v>
      </c>
      <c r="L91" t="str">
        <f t="shared" si="21"/>
        <v>UP</v>
      </c>
      <c r="M91" t="str">
        <f t="shared" si="22"/>
        <v>UP</v>
      </c>
      <c r="N91">
        <v>84.376557093839239</v>
      </c>
      <c r="O91" t="str">
        <f t="shared" si="23"/>
        <v>UP</v>
      </c>
      <c r="P91" t="str">
        <f t="shared" si="24"/>
        <v>UP</v>
      </c>
      <c r="Q91">
        <f t="shared" si="25"/>
        <v>4.9999999999997158E-2</v>
      </c>
      <c r="R91">
        <f t="shared" si="26"/>
        <v>1.1999999999999957</v>
      </c>
      <c r="S91">
        <f t="shared" si="27"/>
        <v>4.1666666666664444E-2</v>
      </c>
      <c r="T91" t="str">
        <f t="shared" si="28"/>
        <v>DOWN</v>
      </c>
      <c r="U91" t="str">
        <f t="shared" si="29"/>
        <v>No T+M+I</v>
      </c>
      <c r="V91">
        <v>38.950674902823643</v>
      </c>
      <c r="W91">
        <v>38.686622296842536</v>
      </c>
      <c r="X91">
        <f t="shared" si="30"/>
        <v>0.26405260598110658</v>
      </c>
      <c r="Y91">
        <v>-0.45202334295845592</v>
      </c>
      <c r="Z91" t="str">
        <f t="shared" si="31"/>
        <v>UP</v>
      </c>
      <c r="AA91" t="str">
        <f t="shared" si="32"/>
        <v>No TMIM</v>
      </c>
      <c r="AB91" t="str">
        <f t="shared" si="33"/>
        <v>UP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41.35</v>
      </c>
      <c r="D92">
        <v>42.15</v>
      </c>
      <c r="E92">
        <v>38</v>
      </c>
      <c r="F92">
        <v>39.049999999999997</v>
      </c>
      <c r="G92">
        <f>_xll.TA_TYPPRICE(D92,E92,F92)</f>
        <v>39.733333333333334</v>
      </c>
      <c r="H92">
        <v>40.407614873271335</v>
      </c>
      <c r="I92" t="str">
        <f t="shared" si="20"/>
        <v>DOWN</v>
      </c>
      <c r="J92">
        <v>40.89041672180327</v>
      </c>
      <c r="K92">
        <v>38.677547373384499</v>
      </c>
      <c r="L92" t="str">
        <f t="shared" si="21"/>
        <v>No Confirmation</v>
      </c>
      <c r="M92" t="str">
        <f t="shared" si="22"/>
        <v>No Trend</v>
      </c>
      <c r="N92">
        <v>47.159767236824926</v>
      </c>
      <c r="O92" t="str">
        <f t="shared" si="23"/>
        <v>No Momentum</v>
      </c>
      <c r="P92" t="str">
        <f t="shared" si="24"/>
        <v>No Trend + Momentum</v>
      </c>
      <c r="Q92">
        <f t="shared" si="25"/>
        <v>1.0499999999999972</v>
      </c>
      <c r="R92">
        <f t="shared" si="26"/>
        <v>4.1499999999999986</v>
      </c>
      <c r="S92">
        <f t="shared" si="27"/>
        <v>0.25301204819277051</v>
      </c>
      <c r="T92" t="str">
        <f t="shared" si="28"/>
        <v>No Indication</v>
      </c>
      <c r="U92" t="str">
        <f t="shared" si="29"/>
        <v>No T+M+I</v>
      </c>
      <c r="V92">
        <v>38.965955687004623</v>
      </c>
      <c r="W92">
        <v>38.713539163743086</v>
      </c>
      <c r="X92">
        <f t="shared" si="30"/>
        <v>0.25241652326153741</v>
      </c>
      <c r="Y92">
        <v>-0.31113536971445721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39.5</v>
      </c>
      <c r="D93">
        <v>39.950000000000003</v>
      </c>
      <c r="E93">
        <v>37.5</v>
      </c>
      <c r="F93">
        <v>37.799999999999997</v>
      </c>
      <c r="G93">
        <f>_xll.TA_TYPPRICE(D93,E93,F93)</f>
        <v>38.416666666666664</v>
      </c>
      <c r="H93">
        <v>39.412140769969</v>
      </c>
      <c r="I93" t="str">
        <f t="shared" si="20"/>
        <v>DOWN</v>
      </c>
      <c r="J93">
        <v>40.681435228069212</v>
      </c>
      <c r="K93">
        <v>38.415870179299056</v>
      </c>
      <c r="L93" t="str">
        <f t="shared" si="21"/>
        <v>DOWN</v>
      </c>
      <c r="M93" t="str">
        <f t="shared" si="22"/>
        <v>DOWN</v>
      </c>
      <c r="N93">
        <v>35.910269760928578</v>
      </c>
      <c r="O93" t="str">
        <f t="shared" si="23"/>
        <v>DOWN</v>
      </c>
      <c r="P93" t="str">
        <f t="shared" si="24"/>
        <v>DOWN</v>
      </c>
      <c r="Q93">
        <f t="shared" si="25"/>
        <v>0.29999999999999716</v>
      </c>
      <c r="R93">
        <f t="shared" si="26"/>
        <v>2.4500000000000028</v>
      </c>
      <c r="S93">
        <f t="shared" si="27"/>
        <v>0.12244897959183543</v>
      </c>
      <c r="T93" t="str">
        <f t="shared" si="28"/>
        <v>DOWN</v>
      </c>
      <c r="U93" t="str">
        <f t="shared" si="29"/>
        <v>DOWN</v>
      </c>
      <c r="V93">
        <v>38.786577889003908</v>
      </c>
      <c r="W93">
        <v>38.645869596058411</v>
      </c>
      <c r="X93">
        <f t="shared" si="30"/>
        <v>0.14070829294549725</v>
      </c>
      <c r="Y93">
        <v>-0.22076663718246631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38.35</v>
      </c>
      <c r="D94">
        <v>41</v>
      </c>
      <c r="E94">
        <v>38.25</v>
      </c>
      <c r="F94">
        <v>38.85</v>
      </c>
      <c r="G94">
        <f>_xll.TA_TYPPRICE(D94,E94,F94)</f>
        <v>39.366666666666667</v>
      </c>
      <c r="H94">
        <v>39.389403718317837</v>
      </c>
      <c r="I94" t="str">
        <f t="shared" si="20"/>
        <v>DOWN</v>
      </c>
      <c r="J94">
        <v>40.752227399609389</v>
      </c>
      <c r="K94">
        <v>38.37901013945482</v>
      </c>
      <c r="L94" t="str">
        <f t="shared" si="21"/>
        <v>No Confirmation</v>
      </c>
      <c r="M94" t="str">
        <f t="shared" si="22"/>
        <v>No Trend</v>
      </c>
      <c r="N94">
        <v>48.747369815819511</v>
      </c>
      <c r="O94" t="str">
        <f t="shared" si="23"/>
        <v>No Momentum</v>
      </c>
      <c r="P94" t="str">
        <f t="shared" si="24"/>
        <v>No Trend + Momentum</v>
      </c>
      <c r="Q94">
        <f t="shared" si="25"/>
        <v>0.60000000000000142</v>
      </c>
      <c r="R94">
        <f t="shared" si="26"/>
        <v>2.75</v>
      </c>
      <c r="S94">
        <f t="shared" si="27"/>
        <v>0.2181818181818187</v>
      </c>
      <c r="T94" t="str">
        <f t="shared" si="28"/>
        <v>No Indication</v>
      </c>
      <c r="U94" t="str">
        <f t="shared" si="29"/>
        <v>No T+M+I</v>
      </c>
      <c r="V94">
        <v>38.796335136849464</v>
      </c>
      <c r="W94">
        <v>38.660990366720753</v>
      </c>
      <c r="X94">
        <f t="shared" si="30"/>
        <v>0.13534477012871093</v>
      </c>
      <c r="Y94">
        <v>-0.14954435572023084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38.799999999999997</v>
      </c>
      <c r="D95">
        <v>39.25</v>
      </c>
      <c r="E95">
        <v>38.4</v>
      </c>
      <c r="F95">
        <v>38.700000000000003</v>
      </c>
      <c r="G95">
        <f>_xll.TA_TYPPRICE(D95,E95,F95)</f>
        <v>38.783333333333339</v>
      </c>
      <c r="H95">
        <v>39.086368525825591</v>
      </c>
      <c r="I95" t="str">
        <f t="shared" si="20"/>
        <v>DOWN</v>
      </c>
      <c r="J95">
        <v>40.418399088585083</v>
      </c>
      <c r="K95">
        <v>38.383674552909305</v>
      </c>
      <c r="L95" t="str">
        <f t="shared" si="21"/>
        <v>No Confirmation</v>
      </c>
      <c r="M95" t="str">
        <f t="shared" si="22"/>
        <v>No Trend</v>
      </c>
      <c r="N95">
        <v>47.064000915673368</v>
      </c>
      <c r="O95" t="str">
        <f t="shared" si="23"/>
        <v>No Momentum</v>
      </c>
      <c r="P95" t="str">
        <f t="shared" si="24"/>
        <v>No Trend + Momentum</v>
      </c>
      <c r="Q95">
        <f t="shared" si="25"/>
        <v>0.30000000000000426</v>
      </c>
      <c r="R95">
        <f t="shared" si="26"/>
        <v>0.85000000000000142</v>
      </c>
      <c r="S95">
        <f t="shared" si="27"/>
        <v>0.35294117647059264</v>
      </c>
      <c r="T95" t="str">
        <f t="shared" si="28"/>
        <v>No Indication</v>
      </c>
      <c r="U95" t="str">
        <f t="shared" si="29"/>
        <v>No T+M+I</v>
      </c>
      <c r="V95">
        <v>38.781514346564933</v>
      </c>
      <c r="W95">
        <v>38.663879969185885</v>
      </c>
      <c r="X95">
        <f t="shared" si="30"/>
        <v>0.11763437737904781</v>
      </c>
      <c r="Y95">
        <v>-9.6108609100375109E-2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38.65</v>
      </c>
      <c r="D96">
        <v>39.200000000000003</v>
      </c>
      <c r="E96">
        <v>38.200000000000003</v>
      </c>
      <c r="F96">
        <v>38.35</v>
      </c>
      <c r="G96">
        <f>_xll.TA_TYPPRICE(D96,E96,F96)</f>
        <v>38.583333333333336</v>
      </c>
      <c r="H96">
        <v>38.83485092957946</v>
      </c>
      <c r="I96" t="str">
        <f t="shared" si="20"/>
        <v>DOWN</v>
      </c>
      <c r="J96">
        <v>40.147643735566177</v>
      </c>
      <c r="K96">
        <v>38.342857985596126</v>
      </c>
      <c r="L96" t="str">
        <f t="shared" si="21"/>
        <v>No Confirmation</v>
      </c>
      <c r="M96" t="str">
        <f t="shared" si="22"/>
        <v>No Trend</v>
      </c>
      <c r="N96">
        <v>42.757475945758017</v>
      </c>
      <c r="O96" t="str">
        <f t="shared" si="23"/>
        <v>No Momentum</v>
      </c>
      <c r="P96" t="str">
        <f t="shared" si="24"/>
        <v>No Trend + Momentum</v>
      </c>
      <c r="Q96">
        <f t="shared" si="25"/>
        <v>0.14999999999999858</v>
      </c>
      <c r="R96">
        <f t="shared" si="26"/>
        <v>1</v>
      </c>
      <c r="S96">
        <f t="shared" si="27"/>
        <v>0.14999999999999858</v>
      </c>
      <c r="T96" t="str">
        <f t="shared" si="28"/>
        <v>DOWN</v>
      </c>
      <c r="U96" t="str">
        <f t="shared" si="29"/>
        <v>No T+M+I</v>
      </c>
      <c r="V96">
        <v>38.715127524016481</v>
      </c>
      <c r="W96">
        <v>38.640629601098041</v>
      </c>
      <c r="X96">
        <f t="shared" si="30"/>
        <v>7.4497922918439485E-2</v>
      </c>
      <c r="Y96">
        <v>-6.1987302696612186E-2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38</v>
      </c>
      <c r="D97">
        <v>39</v>
      </c>
      <c r="E97">
        <v>37.6</v>
      </c>
      <c r="F97">
        <v>37.9</v>
      </c>
      <c r="G97">
        <f>_xll.TA_TYPPRICE(D97,E97,F97)</f>
        <v>38.166666666666664</v>
      </c>
      <c r="H97">
        <v>38.500758798123059</v>
      </c>
      <c r="I97" t="str">
        <f t="shared" si="20"/>
        <v>DOWN</v>
      </c>
      <c r="J97">
        <v>39.892611794329248</v>
      </c>
      <c r="K97">
        <v>38.177778433241429</v>
      </c>
      <c r="L97" t="str">
        <f t="shared" si="21"/>
        <v>DOWN</v>
      </c>
      <c r="M97" t="str">
        <f t="shared" si="22"/>
        <v>DOWN</v>
      </c>
      <c r="N97">
        <v>37.275731523658948</v>
      </c>
      <c r="O97" t="str">
        <f t="shared" si="23"/>
        <v>DOWN</v>
      </c>
      <c r="P97" t="str">
        <f t="shared" si="24"/>
        <v>DOWN</v>
      </c>
      <c r="Q97">
        <f t="shared" si="25"/>
        <v>0.29999999999999716</v>
      </c>
      <c r="R97">
        <f t="shared" si="26"/>
        <v>1.3999999999999986</v>
      </c>
      <c r="S97">
        <f t="shared" si="27"/>
        <v>0.21428571428571247</v>
      </c>
      <c r="T97" t="str">
        <f t="shared" si="28"/>
        <v>No Indication</v>
      </c>
      <c r="U97" t="str">
        <f t="shared" si="29"/>
        <v>No T+M+I</v>
      </c>
      <c r="V97">
        <v>38.58972328955241</v>
      </c>
      <c r="W97">
        <v>38.585768149164856</v>
      </c>
      <c r="X97">
        <f t="shared" si="30"/>
        <v>3.9551403875535129E-3</v>
      </c>
      <c r="Y97">
        <v>-4.8798814079779047E-2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38.5</v>
      </c>
      <c r="D98">
        <v>38.799999999999997</v>
      </c>
      <c r="E98">
        <v>37.75</v>
      </c>
      <c r="F98">
        <v>37.950000000000003</v>
      </c>
      <c r="G98">
        <f>_xll.TA_TYPPRICE(D98,E98,F98)</f>
        <v>38.166666666666664</v>
      </c>
      <c r="H98">
        <v>38.333712732394858</v>
      </c>
      <c r="I98" t="str">
        <f t="shared" si="20"/>
        <v>DOWN</v>
      </c>
      <c r="J98">
        <v>39.649809173367196</v>
      </c>
      <c r="K98">
        <v>38.08271655918778</v>
      </c>
      <c r="L98" t="str">
        <f t="shared" si="21"/>
        <v>DOWN</v>
      </c>
      <c r="M98" t="str">
        <f t="shared" si="22"/>
        <v>DOWN</v>
      </c>
      <c r="N98">
        <v>38.373080310134121</v>
      </c>
      <c r="O98" t="str">
        <f t="shared" si="23"/>
        <v>DOWN</v>
      </c>
      <c r="P98" t="str">
        <f t="shared" si="24"/>
        <v>DOWN</v>
      </c>
      <c r="Q98">
        <f t="shared" si="25"/>
        <v>0.20000000000000284</v>
      </c>
      <c r="R98">
        <f t="shared" si="26"/>
        <v>1.0499999999999972</v>
      </c>
      <c r="S98">
        <f t="shared" si="27"/>
        <v>0.19047619047619369</v>
      </c>
      <c r="T98" t="str">
        <f t="shared" si="28"/>
        <v>DOWN</v>
      </c>
      <c r="U98" t="str">
        <f t="shared" si="29"/>
        <v>DOWN</v>
      </c>
      <c r="V98">
        <v>38.491304321928965</v>
      </c>
      <c r="W98">
        <v>38.538674212189683</v>
      </c>
      <c r="X98">
        <f t="shared" si="30"/>
        <v>-4.736989026071825E-2</v>
      </c>
      <c r="Y98">
        <v>-4.8513029315966891E-2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39.1</v>
      </c>
      <c r="D99">
        <v>39.6</v>
      </c>
      <c r="E99">
        <v>38.15</v>
      </c>
      <c r="F99">
        <v>38.75</v>
      </c>
      <c r="G99">
        <f>_xll.TA_TYPPRICE(D99,E99,F99)</f>
        <v>38.833333333333336</v>
      </c>
      <c r="H99">
        <v>38.583523032864093</v>
      </c>
      <c r="I99" t="str">
        <f t="shared" si="20"/>
        <v>UP</v>
      </c>
      <c r="J99">
        <v>39.638740468174483</v>
      </c>
      <c r="K99">
        <v>38.097668434923825</v>
      </c>
      <c r="L99" t="str">
        <f t="shared" si="21"/>
        <v>No Confirmation</v>
      </c>
      <c r="M99" t="str">
        <f t="shared" si="22"/>
        <v>No Trend</v>
      </c>
      <c r="N99">
        <v>54.346915623446975</v>
      </c>
      <c r="O99" t="str">
        <f t="shared" si="23"/>
        <v>No Momentum</v>
      </c>
      <c r="P99" t="str">
        <f t="shared" si="24"/>
        <v>No Trend + Momentum</v>
      </c>
      <c r="Q99">
        <f t="shared" si="25"/>
        <v>0.60000000000000142</v>
      </c>
      <c r="R99">
        <f t="shared" si="26"/>
        <v>1.4500000000000028</v>
      </c>
      <c r="S99">
        <f t="shared" si="27"/>
        <v>0.41379310344827602</v>
      </c>
      <c r="T99" t="str">
        <f t="shared" si="28"/>
        <v>No Indication</v>
      </c>
      <c r="U99" t="str">
        <f t="shared" si="29"/>
        <v>No T+M+I</v>
      </c>
      <c r="V99">
        <v>38.531103657016814</v>
      </c>
      <c r="W99">
        <v>38.554327974249709</v>
      </c>
      <c r="X99">
        <f t="shared" si="30"/>
        <v>-2.3224317232894975E-2</v>
      </c>
      <c r="Y99">
        <v>-4.3455286899352505E-2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38.450000000000003</v>
      </c>
      <c r="D100">
        <v>39</v>
      </c>
      <c r="E100">
        <v>38.049999999999997</v>
      </c>
      <c r="F100">
        <v>38.1</v>
      </c>
      <c r="G100">
        <f>_xll.TA_TYPPRICE(D100,E100,F100)</f>
        <v>38.383333333333333</v>
      </c>
      <c r="H100">
        <v>38.483428183098709</v>
      </c>
      <c r="I100" t="str">
        <f t="shared" si="20"/>
        <v>DOWN</v>
      </c>
      <c r="J100">
        <v>39.496798141913487</v>
      </c>
      <c r="K100">
        <v>38.087075449385196</v>
      </c>
      <c r="L100" t="str">
        <f t="shared" si="21"/>
        <v>No Confirmation</v>
      </c>
      <c r="M100" t="str">
        <f t="shared" si="22"/>
        <v>No Trend</v>
      </c>
      <c r="N100">
        <v>43.021427249358773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5.0000000000004263E-2</v>
      </c>
      <c r="R100">
        <f t="shared" si="26"/>
        <v>0.95000000000000284</v>
      </c>
      <c r="S100">
        <f t="shared" si="27"/>
        <v>5.2631578947372748E-2</v>
      </c>
      <c r="T100" t="str">
        <f t="shared" si="28"/>
        <v>DOWN</v>
      </c>
      <c r="U100" t="str">
        <f t="shared" si="29"/>
        <v>No T+M+I</v>
      </c>
      <c r="V100">
        <v>38.464780017475768</v>
      </c>
      <c r="W100">
        <v>38.520674050231214</v>
      </c>
      <c r="X100">
        <f t="shared" si="30"/>
        <v>-5.5894032755446688E-2</v>
      </c>
      <c r="Y100">
        <v>-4.594303607057134E-2</v>
      </c>
      <c r="Z100" t="str">
        <f t="shared" si="31"/>
        <v>DOWN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38.299999999999997</v>
      </c>
      <c r="D101">
        <v>38.6</v>
      </c>
      <c r="E101">
        <v>37.200000000000003</v>
      </c>
      <c r="F101">
        <v>38.1</v>
      </c>
      <c r="G101">
        <f>_xll.TA_TYPPRICE(D101,E101,F101)</f>
        <v>37.966666666666669</v>
      </c>
      <c r="H101">
        <v>38.225047424882689</v>
      </c>
      <c r="I101" t="str">
        <f t="shared" si="20"/>
        <v>DOWN</v>
      </c>
      <c r="J101">
        <v>39.297509665932715</v>
      </c>
      <c r="K101">
        <v>37.889947571744045</v>
      </c>
      <c r="L101" t="str">
        <f t="shared" si="21"/>
        <v>No Confirmation</v>
      </c>
      <c r="M101" t="str">
        <f t="shared" si="22"/>
        <v>No Trend</v>
      </c>
      <c r="N101">
        <v>43.02142724935878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0.89999999999999858</v>
      </c>
      <c r="R101">
        <f t="shared" si="26"/>
        <v>1.3999999999999986</v>
      </c>
      <c r="S101">
        <f t="shared" si="27"/>
        <v>0.64285714285714246</v>
      </c>
      <c r="T101" t="str">
        <f t="shared" si="28"/>
        <v>No Indication</v>
      </c>
      <c r="U101" t="str">
        <f t="shared" si="29"/>
        <v>No T+M+I</v>
      </c>
      <c r="V101">
        <v>38.408660014787188</v>
      </c>
      <c r="W101">
        <v>38.489513009473349</v>
      </c>
      <c r="X101">
        <f t="shared" si="30"/>
        <v>-8.0852994686161139E-2</v>
      </c>
      <c r="Y101">
        <v>-5.2925027793689301E-2</v>
      </c>
      <c r="Z101" t="str">
        <f t="shared" si="31"/>
        <v>DOWN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37.35</v>
      </c>
      <c r="D102">
        <v>37.799999999999997</v>
      </c>
      <c r="E102">
        <v>36.1</v>
      </c>
      <c r="F102">
        <v>36.4</v>
      </c>
      <c r="G102">
        <f>_xll.TA_TYPPRICE(D102,E102,F102)</f>
        <v>36.766666666666673</v>
      </c>
      <c r="H102">
        <v>37.495857045774684</v>
      </c>
      <c r="I102" t="str">
        <f t="shared" si="20"/>
        <v>DOWN</v>
      </c>
      <c r="J102">
        <v>38.964729740169886</v>
      </c>
      <c r="K102">
        <v>37.492181444689813</v>
      </c>
      <c r="L102" t="str">
        <f t="shared" si="21"/>
        <v>DOWN</v>
      </c>
      <c r="M102" t="str">
        <f t="shared" si="22"/>
        <v>DOWN</v>
      </c>
      <c r="N102">
        <v>23.234682036573002</v>
      </c>
      <c r="O102" t="str">
        <f t="shared" si="23"/>
        <v>DOWN</v>
      </c>
      <c r="P102" t="str">
        <f t="shared" si="24"/>
        <v>DOWN</v>
      </c>
      <c r="Q102">
        <f t="shared" si="25"/>
        <v>0.29999999999999716</v>
      </c>
      <c r="R102">
        <f t="shared" si="26"/>
        <v>1.6999999999999957</v>
      </c>
      <c r="S102">
        <f t="shared" si="27"/>
        <v>0.17647058823529288</v>
      </c>
      <c r="T102" t="str">
        <f t="shared" si="28"/>
        <v>DOWN</v>
      </c>
      <c r="U102" t="str">
        <f t="shared" si="29"/>
        <v>DOWN</v>
      </c>
      <c r="V102">
        <v>38.099635397127621</v>
      </c>
      <c r="W102">
        <v>38.334734268030878</v>
      </c>
      <c r="X102">
        <f t="shared" si="30"/>
        <v>-0.23509887090325776</v>
      </c>
      <c r="Y102">
        <v>-8.9359796415602988E-2</v>
      </c>
      <c r="Z102" t="str">
        <f t="shared" si="31"/>
        <v>DOWN</v>
      </c>
      <c r="AA102" t="str">
        <f t="shared" si="32"/>
        <v>DOWN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36.799999999999997</v>
      </c>
      <c r="D103">
        <v>37</v>
      </c>
      <c r="E103">
        <v>35</v>
      </c>
      <c r="F103">
        <v>35.299999999999997</v>
      </c>
      <c r="G103">
        <f>_xll.TA_TYPPRICE(D103,E103,F103)</f>
        <v>35.766666666666666</v>
      </c>
      <c r="H103">
        <v>36.631261856220675</v>
      </c>
      <c r="I103" t="str">
        <f t="shared" si="20"/>
        <v>DOWN</v>
      </c>
      <c r="J103">
        <v>38.528123131243248</v>
      </c>
      <c r="K103">
        <v>36.938363345869853</v>
      </c>
      <c r="L103" t="str">
        <f t="shared" si="21"/>
        <v>DOWN</v>
      </c>
      <c r="M103" t="str">
        <f t="shared" si="22"/>
        <v>DOWN</v>
      </c>
      <c r="N103">
        <v>16.934895380419494</v>
      </c>
      <c r="O103" t="str">
        <f t="shared" si="23"/>
        <v>DOWN</v>
      </c>
      <c r="P103" t="str">
        <f t="shared" si="24"/>
        <v>DOWN</v>
      </c>
      <c r="Q103">
        <f t="shared" si="25"/>
        <v>0.29999999999999716</v>
      </c>
      <c r="R103">
        <f t="shared" si="26"/>
        <v>2</v>
      </c>
      <c r="S103">
        <f t="shared" si="27"/>
        <v>0.14999999999999858</v>
      </c>
      <c r="T103" t="str">
        <f t="shared" si="28"/>
        <v>DOWN</v>
      </c>
      <c r="U103" t="str">
        <f t="shared" si="29"/>
        <v>DOWN</v>
      </c>
      <c r="V103">
        <v>37.668922259107987</v>
      </c>
      <c r="W103">
        <v>38.109939137065631</v>
      </c>
      <c r="X103">
        <f t="shared" si="30"/>
        <v>-0.44101687795764377</v>
      </c>
      <c r="Y103">
        <v>-0.15969121272401116</v>
      </c>
      <c r="Z103" t="str">
        <f t="shared" si="31"/>
        <v>DOWN</v>
      </c>
      <c r="AA103" t="str">
        <f t="shared" si="32"/>
        <v>DOWN</v>
      </c>
      <c r="AB103" t="str">
        <f t="shared" si="33"/>
        <v>DOWN</v>
      </c>
      <c r="AC103" t="str">
        <f t="shared" si="34"/>
        <v>DOWN</v>
      </c>
      <c r="AD103">
        <f t="shared" si="35"/>
        <v>36.75</v>
      </c>
      <c r="AE103">
        <f t="shared" si="36"/>
        <v>36.25</v>
      </c>
      <c r="AF103">
        <f t="shared" si="37"/>
        <v>36</v>
      </c>
      <c r="AG103">
        <f t="shared" si="38"/>
        <v>35.75</v>
      </c>
    </row>
    <row r="104" spans="1:33" x14ac:dyDescent="0.25">
      <c r="A104" t="s">
        <v>5</v>
      </c>
      <c r="B104" s="1">
        <v>43004</v>
      </c>
      <c r="C104">
        <v>35.549999999999997</v>
      </c>
      <c r="D104">
        <v>36.5</v>
      </c>
      <c r="E104">
        <v>35.200000000000003</v>
      </c>
      <c r="F104">
        <v>36.1</v>
      </c>
      <c r="G104">
        <f>_xll.TA_TYPPRICE(D104,E104,F104)</f>
        <v>35.933333333333337</v>
      </c>
      <c r="H104">
        <v>36.282297594777006</v>
      </c>
      <c r="I104" t="str">
        <f t="shared" si="20"/>
        <v>DOWN</v>
      </c>
      <c r="J104">
        <v>38.077429102078085</v>
      </c>
      <c r="K104">
        <v>36.552060380120999</v>
      </c>
      <c r="L104" t="str">
        <f t="shared" si="21"/>
        <v>DOWN</v>
      </c>
      <c r="M104" t="str">
        <f t="shared" si="22"/>
        <v>DOWN</v>
      </c>
      <c r="N104">
        <v>33.360705983799434</v>
      </c>
      <c r="O104" t="str">
        <f t="shared" si="23"/>
        <v>DOWN</v>
      </c>
      <c r="P104" t="str">
        <f t="shared" si="24"/>
        <v>DOWN</v>
      </c>
      <c r="Q104">
        <f t="shared" si="25"/>
        <v>0.89999999999999858</v>
      </c>
      <c r="R104">
        <f t="shared" si="26"/>
        <v>1.2999999999999972</v>
      </c>
      <c r="S104">
        <f t="shared" si="27"/>
        <v>0.69230769230769273</v>
      </c>
      <c r="T104" t="str">
        <f t="shared" si="28"/>
        <v>No Indication</v>
      </c>
      <c r="U104" t="str">
        <f t="shared" si="29"/>
        <v>No T+M+I</v>
      </c>
      <c r="V104">
        <v>37.427549603860605</v>
      </c>
      <c r="W104">
        <v>37.961054756542254</v>
      </c>
      <c r="X104">
        <f t="shared" si="30"/>
        <v>-0.53350515268164855</v>
      </c>
      <c r="Y104">
        <v>-0.23445400071553862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43006</v>
      </c>
      <c r="C105">
        <v>35.049999999999997</v>
      </c>
      <c r="D105">
        <v>35.6</v>
      </c>
      <c r="E105">
        <v>34.549999999999997</v>
      </c>
      <c r="F105">
        <v>35.299999999999997</v>
      </c>
      <c r="G105">
        <f>_xll.TA_TYPPRICE(D105,E105,F105)</f>
        <v>35.15</v>
      </c>
      <c r="H105">
        <v>35.716148797388499</v>
      </c>
      <c r="I105" t="str">
        <f t="shared" si="20"/>
        <v>DOWN</v>
      </c>
      <c r="J105">
        <v>37.526889301616286</v>
      </c>
      <c r="K105">
        <v>36.107158073427442</v>
      </c>
      <c r="L105" t="str">
        <f t="shared" si="21"/>
        <v>DOWN</v>
      </c>
      <c r="M105" t="str">
        <f t="shared" si="22"/>
        <v>DOWN</v>
      </c>
      <c r="N105">
        <v>26.74885076330245</v>
      </c>
      <c r="O105" t="str">
        <f t="shared" si="23"/>
        <v>DOWN</v>
      </c>
      <c r="P105" t="str">
        <f t="shared" si="24"/>
        <v>DOWN</v>
      </c>
      <c r="Q105">
        <f t="shared" si="25"/>
        <v>0.75</v>
      </c>
      <c r="R105">
        <f t="shared" si="26"/>
        <v>1.0500000000000043</v>
      </c>
      <c r="S105">
        <f t="shared" si="27"/>
        <v>0.71428571428571141</v>
      </c>
      <c r="T105" t="str">
        <f t="shared" si="28"/>
        <v>No Indication</v>
      </c>
      <c r="U105" t="str">
        <f t="shared" si="29"/>
        <v>No T+M+I</v>
      </c>
      <c r="V105">
        <v>37.100234280189746</v>
      </c>
      <c r="W105">
        <v>37.763939589390972</v>
      </c>
      <c r="X105">
        <f t="shared" si="30"/>
        <v>-0.66370530920122661</v>
      </c>
      <c r="Y105">
        <v>-0.32030426241267623</v>
      </c>
      <c r="Z105" t="str">
        <f t="shared" si="31"/>
        <v>DOWN</v>
      </c>
      <c r="AA105" t="str">
        <f t="shared" si="32"/>
        <v>No TMIM</v>
      </c>
      <c r="AB105" t="str">
        <f t="shared" si="33"/>
        <v>DOWN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43007</v>
      </c>
      <c r="C106">
        <v>35.6</v>
      </c>
      <c r="D106">
        <v>36.299999999999997</v>
      </c>
      <c r="E106">
        <v>35.35</v>
      </c>
      <c r="F106">
        <v>35.75</v>
      </c>
      <c r="G106">
        <f>_xll.TA_TYPPRICE(D106,E106,F106)</f>
        <v>35.800000000000004</v>
      </c>
      <c r="H106">
        <v>35.758074398694248</v>
      </c>
      <c r="I106" t="str">
        <f t="shared" si="20"/>
        <v>DOWN</v>
      </c>
      <c r="J106">
        <v>37.254247234590444</v>
      </c>
      <c r="K106">
        <v>35.938900723776896</v>
      </c>
      <c r="L106" t="str">
        <f t="shared" si="21"/>
        <v>DOWN</v>
      </c>
      <c r="M106" t="str">
        <f t="shared" si="22"/>
        <v>DOWN</v>
      </c>
      <c r="N106">
        <v>35.708195684348823</v>
      </c>
      <c r="O106" t="str">
        <f t="shared" si="23"/>
        <v>DOWN</v>
      </c>
      <c r="P106" t="str">
        <f t="shared" si="24"/>
        <v>DOWN</v>
      </c>
      <c r="Q106">
        <f t="shared" si="25"/>
        <v>0.39999999999999858</v>
      </c>
      <c r="R106">
        <f t="shared" si="26"/>
        <v>0.94999999999999574</v>
      </c>
      <c r="S106">
        <f t="shared" si="27"/>
        <v>0.42105263157894779</v>
      </c>
      <c r="T106" t="str">
        <f t="shared" si="28"/>
        <v>No Indication</v>
      </c>
      <c r="U106" t="str">
        <f t="shared" si="29"/>
        <v>No T+M+I</v>
      </c>
      <c r="V106">
        <v>36.892505929391326</v>
      </c>
      <c r="W106">
        <v>37.614758879065718</v>
      </c>
      <c r="X106">
        <f t="shared" si="30"/>
        <v>-0.72225294967439169</v>
      </c>
      <c r="Y106">
        <v>-0.4006939998650193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43011</v>
      </c>
      <c r="C107">
        <v>35.950000000000003</v>
      </c>
      <c r="D107">
        <v>36.35</v>
      </c>
      <c r="E107">
        <v>34.9</v>
      </c>
      <c r="F107">
        <v>35.200000000000003</v>
      </c>
      <c r="G107">
        <f>_xll.TA_TYPPRICE(D107,E107,F107)</f>
        <v>35.483333333333334</v>
      </c>
      <c r="H107">
        <v>35.620703866013791</v>
      </c>
      <c r="I107" t="str">
        <f t="shared" si="20"/>
        <v>DOWN</v>
      </c>
      <c r="J107">
        <v>37.053303404681458</v>
      </c>
      <c r="K107">
        <v>35.708033896270919</v>
      </c>
      <c r="L107" t="str">
        <f t="shared" si="21"/>
        <v>DOWN</v>
      </c>
      <c r="M107" t="str">
        <f t="shared" si="22"/>
        <v>DOWN</v>
      </c>
      <c r="N107">
        <v>30.086212729790386</v>
      </c>
      <c r="O107" t="str">
        <f t="shared" si="23"/>
        <v>DOWN</v>
      </c>
      <c r="P107" t="str">
        <f t="shared" si="24"/>
        <v>DOWN</v>
      </c>
      <c r="Q107">
        <f t="shared" si="25"/>
        <v>0.30000000000000426</v>
      </c>
      <c r="R107">
        <f t="shared" si="26"/>
        <v>1.4500000000000028</v>
      </c>
      <c r="S107">
        <f t="shared" si="27"/>
        <v>0.20689655172414045</v>
      </c>
      <c r="T107" t="str">
        <f t="shared" si="28"/>
        <v>No Indication</v>
      </c>
      <c r="U107" t="str">
        <f t="shared" si="29"/>
        <v>No T+M+I</v>
      </c>
      <c r="V107">
        <v>36.632120401792662</v>
      </c>
      <c r="W107">
        <v>37.435887850986774</v>
      </c>
      <c r="X107">
        <f t="shared" si="30"/>
        <v>-0.8037674491941118</v>
      </c>
      <c r="Y107">
        <v>-0.48130868973083779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43012</v>
      </c>
      <c r="C108">
        <v>35.299999999999997</v>
      </c>
      <c r="D108">
        <v>35.700000000000003</v>
      </c>
      <c r="E108">
        <v>34.950000000000003</v>
      </c>
      <c r="F108">
        <v>35.35</v>
      </c>
      <c r="G108">
        <f>_xll.TA_TYPPRICE(D108,E108,F108)</f>
        <v>35.333333333333336</v>
      </c>
      <c r="H108">
        <v>35.477018599673563</v>
      </c>
      <c r="I108" t="str">
        <f t="shared" si="20"/>
        <v>DOWN</v>
      </c>
      <c r="J108">
        <v>36.752569314752243</v>
      </c>
      <c r="K108">
        <v>35.539581919321826</v>
      </c>
      <c r="L108" t="str">
        <f t="shared" si="21"/>
        <v>DOWN</v>
      </c>
      <c r="M108" t="str">
        <f t="shared" si="22"/>
        <v>DOWN</v>
      </c>
      <c r="N108">
        <v>33.647581594942785</v>
      </c>
      <c r="O108" t="str">
        <f t="shared" si="23"/>
        <v>DOWN</v>
      </c>
      <c r="P108" t="str">
        <f t="shared" si="24"/>
        <v>DOWN</v>
      </c>
      <c r="Q108">
        <f t="shared" si="25"/>
        <v>0.39999999999999858</v>
      </c>
      <c r="R108">
        <f t="shared" si="26"/>
        <v>0.75</v>
      </c>
      <c r="S108">
        <f t="shared" si="27"/>
        <v>0.53333333333333144</v>
      </c>
      <c r="T108" t="str">
        <f t="shared" si="28"/>
        <v>No Indication</v>
      </c>
      <c r="U108" t="str">
        <f t="shared" si="29"/>
        <v>No T+M+I</v>
      </c>
      <c r="V108">
        <v>36.434871109209176</v>
      </c>
      <c r="W108">
        <v>37.281377639802571</v>
      </c>
      <c r="X108">
        <f t="shared" si="30"/>
        <v>-0.84650653059339476</v>
      </c>
      <c r="Y108">
        <v>-0.55434825790334918</v>
      </c>
      <c r="Z108" t="str">
        <f t="shared" si="31"/>
        <v>DOWN</v>
      </c>
      <c r="AA108" t="str">
        <f t="shared" si="32"/>
        <v>No TMIM</v>
      </c>
      <c r="AB108" t="str">
        <f t="shared" si="33"/>
        <v>DOWN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43013</v>
      </c>
      <c r="C109">
        <v>35.25</v>
      </c>
      <c r="D109">
        <v>36.6</v>
      </c>
      <c r="E109">
        <v>35.15</v>
      </c>
      <c r="F109">
        <v>35.700000000000003</v>
      </c>
      <c r="G109">
        <f>_xll.TA_TYPPRICE(D109,E109,F109)</f>
        <v>35.81666666666667</v>
      </c>
      <c r="H109">
        <v>35.646842633170117</v>
      </c>
      <c r="I109" t="str">
        <f t="shared" si="20"/>
        <v>UP</v>
      </c>
      <c r="J109">
        <v>36.718665022585078</v>
      </c>
      <c r="K109">
        <v>35.453008159472532</v>
      </c>
      <c r="L109" t="str">
        <f t="shared" si="21"/>
        <v>No Confirmation</v>
      </c>
      <c r="M109" t="str">
        <f t="shared" si="22"/>
        <v>No Trend</v>
      </c>
      <c r="N109">
        <v>42.230578324562863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0.55000000000000426</v>
      </c>
      <c r="R109">
        <f t="shared" si="26"/>
        <v>1.4500000000000028</v>
      </c>
      <c r="S109">
        <f t="shared" si="27"/>
        <v>0.37931034482758841</v>
      </c>
      <c r="T109" t="str">
        <f t="shared" si="28"/>
        <v>No Indication</v>
      </c>
      <c r="U109" t="str">
        <f t="shared" si="29"/>
        <v>No T+M+I</v>
      </c>
      <c r="V109">
        <v>36.321814015484691</v>
      </c>
      <c r="W109">
        <v>37.164238555372748</v>
      </c>
      <c r="X109">
        <f t="shared" si="30"/>
        <v>-0.84242453988805721</v>
      </c>
      <c r="Y109">
        <v>-0.61196351430029083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43014</v>
      </c>
      <c r="C110">
        <v>35.700000000000003</v>
      </c>
      <c r="D110">
        <v>36.25</v>
      </c>
      <c r="E110">
        <v>35.549999999999997</v>
      </c>
      <c r="F110">
        <v>35.9</v>
      </c>
      <c r="G110">
        <f>_xll.TA_TYPPRICE(D110,E110,F110)</f>
        <v>35.9</v>
      </c>
      <c r="H110">
        <v>35.773421316585058</v>
      </c>
      <c r="I110" t="str">
        <f t="shared" si="20"/>
        <v>UP</v>
      </c>
      <c r="J110">
        <v>36.614517239788391</v>
      </c>
      <c r="K110">
        <v>35.474561901811967</v>
      </c>
      <c r="L110" t="str">
        <f t="shared" si="21"/>
        <v>No Confirmation</v>
      </c>
      <c r="M110" t="str">
        <f t="shared" si="22"/>
        <v>No Trend</v>
      </c>
      <c r="N110">
        <v>47.116786771424209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0.35000000000000142</v>
      </c>
      <c r="R110">
        <f t="shared" si="26"/>
        <v>0.70000000000000284</v>
      </c>
      <c r="S110">
        <f t="shared" si="27"/>
        <v>0.5</v>
      </c>
      <c r="T110" t="str">
        <f t="shared" si="28"/>
        <v>No Indication</v>
      </c>
      <c r="U110" t="str">
        <f t="shared" si="29"/>
        <v>No T+M+I</v>
      </c>
      <c r="V110">
        <v>36.256919551563968</v>
      </c>
      <c r="W110">
        <v>37.070591254974765</v>
      </c>
      <c r="X110">
        <f t="shared" si="30"/>
        <v>-0.81367170341079742</v>
      </c>
      <c r="Y110">
        <v>-0.65230515212239215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43017</v>
      </c>
      <c r="C111">
        <v>35.9</v>
      </c>
      <c r="D111">
        <v>37.4</v>
      </c>
      <c r="E111">
        <v>35.700000000000003</v>
      </c>
      <c r="F111">
        <v>36.299999999999997</v>
      </c>
      <c r="G111">
        <f>_xll.TA_TYPPRICE(D111,E111,F111)</f>
        <v>36.466666666666661</v>
      </c>
      <c r="H111">
        <v>36.120043991625863</v>
      </c>
      <c r="I111" t="str">
        <f t="shared" si="20"/>
        <v>UP</v>
      </c>
      <c r="J111">
        <v>36.789068964279856</v>
      </c>
      <c r="K111">
        <v>35.524659256964867</v>
      </c>
      <c r="L111" t="str">
        <f t="shared" si="21"/>
        <v>No Confirmation</v>
      </c>
      <c r="M111" t="str">
        <f t="shared" si="22"/>
        <v>No Trend</v>
      </c>
      <c r="N111">
        <v>56.347286678398397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0.59999999999999432</v>
      </c>
      <c r="R111">
        <f t="shared" si="26"/>
        <v>1.6999999999999957</v>
      </c>
      <c r="S111">
        <f t="shared" si="27"/>
        <v>0.35294117647058576</v>
      </c>
      <c r="T111" t="str">
        <f t="shared" si="28"/>
        <v>No Indication</v>
      </c>
      <c r="U111" t="str">
        <f t="shared" si="29"/>
        <v>No T+M+I</v>
      </c>
      <c r="V111">
        <v>36.263547312861817</v>
      </c>
      <c r="W111">
        <v>37.013510421272933</v>
      </c>
      <c r="X111">
        <f t="shared" si="30"/>
        <v>-0.7499631084111158</v>
      </c>
      <c r="Y111">
        <v>-0.67183674338013688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43018</v>
      </c>
      <c r="C112">
        <v>36.4</v>
      </c>
      <c r="D112">
        <v>37.1</v>
      </c>
      <c r="E112">
        <v>36.15</v>
      </c>
      <c r="F112">
        <v>36.4</v>
      </c>
      <c r="G112">
        <f>_xll.TA_TYPPRICE(D112,E112,F112)</f>
        <v>36.550000000000004</v>
      </c>
      <c r="H112">
        <v>36.335021995812937</v>
      </c>
      <c r="I112" t="str">
        <f t="shared" si="20"/>
        <v>UP</v>
      </c>
      <c r="J112">
        <v>36.858164749995446</v>
      </c>
      <c r="K112">
        <v>35.663623866528226</v>
      </c>
      <c r="L112" t="str">
        <f t="shared" si="21"/>
        <v>No Confirmation</v>
      </c>
      <c r="M112" t="str">
        <f t="shared" si="22"/>
        <v>No Trend</v>
      </c>
      <c r="N112">
        <v>58.605179940846128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0.25</v>
      </c>
      <c r="R112">
        <f t="shared" si="26"/>
        <v>0.95000000000000284</v>
      </c>
      <c r="S112">
        <f t="shared" si="27"/>
        <v>0.26315789473684131</v>
      </c>
      <c r="T112" t="str">
        <f t="shared" si="28"/>
        <v>No Indication</v>
      </c>
      <c r="U112" t="str">
        <f t="shared" si="29"/>
        <v>No T+M+I</v>
      </c>
      <c r="V112">
        <v>36.284540033959999</v>
      </c>
      <c r="W112">
        <v>36.968065204882343</v>
      </c>
      <c r="X112">
        <f t="shared" si="30"/>
        <v>-0.68352517092234422</v>
      </c>
      <c r="Y112">
        <v>-0.67417442888857837</v>
      </c>
      <c r="Z112" t="str">
        <f t="shared" si="31"/>
        <v>DOWN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43019</v>
      </c>
      <c r="C113">
        <v>36.5</v>
      </c>
      <c r="D113">
        <v>36.75</v>
      </c>
      <c r="E113">
        <v>35</v>
      </c>
      <c r="F113">
        <v>35.15</v>
      </c>
      <c r="G113">
        <f>_xll.TA_TYPPRICE(D113,E113,F113)</f>
        <v>35.633333333333333</v>
      </c>
      <c r="H113">
        <v>35.984177664573139</v>
      </c>
      <c r="I113" t="str">
        <f t="shared" si="20"/>
        <v>DOWN</v>
      </c>
      <c r="J113">
        <v>36.834128138885347</v>
      </c>
      <c r="K113">
        <v>35.516151896188617</v>
      </c>
      <c r="L113" t="str">
        <f t="shared" si="21"/>
        <v>DOWN</v>
      </c>
      <c r="M113" t="str">
        <f t="shared" si="22"/>
        <v>DOWN</v>
      </c>
      <c r="N113">
        <v>32.411006184206009</v>
      </c>
      <c r="O113" t="str">
        <f t="shared" si="23"/>
        <v>DOWN</v>
      </c>
      <c r="P113" t="str">
        <f t="shared" si="24"/>
        <v>DOWN</v>
      </c>
      <c r="Q113">
        <f t="shared" si="25"/>
        <v>0.14999999999999858</v>
      </c>
      <c r="R113">
        <f t="shared" si="26"/>
        <v>1.75</v>
      </c>
      <c r="S113">
        <f t="shared" si="27"/>
        <v>8.5714285714284896E-2</v>
      </c>
      <c r="T113" t="str">
        <f t="shared" si="28"/>
        <v>DOWN</v>
      </c>
      <c r="U113" t="str">
        <f t="shared" si="29"/>
        <v>DOWN</v>
      </c>
      <c r="V113">
        <v>36.109995413350767</v>
      </c>
      <c r="W113">
        <v>36.833393708224392</v>
      </c>
      <c r="X113">
        <f t="shared" si="30"/>
        <v>-0.7233982948736255</v>
      </c>
      <c r="Y113">
        <v>-0.68401920208558775</v>
      </c>
      <c r="Z113" t="str">
        <f t="shared" si="31"/>
        <v>DOWN</v>
      </c>
      <c r="AA113" t="str">
        <f t="shared" si="32"/>
        <v>DOWN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43020</v>
      </c>
      <c r="C114">
        <v>35.4</v>
      </c>
      <c r="D114">
        <v>35.700000000000003</v>
      </c>
      <c r="E114">
        <v>32.6</v>
      </c>
      <c r="F114">
        <v>34</v>
      </c>
      <c r="G114">
        <f>_xll.TA_TYPPRICE(D114,E114,F114)</f>
        <v>34.1</v>
      </c>
      <c r="H114">
        <v>35.042088832286566</v>
      </c>
      <c r="I114" t="str">
        <f t="shared" si="20"/>
        <v>DOWN</v>
      </c>
      <c r="J114">
        <v>36.582099663577495</v>
      </c>
      <c r="K114">
        <v>34.868118141480039</v>
      </c>
      <c r="L114" t="str">
        <f t="shared" si="21"/>
        <v>DOWN</v>
      </c>
      <c r="M114" t="str">
        <f t="shared" si="22"/>
        <v>DOWN</v>
      </c>
      <c r="N114">
        <v>21.407476546493722</v>
      </c>
      <c r="O114" t="str">
        <f t="shared" si="23"/>
        <v>DOWN</v>
      </c>
      <c r="P114" t="str">
        <f t="shared" si="24"/>
        <v>DOWN</v>
      </c>
      <c r="Q114">
        <f t="shared" si="25"/>
        <v>1.3999999999999986</v>
      </c>
      <c r="R114">
        <f t="shared" si="26"/>
        <v>3.1000000000000014</v>
      </c>
      <c r="S114">
        <f t="shared" si="27"/>
        <v>0.45161290322580577</v>
      </c>
      <c r="T114" t="str">
        <f t="shared" si="28"/>
        <v>No Indication</v>
      </c>
      <c r="U114" t="str">
        <f t="shared" si="29"/>
        <v>No T+M+I</v>
      </c>
      <c r="V114">
        <v>35.785380734373724</v>
      </c>
      <c r="W114">
        <v>36.623512692800361</v>
      </c>
      <c r="X114">
        <f t="shared" si="30"/>
        <v>-0.83813195842663646</v>
      </c>
      <c r="Y114">
        <v>-0.71484175335379752</v>
      </c>
      <c r="Z114" t="str">
        <f t="shared" si="31"/>
        <v>DOWN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43021</v>
      </c>
      <c r="C115">
        <v>34</v>
      </c>
      <c r="D115">
        <v>36.4</v>
      </c>
      <c r="E115">
        <v>33.5</v>
      </c>
      <c r="F115">
        <v>34.6</v>
      </c>
      <c r="G115">
        <f>_xll.TA_TYPPRICE(D115,E115,F115)</f>
        <v>34.833333333333336</v>
      </c>
      <c r="H115">
        <v>34.937711082809955</v>
      </c>
      <c r="I115" t="str">
        <f t="shared" si="20"/>
        <v>DOWN</v>
      </c>
      <c r="J115">
        <v>36.541633071671384</v>
      </c>
      <c r="K115">
        <v>34.56409188781781</v>
      </c>
      <c r="L115" t="str">
        <f t="shared" si="21"/>
        <v>No Confirmation</v>
      </c>
      <c r="M115" t="str">
        <f t="shared" si="22"/>
        <v>No Trend</v>
      </c>
      <c r="N115">
        <v>35.654418554761406</v>
      </c>
      <c r="O115" t="str">
        <f t="shared" si="23"/>
        <v>DOWN</v>
      </c>
      <c r="P115" t="str">
        <f t="shared" si="24"/>
        <v>No Trend + Momentum</v>
      </c>
      <c r="Q115">
        <f t="shared" si="25"/>
        <v>1.1000000000000014</v>
      </c>
      <c r="R115">
        <f t="shared" si="26"/>
        <v>2.8999999999999986</v>
      </c>
      <c r="S115">
        <f t="shared" si="27"/>
        <v>0.37931034482758691</v>
      </c>
      <c r="T115" t="str">
        <f t="shared" si="28"/>
        <v>No Indication</v>
      </c>
      <c r="U115" t="str">
        <f t="shared" si="29"/>
        <v>No T+M+I</v>
      </c>
      <c r="V115">
        <v>35.603014467546998</v>
      </c>
      <c r="W115">
        <v>36.473622863704037</v>
      </c>
      <c r="X115">
        <f t="shared" si="30"/>
        <v>-0.87060839615703856</v>
      </c>
      <c r="Y115">
        <v>-0.74599508191444575</v>
      </c>
      <c r="Z115" t="str">
        <f t="shared" si="31"/>
        <v>DOWN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43024</v>
      </c>
      <c r="C116">
        <v>34.4</v>
      </c>
      <c r="D116">
        <v>35</v>
      </c>
      <c r="E116">
        <v>34</v>
      </c>
      <c r="F116">
        <v>34.35</v>
      </c>
      <c r="G116">
        <f>_xll.TA_TYPPRICE(D116,E116,F116)</f>
        <v>34.449999999999996</v>
      </c>
      <c r="H116">
        <v>34.693855541404972</v>
      </c>
      <c r="I116" t="str">
        <f t="shared" si="20"/>
        <v>DOWN</v>
      </c>
      <c r="J116">
        <v>36.1990479446333</v>
      </c>
      <c r="K116">
        <v>34.438738134969405</v>
      </c>
      <c r="L116" t="str">
        <f t="shared" si="21"/>
        <v>DOWN</v>
      </c>
      <c r="M116" t="str">
        <f t="shared" si="22"/>
        <v>DOWN</v>
      </c>
      <c r="N116">
        <v>32.57852946511035</v>
      </c>
      <c r="O116" t="str">
        <f t="shared" si="23"/>
        <v>DOWN</v>
      </c>
      <c r="P116" t="str">
        <f t="shared" si="24"/>
        <v>DOWN</v>
      </c>
      <c r="Q116">
        <f t="shared" si="25"/>
        <v>0.35000000000000142</v>
      </c>
      <c r="R116">
        <f t="shared" si="26"/>
        <v>1</v>
      </c>
      <c r="S116">
        <f t="shared" si="27"/>
        <v>0.35000000000000142</v>
      </c>
      <c r="T116" t="str">
        <f t="shared" si="28"/>
        <v>No Indication</v>
      </c>
      <c r="U116" t="str">
        <f t="shared" si="29"/>
        <v>No T+M+I</v>
      </c>
      <c r="V116">
        <v>35.410243011001306</v>
      </c>
      <c r="W116">
        <v>36.316317466392626</v>
      </c>
      <c r="X116">
        <f t="shared" si="30"/>
        <v>-0.90607445539131959</v>
      </c>
      <c r="Y116">
        <v>-0.77801095660982056</v>
      </c>
      <c r="Z116" t="str">
        <f t="shared" si="31"/>
        <v>DOWN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43025</v>
      </c>
      <c r="C117">
        <v>34.6</v>
      </c>
      <c r="D117">
        <v>40.950000000000003</v>
      </c>
      <c r="E117">
        <v>34.4</v>
      </c>
      <c r="F117">
        <v>36.700000000000003</v>
      </c>
      <c r="G117">
        <f>_xll.TA_TYPPRICE(D117,E117,F117)</f>
        <v>37.35</v>
      </c>
      <c r="H117">
        <v>36.02192777070249</v>
      </c>
      <c r="I117" t="str">
        <f t="shared" si="20"/>
        <v>UP</v>
      </c>
      <c r="J117">
        <v>37.254815068048124</v>
      </c>
      <c r="K117">
        <v>34.430129660531762</v>
      </c>
      <c r="L117" t="str">
        <f t="shared" si="21"/>
        <v>No Confirmation</v>
      </c>
      <c r="M117" t="str">
        <f t="shared" si="22"/>
        <v>No Trend</v>
      </c>
      <c r="N117">
        <v>66.518058560180677</v>
      </c>
      <c r="O117" t="str">
        <f t="shared" si="23"/>
        <v>UP</v>
      </c>
      <c r="P117" t="str">
        <f t="shared" si="24"/>
        <v>No Trend + Momentum</v>
      </c>
      <c r="Q117">
        <f t="shared" si="25"/>
        <v>2.3000000000000043</v>
      </c>
      <c r="R117">
        <f t="shared" si="26"/>
        <v>6.5500000000000043</v>
      </c>
      <c r="S117">
        <f t="shared" si="27"/>
        <v>0.35114503816793935</v>
      </c>
      <c r="T117" t="str">
        <f t="shared" si="28"/>
        <v>No Indication</v>
      </c>
      <c r="U117" t="str">
        <f t="shared" si="29"/>
        <v>No T+M+I</v>
      </c>
      <c r="V117">
        <v>35.608667163154955</v>
      </c>
      <c r="W117">
        <v>36.34473839480799</v>
      </c>
      <c r="X117">
        <f t="shared" si="30"/>
        <v>-0.73607123165303534</v>
      </c>
      <c r="Y117">
        <v>-0.76962301161846347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43026</v>
      </c>
      <c r="C118">
        <v>36.799999999999997</v>
      </c>
      <c r="D118">
        <v>38.4</v>
      </c>
      <c r="E118">
        <v>35.549999999999997</v>
      </c>
      <c r="F118">
        <v>36.299999999999997</v>
      </c>
      <c r="G118">
        <f>_xll.TA_TYPPRICE(D118,E118,F118)</f>
        <v>36.749999999999993</v>
      </c>
      <c r="H118">
        <v>36.385963885351245</v>
      </c>
      <c r="I118" t="str">
        <f t="shared" si="20"/>
        <v>DOWN</v>
      </c>
      <c r="J118">
        <v>37.509300608481873</v>
      </c>
      <c r="K118">
        <v>34.678989735969147</v>
      </c>
      <c r="L118" t="str">
        <f t="shared" si="21"/>
        <v>No Confirmation</v>
      </c>
      <c r="M118" t="str">
        <f t="shared" si="22"/>
        <v>No Trend</v>
      </c>
      <c r="N118">
        <v>60.082881693258336</v>
      </c>
      <c r="O118" t="str">
        <f t="shared" si="23"/>
        <v>UP</v>
      </c>
      <c r="P118" t="str">
        <f t="shared" si="24"/>
        <v>No Trend + Momentum</v>
      </c>
      <c r="Q118">
        <f t="shared" si="25"/>
        <v>0.75</v>
      </c>
      <c r="R118">
        <f t="shared" si="26"/>
        <v>2.8500000000000014</v>
      </c>
      <c r="S118">
        <f t="shared" si="27"/>
        <v>0.26315789473684198</v>
      </c>
      <c r="T118" t="str">
        <f t="shared" si="28"/>
        <v>No Indication</v>
      </c>
      <c r="U118" t="str">
        <f t="shared" si="29"/>
        <v>No T+M+I</v>
      </c>
      <c r="V118">
        <v>35.715026061131113</v>
      </c>
      <c r="W118">
        <v>36.341424439637031</v>
      </c>
      <c r="X118">
        <f t="shared" si="30"/>
        <v>-0.62639837850591817</v>
      </c>
      <c r="Y118">
        <v>-0.74097808499595441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43027</v>
      </c>
      <c r="C119">
        <v>36.25</v>
      </c>
      <c r="D119">
        <v>37.299999999999997</v>
      </c>
      <c r="E119">
        <v>36.15</v>
      </c>
      <c r="F119">
        <v>36.6</v>
      </c>
      <c r="G119">
        <f>_xll.TA_TYPPRICE(D119,E119,F119)</f>
        <v>36.68333333333333</v>
      </c>
      <c r="H119">
        <v>36.534648609342284</v>
      </c>
      <c r="I119" t="str">
        <f t="shared" si="20"/>
        <v>UP</v>
      </c>
      <c r="J119">
        <v>37.46278936215257</v>
      </c>
      <c r="K119">
        <v>35.005880905753777</v>
      </c>
      <c r="L119" t="str">
        <f t="shared" si="21"/>
        <v>No Confirmation</v>
      </c>
      <c r="M119" t="str">
        <f t="shared" si="22"/>
        <v>No Trend</v>
      </c>
      <c r="N119">
        <v>63.402187928308471</v>
      </c>
      <c r="O119" t="str">
        <f t="shared" si="23"/>
        <v>UP</v>
      </c>
      <c r="P119" t="str">
        <f t="shared" si="24"/>
        <v>No Trend + Momentum</v>
      </c>
      <c r="Q119">
        <f t="shared" si="25"/>
        <v>0.45000000000000284</v>
      </c>
      <c r="R119">
        <f t="shared" si="26"/>
        <v>1.1499999999999986</v>
      </c>
      <c r="S119">
        <f t="shared" si="27"/>
        <v>0.39130434782608992</v>
      </c>
      <c r="T119" t="str">
        <f t="shared" si="28"/>
        <v>No Indication</v>
      </c>
      <c r="U119" t="str">
        <f t="shared" si="29"/>
        <v>No T+M+I</v>
      </c>
      <c r="V119">
        <v>35.851175897880175</v>
      </c>
      <c r="W119">
        <v>36.360578184849103</v>
      </c>
      <c r="X119">
        <f t="shared" si="30"/>
        <v>-0.50940228696892831</v>
      </c>
      <c r="Y119">
        <v>-0.69466292539054919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43031</v>
      </c>
      <c r="C120">
        <v>37</v>
      </c>
      <c r="D120">
        <v>37.299999999999997</v>
      </c>
      <c r="E120">
        <v>36.200000000000003</v>
      </c>
      <c r="F120">
        <v>36.549999999999997</v>
      </c>
      <c r="G120">
        <f>_xll.TA_TYPPRICE(D120,E120,F120)</f>
        <v>36.68333333333333</v>
      </c>
      <c r="H120">
        <v>36.608990971337803</v>
      </c>
      <c r="I120" t="str">
        <f t="shared" si="20"/>
        <v>DOWN</v>
      </c>
      <c r="J120">
        <v>37.426613948340886</v>
      </c>
      <c r="K120">
        <v>35.271240704475161</v>
      </c>
      <c r="L120" t="str">
        <f t="shared" si="21"/>
        <v>No Confirmation</v>
      </c>
      <c r="M120" t="str">
        <f t="shared" si="22"/>
        <v>No Trend</v>
      </c>
      <c r="N120">
        <v>62.32251582614542</v>
      </c>
      <c r="O120" t="str">
        <f t="shared" si="23"/>
        <v>UP</v>
      </c>
      <c r="P120" t="str">
        <f t="shared" si="24"/>
        <v>No Trend + Momentum</v>
      </c>
      <c r="Q120">
        <f t="shared" si="25"/>
        <v>0.34999999999999432</v>
      </c>
      <c r="R120">
        <f t="shared" si="26"/>
        <v>1.0999999999999943</v>
      </c>
      <c r="S120">
        <f t="shared" si="27"/>
        <v>0.31818181818181468</v>
      </c>
      <c r="T120" t="str">
        <f t="shared" si="28"/>
        <v>No Indication</v>
      </c>
      <c r="U120" t="str">
        <f t="shared" si="29"/>
        <v>No T+M+I</v>
      </c>
      <c r="V120">
        <v>35.9586872982063</v>
      </c>
      <c r="W120">
        <v>36.374609430415838</v>
      </c>
      <c r="X120">
        <f t="shared" si="30"/>
        <v>-0.41592213220953766</v>
      </c>
      <c r="Y120">
        <v>-0.63891476675434689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43032</v>
      </c>
      <c r="C121">
        <v>36.65</v>
      </c>
      <c r="D121">
        <v>37.75</v>
      </c>
      <c r="E121">
        <v>36.4</v>
      </c>
      <c r="F121">
        <v>36.700000000000003</v>
      </c>
      <c r="G121">
        <f>_xll.TA_TYPPRICE(D121,E121,F121)</f>
        <v>36.950000000000003</v>
      </c>
      <c r="H121">
        <v>36.779495485668903</v>
      </c>
      <c r="I121" t="str">
        <f t="shared" si="20"/>
        <v>DOWN</v>
      </c>
      <c r="J121">
        <v>37.498477515376244</v>
      </c>
      <c r="K121">
        <v>35.522076103480678</v>
      </c>
      <c r="L121" t="str">
        <f t="shared" si="21"/>
        <v>No Confirmation</v>
      </c>
      <c r="M121" t="str">
        <f t="shared" si="22"/>
        <v>No Trend</v>
      </c>
      <c r="N121">
        <v>64.584121678043587</v>
      </c>
      <c r="O121" t="str">
        <f t="shared" si="23"/>
        <v>UP</v>
      </c>
      <c r="P121" t="str">
        <f t="shared" si="24"/>
        <v>No Trend + Momentum</v>
      </c>
      <c r="Q121">
        <f t="shared" si="25"/>
        <v>0.30000000000000426</v>
      </c>
      <c r="R121">
        <f t="shared" si="26"/>
        <v>1.3500000000000014</v>
      </c>
      <c r="S121">
        <f t="shared" si="27"/>
        <v>0.22222222222222515</v>
      </c>
      <c r="T121" t="str">
        <f t="shared" si="28"/>
        <v>No Indication</v>
      </c>
      <c r="U121" t="str">
        <f t="shared" si="29"/>
        <v>No T+M+I</v>
      </c>
      <c r="V121">
        <v>36.072735406174559</v>
      </c>
      <c r="W121">
        <v>36.398712435570218</v>
      </c>
      <c r="X121">
        <f t="shared" si="30"/>
        <v>-0.3259770293956592</v>
      </c>
      <c r="Y121">
        <v>-0.57632721928260933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43033</v>
      </c>
      <c r="C122">
        <v>37.299999999999997</v>
      </c>
      <c r="D122">
        <v>37.5</v>
      </c>
      <c r="E122">
        <v>36.5</v>
      </c>
      <c r="F122">
        <v>36.5</v>
      </c>
      <c r="G122">
        <f>_xll.TA_TYPPRICE(D122,E122,F122)</f>
        <v>36.833333333333336</v>
      </c>
      <c r="H122">
        <v>36.806414409501116</v>
      </c>
      <c r="I122" t="str">
        <f t="shared" si="20"/>
        <v>DOWN</v>
      </c>
      <c r="J122">
        <v>37.498815845292633</v>
      </c>
      <c r="K122">
        <v>35.739392524929414</v>
      </c>
      <c r="L122" t="str">
        <f t="shared" si="21"/>
        <v>No Confirmation</v>
      </c>
      <c r="M122" t="str">
        <f t="shared" si="22"/>
        <v>No Trend</v>
      </c>
      <c r="N122">
        <v>58.710578909246834</v>
      </c>
      <c r="O122" t="str">
        <f t="shared" si="23"/>
        <v>No Momentum</v>
      </c>
      <c r="P122" t="str">
        <f t="shared" si="24"/>
        <v>No Trend + Momentum</v>
      </c>
      <c r="Q122">
        <f t="shared" si="25"/>
        <v>0</v>
      </c>
      <c r="R122">
        <f t="shared" si="26"/>
        <v>1</v>
      </c>
      <c r="S122">
        <f t="shared" si="27"/>
        <v>0</v>
      </c>
      <c r="T122" t="str">
        <f t="shared" si="28"/>
        <v>DOWN</v>
      </c>
      <c r="U122" t="str">
        <f t="shared" si="29"/>
        <v>No T+M+I</v>
      </c>
      <c r="V122">
        <v>36.138468420609243</v>
      </c>
      <c r="W122">
        <v>36.406215218120572</v>
      </c>
      <c r="X122">
        <f t="shared" si="30"/>
        <v>-0.26774679751132879</v>
      </c>
      <c r="Y122">
        <v>-0.5146111349283532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43034</v>
      </c>
      <c r="C123">
        <v>36.799999999999997</v>
      </c>
      <c r="D123">
        <v>37.25</v>
      </c>
      <c r="E123">
        <v>36.200000000000003</v>
      </c>
      <c r="F123">
        <v>36.85</v>
      </c>
      <c r="G123">
        <f>_xll.TA_TYPPRICE(D123,E123,F123)</f>
        <v>36.766666666666673</v>
      </c>
      <c r="H123">
        <v>36.786540538083898</v>
      </c>
      <c r="I123" t="str">
        <f t="shared" si="20"/>
        <v>UP</v>
      </c>
      <c r="J123">
        <v>37.443523435227604</v>
      </c>
      <c r="K123">
        <v>35.841749741611764</v>
      </c>
      <c r="L123" t="str">
        <f t="shared" si="21"/>
        <v>No Confirmation</v>
      </c>
      <c r="M123" t="str">
        <f t="shared" si="22"/>
        <v>No Trend</v>
      </c>
      <c r="N123">
        <v>65.561732905446064</v>
      </c>
      <c r="O123" t="str">
        <f t="shared" si="23"/>
        <v>UP</v>
      </c>
      <c r="P123" t="str">
        <f t="shared" si="24"/>
        <v>No Trend + Momentum</v>
      </c>
      <c r="Q123">
        <f t="shared" si="25"/>
        <v>0.64999999999999858</v>
      </c>
      <c r="R123">
        <f t="shared" si="26"/>
        <v>1.0499999999999972</v>
      </c>
      <c r="S123">
        <f t="shared" si="27"/>
        <v>0.6190476190476194</v>
      </c>
      <c r="T123" t="str">
        <f t="shared" si="28"/>
        <v>No Indication</v>
      </c>
      <c r="U123" t="str">
        <f t="shared" si="29"/>
        <v>No T+M+I</v>
      </c>
      <c r="V123">
        <v>36.24793481743859</v>
      </c>
      <c r="W123">
        <v>36.439088164926453</v>
      </c>
      <c r="X123">
        <f t="shared" si="30"/>
        <v>-0.19115334748786239</v>
      </c>
      <c r="Y123">
        <v>-0.44991957744025501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43035</v>
      </c>
      <c r="C124">
        <v>36.65</v>
      </c>
      <c r="D124">
        <v>37</v>
      </c>
      <c r="E124">
        <v>36.4</v>
      </c>
      <c r="F124">
        <v>36.5</v>
      </c>
      <c r="G124">
        <f>_xll.TA_TYPPRICE(D124,E124,F124)</f>
        <v>36.633333333333333</v>
      </c>
      <c r="H124">
        <v>36.709936935708612</v>
      </c>
      <c r="I124" t="str">
        <f t="shared" si="20"/>
        <v>DOWN</v>
      </c>
      <c r="J124">
        <v>37.344962671843689</v>
      </c>
      <c r="K124">
        <v>35.965805354586927</v>
      </c>
      <c r="L124" t="str">
        <f t="shared" si="21"/>
        <v>No Confirmation</v>
      </c>
      <c r="M124" t="str">
        <f t="shared" si="22"/>
        <v>No Trend</v>
      </c>
      <c r="N124">
        <v>54.299365231446927</v>
      </c>
      <c r="O124" t="str">
        <f t="shared" si="23"/>
        <v>No Momentum</v>
      </c>
      <c r="P124" t="str">
        <f t="shared" si="24"/>
        <v>No Trend + Momentum</v>
      </c>
      <c r="Q124">
        <f t="shared" si="25"/>
        <v>0.10000000000000142</v>
      </c>
      <c r="R124">
        <f t="shared" si="26"/>
        <v>0.60000000000000142</v>
      </c>
      <c r="S124">
        <f t="shared" si="27"/>
        <v>0.16666666666666863</v>
      </c>
      <c r="T124" t="str">
        <f t="shared" si="28"/>
        <v>DOWN</v>
      </c>
      <c r="U124" t="str">
        <f t="shared" si="29"/>
        <v>No T+M+I</v>
      </c>
      <c r="V124">
        <v>36.286714076294189</v>
      </c>
      <c r="W124">
        <v>36.443600152709678</v>
      </c>
      <c r="X124">
        <f t="shared" si="30"/>
        <v>-0.15688607641548913</v>
      </c>
      <c r="Y124">
        <v>-0.39131287723530184</v>
      </c>
      <c r="Z124" t="str">
        <f t="shared" si="31"/>
        <v>UP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43038</v>
      </c>
      <c r="C125">
        <v>36.299999999999997</v>
      </c>
      <c r="D125">
        <v>38.200000000000003</v>
      </c>
      <c r="E125">
        <v>36.299999999999997</v>
      </c>
      <c r="F125">
        <v>37.4</v>
      </c>
      <c r="G125">
        <f>_xll.TA_TYPPRICE(D125,E125,F125)</f>
        <v>37.300000000000004</v>
      </c>
      <c r="H125">
        <v>37.004968467854312</v>
      </c>
      <c r="I125" t="str">
        <f t="shared" si="20"/>
        <v>UP</v>
      </c>
      <c r="J125">
        <v>37.534970966989533</v>
      </c>
      <c r="K125">
        <v>36.040070831345389</v>
      </c>
      <c r="L125" t="str">
        <f t="shared" si="21"/>
        <v>No Confirmation</v>
      </c>
      <c r="M125" t="str">
        <f t="shared" si="22"/>
        <v>No Trend</v>
      </c>
      <c r="N125">
        <v>70.556721477389189</v>
      </c>
      <c r="O125" t="str">
        <f t="shared" si="23"/>
        <v>UP</v>
      </c>
      <c r="P125" t="str">
        <f t="shared" si="24"/>
        <v>No Trend + Momentum</v>
      </c>
      <c r="Q125">
        <f t="shared" si="25"/>
        <v>1.1000000000000014</v>
      </c>
      <c r="R125">
        <f t="shared" si="26"/>
        <v>1.9000000000000057</v>
      </c>
      <c r="S125">
        <f t="shared" si="27"/>
        <v>0.57894736842105166</v>
      </c>
      <c r="T125" t="str">
        <f t="shared" si="28"/>
        <v>No Indication</v>
      </c>
      <c r="U125" t="str">
        <f t="shared" si="29"/>
        <v>No T+M+I</v>
      </c>
      <c r="V125">
        <v>36.45798883378739</v>
      </c>
      <c r="W125">
        <v>36.514444585842291</v>
      </c>
      <c r="X125">
        <f t="shared" si="30"/>
        <v>-5.6455752054901609E-2</v>
      </c>
      <c r="Y125">
        <v>-0.32434145219922178</v>
      </c>
      <c r="Z125" t="str">
        <f t="shared" si="31"/>
        <v>UP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43039</v>
      </c>
      <c r="C126">
        <v>37.700000000000003</v>
      </c>
      <c r="D126">
        <v>38.700000000000003</v>
      </c>
      <c r="E126">
        <v>36.799999999999997</v>
      </c>
      <c r="F126">
        <v>37.75</v>
      </c>
      <c r="G126">
        <f>_xll.TA_TYPPRICE(D126,E126,F126)</f>
        <v>37.75</v>
      </c>
      <c r="H126">
        <v>37.377484233927156</v>
      </c>
      <c r="I126" t="str">
        <f t="shared" si="20"/>
        <v>UP</v>
      </c>
      <c r="J126">
        <v>37.793866307658526</v>
      </c>
      <c r="K126">
        <v>36.208943979935299</v>
      </c>
      <c r="L126" t="str">
        <f t="shared" si="21"/>
        <v>No Confirmation</v>
      </c>
      <c r="M126" t="str">
        <f t="shared" si="22"/>
        <v>No Trend</v>
      </c>
      <c r="N126">
        <v>74.897607254021821</v>
      </c>
      <c r="O126" t="str">
        <f t="shared" si="23"/>
        <v>UP</v>
      </c>
      <c r="P126" t="str">
        <f t="shared" si="24"/>
        <v>No Trend + Momentum</v>
      </c>
      <c r="Q126">
        <f t="shared" si="25"/>
        <v>0.95000000000000284</v>
      </c>
      <c r="R126">
        <f t="shared" si="26"/>
        <v>1.9000000000000057</v>
      </c>
      <c r="S126">
        <f t="shared" si="27"/>
        <v>0.5</v>
      </c>
      <c r="T126" t="str">
        <f t="shared" si="28"/>
        <v>No Indication</v>
      </c>
      <c r="U126" t="str">
        <f t="shared" si="29"/>
        <v>No T+M+I</v>
      </c>
      <c r="V126">
        <v>36.656759782435486</v>
      </c>
      <c r="W126">
        <v>36.605967209113231</v>
      </c>
      <c r="X126">
        <f t="shared" si="30"/>
        <v>5.0792573322254952E-2</v>
      </c>
      <c r="Y126">
        <v>-0.24931464709492643</v>
      </c>
      <c r="Z126" t="str">
        <f t="shared" si="31"/>
        <v>UP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2017-07-05T05:30:57Z</dcterms:created>
  <dcterms:modified xsi:type="dcterms:W3CDTF">2017-11-01T04:17:15Z</dcterms:modified>
</cp:coreProperties>
</file>