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2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V89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7" i="1"/>
  <c r="K101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73" i="1"/>
  <c r="K81" i="1"/>
  <c r="K85" i="1"/>
  <c r="K89" i="1"/>
  <c r="K93" i="1"/>
  <c r="K97" i="1"/>
  <c r="K105" i="1"/>
  <c r="K109" i="1"/>
  <c r="K113" i="1"/>
  <c r="K117" i="1"/>
  <c r="K121" i="1"/>
  <c r="K125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95" i="1"/>
  <c r="G115" i="1"/>
  <c r="G12" i="1"/>
  <c r="G40" i="1"/>
  <c r="G56" i="1"/>
  <c r="G72" i="1"/>
  <c r="G92" i="1"/>
  <c r="G108" i="1"/>
  <c r="G120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14" i="1"/>
  <c r="G22" i="1"/>
  <c r="G26" i="1"/>
  <c r="G30" i="1"/>
  <c r="G38" i="1"/>
  <c r="G42" i="1"/>
  <c r="G46" i="1"/>
  <c r="G50" i="1"/>
  <c r="G54" i="1"/>
  <c r="G62" i="1"/>
  <c r="G66" i="1"/>
  <c r="G70" i="1"/>
  <c r="G74" i="1"/>
  <c r="G78" i="1"/>
  <c r="G86" i="1"/>
  <c r="G90" i="1"/>
  <c r="G94" i="1"/>
  <c r="G98" i="1"/>
  <c r="G102" i="1"/>
  <c r="G110" i="1"/>
  <c r="G114" i="1"/>
  <c r="G118" i="1"/>
  <c r="G122" i="1"/>
  <c r="G126" i="1"/>
  <c r="G87" i="1"/>
  <c r="G99" i="1"/>
  <c r="G103" i="1"/>
  <c r="G111" i="1"/>
  <c r="G119" i="1"/>
  <c r="G123" i="1"/>
  <c r="G8" i="1"/>
  <c r="G16" i="1"/>
  <c r="G24" i="1"/>
  <c r="G28" i="1"/>
  <c r="G36" i="1"/>
  <c r="G44" i="1"/>
  <c r="G52" i="1"/>
  <c r="G60" i="1"/>
  <c r="G64" i="1"/>
  <c r="G76" i="1"/>
  <c r="G80" i="1"/>
  <c r="G88" i="1"/>
  <c r="G96" i="1"/>
  <c r="G100" i="1"/>
  <c r="G112" i="1"/>
  <c r="G116" i="1"/>
  <c r="G6" i="1"/>
  <c r="G10" i="1"/>
  <c r="G18" i="1"/>
  <c r="G34" i="1"/>
  <c r="G58" i="1"/>
  <c r="G82" i="1"/>
  <c r="G106" i="1"/>
  <c r="G91" i="1"/>
  <c r="G107" i="1"/>
  <c r="G4" i="1"/>
  <c r="G20" i="1"/>
  <c r="G32" i="1"/>
  <c r="G48" i="1"/>
  <c r="G68" i="1"/>
  <c r="G84" i="1"/>
  <c r="G104" i="1"/>
  <c r="G124" i="1"/>
  <c r="G2" i="1"/>
  <c r="H5" i="1" l="1"/>
  <c r="H9" i="1"/>
  <c r="H13" i="1"/>
  <c r="H17" i="1"/>
  <c r="H21" i="1"/>
  <c r="H25" i="1"/>
  <c r="H29" i="1"/>
  <c r="H41" i="1"/>
  <c r="H6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14" i="1"/>
  <c r="H99" i="1"/>
  <c r="H119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8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33" i="1"/>
  <c r="H37" i="1"/>
  <c r="H45" i="1"/>
  <c r="H49" i="1"/>
  <c r="H53" i="1"/>
  <c r="H57" i="1"/>
  <c r="H61" i="1"/>
  <c r="H65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06" i="1"/>
  <c r="H110" i="1"/>
  <c r="H118" i="1"/>
  <c r="H122" i="1"/>
  <c r="H126" i="1"/>
  <c r="H75" i="1"/>
  <c r="H79" i="1"/>
  <c r="H83" i="1"/>
  <c r="H91" i="1"/>
  <c r="H95" i="1"/>
  <c r="H103" i="1"/>
  <c r="H107" i="1"/>
  <c r="H111" i="1"/>
  <c r="H115" i="1"/>
  <c r="H123" i="1"/>
  <c r="AH19" i="1" l="1"/>
  <c r="AH51" i="1"/>
  <c r="AH11" i="1"/>
  <c r="AH6" i="1"/>
  <c r="AH22" i="1"/>
  <c r="AH34" i="1"/>
  <c r="AH41" i="1"/>
  <c r="AH15" i="1"/>
  <c r="AH31" i="1"/>
  <c r="AH9" i="1"/>
  <c r="AH25" i="1"/>
  <c r="AH29" i="1"/>
  <c r="AH33" i="1"/>
  <c r="AH4" i="1"/>
  <c r="AH40" i="1"/>
  <c r="AH56" i="1"/>
  <c r="AH23" i="1"/>
  <c r="AH44" i="1"/>
  <c r="AH27" i="1"/>
  <c r="AH16" i="1"/>
  <c r="AH35" i="1"/>
  <c r="AH7" i="1"/>
  <c r="AH55" i="1"/>
  <c r="AH3" i="1"/>
  <c r="AH39" i="1"/>
  <c r="AH18" i="1"/>
  <c r="AH20" i="1"/>
  <c r="AH36" i="1" l="1"/>
  <c r="AH47" i="1"/>
  <c r="AH21" i="1"/>
  <c r="AH24" i="1"/>
  <c r="AH43" i="1"/>
  <c r="AH54" i="1"/>
  <c r="AH38" i="1"/>
  <c r="AH45" i="1"/>
  <c r="AH53" i="1"/>
  <c r="AH13" i="1"/>
  <c r="AH5" i="1"/>
  <c r="AH50" i="1"/>
  <c r="AH2" i="1"/>
  <c r="AH48" i="1"/>
  <c r="AH32" i="1"/>
  <c r="AH8" i="1"/>
  <c r="AH49" i="1"/>
  <c r="AH17" i="1"/>
  <c r="AH52" i="1"/>
  <c r="AH28" i="1"/>
  <c r="AH12" i="1"/>
  <c r="AH37" i="1"/>
  <c r="AH42" i="1"/>
  <c r="AH10" i="1"/>
  <c r="AH46" i="1"/>
  <c r="AH30" i="1"/>
  <c r="AH14" i="1"/>
  <c r="AH26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<sst xmlns="http://schemas.openxmlformats.org/spreadsheetml/2006/main" count="159" uniqueCount="35">
  <si>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</si>
  <si>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</si>
  <si>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</si>
  <si>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</si>
  <si>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</si>
  <si>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GPPL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</si>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</sst>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161.9</v>
      </c>
      <c r="D2">
        <v>163.9</v>
      </c>
      <c r="E2">
        <v>158</v>
      </c>
      <c r="F2">
        <v>160</v>
      </c>
      <c r="G2">
        <f>_xll.TA_TYPPRICE(D2,E2,F2)</f>
        <v>160.63333333333333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</v>
      </c>
      <c r="R2">
        <f>D2-E2</f>
        <v>5.9000000000000057</v>
      </c>
      <c r="S2">
        <f>Q2/R2</f>
        <v>0.33898305084745728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161.05000000000001</v>
      </c>
      <c r="D3">
        <v>162</v>
      </c>
      <c r="E3">
        <v>158.19999999999999</v>
      </c>
      <c r="F3">
        <v>160</v>
      </c>
      <c r="G3">
        <f>_xll.TA_TYPPRICE(D3,E3,F3)</f>
        <v>160.06666666666666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1.8000000000000114</v>
      </c>
      <c r="R3">
        <f t="shared" ref="R3:R66" si="6">D3-E3</f>
        <v>3.8000000000000114</v>
      </c>
      <c r="S3">
        <f t="shared" ref="S3:S66" si="7">Q3/R3</f>
        <v>0.47368421052631737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160.30000000000001</v>
      </c>
      <c r="D4">
        <v>162.35</v>
      </c>
      <c r="E4">
        <v>158.5</v>
      </c>
      <c r="F4">
        <v>162</v>
      </c>
      <c r="G4">
        <f>_xll.TA_TYPPRICE(D4,E4,F4)</f>
        <v>160.95000000000002</v>
      </c>
      <c r="H4">
        <v>160.54999999999998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3.5</v>
      </c>
      <c r="R4">
        <f t="shared" si="6"/>
        <v>3.8499999999999943</v>
      </c>
      <c r="S4">
        <f t="shared" si="7"/>
        <v>0.90909090909091039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161.4</v>
      </c>
      <c r="D5">
        <v>162.94999999999999</v>
      </c>
      <c r="E5">
        <v>153.5</v>
      </c>
      <c r="F5">
        <v>156</v>
      </c>
      <c r="G5">
        <f>_xll.TA_TYPPRICE(D5,E5,F5)</f>
        <v>157.48333333333332</v>
      </c>
      <c r="H5">
        <v>159.01666666666665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2.5</v>
      </c>
      <c r="R5">
        <f t="shared" si="6"/>
        <v>9.4499999999999886</v>
      </c>
      <c r="S5">
        <f t="shared" si="7"/>
        <v>0.26455026455026487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157.80000000000001</v>
      </c>
      <c r="D6">
        <v>159.5</v>
      </c>
      <c r="E6">
        <v>155.75</v>
      </c>
      <c r="F6">
        <v>158</v>
      </c>
      <c r="G6">
        <f>_xll.TA_TYPPRICE(D6,E6,F6)</f>
        <v>157.75</v>
      </c>
      <c r="H6">
        <v>158.38333333333333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2.25</v>
      </c>
      <c r="R6">
        <f t="shared" si="6"/>
        <v>3.75</v>
      </c>
      <c r="S6">
        <f t="shared" si="7"/>
        <v>0.6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158</v>
      </c>
      <c r="D7">
        <v>161.4</v>
      </c>
      <c r="E7">
        <v>157.94999999999999</v>
      </c>
      <c r="F7">
        <v>161</v>
      </c>
      <c r="G7">
        <f>_xll.TA_TYPPRICE(D7,E7,F7)</f>
        <v>160.11666666666667</v>
      </c>
      <c r="H7">
        <v>159.25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53.846153846153854</v>
      </c>
      <c r="O7" t="str">
        <f t="shared" si="3"/>
        <v>No Momentum</v>
      </c>
      <c r="P7" t="e">
        <f t="shared" si="4"/>
        <v>#N/A</v>
      </c>
      <c r="Q7">
        <f t="shared" si="5"/>
        <v>3.0500000000000114</v>
      </c>
      <c r="R7">
        <f t="shared" si="6"/>
        <v>3.4500000000000171</v>
      </c>
      <c r="S7">
        <f t="shared" si="7"/>
        <v>0.88405797101449168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161.25</v>
      </c>
      <c r="D8">
        <v>162.65</v>
      </c>
      <c r="E8">
        <v>157.1</v>
      </c>
      <c r="F8">
        <v>160</v>
      </c>
      <c r="G8">
        <f>_xll.TA_TYPPRICE(D8,E8,F8)</f>
        <v>159.91666666666666</v>
      </c>
      <c r="H8">
        <v>159.58333333333331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49.122807017543856</v>
      </c>
      <c r="O8" t="str">
        <f t="shared" si="3"/>
        <v>No Momentum</v>
      </c>
      <c r="P8" t="e">
        <f t="shared" si="4"/>
        <v>#N/A</v>
      </c>
      <c r="Q8">
        <f t="shared" si="5"/>
        <v>2.9000000000000057</v>
      </c>
      <c r="R8">
        <f t="shared" si="6"/>
        <v>5.5500000000000114</v>
      </c>
      <c r="S8">
        <f t="shared" si="7"/>
        <v>0.52252252252252251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160.94999999999999</v>
      </c>
      <c r="D9">
        <v>167</v>
      </c>
      <c r="E9">
        <v>160.05000000000001</v>
      </c>
      <c r="F9">
        <v>164</v>
      </c>
      <c r="G9">
        <f>_xll.TA_TYPPRICE(D9,E9,F9)</f>
        <v>163.68333333333334</v>
      </c>
      <c r="H9">
        <v>161.63333333333333</v>
      </c>
      <c r="I9" t="str">
        <f t="shared" si="0"/>
        <v>UP</v>
      </c>
      <c r="J9">
        <v>162.71875</v>
      </c>
      <c r="K9">
        <v>157.38124999999999</v>
      </c>
      <c r="L9" t="str">
        <f t="shared" si="1"/>
        <v>UP</v>
      </c>
      <c r="M9" t="str">
        <f t="shared" si="2"/>
        <v>UP</v>
      </c>
      <c r="N9">
        <v>64.634146341463421</v>
      </c>
      <c r="O9" t="str">
        <f t="shared" si="3"/>
        <v>UP</v>
      </c>
      <c r="P9" t="str">
        <f t="shared" si="4"/>
        <v>UP</v>
      </c>
      <c r="Q9">
        <f t="shared" si="5"/>
        <v>3.9499999999999886</v>
      </c>
      <c r="R9">
        <f t="shared" si="6"/>
        <v>6.9499999999999886</v>
      </c>
      <c r="S9">
        <f t="shared" si="7"/>
        <v>0.56834532374100644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165.5</v>
      </c>
      <c r="D10">
        <v>167.95</v>
      </c>
      <c r="E10">
        <v>159.75</v>
      </c>
      <c r="F10">
        <v>160</v>
      </c>
      <c r="G10">
        <f>_xll.TA_TYPPRICE(D10,E10,F10)</f>
        <v>162.56666666666666</v>
      </c>
      <c r="H10">
        <v>162.1</v>
      </c>
      <c r="I10" t="str">
        <f t="shared" si="0"/>
        <v>DOWN</v>
      </c>
      <c r="J10">
        <v>163.88124999999999</v>
      </c>
      <c r="K10">
        <v>157.9076388888889</v>
      </c>
      <c r="L10" t="str">
        <f t="shared" si="1"/>
        <v>No Confirmation</v>
      </c>
      <c r="M10" t="str">
        <f t="shared" si="2"/>
        <v>No Trend</v>
      </c>
      <c r="N10">
        <v>46.799116997792495</v>
      </c>
      <c r="O10" t="str">
        <f t="shared" si="3"/>
        <v>No Momentum</v>
      </c>
      <c r="P10" t="str">
        <f t="shared" si="4"/>
        <v>No Trend + Momentum</v>
      </c>
      <c r="Q10">
        <f t="shared" si="5"/>
        <v>0.25</v>
      </c>
      <c r="R10">
        <f t="shared" si="6"/>
        <v>8.1999999999999886</v>
      </c>
      <c r="S10">
        <f t="shared" si="7"/>
        <v>3.0487804878048821E-2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162</v>
      </c>
      <c r="D11">
        <v>163</v>
      </c>
      <c r="E11">
        <v>157.80000000000001</v>
      </c>
      <c r="F11">
        <v>158</v>
      </c>
      <c r="G11">
        <f>_xll.TA_TYPPRICE(D11,E11,F11)</f>
        <v>159.6</v>
      </c>
      <c r="H11">
        <v>160.85</v>
      </c>
      <c r="I11" t="str">
        <f t="shared" si="0"/>
        <v>DOWN</v>
      </c>
      <c r="J11">
        <v>163.68541666666667</v>
      </c>
      <c r="K11">
        <v>157.88371913580247</v>
      </c>
      <c r="L11" t="str">
        <f t="shared" si="1"/>
        <v>No Confirmation</v>
      </c>
      <c r="M11" t="str">
        <f t="shared" si="2"/>
        <v>No Trend</v>
      </c>
      <c r="N11">
        <v>39.915274182160516</v>
      </c>
      <c r="O11" t="str">
        <f t="shared" si="3"/>
        <v>DOWN</v>
      </c>
      <c r="P11" t="str">
        <f t="shared" si="4"/>
        <v>No Trend + Momentum</v>
      </c>
      <c r="Q11">
        <f t="shared" si="5"/>
        <v>0.19999999999998863</v>
      </c>
      <c r="R11">
        <f t="shared" si="6"/>
        <v>5.1999999999999886</v>
      </c>
      <c r="S11">
        <f t="shared" si="7"/>
        <v>3.8461538461536361E-2</v>
      </c>
      <c r="T11" t="str">
        <f t="shared" si="8"/>
        <v>DOWN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160.5</v>
      </c>
      <c r="D12">
        <v>166.8</v>
      </c>
      <c r="E12">
        <v>158.19999999999999</v>
      </c>
      <c r="F12">
        <v>159</v>
      </c>
      <c r="G12">
        <f>_xll.TA_TYPPRICE(D12,E12,F12)</f>
        <v>161.33333333333334</v>
      </c>
      <c r="H12">
        <v>161.09166666666667</v>
      </c>
      <c r="I12" t="str">
        <f t="shared" si="0"/>
        <v>DOWN</v>
      </c>
      <c r="J12">
        <v>164.37754629629629</v>
      </c>
      <c r="K12">
        <v>157.9540037722908</v>
      </c>
      <c r="L12" t="str">
        <f t="shared" si="1"/>
        <v>No Confirmation</v>
      </c>
      <c r="M12" t="str">
        <f t="shared" si="2"/>
        <v>No Trend</v>
      </c>
      <c r="N12">
        <v>44.974001131556982</v>
      </c>
      <c r="O12" t="str">
        <f t="shared" si="3"/>
        <v>No Momentum</v>
      </c>
      <c r="P12" t="str">
        <f t="shared" si="4"/>
        <v>No Trend + Momentum</v>
      </c>
      <c r="Q12">
        <f t="shared" si="5"/>
        <v>0.80000000000001137</v>
      </c>
      <c r="R12">
        <f t="shared" si="6"/>
        <v>8.6000000000000227</v>
      </c>
      <c r="S12">
        <f t="shared" si="7"/>
        <v>9.302325581395457E-2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160</v>
      </c>
      <c r="D13">
        <v>161.5</v>
      </c>
      <c r="E13">
        <v>158.19999999999999</v>
      </c>
      <c r="F13">
        <v>158</v>
      </c>
      <c r="G13">
        <f>_xll.TA_TYPPRICE(D13,E13,F13)</f>
        <v>159.23333333333332</v>
      </c>
      <c r="H13">
        <v>160.16249999999999</v>
      </c>
      <c r="I13" t="str">
        <f t="shared" si="0"/>
        <v>DOWN</v>
      </c>
      <c r="J13">
        <v>163.73809156378601</v>
      </c>
      <c r="K13">
        <v>158.00866960067063</v>
      </c>
      <c r="L13" t="str">
        <f t="shared" si="1"/>
        <v>DOWN</v>
      </c>
      <c r="M13" t="str">
        <f t="shared" si="2"/>
        <v>DOWN</v>
      </c>
      <c r="N13">
        <v>40.691559054926174</v>
      </c>
      <c r="O13" t="str">
        <f t="shared" si="3"/>
        <v>No Momentum</v>
      </c>
      <c r="P13" t="str">
        <f t="shared" si="4"/>
        <v>No Trend + Momentum</v>
      </c>
      <c r="Q13">
        <f t="shared" si="5"/>
        <v>-0.19999999999998863</v>
      </c>
      <c r="R13">
        <f t="shared" si="6"/>
        <v>3.3000000000000114</v>
      </c>
      <c r="S13">
        <f t="shared" si="7"/>
        <v>-6.0606060606056951E-2</v>
      </c>
      <c r="T13" t="str">
        <f t="shared" si="8"/>
        <v>DOWN</v>
      </c>
      <c r="U13" t="str">
        <f t="shared" si="9"/>
        <v>No T+M+I</v>
      </c>
      <c r="V13">
        <v>159.66666666666666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157</v>
      </c>
      <c r="D14">
        <v>158</v>
      </c>
      <c r="E14">
        <v>154.6</v>
      </c>
      <c r="F14">
        <v>155</v>
      </c>
      <c r="G14">
        <f>_xll.TA_TYPPRICE(D14,E14,F14)</f>
        <v>155.86666666666667</v>
      </c>
      <c r="H14">
        <v>158.01458333333335</v>
      </c>
      <c r="I14" t="str">
        <f t="shared" si="0"/>
        <v>DOWN</v>
      </c>
      <c r="J14">
        <v>162.4629601051669</v>
      </c>
      <c r="K14">
        <v>157.25118746718826</v>
      </c>
      <c r="L14" t="str">
        <f t="shared" si="1"/>
        <v>DOWN</v>
      </c>
      <c r="M14" t="str">
        <f t="shared" si="2"/>
        <v>DOWN</v>
      </c>
      <c r="N14">
        <v>29.984720689488714</v>
      </c>
      <c r="O14" t="str">
        <f t="shared" si="3"/>
        <v>DOWN</v>
      </c>
      <c r="P14" t="str">
        <f t="shared" si="4"/>
        <v>DOWN</v>
      </c>
      <c r="Q14">
        <f t="shared" si="5"/>
        <v>0.40000000000000568</v>
      </c>
      <c r="R14">
        <f t="shared" si="6"/>
        <v>3.4000000000000057</v>
      </c>
      <c r="S14">
        <f t="shared" si="7"/>
        <v>0.11764705882353088</v>
      </c>
      <c r="T14" t="str">
        <f t="shared" si="8"/>
        <v>DOWN</v>
      </c>
      <c r="U14" t="str">
        <f t="shared" si="9"/>
        <v>DOWN</v>
      </c>
      <c r="V14">
        <v>158.94871794871793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156.35</v>
      </c>
      <c r="D15">
        <v>157.44999999999999</v>
      </c>
      <c r="E15">
        <v>152.1</v>
      </c>
      <c r="F15">
        <v>154</v>
      </c>
      <c r="G15">
        <f>_xll.TA_TYPPRICE(D15,E15,F15)</f>
        <v>154.51666666666665</v>
      </c>
      <c r="H15">
        <v>156.265625</v>
      </c>
      <c r="I15" t="str">
        <f t="shared" si="0"/>
        <v>DOWN</v>
      </c>
      <c r="J15">
        <v>161.34896897068538</v>
      </c>
      <c r="K15">
        <v>156.10647914114642</v>
      </c>
      <c r="L15" t="str">
        <f t="shared" si="1"/>
        <v>DOWN</v>
      </c>
      <c r="M15" t="str">
        <f t="shared" si="2"/>
        <v>DOWN</v>
      </c>
      <c r="N15">
        <v>27.022169342320563</v>
      </c>
      <c r="O15" t="str">
        <f t="shared" si="3"/>
        <v>DOWN</v>
      </c>
      <c r="P15" t="str">
        <f t="shared" si="4"/>
        <v>DOWN</v>
      </c>
      <c r="Q15">
        <f t="shared" si="5"/>
        <v>1.9000000000000057</v>
      </c>
      <c r="R15">
        <f t="shared" si="6"/>
        <v>5.3499999999999943</v>
      </c>
      <c r="S15">
        <f t="shared" si="7"/>
        <v>0.35514018691588928</v>
      </c>
      <c r="T15" t="str">
        <f t="shared" si="8"/>
        <v>No Indication</v>
      </c>
      <c r="U15" t="str">
        <f t="shared" si="9"/>
        <v>No T+M+I</v>
      </c>
      <c r="V15">
        <v>158.18737672583825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154</v>
      </c>
      <c r="D16">
        <v>156.25</v>
      </c>
      <c r="E16">
        <v>150.25</v>
      </c>
      <c r="F16">
        <v>150</v>
      </c>
      <c r="G16">
        <f>_xll.TA_TYPPRICE(D16,E16,F16)</f>
        <v>152.16666666666666</v>
      </c>
      <c r="H16">
        <v>154.21614583333331</v>
      </c>
      <c r="I16" t="str">
        <f t="shared" si="0"/>
        <v>DOWN</v>
      </c>
      <c r="J16">
        <v>160.2158647549775</v>
      </c>
      <c r="K16">
        <v>154.80503933200276</v>
      </c>
      <c r="L16" t="str">
        <f t="shared" si="1"/>
        <v>DOWN</v>
      </c>
      <c r="M16" t="str">
        <f t="shared" si="2"/>
        <v>DOWN</v>
      </c>
      <c r="N16">
        <v>18.087005044070011</v>
      </c>
      <c r="O16" t="str">
        <f t="shared" si="3"/>
        <v>DOWN</v>
      </c>
      <c r="P16" t="str">
        <f t="shared" si="4"/>
        <v>DOWN</v>
      </c>
      <c r="Q16">
        <f t="shared" si="5"/>
        <v>-0.25</v>
      </c>
      <c r="R16">
        <f t="shared" si="6"/>
        <v>6</v>
      </c>
      <c r="S16">
        <f t="shared" si="7"/>
        <v>-4.1666666666666664E-2</v>
      </c>
      <c r="T16" t="str">
        <f t="shared" si="8"/>
        <v>DOWN</v>
      </c>
      <c r="U16" t="str">
        <f t="shared" si="9"/>
        <v>DOWN</v>
      </c>
      <c r="V16">
        <v>156.92778030647852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150.94999999999999</v>
      </c>
      <c r="D17">
        <v>151.5</v>
      </c>
      <c r="E17">
        <v>140.4</v>
      </c>
      <c r="F17">
        <v>147</v>
      </c>
      <c r="G17">
        <f>_xll.TA_TYPPRICE(D17,E17,F17)</f>
        <v>146.29999999999998</v>
      </c>
      <c r="H17">
        <v>150.25807291666666</v>
      </c>
      <c r="I17" t="str">
        <f t="shared" si="0"/>
        <v>DOWN</v>
      </c>
      <c r="J17">
        <v>158.27900592053805</v>
      </c>
      <c r="K17">
        <v>151.60391948044659</v>
      </c>
      <c r="L17" t="str">
        <f t="shared" si="1"/>
        <v>DOWN</v>
      </c>
      <c r="M17" t="str">
        <f t="shared" si="2"/>
        <v>DOWN</v>
      </c>
      <c r="N17">
        <v>13.806934912147067</v>
      </c>
      <c r="O17" t="str">
        <f t="shared" si="3"/>
        <v>DOWN</v>
      </c>
      <c r="P17" t="str">
        <f t="shared" si="4"/>
        <v>DOWN</v>
      </c>
      <c r="Q17">
        <f t="shared" si="5"/>
        <v>6.5999999999999943</v>
      </c>
      <c r="R17">
        <f t="shared" si="6"/>
        <v>11.099999999999994</v>
      </c>
      <c r="S17">
        <f t="shared" si="7"/>
        <v>0.59459459459459441</v>
      </c>
      <c r="T17" t="str">
        <f t="shared" si="8"/>
        <v>No Indication</v>
      </c>
      <c r="U17" t="str">
        <f t="shared" si="9"/>
        <v>No T+M+I</v>
      </c>
      <c r="V17">
        <v>155.40042949009722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149</v>
      </c>
      <c r="D18">
        <v>150.55000000000001</v>
      </c>
      <c r="E18">
        <v>144.19999999999999</v>
      </c>
      <c r="F18">
        <v>148</v>
      </c>
      <c r="G18">
        <f>_xll.TA_TYPPRICE(D18,E18,F18)</f>
        <v>147.58333333333334</v>
      </c>
      <c r="H18">
        <v>148.92070312499999</v>
      </c>
      <c r="I18" t="str">
        <f t="shared" si="0"/>
        <v>DOWN</v>
      </c>
      <c r="J18">
        <v>156.56144904930738</v>
      </c>
      <c r="K18">
        <v>149.95860404034735</v>
      </c>
      <c r="L18" t="str">
        <f t="shared" si="1"/>
        <v>DOWN</v>
      </c>
      <c r="M18" t="str">
        <f t="shared" si="2"/>
        <v>DOWN</v>
      </c>
      <c r="N18">
        <v>21.542749763555754</v>
      </c>
      <c r="O18" t="str">
        <f t="shared" si="3"/>
        <v>DOWN</v>
      </c>
      <c r="P18" t="str">
        <f t="shared" si="4"/>
        <v>DOWN</v>
      </c>
      <c r="Q18">
        <f t="shared" si="5"/>
        <v>3.8000000000000114</v>
      </c>
      <c r="R18">
        <f t="shared" si="6"/>
        <v>6.3500000000000227</v>
      </c>
      <c r="S18">
        <f t="shared" si="7"/>
        <v>0.5984251968503933</v>
      </c>
      <c r="T18" t="str">
        <f t="shared" si="8"/>
        <v>No Indication</v>
      </c>
      <c r="U18" t="str">
        <f t="shared" si="9"/>
        <v>No T+M+I</v>
      </c>
      <c r="V18">
        <v>154.26190187623612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147</v>
      </c>
      <c r="D19">
        <v>152.5</v>
      </c>
      <c r="E19">
        <v>144.19999999999999</v>
      </c>
      <c r="F19">
        <v>148</v>
      </c>
      <c r="G19">
        <f>_xll.TA_TYPPRICE(D19,E19,F19)</f>
        <v>148.23333333333332</v>
      </c>
      <c r="H19">
        <v>148.57701822916664</v>
      </c>
      <c r="I19" t="str">
        <f t="shared" si="0"/>
        <v>DOWN</v>
      </c>
      <c r="J19">
        <v>155.65890481612797</v>
      </c>
      <c r="K19">
        <v>148.67891425360349</v>
      </c>
      <c r="L19" t="str">
        <f t="shared" si="1"/>
        <v>DOWN</v>
      </c>
      <c r="M19" t="str">
        <f t="shared" si="2"/>
        <v>DOWN</v>
      </c>
      <c r="N19">
        <v>21.542749763555754</v>
      </c>
      <c r="O19" t="str">
        <f t="shared" si="3"/>
        <v>DOWN</v>
      </c>
      <c r="P19" t="str">
        <f t="shared" si="4"/>
        <v>DOWN</v>
      </c>
      <c r="Q19">
        <f t="shared" si="5"/>
        <v>3.8000000000000114</v>
      </c>
      <c r="R19">
        <f t="shared" si="6"/>
        <v>8.3000000000000114</v>
      </c>
      <c r="S19">
        <f t="shared" si="7"/>
        <v>0.45783132530120557</v>
      </c>
      <c r="T19" t="str">
        <f t="shared" si="8"/>
        <v>No Indication</v>
      </c>
      <c r="U19" t="str">
        <f t="shared" si="9"/>
        <v>No T+M+I</v>
      </c>
      <c r="V19">
        <v>153.29853235681517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148.85</v>
      </c>
      <c r="D20">
        <v>150.55000000000001</v>
      </c>
      <c r="E20">
        <v>147.5</v>
      </c>
      <c r="F20">
        <v>149</v>
      </c>
      <c r="G20">
        <f>_xll.TA_TYPPRICE(D20,E20,F20)</f>
        <v>149.01666666666668</v>
      </c>
      <c r="H20">
        <v>148.79684244791667</v>
      </c>
      <c r="I20" t="str">
        <f t="shared" si="0"/>
        <v>UP</v>
      </c>
      <c r="J20">
        <v>154.5235926347662</v>
      </c>
      <c r="K20">
        <v>148.41693330835827</v>
      </c>
      <c r="L20" t="str">
        <f t="shared" si="1"/>
        <v>No Confirmation</v>
      </c>
      <c r="M20" t="str">
        <f t="shared" si="2"/>
        <v>No Trend</v>
      </c>
      <c r="N20">
        <v>31.191983114956397</v>
      </c>
      <c r="O20" t="str">
        <f t="shared" si="3"/>
        <v>DOWN</v>
      </c>
      <c r="P20" t="str">
        <f t="shared" si="4"/>
        <v>No Trend + Momentum</v>
      </c>
      <c r="Q20">
        <f t="shared" si="5"/>
        <v>1.5</v>
      </c>
      <c r="R20">
        <f t="shared" si="6"/>
        <v>3.0500000000000114</v>
      </c>
      <c r="S20">
        <f t="shared" si="7"/>
        <v>0.49180327868852275</v>
      </c>
      <c r="T20" t="str">
        <f t="shared" si="8"/>
        <v>No Indication</v>
      </c>
      <c r="U20" t="str">
        <f t="shared" si="9"/>
        <v>No T+M+I</v>
      </c>
      <c r="V20">
        <v>152.63721968653593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149.94999999999999</v>
      </c>
      <c r="D21">
        <v>149.94999999999999</v>
      </c>
      <c r="E21">
        <v>147.55000000000001</v>
      </c>
      <c r="F21">
        <v>148</v>
      </c>
      <c r="G21">
        <f>_xll.TA_TYPPRICE(D21,E21,F21)</f>
        <v>148.5</v>
      </c>
      <c r="H21">
        <v>148.64842122395834</v>
      </c>
      <c r="I21" t="str">
        <f t="shared" si="0"/>
        <v>DOWN</v>
      </c>
      <c r="J21">
        <v>153.50723871592928</v>
      </c>
      <c r="K21">
        <v>148.22428146205644</v>
      </c>
      <c r="L21" t="str">
        <f t="shared" si="1"/>
        <v>DOWN</v>
      </c>
      <c r="M21" t="str">
        <f t="shared" si="2"/>
        <v>DOWN</v>
      </c>
      <c r="N21">
        <v>27.035681459712396</v>
      </c>
      <c r="O21" t="str">
        <f t="shared" si="3"/>
        <v>DOWN</v>
      </c>
      <c r="P21" t="str">
        <f t="shared" si="4"/>
        <v>DOWN</v>
      </c>
      <c r="Q21">
        <f t="shared" si="5"/>
        <v>0.44999999999998863</v>
      </c>
      <c r="R21">
        <f t="shared" si="6"/>
        <v>2.3999999999999773</v>
      </c>
      <c r="S21">
        <f t="shared" si="7"/>
        <v>0.18749999999999703</v>
      </c>
      <c r="T21" t="str">
        <f t="shared" si="8"/>
        <v>DOWN</v>
      </c>
      <c r="U21" t="str">
        <f t="shared" si="9"/>
        <v>DOWN</v>
      </c>
      <c r="V21">
        <v>151.92380127322272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147.6</v>
      </c>
      <c r="D22">
        <v>149.05000000000001</v>
      </c>
      <c r="E22">
        <v>145.1</v>
      </c>
      <c r="F22">
        <v>146</v>
      </c>
      <c r="G22">
        <f>_xll.TA_TYPPRICE(D22,E22,F22)</f>
        <v>146.71666666666667</v>
      </c>
      <c r="H22">
        <v>147.68254394531249</v>
      </c>
      <c r="I22" t="str">
        <f t="shared" si="0"/>
        <v>DOWN</v>
      </c>
      <c r="J22">
        <v>152.51674122350056</v>
      </c>
      <c r="K22">
        <v>147.52999669271057</v>
      </c>
      <c r="L22" t="str">
        <f t="shared" si="1"/>
        <v>DOWN</v>
      </c>
      <c r="M22" t="str">
        <f t="shared" si="2"/>
        <v>DOWN</v>
      </c>
      <c r="N22">
        <v>20.279966526987163</v>
      </c>
      <c r="O22" t="str">
        <f t="shared" si="3"/>
        <v>DOWN</v>
      </c>
      <c r="P22" t="str">
        <f t="shared" si="4"/>
        <v>DOWN</v>
      </c>
      <c r="Q22">
        <f t="shared" si="5"/>
        <v>0.90000000000000568</v>
      </c>
      <c r="R22">
        <f t="shared" si="6"/>
        <v>3.9500000000000171</v>
      </c>
      <c r="S22">
        <f t="shared" si="7"/>
        <v>0.22784810126582325</v>
      </c>
      <c r="T22" t="str">
        <f t="shared" si="8"/>
        <v>No Indication</v>
      </c>
      <c r="U22" t="str">
        <f t="shared" si="9"/>
        <v>No T+M+I</v>
      </c>
      <c r="V22">
        <v>151.01244723118845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146.15</v>
      </c>
      <c r="D23">
        <v>153.15</v>
      </c>
      <c r="E23">
        <v>145.19999999999999</v>
      </c>
      <c r="F23">
        <v>150</v>
      </c>
      <c r="G23">
        <f>_xll.TA_TYPPRICE(D23,E23,F23)</f>
        <v>149.45000000000002</v>
      </c>
      <c r="H23">
        <v>148.56627197265624</v>
      </c>
      <c r="I23" t="str">
        <f t="shared" si="0"/>
        <v>UP</v>
      </c>
      <c r="J23">
        <v>152.65746539605598</v>
      </c>
      <c r="K23">
        <v>147.01221964988599</v>
      </c>
      <c r="L23" t="str">
        <f t="shared" si="1"/>
        <v>No Confirmation</v>
      </c>
      <c r="M23" t="str">
        <f t="shared" si="2"/>
        <v>No Trend</v>
      </c>
      <c r="N23">
        <v>50.932567734691069</v>
      </c>
      <c r="O23" t="str">
        <f t="shared" si="3"/>
        <v>No Momentum</v>
      </c>
      <c r="P23" t="str">
        <f t="shared" si="4"/>
        <v>No Trend + Momentum</v>
      </c>
      <c r="Q23">
        <f t="shared" si="5"/>
        <v>4.8000000000000114</v>
      </c>
      <c r="R23">
        <f t="shared" si="6"/>
        <v>7.9500000000000171</v>
      </c>
      <c r="S23">
        <f t="shared" si="7"/>
        <v>0.60377358490566047</v>
      </c>
      <c r="T23" t="str">
        <f t="shared" si="8"/>
        <v>No Indication</v>
      </c>
      <c r="U23" t="str">
        <f t="shared" si="9"/>
        <v>No T+M+I</v>
      </c>
      <c r="V23">
        <v>150.85668611869792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151</v>
      </c>
      <c r="D24">
        <v>153.65</v>
      </c>
      <c r="E24">
        <v>148.55000000000001</v>
      </c>
      <c r="F24">
        <v>149</v>
      </c>
      <c r="G24">
        <f>_xll.TA_TYPPRICE(D24,E24,F24)</f>
        <v>150.4</v>
      </c>
      <c r="H24">
        <v>149.48313598632814</v>
      </c>
      <c r="I24" t="str">
        <f t="shared" si="0"/>
        <v>DOWN</v>
      </c>
      <c r="J24">
        <v>152.87802864137689</v>
      </c>
      <c r="K24">
        <v>147.35394861657801</v>
      </c>
      <c r="L24" t="str">
        <f t="shared" si="1"/>
        <v>No Confirmation</v>
      </c>
      <c r="M24" t="str">
        <f t="shared" si="2"/>
        <v>No Trend</v>
      </c>
      <c r="N24">
        <v>45.469124036633765</v>
      </c>
      <c r="O24" t="str">
        <f t="shared" si="3"/>
        <v>No Momentum</v>
      </c>
      <c r="P24" t="str">
        <f t="shared" si="4"/>
        <v>No Trend + Momentum</v>
      </c>
      <c r="Q24">
        <f t="shared" si="5"/>
        <v>0.44999999999998863</v>
      </c>
      <c r="R24">
        <f t="shared" si="6"/>
        <v>5.0999999999999943</v>
      </c>
      <c r="S24">
        <f t="shared" si="7"/>
        <v>8.8235294117644927E-2</v>
      </c>
      <c r="T24" t="str">
        <f t="shared" si="8"/>
        <v>DOWN</v>
      </c>
      <c r="U24" t="str">
        <f t="shared" si="9"/>
        <v>No T+M+I</v>
      </c>
      <c r="V24">
        <v>150.5710421004367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150.44999999999999</v>
      </c>
      <c r="D25">
        <v>150.44999999999999</v>
      </c>
      <c r="E25">
        <v>142.6</v>
      </c>
      <c r="F25">
        <v>143</v>
      </c>
      <c r="G25">
        <f>_xll.TA_TYPPRICE(D25,E25,F25)</f>
        <v>145.35</v>
      </c>
      <c r="H25">
        <v>147.41656799316405</v>
      </c>
      <c r="I25" t="str">
        <f t="shared" si="0"/>
        <v>DOWN</v>
      </c>
      <c r="J25">
        <v>152.33846672107092</v>
      </c>
      <c r="K25">
        <v>146.29751559067179</v>
      </c>
      <c r="L25" t="str">
        <f t="shared" si="1"/>
        <v>DOWN</v>
      </c>
      <c r="M25" t="str">
        <f t="shared" si="2"/>
        <v>DOWN</v>
      </c>
      <c r="N25">
        <v>25.197472200304023</v>
      </c>
      <c r="O25" t="str">
        <f t="shared" si="3"/>
        <v>DOWN</v>
      </c>
      <c r="P25" t="str">
        <f t="shared" si="4"/>
        <v>DOWN</v>
      </c>
      <c r="Q25">
        <f t="shared" si="5"/>
        <v>0.40000000000000568</v>
      </c>
      <c r="R25">
        <f t="shared" si="6"/>
        <v>7.8499999999999943</v>
      </c>
      <c r="S25">
        <f t="shared" si="7"/>
        <v>5.0955414012739612E-2</v>
      </c>
      <c r="T25" t="str">
        <f t="shared" si="8"/>
        <v>DOWN</v>
      </c>
      <c r="U25" t="str">
        <f t="shared" si="9"/>
        <v>DOWN</v>
      </c>
      <c r="V25">
        <v>149.4062663926772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145</v>
      </c>
      <c r="D26">
        <v>148.5</v>
      </c>
      <c r="E26">
        <v>144.30000000000001</v>
      </c>
      <c r="F26">
        <v>148</v>
      </c>
      <c r="G26">
        <f>_xll.TA_TYPPRICE(D26,E26,F26)</f>
        <v>146.93333333333334</v>
      </c>
      <c r="H26">
        <v>147.17495066324869</v>
      </c>
      <c r="I26" t="str">
        <f t="shared" si="0"/>
        <v>UP</v>
      </c>
      <c r="J26">
        <v>151.4854741163885</v>
      </c>
      <c r="K26">
        <v>145.85362323718917</v>
      </c>
      <c r="L26" t="str">
        <f t="shared" si="1"/>
        <v>No Confirmation</v>
      </c>
      <c r="M26" t="str">
        <f t="shared" si="2"/>
        <v>No Trend</v>
      </c>
      <c r="N26">
        <v>48.919673339005243</v>
      </c>
      <c r="O26" t="str">
        <f t="shared" si="3"/>
        <v>No Momentum</v>
      </c>
      <c r="P26" t="str">
        <f t="shared" si="4"/>
        <v>No Trend + Momentum</v>
      </c>
      <c r="Q26">
        <f t="shared" si="5"/>
        <v>3.6999999999999886</v>
      </c>
      <c r="R26">
        <f t="shared" si="6"/>
        <v>4.1999999999999886</v>
      </c>
      <c r="S26">
        <f t="shared" si="7"/>
        <v>0.8809523809523806</v>
      </c>
      <c r="T26" t="str">
        <f t="shared" si="8"/>
        <v>UP</v>
      </c>
      <c r="U26" t="str">
        <f t="shared" si="9"/>
        <v>No T+M+I</v>
      </c>
      <c r="V26">
        <v>149.1899177168807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147.80000000000001</v>
      </c>
      <c r="D27">
        <v>148.5</v>
      </c>
      <c r="E27">
        <v>143.44999999999999</v>
      </c>
      <c r="F27">
        <v>144</v>
      </c>
      <c r="G27">
        <f>_xll.TA_TYPPRICE(D27,E27,F27)</f>
        <v>145.31666666666666</v>
      </c>
      <c r="H27">
        <v>146.24580866495768</v>
      </c>
      <c r="I27" t="str">
        <f t="shared" si="0"/>
        <v>DOWN</v>
      </c>
      <c r="J27">
        <v>150.82203542385773</v>
      </c>
      <c r="K27">
        <v>145.31948474003602</v>
      </c>
      <c r="L27" t="str">
        <f t="shared" si="1"/>
        <v>DOWN</v>
      </c>
      <c r="M27" t="str">
        <f t="shared" si="2"/>
        <v>DOWN</v>
      </c>
      <c r="N27">
        <v>37.141083911846948</v>
      </c>
      <c r="O27" t="str">
        <f t="shared" si="3"/>
        <v>DOWN</v>
      </c>
      <c r="P27" t="str">
        <f t="shared" si="4"/>
        <v>DOWN</v>
      </c>
      <c r="Q27">
        <f t="shared" si="5"/>
        <v>0.55000000000001137</v>
      </c>
      <c r="R27">
        <f t="shared" si="6"/>
        <v>5.0500000000000114</v>
      </c>
      <c r="S27">
        <f t="shared" si="7"/>
        <v>0.10891089108911092</v>
      </c>
      <c r="T27" t="str">
        <f t="shared" si="8"/>
        <v>DOWN</v>
      </c>
      <c r="U27" t="str">
        <f t="shared" si="9"/>
        <v>DOWN</v>
      </c>
      <c r="V27">
        <v>148.39146883736061</v>
      </c>
      <c r="W27">
        <v>153.65384615384616</v>
      </c>
      <c r="X27">
        <f t="shared" si="10"/>
        <v>-5.262377316485555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143.94999999999999</v>
      </c>
      <c r="D28">
        <v>149</v>
      </c>
      <c r="E28">
        <v>143.15</v>
      </c>
      <c r="F28">
        <v>144</v>
      </c>
      <c r="G28">
        <f>_xll.TA_TYPPRICE(D28,E28,F28)</f>
        <v>145.38333333333333</v>
      </c>
      <c r="H28">
        <v>145.8145709991455</v>
      </c>
      <c r="I28" t="str">
        <f t="shared" si="0"/>
        <v>DOWN</v>
      </c>
      <c r="J28">
        <v>150.41713866300046</v>
      </c>
      <c r="K28">
        <v>144.83737702002801</v>
      </c>
      <c r="L28" t="str">
        <f t="shared" si="1"/>
        <v>DOWN</v>
      </c>
      <c r="M28" t="str">
        <f t="shared" si="2"/>
        <v>DOWN</v>
      </c>
      <c r="N28">
        <v>37.141083911846955</v>
      </c>
      <c r="O28" t="str">
        <f t="shared" si="3"/>
        <v>DOWN</v>
      </c>
      <c r="P28" t="str">
        <f t="shared" si="4"/>
        <v>DOWN</v>
      </c>
      <c r="Q28">
        <f t="shared" si="5"/>
        <v>0.84999999999999432</v>
      </c>
      <c r="R28">
        <f t="shared" si="6"/>
        <v>5.8499999999999943</v>
      </c>
      <c r="S28">
        <f t="shared" si="7"/>
        <v>0.14529914529914448</v>
      </c>
      <c r="T28" t="str">
        <f t="shared" si="8"/>
        <v>DOWN</v>
      </c>
      <c r="U28" t="str">
        <f t="shared" si="9"/>
        <v>DOWN</v>
      </c>
      <c r="V28">
        <v>147.71585824699744</v>
      </c>
      <c r="W28">
        <v>152.93874643874645</v>
      </c>
      <c r="X28">
        <f t="shared" si="10"/>
        <v>-5.2228881917490071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149</v>
      </c>
      <c r="D29">
        <v>150.9</v>
      </c>
      <c r="E29">
        <v>143.1</v>
      </c>
      <c r="F29">
        <v>144</v>
      </c>
      <c r="G29">
        <f>_xll.TA_TYPPRICE(D29,E29,F29)</f>
        <v>146</v>
      </c>
      <c r="H29">
        <v>145.90728549957277</v>
      </c>
      <c r="I29" t="str">
        <f t="shared" si="0"/>
        <v>DOWN</v>
      </c>
      <c r="J29">
        <v>150.5244411823337</v>
      </c>
      <c r="K29">
        <v>144.45129323779958</v>
      </c>
      <c r="L29" t="str">
        <f t="shared" si="1"/>
        <v>DOWN</v>
      </c>
      <c r="M29" t="str">
        <f t="shared" si="2"/>
        <v>DOWN</v>
      </c>
      <c r="N29">
        <v>37.141083911846955</v>
      </c>
      <c r="O29" t="str">
        <f t="shared" si="3"/>
        <v>DOWN</v>
      </c>
      <c r="P29" t="str">
        <f t="shared" si="4"/>
        <v>DOWN</v>
      </c>
      <c r="Q29">
        <f t="shared" si="5"/>
        <v>0.90000000000000568</v>
      </c>
      <c r="R29">
        <f t="shared" si="6"/>
        <v>7.8000000000000114</v>
      </c>
      <c r="S29">
        <f t="shared" si="7"/>
        <v>0.11538461538461595</v>
      </c>
      <c r="T29" t="str">
        <f t="shared" si="8"/>
        <v>DOWN</v>
      </c>
      <c r="U29" t="str">
        <f t="shared" si="9"/>
        <v>DOWN</v>
      </c>
      <c r="V29">
        <v>147.14418774745937</v>
      </c>
      <c r="W29">
        <v>152.27661707291338</v>
      </c>
      <c r="X29">
        <f t="shared" si="10"/>
        <v>-5.1324293254540123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144.4</v>
      </c>
      <c r="D30">
        <v>145.75</v>
      </c>
      <c r="E30">
        <v>142.5</v>
      </c>
      <c r="F30">
        <v>143</v>
      </c>
      <c r="G30">
        <f>_xll.TA_TYPPRICE(D30,E30,F30)</f>
        <v>143.75</v>
      </c>
      <c r="H30">
        <v>144.82864274978638</v>
      </c>
      <c r="I30" t="str">
        <f t="shared" si="0"/>
        <v>DOWN</v>
      </c>
      <c r="J30">
        <v>149.46345425292623</v>
      </c>
      <c r="K30">
        <v>144.01767251828855</v>
      </c>
      <c r="L30" t="str">
        <f t="shared" si="1"/>
        <v>DOWN</v>
      </c>
      <c r="M30" t="str">
        <f t="shared" si="2"/>
        <v>DOWN</v>
      </c>
      <c r="N30">
        <v>33.233922237391504</v>
      </c>
      <c r="O30" t="str">
        <f t="shared" si="3"/>
        <v>DOWN</v>
      </c>
      <c r="P30" t="str">
        <f t="shared" si="4"/>
        <v>DOWN</v>
      </c>
      <c r="Q30">
        <f t="shared" si="5"/>
        <v>0.5</v>
      </c>
      <c r="R30">
        <f t="shared" si="6"/>
        <v>3.25</v>
      </c>
      <c r="S30">
        <f t="shared" si="7"/>
        <v>0.15384615384615385</v>
      </c>
      <c r="T30" t="str">
        <f t="shared" si="8"/>
        <v>DOWN</v>
      </c>
      <c r="U30" t="str">
        <f t="shared" si="9"/>
        <v>DOWN</v>
      </c>
      <c r="V30">
        <v>146.50662040169638</v>
      </c>
      <c r="W30">
        <v>151.58946025269756</v>
      </c>
      <c r="X30">
        <f t="shared" si="10"/>
        <v>-5.0828398510011823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142</v>
      </c>
      <c r="D31">
        <v>142.44999999999999</v>
      </c>
      <c r="E31">
        <v>137.5</v>
      </c>
      <c r="F31">
        <v>138</v>
      </c>
      <c r="G31">
        <f>_xll.TA_TYPPRICE(D31,E31,F31)</f>
        <v>139.31666666666666</v>
      </c>
      <c r="H31">
        <v>142.07265470822654</v>
      </c>
      <c r="I31" t="str">
        <f t="shared" si="0"/>
        <v>DOWN</v>
      </c>
      <c r="J31">
        <v>147.90490886338705</v>
      </c>
      <c r="K31">
        <v>142.56930084755777</v>
      </c>
      <c r="L31" t="str">
        <f t="shared" si="1"/>
        <v>DOWN</v>
      </c>
      <c r="M31" t="str">
        <f t="shared" si="2"/>
        <v>DOWN</v>
      </c>
      <c r="N31">
        <v>20.050795388310867</v>
      </c>
      <c r="O31" t="str">
        <f t="shared" si="3"/>
        <v>DOWN</v>
      </c>
      <c r="P31" t="str">
        <f t="shared" si="4"/>
        <v>DOWN</v>
      </c>
      <c r="Q31">
        <f t="shared" si="5"/>
        <v>0.5</v>
      </c>
      <c r="R31">
        <f t="shared" si="6"/>
        <v>4.9499999999999886</v>
      </c>
      <c r="S31">
        <f t="shared" si="7"/>
        <v>0.10101010101010124</v>
      </c>
      <c r="T31" t="str">
        <f t="shared" si="8"/>
        <v>DOWN</v>
      </c>
      <c r="U31" t="str">
        <f t="shared" si="9"/>
        <v>DOWN</v>
      </c>
      <c r="V31">
        <v>145.19790957066616</v>
      </c>
      <c r="W31">
        <v>150.58283356731255</v>
      </c>
      <c r="X31">
        <f t="shared" si="10"/>
        <v>-5.3849239966463927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DOWN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137.30000000000001</v>
      </c>
      <c r="D32">
        <v>139.80000000000001</v>
      </c>
      <c r="E32">
        <v>134.55000000000001</v>
      </c>
      <c r="F32">
        <v>137</v>
      </c>
      <c r="G32">
        <f>_xll.TA_TYPPRICE(D32,E32,F32)</f>
        <v>137.11666666666667</v>
      </c>
      <c r="H32">
        <v>139.59466068744661</v>
      </c>
      <c r="I32" t="str">
        <f t="shared" si="0"/>
        <v>DOWN</v>
      </c>
      <c r="J32">
        <v>146.10381800485661</v>
      </c>
      <c r="K32">
        <v>140.78723399254494</v>
      </c>
      <c r="L32" t="str">
        <f t="shared" si="1"/>
        <v>DOWN</v>
      </c>
      <c r="M32" t="str">
        <f t="shared" si="2"/>
        <v>DOWN</v>
      </c>
      <c r="N32">
        <v>18.241773206025215</v>
      </c>
      <c r="O32" t="str">
        <f t="shared" si="3"/>
        <v>DOWN</v>
      </c>
      <c r="P32" t="str">
        <f t="shared" si="4"/>
        <v>DOWN</v>
      </c>
      <c r="Q32">
        <f t="shared" si="5"/>
        <v>2.4499999999999886</v>
      </c>
      <c r="R32">
        <f t="shared" si="6"/>
        <v>5.25</v>
      </c>
      <c r="S32">
        <f t="shared" si="7"/>
        <v>0.46666666666666451</v>
      </c>
      <c r="T32" t="str">
        <f t="shared" si="8"/>
        <v>No Indication</v>
      </c>
      <c r="U32" t="str">
        <f t="shared" si="9"/>
        <v>No T+M+I</v>
      </c>
      <c r="V32">
        <v>143.93669271364058</v>
      </c>
      <c r="W32">
        <v>149.57669774751162</v>
      </c>
      <c r="X32">
        <f t="shared" si="10"/>
        <v>-5.6400050338710344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DOWN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136.6</v>
      </c>
      <c r="D33">
        <v>149</v>
      </c>
      <c r="E33">
        <v>136.6</v>
      </c>
      <c r="F33">
        <v>148</v>
      </c>
      <c r="G33">
        <f>_xll.TA_TYPPRICE(D33,E33,F33)</f>
        <v>144.53333333333333</v>
      </c>
      <c r="H33">
        <v>142.06399701038998</v>
      </c>
      <c r="I33" t="str">
        <f t="shared" si="0"/>
        <v>UP</v>
      </c>
      <c r="J33">
        <v>146.74741400377735</v>
      </c>
      <c r="K33">
        <v>139.85673754975718</v>
      </c>
      <c r="L33" t="str">
        <f t="shared" si="1"/>
        <v>UP</v>
      </c>
      <c r="M33" t="str">
        <f t="shared" si="2"/>
        <v>UP</v>
      </c>
      <c r="N33">
        <v>63.509784398768012</v>
      </c>
      <c r="O33" t="str">
        <f t="shared" si="3"/>
        <v>UP</v>
      </c>
      <c r="P33" t="str">
        <f t="shared" si="4"/>
        <v>UP</v>
      </c>
      <c r="Q33">
        <f t="shared" si="5"/>
        <v>11.400000000000006</v>
      </c>
      <c r="R33">
        <f t="shared" si="6"/>
        <v>12.400000000000006</v>
      </c>
      <c r="S33">
        <f t="shared" si="7"/>
        <v>0.91935483870967749</v>
      </c>
      <c r="T33" t="str">
        <f t="shared" si="8"/>
        <v>UP</v>
      </c>
      <c r="U33" t="str">
        <f t="shared" si="9"/>
        <v>UP</v>
      </c>
      <c r="V33">
        <v>144.56181691154202</v>
      </c>
      <c r="W33">
        <v>149.45990532177001</v>
      </c>
      <c r="X33">
        <f t="shared" si="10"/>
        <v>-4.8980884102279845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147.5</v>
      </c>
      <c r="D34">
        <v>150.5</v>
      </c>
      <c r="E34">
        <v>146.05000000000001</v>
      </c>
      <c r="F34">
        <v>149</v>
      </c>
      <c r="G34">
        <f>_xll.TA_TYPPRICE(D34,E34,F34)</f>
        <v>148.51666666666668</v>
      </c>
      <c r="H34">
        <v>145.29033183852835</v>
      </c>
      <c r="I34" t="str">
        <f t="shared" si="0"/>
        <v>UP</v>
      </c>
      <c r="J34">
        <v>147.58132200293795</v>
      </c>
      <c r="K34">
        <v>141.23301809425558</v>
      </c>
      <c r="L34" t="str">
        <f t="shared" si="1"/>
        <v>UP</v>
      </c>
      <c r="M34" t="str">
        <f t="shared" si="2"/>
        <v>UP</v>
      </c>
      <c r="N34">
        <v>65.669784672306548</v>
      </c>
      <c r="O34" t="str">
        <f t="shared" si="3"/>
        <v>UP</v>
      </c>
      <c r="P34" t="str">
        <f t="shared" si="4"/>
        <v>UP</v>
      </c>
      <c r="Q34">
        <f t="shared" si="5"/>
        <v>2.9499999999999886</v>
      </c>
      <c r="R34">
        <f t="shared" si="6"/>
        <v>4.4499999999999886</v>
      </c>
      <c r="S34">
        <f t="shared" si="7"/>
        <v>0.66292134831460592</v>
      </c>
      <c r="T34" t="str">
        <f t="shared" si="8"/>
        <v>No Indication</v>
      </c>
      <c r="U34" t="str">
        <f t="shared" si="9"/>
        <v>No T+M+I</v>
      </c>
      <c r="V34">
        <v>145.24461430976632</v>
      </c>
      <c r="W34">
        <v>149.42583826089816</v>
      </c>
      <c r="X34">
        <f t="shared" si="10"/>
        <v>-4.181223951131841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150.15</v>
      </c>
      <c r="D35">
        <v>154.4</v>
      </c>
      <c r="E35">
        <v>150</v>
      </c>
      <c r="F35">
        <v>153</v>
      </c>
      <c r="G35">
        <f>_xll.TA_TYPPRICE(D35,E35,F35)</f>
        <v>152.46666666666667</v>
      </c>
      <c r="H35">
        <v>148.87849925259752</v>
      </c>
      <c r="I35" t="str">
        <f t="shared" si="0"/>
        <v>UP</v>
      </c>
      <c r="J35">
        <v>149.09658378006284</v>
      </c>
      <c r="K35">
        <v>143.18123629553213</v>
      </c>
      <c r="L35" t="str">
        <f t="shared" si="1"/>
        <v>UP</v>
      </c>
      <c r="M35" t="str">
        <f t="shared" si="2"/>
        <v>UP</v>
      </c>
      <c r="N35">
        <v>73.510018789564072</v>
      </c>
      <c r="O35" t="str">
        <f t="shared" si="3"/>
        <v>UP</v>
      </c>
      <c r="P35" t="str">
        <f t="shared" si="4"/>
        <v>UP</v>
      </c>
      <c r="Q35">
        <f t="shared" si="5"/>
        <v>3</v>
      </c>
      <c r="R35">
        <f t="shared" si="6"/>
        <v>4.4000000000000057</v>
      </c>
      <c r="S35">
        <f t="shared" si="7"/>
        <v>0.68181818181818099</v>
      </c>
      <c r="T35" t="str">
        <f t="shared" si="8"/>
        <v>No Indication</v>
      </c>
      <c r="U35" t="str">
        <f t="shared" si="9"/>
        <v>No T+M+I</v>
      </c>
      <c r="V35">
        <v>146.43775056980226</v>
      </c>
      <c r="W35">
        <v>149.69059098231313</v>
      </c>
      <c r="X35">
        <f t="shared" si="10"/>
        <v>-3.2528404125108636</v>
      </c>
      <c r="Y35">
        <v>-4.8952907210086529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153.4</v>
      </c>
      <c r="D36">
        <v>155.80000000000001</v>
      </c>
      <c r="E36">
        <v>151.19999999999999</v>
      </c>
      <c r="F36">
        <v>154</v>
      </c>
      <c r="G36">
        <f>_xll.TA_TYPPRICE(D36,E36,F36)</f>
        <v>153.66666666666666</v>
      </c>
      <c r="H36">
        <v>151.27258295963208</v>
      </c>
      <c r="I36" t="str">
        <f t="shared" si="0"/>
        <v>UP</v>
      </c>
      <c r="J36">
        <v>150.58623182893777</v>
      </c>
      <c r="K36">
        <v>144.96318378541389</v>
      </c>
      <c r="L36" t="str">
        <f t="shared" si="1"/>
        <v>UP</v>
      </c>
      <c r="M36" t="str">
        <f t="shared" si="2"/>
        <v>UP</v>
      </c>
      <c r="N36">
        <v>75.274615933355705</v>
      </c>
      <c r="O36" t="str">
        <f t="shared" si="3"/>
        <v>UP</v>
      </c>
      <c r="P36" t="str">
        <f t="shared" si="4"/>
        <v>UP</v>
      </c>
      <c r="Q36">
        <f t="shared" si="5"/>
        <v>2.8000000000000114</v>
      </c>
      <c r="R36">
        <f t="shared" si="6"/>
        <v>4.6000000000000227</v>
      </c>
      <c r="S36">
        <f t="shared" si="7"/>
        <v>0.60869565217391253</v>
      </c>
      <c r="T36" t="str">
        <f t="shared" si="8"/>
        <v>No Indication</v>
      </c>
      <c r="U36" t="str">
        <f t="shared" si="9"/>
        <v>No T+M+I</v>
      </c>
      <c r="V36">
        <v>147.60117355906345</v>
      </c>
      <c r="W36">
        <v>150.00980646510476</v>
      </c>
      <c r="X36">
        <f t="shared" si="10"/>
        <v>-2.408632906041305</v>
      </c>
      <c r="Y36">
        <v>-4.3979591580151833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155.30000000000001</v>
      </c>
      <c r="D37">
        <v>155.5</v>
      </c>
      <c r="E37">
        <v>147.6</v>
      </c>
      <c r="F37">
        <v>148</v>
      </c>
      <c r="G37">
        <f>_xll.TA_TYPPRICE(D37,E37,F37)</f>
        <v>150.36666666666667</v>
      </c>
      <c r="H37">
        <v>150.81962481314937</v>
      </c>
      <c r="I37" t="str">
        <f t="shared" si="0"/>
        <v>DOWN</v>
      </c>
      <c r="J37">
        <v>151.67818031139603</v>
      </c>
      <c r="K37">
        <v>145.54914294421081</v>
      </c>
      <c r="L37" t="str">
        <f t="shared" si="1"/>
        <v>No Confirmation</v>
      </c>
      <c r="M37" t="str">
        <f t="shared" si="2"/>
        <v>No Trend</v>
      </c>
      <c r="N37">
        <v>50.196356911967278</v>
      </c>
      <c r="O37" t="str">
        <f t="shared" si="3"/>
        <v>No Momentum</v>
      </c>
      <c r="P37" t="str">
        <f t="shared" si="4"/>
        <v>No Trend + Momentum</v>
      </c>
      <c r="Q37">
        <f t="shared" si="5"/>
        <v>0.40000000000000568</v>
      </c>
      <c r="R37">
        <f t="shared" si="6"/>
        <v>7.9000000000000057</v>
      </c>
      <c r="S37">
        <f t="shared" si="7"/>
        <v>5.0632911392405749E-2</v>
      </c>
      <c r="T37" t="str">
        <f t="shared" si="8"/>
        <v>DOWN</v>
      </c>
      <c r="U37" t="str">
        <f t="shared" si="9"/>
        <v>No T+M+I</v>
      </c>
      <c r="V37">
        <v>147.66253147305369</v>
      </c>
      <c r="W37">
        <v>149.86093191213405</v>
      </c>
      <c r="X37">
        <f t="shared" si="10"/>
        <v>-2.1984004390803591</v>
      </c>
      <c r="Y37">
        <v>-3.9580474142282185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148.6</v>
      </c>
      <c r="D38">
        <v>148.6</v>
      </c>
      <c r="E38">
        <v>143.65</v>
      </c>
      <c r="F38">
        <v>145</v>
      </c>
      <c r="G38">
        <f>_xll.TA_TYPPRICE(D38,E38,F38)</f>
        <v>145.75</v>
      </c>
      <c r="H38">
        <v>148.2848124065747</v>
      </c>
      <c r="I38" t="str">
        <f t="shared" si="0"/>
        <v>DOWN</v>
      </c>
      <c r="J38">
        <v>150.99414024219692</v>
      </c>
      <c r="K38">
        <v>145.12711117883063</v>
      </c>
      <c r="L38" t="str">
        <f t="shared" si="1"/>
        <v>DOWN</v>
      </c>
      <c r="M38" t="str">
        <f t="shared" si="2"/>
        <v>DOWN</v>
      </c>
      <c r="N38">
        <v>41.545603632074034</v>
      </c>
      <c r="O38" t="str">
        <f t="shared" si="3"/>
        <v>No Momentum</v>
      </c>
      <c r="P38" t="str">
        <f t="shared" si="4"/>
        <v>No Trend + Momentum</v>
      </c>
      <c r="Q38">
        <f t="shared" si="5"/>
        <v>1.3499999999999943</v>
      </c>
      <c r="R38">
        <f t="shared" si="6"/>
        <v>4.9499999999999886</v>
      </c>
      <c r="S38">
        <f t="shared" si="7"/>
        <v>0.27272727272727221</v>
      </c>
      <c r="T38" t="str">
        <f t="shared" si="8"/>
        <v>No Indication</v>
      </c>
      <c r="U38" t="str">
        <f t="shared" si="9"/>
        <v>No T+M+I</v>
      </c>
      <c r="V38">
        <v>147.25291124643005</v>
      </c>
      <c r="W38">
        <v>149.5008628816056</v>
      </c>
      <c r="X38">
        <f t="shared" si="10"/>
        <v>-2.2479516351755535</v>
      </c>
      <c r="Y38">
        <v>-3.6160282584176855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145.19999999999999</v>
      </c>
      <c r="D39">
        <v>154.5</v>
      </c>
      <c r="E39">
        <v>145.15</v>
      </c>
      <c r="F39">
        <v>150</v>
      </c>
      <c r="G39">
        <f>_xll.TA_TYPPRICE(D39,E39,F39)</f>
        <v>149.88333333333333</v>
      </c>
      <c r="H39">
        <v>149.08407286995401</v>
      </c>
      <c r="I39" t="str">
        <f t="shared" si="0"/>
        <v>UP</v>
      </c>
      <c r="J39">
        <v>151.77322018837538</v>
      </c>
      <c r="K39">
        <v>145.13219758353495</v>
      </c>
      <c r="L39" t="str">
        <f t="shared" si="1"/>
        <v>No Confirmation</v>
      </c>
      <c r="M39" t="str">
        <f t="shared" si="2"/>
        <v>No Trend</v>
      </c>
      <c r="N39">
        <v>56.988403757394465</v>
      </c>
      <c r="O39" t="str">
        <f t="shared" si="3"/>
        <v>No Momentum</v>
      </c>
      <c r="P39" t="str">
        <f t="shared" si="4"/>
        <v>No Trend + Momentum</v>
      </c>
      <c r="Q39">
        <f t="shared" si="5"/>
        <v>4.8499999999999943</v>
      </c>
      <c r="R39">
        <f t="shared" si="6"/>
        <v>9.3499999999999943</v>
      </c>
      <c r="S39">
        <f t="shared" si="7"/>
        <v>0.51871657754010669</v>
      </c>
      <c r="T39" t="str">
        <f t="shared" si="8"/>
        <v>No Indication</v>
      </c>
      <c r="U39" t="str">
        <f t="shared" si="9"/>
        <v>No T+M+I</v>
      </c>
      <c r="V39">
        <v>147.6755402854408</v>
      </c>
      <c r="W39">
        <v>149.53783600148665</v>
      </c>
      <c r="X39">
        <f t="shared" si="10"/>
        <v>-1.8622957160458498</v>
      </c>
      <c r="Y39">
        <v>-3.2652817499433184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149</v>
      </c>
      <c r="D40">
        <v>150.6</v>
      </c>
      <c r="E40">
        <v>146.5</v>
      </c>
      <c r="F40">
        <v>146</v>
      </c>
      <c r="G40">
        <f>_xll.TA_TYPPRICE(D40,E40,F40)</f>
        <v>147.70000000000002</v>
      </c>
      <c r="H40">
        <v>148.392036434977</v>
      </c>
      <c r="I40" t="str">
        <f t="shared" si="0"/>
        <v>DOWN</v>
      </c>
      <c r="J40">
        <v>151.51250459095863</v>
      </c>
      <c r="K40">
        <v>145.43615367608274</v>
      </c>
      <c r="L40" t="str">
        <f t="shared" si="1"/>
        <v>No Confirmation</v>
      </c>
      <c r="M40" t="str">
        <f t="shared" si="2"/>
        <v>No Trend</v>
      </c>
      <c r="N40">
        <v>45.079149138148757</v>
      </c>
      <c r="O40" t="str">
        <f t="shared" si="3"/>
        <v>No Momentum</v>
      </c>
      <c r="P40" t="str">
        <f t="shared" si="4"/>
        <v>No Trend + Momentum</v>
      </c>
      <c r="Q40">
        <f t="shared" si="5"/>
        <v>-0.5</v>
      </c>
      <c r="R40">
        <f t="shared" si="6"/>
        <v>4.0999999999999943</v>
      </c>
      <c r="S40">
        <f t="shared" si="7"/>
        <v>-0.12195121951219529</v>
      </c>
      <c r="T40" t="str">
        <f t="shared" si="8"/>
        <v>DOWN</v>
      </c>
      <c r="U40" t="str">
        <f t="shared" si="9"/>
        <v>No T+M+I</v>
      </c>
      <c r="V40">
        <v>147.41776485691145</v>
      </c>
      <c r="W40">
        <v>149.27577407545061</v>
      </c>
      <c r="X40">
        <f t="shared" si="10"/>
        <v>-1.8580092185391663</v>
      </c>
      <c r="Y40">
        <v>-2.9838272436624882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147.80000000000001</v>
      </c>
      <c r="D41">
        <v>147.80000000000001</v>
      </c>
      <c r="E41">
        <v>142.5</v>
      </c>
      <c r="F41">
        <v>144</v>
      </c>
      <c r="G41">
        <f>_xll.TA_TYPPRICE(D41,E41,F41)</f>
        <v>144.76666666666668</v>
      </c>
      <c r="H41">
        <v>146.57935155082185</v>
      </c>
      <c r="I41" t="str">
        <f t="shared" si="0"/>
        <v>DOWN</v>
      </c>
      <c r="J41">
        <v>150.6875035707456</v>
      </c>
      <c r="K41">
        <v>144.78367508139769</v>
      </c>
      <c r="L41" t="str">
        <f t="shared" si="1"/>
        <v>DOWN</v>
      </c>
      <c r="M41" t="str">
        <f t="shared" si="2"/>
        <v>DOWN</v>
      </c>
      <c r="N41">
        <v>39.87151099214001</v>
      </c>
      <c r="O41" t="str">
        <f t="shared" si="3"/>
        <v>DOWN</v>
      </c>
      <c r="P41" t="str">
        <f t="shared" si="4"/>
        <v>DOWN</v>
      </c>
      <c r="Q41">
        <f t="shared" si="5"/>
        <v>1.5</v>
      </c>
      <c r="R41">
        <f t="shared" si="6"/>
        <v>5.3000000000000114</v>
      </c>
      <c r="S41">
        <f t="shared" si="7"/>
        <v>0.28301886792452768</v>
      </c>
      <c r="T41" t="str">
        <f t="shared" si="8"/>
        <v>No Indication</v>
      </c>
      <c r="U41" t="str">
        <f t="shared" si="9"/>
        <v>No T+M+I</v>
      </c>
      <c r="V41">
        <v>146.89195487892508</v>
      </c>
      <c r="W41">
        <v>148.88497599578761</v>
      </c>
      <c r="X41">
        <f t="shared" si="10"/>
        <v>-1.9930211168625362</v>
      </c>
      <c r="Y41">
        <v>-2.7856660183024977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142</v>
      </c>
      <c r="D42">
        <v>148.9</v>
      </c>
      <c r="E42">
        <v>141.9</v>
      </c>
      <c r="F42">
        <v>144</v>
      </c>
      <c r="G42">
        <f>_xll.TA_TYPPRICE(D42,E42,F42)</f>
        <v>144.93333333333334</v>
      </c>
      <c r="H42">
        <v>145.7563424420776</v>
      </c>
      <c r="I42" t="str">
        <f t="shared" si="0"/>
        <v>DOWN</v>
      </c>
      <c r="J42">
        <v>150.29028055502437</v>
      </c>
      <c r="K42">
        <v>144.14285839664265</v>
      </c>
      <c r="L42" t="str">
        <f t="shared" si="1"/>
        <v>DOWN</v>
      </c>
      <c r="M42" t="str">
        <f t="shared" si="2"/>
        <v>DOWN</v>
      </c>
      <c r="N42">
        <v>39.871510992140017</v>
      </c>
      <c r="O42" t="str">
        <f t="shared" si="3"/>
        <v>DOWN</v>
      </c>
      <c r="P42" t="str">
        <f t="shared" si="4"/>
        <v>DOWN</v>
      </c>
      <c r="Q42">
        <f t="shared" si="5"/>
        <v>2.0999999999999943</v>
      </c>
      <c r="R42">
        <f t="shared" si="6"/>
        <v>7</v>
      </c>
      <c r="S42">
        <f t="shared" si="7"/>
        <v>0.29999999999999921</v>
      </c>
      <c r="T42" t="str">
        <f t="shared" si="8"/>
        <v>No Indication</v>
      </c>
      <c r="U42" t="str">
        <f t="shared" si="9"/>
        <v>No T+M+I</v>
      </c>
      <c r="V42">
        <v>146.44703874370583</v>
      </c>
      <c r="W42">
        <v>148.52312592202557</v>
      </c>
      <c r="X42">
        <f t="shared" si="10"/>
        <v>-2.0760871783197388</v>
      </c>
      <c r="Y42">
        <v>-2.643750250305946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146.5</v>
      </c>
      <c r="D43">
        <v>147.5</v>
      </c>
      <c r="E43">
        <v>143.1</v>
      </c>
      <c r="F43">
        <v>145</v>
      </c>
      <c r="G43">
        <f>_xll.TA_TYPPRICE(D43,E43,F43)</f>
        <v>145.20000000000002</v>
      </c>
      <c r="H43">
        <v>145.47817122103879</v>
      </c>
      <c r="I43" t="str">
        <f t="shared" si="0"/>
        <v>DOWN</v>
      </c>
      <c r="J43">
        <v>149.6702182094634</v>
      </c>
      <c r="K43">
        <v>143.91111208627763</v>
      </c>
      <c r="L43" t="str">
        <f t="shared" si="1"/>
        <v>No Confirmation</v>
      </c>
      <c r="M43" t="str">
        <f t="shared" si="2"/>
        <v>No Trend</v>
      </c>
      <c r="N43">
        <v>44.848981094302559</v>
      </c>
      <c r="O43" t="str">
        <f t="shared" si="3"/>
        <v>No Momentum</v>
      </c>
      <c r="P43" t="str">
        <f t="shared" si="4"/>
        <v>No Trend + Momentum</v>
      </c>
      <c r="Q43">
        <f t="shared" si="5"/>
        <v>1.9000000000000057</v>
      </c>
      <c r="R43">
        <f t="shared" si="6"/>
        <v>4.4000000000000057</v>
      </c>
      <c r="S43">
        <f t="shared" si="7"/>
        <v>0.43181818181818254</v>
      </c>
      <c r="T43" t="str">
        <f t="shared" si="8"/>
        <v>No Indication</v>
      </c>
      <c r="U43" t="str">
        <f t="shared" si="9"/>
        <v>No T+M+I</v>
      </c>
      <c r="V43">
        <v>146.22441739852033</v>
      </c>
      <c r="W43">
        <v>148.26215363150516</v>
      </c>
      <c r="X43">
        <f t="shared" si="10"/>
        <v>-2.0377362329848268</v>
      </c>
      <c r="Y43">
        <v>-2.5225474468417222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144.5</v>
      </c>
      <c r="D44">
        <v>150.30000000000001</v>
      </c>
      <c r="E44">
        <v>142.5</v>
      </c>
      <c r="F44">
        <v>150</v>
      </c>
      <c r="G44">
        <f>_xll.TA_TYPPRICE(D44,E44,F44)</f>
        <v>147.6</v>
      </c>
      <c r="H44">
        <v>146.53908561051941</v>
      </c>
      <c r="I44" t="str">
        <f t="shared" si="0"/>
        <v>UP</v>
      </c>
      <c r="J44">
        <v>149.81016971847154</v>
      </c>
      <c r="K44">
        <v>143.59753162266037</v>
      </c>
      <c r="L44" t="str">
        <f t="shared" si="1"/>
        <v>UP</v>
      </c>
      <c r="M44" t="str">
        <f t="shared" si="2"/>
        <v>UP</v>
      </c>
      <c r="N44">
        <v>63.653749878755796</v>
      </c>
      <c r="O44" t="str">
        <f t="shared" si="3"/>
        <v>UP</v>
      </c>
      <c r="P44" t="str">
        <f t="shared" si="4"/>
        <v>UP</v>
      </c>
      <c r="Q44">
        <f t="shared" si="5"/>
        <v>7.5</v>
      </c>
      <c r="R44">
        <f t="shared" si="6"/>
        <v>7.8000000000000114</v>
      </c>
      <c r="S44">
        <f t="shared" si="7"/>
        <v>0.96153846153846012</v>
      </c>
      <c r="T44" t="str">
        <f t="shared" si="8"/>
        <v>UP</v>
      </c>
      <c r="U44" t="str">
        <f t="shared" si="9"/>
        <v>UP</v>
      </c>
      <c r="V44">
        <v>146.80527626028643</v>
      </c>
      <c r="W44">
        <v>148.39088299213441</v>
      </c>
      <c r="X44">
        <f t="shared" si="10"/>
        <v>-1.5856067318479745</v>
      </c>
      <c r="Y44">
        <v>-2.3351593038429725</v>
      </c>
      <c r="Z44" t="str">
        <f t="shared" si="11"/>
        <v>UP</v>
      </c>
      <c r="AA44" t="str">
        <f t="shared" si="12"/>
        <v>UP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149.5</v>
      </c>
      <c r="D45">
        <v>153.4</v>
      </c>
      <c r="E45">
        <v>149.5</v>
      </c>
      <c r="F45">
        <v>151</v>
      </c>
      <c r="G45">
        <f>_xll.TA_TYPPRICE(D45,E45,F45)</f>
        <v>151.29999999999998</v>
      </c>
      <c r="H45">
        <v>148.91954280525971</v>
      </c>
      <c r="I45" t="str">
        <f t="shared" si="0"/>
        <v>UP</v>
      </c>
      <c r="J45">
        <v>150.60790978103341</v>
      </c>
      <c r="K45">
        <v>144.90919126206919</v>
      </c>
      <c r="L45" t="str">
        <f t="shared" si="1"/>
        <v>UP</v>
      </c>
      <c r="M45" t="str">
        <f t="shared" si="2"/>
        <v>UP</v>
      </c>
      <c r="N45">
        <v>66.508626988263387</v>
      </c>
      <c r="O45" t="str">
        <f t="shared" si="3"/>
        <v>UP</v>
      </c>
      <c r="P45" t="str">
        <f t="shared" si="4"/>
        <v>UP</v>
      </c>
      <c r="Q45">
        <f t="shared" si="5"/>
        <v>1.5</v>
      </c>
      <c r="R45">
        <f t="shared" si="6"/>
        <v>3.9000000000000057</v>
      </c>
      <c r="S45">
        <f t="shared" si="7"/>
        <v>0.38461538461538408</v>
      </c>
      <c r="T45" t="str">
        <f t="shared" si="8"/>
        <v>No Indication</v>
      </c>
      <c r="U45" t="str">
        <f t="shared" si="9"/>
        <v>No T+M+I</v>
      </c>
      <c r="V45">
        <v>147.45061837408852</v>
      </c>
      <c r="W45">
        <v>148.58415091864296</v>
      </c>
      <c r="X45">
        <f t="shared" si="10"/>
        <v>-1.1335325445544413</v>
      </c>
      <c r="Y45">
        <v>-2.0948339519852661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152</v>
      </c>
      <c r="D46">
        <v>152.94999999999999</v>
      </c>
      <c r="E46">
        <v>147.30000000000001</v>
      </c>
      <c r="F46">
        <v>149</v>
      </c>
      <c r="G46">
        <f>_xll.TA_TYPPRICE(D46,E46,F46)</f>
        <v>149.75</v>
      </c>
      <c r="H46">
        <v>149.33477140262985</v>
      </c>
      <c r="I46" t="str">
        <f t="shared" si="0"/>
        <v>DOWN</v>
      </c>
      <c r="J46">
        <v>151.12837427413709</v>
      </c>
      <c r="K46">
        <v>145.44048209272049</v>
      </c>
      <c r="L46" t="str">
        <f t="shared" si="1"/>
        <v>No Confirmation</v>
      </c>
      <c r="M46" t="str">
        <f t="shared" si="2"/>
        <v>No Trend</v>
      </c>
      <c r="N46">
        <v>55.592175568351365</v>
      </c>
      <c r="O46" t="str">
        <f t="shared" si="3"/>
        <v>No Momentum</v>
      </c>
      <c r="P46" t="str">
        <f t="shared" si="4"/>
        <v>No Trend + Momentum</v>
      </c>
      <c r="Q46">
        <f t="shared" si="5"/>
        <v>1.6999999999999886</v>
      </c>
      <c r="R46">
        <f t="shared" si="6"/>
        <v>5.6499999999999773</v>
      </c>
      <c r="S46">
        <f t="shared" si="7"/>
        <v>0.30088495575221158</v>
      </c>
      <c r="T46" t="str">
        <f t="shared" si="8"/>
        <v>No Indication</v>
      </c>
      <c r="U46" t="str">
        <f t="shared" si="9"/>
        <v>No T+M+I</v>
      </c>
      <c r="V46">
        <v>147.68898477807491</v>
      </c>
      <c r="W46">
        <v>148.61495455429903</v>
      </c>
      <c r="X46">
        <f t="shared" si="10"/>
        <v>-0.92596977622412169</v>
      </c>
      <c r="Y46">
        <v>-1.8610611168330373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148.55000000000001</v>
      </c>
      <c r="D47">
        <v>152.6</v>
      </c>
      <c r="E47">
        <v>147.1</v>
      </c>
      <c r="F47">
        <v>151</v>
      </c>
      <c r="G47">
        <f>_xll.TA_TYPPRICE(D47,E47,F47)</f>
        <v>150.23333333333332</v>
      </c>
      <c r="H47">
        <v>149.78405236798159</v>
      </c>
      <c r="I47" t="str">
        <f t="shared" si="0"/>
        <v>UP</v>
      </c>
      <c r="J47">
        <v>151.45540221321772</v>
      </c>
      <c r="K47">
        <v>145.80926384989371</v>
      </c>
      <c r="L47" t="str">
        <f t="shared" si="1"/>
        <v>No Confirmation</v>
      </c>
      <c r="M47" t="str">
        <f t="shared" si="2"/>
        <v>No Trend</v>
      </c>
      <c r="N47">
        <v>63.15222717688971</v>
      </c>
      <c r="O47" t="str">
        <f t="shared" si="3"/>
        <v>UP</v>
      </c>
      <c r="P47" t="str">
        <f t="shared" si="4"/>
        <v>No Trend + Momentum</v>
      </c>
      <c r="Q47">
        <f t="shared" si="5"/>
        <v>3.9000000000000057</v>
      </c>
      <c r="R47">
        <f t="shared" si="6"/>
        <v>5.5</v>
      </c>
      <c r="S47">
        <f t="shared" si="7"/>
        <v>0.7090909090909101</v>
      </c>
      <c r="T47" t="str">
        <f t="shared" si="8"/>
        <v>No Indication</v>
      </c>
      <c r="U47" t="str">
        <f t="shared" si="9"/>
        <v>No T+M+I</v>
      </c>
      <c r="V47">
        <v>148.19837173529416</v>
      </c>
      <c r="W47">
        <v>148.79162458731392</v>
      </c>
      <c r="X47">
        <f t="shared" si="10"/>
        <v>-0.5932528520197593</v>
      </c>
      <c r="Y47">
        <v>-1.6074994638703817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150.69999999999999</v>
      </c>
      <c r="D48">
        <v>154</v>
      </c>
      <c r="E48">
        <v>150.69999999999999</v>
      </c>
      <c r="F48">
        <v>152</v>
      </c>
      <c r="G48">
        <f>_xll.TA_TYPPRICE(D48,E48,F48)</f>
        <v>152.23333333333332</v>
      </c>
      <c r="H48">
        <v>151.00869285065744</v>
      </c>
      <c r="I48" t="str">
        <f t="shared" si="0"/>
        <v>UP</v>
      </c>
      <c r="J48">
        <v>152.02086838805823</v>
      </c>
      <c r="K48">
        <v>146.89609410547288</v>
      </c>
      <c r="L48" t="str">
        <f t="shared" si="1"/>
        <v>No Confirmation</v>
      </c>
      <c r="M48" t="str">
        <f t="shared" si="2"/>
        <v>No Trend</v>
      </c>
      <c r="N48">
        <v>66.695821562937823</v>
      </c>
      <c r="O48" t="str">
        <f t="shared" si="3"/>
        <v>UP</v>
      </c>
      <c r="P48" t="str">
        <f t="shared" si="4"/>
        <v>No Trend + Momentum</v>
      </c>
      <c r="Q48">
        <f t="shared" si="5"/>
        <v>1.3000000000000114</v>
      </c>
      <c r="R48">
        <f t="shared" si="6"/>
        <v>3.3000000000000114</v>
      </c>
      <c r="S48">
        <f t="shared" si="7"/>
        <v>0.39393939393939603</v>
      </c>
      <c r="T48" t="str">
        <f t="shared" si="8"/>
        <v>No Indication</v>
      </c>
      <c r="U48" t="str">
        <f t="shared" si="9"/>
        <v>No T+M+I</v>
      </c>
      <c r="V48">
        <v>148.78323762217198</v>
      </c>
      <c r="W48">
        <v>149.02928202529066</v>
      </c>
      <c r="X48">
        <f t="shared" si="10"/>
        <v>-0.24604440311867393</v>
      </c>
      <c r="Y48">
        <v>-1.3352084517200402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153</v>
      </c>
      <c r="D49">
        <v>153</v>
      </c>
      <c r="E49">
        <v>150</v>
      </c>
      <c r="F49">
        <v>152</v>
      </c>
      <c r="G49">
        <f>_xll.TA_TYPPRICE(D49,E49,F49)</f>
        <v>151.66666666666666</v>
      </c>
      <c r="H49">
        <v>151.33767975866203</v>
      </c>
      <c r="I49" t="str">
        <f t="shared" si="0"/>
        <v>UP</v>
      </c>
      <c r="J49">
        <v>152.23845319071197</v>
      </c>
      <c r="K49">
        <v>147.58585097092336</v>
      </c>
      <c r="L49" t="str">
        <f t="shared" si="1"/>
        <v>No Confirmation</v>
      </c>
      <c r="M49" t="str">
        <f t="shared" si="2"/>
        <v>No Trend</v>
      </c>
      <c r="N49">
        <v>66.695821562937823</v>
      </c>
      <c r="O49" t="str">
        <f t="shared" si="3"/>
        <v>UP</v>
      </c>
      <c r="P49" t="str">
        <f t="shared" si="4"/>
        <v>No Trend + Momentum</v>
      </c>
      <c r="Q49">
        <f t="shared" si="5"/>
        <v>2</v>
      </c>
      <c r="R49">
        <f t="shared" si="6"/>
        <v>3</v>
      </c>
      <c r="S49">
        <f t="shared" si="7"/>
        <v>0.66666666666666663</v>
      </c>
      <c r="T49" t="str">
        <f t="shared" si="8"/>
        <v>No Indication</v>
      </c>
      <c r="U49" t="str">
        <f t="shared" si="9"/>
        <v>No T+M+I</v>
      </c>
      <c r="V49">
        <v>149.27812414183782</v>
      </c>
      <c r="W49">
        <v>149.24933520860245</v>
      </c>
      <c r="X49">
        <f t="shared" si="10"/>
        <v>2.878893323537568E-2</v>
      </c>
      <c r="Y49">
        <v>-1.0624089747289571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153</v>
      </c>
      <c r="D50">
        <v>153</v>
      </c>
      <c r="E50">
        <v>149.05000000000001</v>
      </c>
      <c r="F50">
        <v>150</v>
      </c>
      <c r="G50">
        <f>_xll.TA_TYPPRICE(D50,E50,F50)</f>
        <v>150.68333333333334</v>
      </c>
      <c r="H50">
        <v>151.01050654599769</v>
      </c>
      <c r="I50" t="str">
        <f t="shared" si="0"/>
        <v>DOWN</v>
      </c>
      <c r="J50">
        <v>152.40768581499819</v>
      </c>
      <c r="K50">
        <v>147.91121742182929</v>
      </c>
      <c r="L50" t="str">
        <f t="shared" si="1"/>
        <v>No Confirmation</v>
      </c>
      <c r="M50" t="str">
        <f t="shared" si="2"/>
        <v>No Trend</v>
      </c>
      <c r="N50">
        <v>51.283707948393783</v>
      </c>
      <c r="O50" t="str">
        <f t="shared" si="3"/>
        <v>No Momentum</v>
      </c>
      <c r="P50" t="str">
        <f t="shared" si="4"/>
        <v>No Trend + Momentum</v>
      </c>
      <c r="Q50">
        <f t="shared" si="5"/>
        <v>0.94999999999998863</v>
      </c>
      <c r="R50">
        <f t="shared" si="6"/>
        <v>3.9499999999999886</v>
      </c>
      <c r="S50">
        <f t="shared" si="7"/>
        <v>0.24050632911392186</v>
      </c>
      <c r="T50" t="str">
        <f t="shared" si="8"/>
        <v>No Indication</v>
      </c>
      <c r="U50" t="str">
        <f t="shared" si="9"/>
        <v>No T+M+I</v>
      </c>
      <c r="V50">
        <v>149.38918196617047</v>
      </c>
      <c r="W50">
        <v>149.30494000796523</v>
      </c>
      <c r="X50">
        <f t="shared" si="10"/>
        <v>8.4241958205240053E-2</v>
      </c>
      <c r="Y50">
        <v>-0.83307878814211767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150.6</v>
      </c>
      <c r="D51">
        <v>151.75</v>
      </c>
      <c r="E51">
        <v>144.05000000000001</v>
      </c>
      <c r="F51">
        <v>147</v>
      </c>
      <c r="G51">
        <f>_xll.TA_TYPPRICE(D51,E51,F51)</f>
        <v>147.6</v>
      </c>
      <c r="H51">
        <v>149.30525327299884</v>
      </c>
      <c r="I51" t="str">
        <f t="shared" si="0"/>
        <v>DOWN</v>
      </c>
      <c r="J51">
        <v>152.26153341166525</v>
      </c>
      <c r="K51">
        <v>147.05316910586723</v>
      </c>
      <c r="L51" t="str">
        <f t="shared" si="1"/>
        <v>DOWN</v>
      </c>
      <c r="M51" t="str">
        <f t="shared" si="2"/>
        <v>DOWN</v>
      </c>
      <c r="N51">
        <v>35.780757025823547</v>
      </c>
      <c r="O51" t="str">
        <f t="shared" si="3"/>
        <v>DOWN</v>
      </c>
      <c r="P51" t="str">
        <f t="shared" si="4"/>
        <v>DOWN</v>
      </c>
      <c r="Q51">
        <f t="shared" si="5"/>
        <v>2.9499999999999886</v>
      </c>
      <c r="R51">
        <f t="shared" si="6"/>
        <v>7.6999999999999886</v>
      </c>
      <c r="S51">
        <f t="shared" si="7"/>
        <v>0.38311688311688219</v>
      </c>
      <c r="T51" t="str">
        <f t="shared" si="8"/>
        <v>No Indication</v>
      </c>
      <c r="U51" t="str">
        <f t="shared" si="9"/>
        <v>No T+M+I</v>
      </c>
      <c r="V51">
        <v>149.02161550983655</v>
      </c>
      <c r="W51">
        <v>149.13420371107892</v>
      </c>
      <c r="X51">
        <f t="shared" si="10"/>
        <v>-0.11258820124237445</v>
      </c>
      <c r="Y51">
        <v>-0.68898067076216907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146.80000000000001</v>
      </c>
      <c r="D52">
        <v>147.5</v>
      </c>
      <c r="E52">
        <v>145.19999999999999</v>
      </c>
      <c r="F52">
        <v>146</v>
      </c>
      <c r="G52">
        <f>_xll.TA_TYPPRICE(D52,E52,F52)</f>
        <v>146.23333333333332</v>
      </c>
      <c r="H52">
        <v>147.76929330316608</v>
      </c>
      <c r="I52" t="str">
        <f t="shared" si="0"/>
        <v>DOWN</v>
      </c>
      <c r="J52">
        <v>151.20341487573964</v>
      </c>
      <c r="K52">
        <v>146.64135374900783</v>
      </c>
      <c r="L52" t="str">
        <f t="shared" si="1"/>
        <v>DOWN</v>
      </c>
      <c r="M52" t="str">
        <f t="shared" si="2"/>
        <v>DOWN</v>
      </c>
      <c r="N52">
        <v>31.77807330655255</v>
      </c>
      <c r="O52" t="str">
        <f t="shared" si="3"/>
        <v>DOWN</v>
      </c>
      <c r="P52" t="str">
        <f t="shared" si="4"/>
        <v>DOWN</v>
      </c>
      <c r="Q52">
        <f t="shared" si="5"/>
        <v>0.80000000000001137</v>
      </c>
      <c r="R52">
        <f t="shared" si="6"/>
        <v>2.3000000000000114</v>
      </c>
      <c r="S52">
        <f t="shared" si="7"/>
        <v>0.34782608695652495</v>
      </c>
      <c r="T52" t="str">
        <f t="shared" si="8"/>
        <v>No Indication</v>
      </c>
      <c r="U52" t="str">
        <f t="shared" si="9"/>
        <v>No T+M+I</v>
      </c>
      <c r="V52">
        <v>148.5567515852463</v>
      </c>
      <c r="W52">
        <v>148.90204047322123</v>
      </c>
      <c r="X52">
        <f t="shared" si="10"/>
        <v>-0.34528888797493096</v>
      </c>
      <c r="Y52">
        <v>-0.62024231420472142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147.44999999999999</v>
      </c>
      <c r="D53">
        <v>147.44999999999999</v>
      </c>
      <c r="E53">
        <v>144.1</v>
      </c>
      <c r="F53">
        <v>145</v>
      </c>
      <c r="G53">
        <f>_xll.TA_TYPPRICE(D53,E53,F53)</f>
        <v>145.51666666666665</v>
      </c>
      <c r="H53">
        <v>146.64297998491637</v>
      </c>
      <c r="I53" t="str">
        <f t="shared" si="0"/>
        <v>DOWN</v>
      </c>
      <c r="J53">
        <v>150.36932268113083</v>
      </c>
      <c r="K53">
        <v>146.07660847145053</v>
      </c>
      <c r="L53" t="str">
        <f t="shared" si="1"/>
        <v>DOWN</v>
      </c>
      <c r="M53" t="str">
        <f t="shared" si="2"/>
        <v>DOWN</v>
      </c>
      <c r="N53">
        <v>27.879570573802642</v>
      </c>
      <c r="O53" t="str">
        <f t="shared" si="3"/>
        <v>DOWN</v>
      </c>
      <c r="P53" t="str">
        <f t="shared" si="4"/>
        <v>DOWN</v>
      </c>
      <c r="Q53">
        <f t="shared" si="5"/>
        <v>0.90000000000000568</v>
      </c>
      <c r="R53">
        <f t="shared" si="6"/>
        <v>3.3499999999999943</v>
      </c>
      <c r="S53">
        <f t="shared" si="7"/>
        <v>0.26865671641791261</v>
      </c>
      <c r="T53" t="str">
        <f t="shared" si="8"/>
        <v>No Indication</v>
      </c>
      <c r="U53" t="str">
        <f t="shared" si="9"/>
        <v>No T+M+I</v>
      </c>
      <c r="V53">
        <v>148.00955903366994</v>
      </c>
      <c r="W53">
        <v>148.6130004381678</v>
      </c>
      <c r="X53">
        <f t="shared" si="10"/>
        <v>-0.60344140449785755</v>
      </c>
      <c r="Y53">
        <v>-0.61688213226334865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145</v>
      </c>
      <c r="D54">
        <v>145.9</v>
      </c>
      <c r="E54">
        <v>142.1</v>
      </c>
      <c r="F54">
        <v>142</v>
      </c>
      <c r="G54">
        <f>_xll.TA_TYPPRICE(D54,E54,F54)</f>
        <v>143.33333333333334</v>
      </c>
      <c r="H54">
        <v>144.98815665912485</v>
      </c>
      <c r="I54" t="str">
        <f t="shared" si="0"/>
        <v>DOWN</v>
      </c>
      <c r="J54">
        <v>149.37613986310174</v>
      </c>
      <c r="K54">
        <v>145.19291770001706</v>
      </c>
      <c r="L54" t="str">
        <f t="shared" si="1"/>
        <v>DOWN</v>
      </c>
      <c r="M54" t="str">
        <f t="shared" si="2"/>
        <v>DOWN</v>
      </c>
      <c r="N54">
        <v>19.094990653667214</v>
      </c>
      <c r="O54" t="str">
        <f t="shared" si="3"/>
        <v>DOWN</v>
      </c>
      <c r="P54" t="str">
        <f t="shared" si="4"/>
        <v>DOWN</v>
      </c>
      <c r="Q54">
        <f t="shared" si="5"/>
        <v>-9.9999999999994316E-2</v>
      </c>
      <c r="R54">
        <f t="shared" si="6"/>
        <v>3.8000000000000114</v>
      </c>
      <c r="S54">
        <f t="shared" si="7"/>
        <v>-2.6315789473682637E-2</v>
      </c>
      <c r="T54" t="str">
        <f t="shared" si="8"/>
        <v>DOWN</v>
      </c>
      <c r="U54" t="str">
        <f t="shared" si="9"/>
        <v>DOWN</v>
      </c>
      <c r="V54">
        <v>147.08501149002842</v>
      </c>
      <c r="W54">
        <v>148.12314855385907</v>
      </c>
      <c r="X54">
        <f t="shared" si="10"/>
        <v>-1.0381370638306464</v>
      </c>
      <c r="Y54">
        <v>-0.70113311857680816</v>
      </c>
      <c r="Z54" t="str">
        <f t="shared" si="11"/>
        <v>DOWN</v>
      </c>
      <c r="AA54" t="str">
        <f t="shared" si="12"/>
        <v>DOWN</v>
      </c>
      <c r="AB54" t="str">
        <f t="shared" si="13"/>
        <v>DOWN</v>
      </c>
      <c r="AC54" t="str">
        <f t="shared" si="14"/>
        <v>DOWN</v>
      </c>
      <c r="AD54">
        <f t="shared" si="15"/>
        <v>145.45000000000002</v>
      </c>
      <c r="AE54">
        <f t="shared" si="16"/>
        <v>144.45000000000002</v>
      </c>
      <c r="AF54">
        <f t="shared" si="17"/>
        <v>144</v>
      </c>
      <c r="AG54">
        <f t="shared" si="18"/>
        <v>143.55000000000001</v>
      </c>
      <c r="AH54">
        <f t="shared" si="19"/>
        <v>143.55000000000001</v>
      </c>
    </row>
    <row r="55" spans="1:34" x14ac:dyDescent="0.25">
      <c r="A55" t="s">
        <v>5</v>
      </c>
      <c r="B55" s="1">
        <v>42933</v>
      </c>
      <c r="C55">
        <v>143.5</v>
      </c>
      <c r="D55">
        <v>145.55000000000001</v>
      </c>
      <c r="E55">
        <v>142</v>
      </c>
      <c r="F55">
        <v>143</v>
      </c>
      <c r="G55">
        <f>_xll.TA_TYPPRICE(D55,E55,F55)</f>
        <v>143.51666666666668</v>
      </c>
      <c r="H55">
        <v>144.25241166289578</v>
      </c>
      <c r="I55" t="str">
        <f t="shared" si="0"/>
        <v>DOWN</v>
      </c>
      <c r="J55">
        <v>148.52588656019026</v>
      </c>
      <c r="K55">
        <v>144.48338043334661</v>
      </c>
      <c r="L55" t="str">
        <f t="shared" si="1"/>
        <v>DOWN</v>
      </c>
      <c r="M55" t="str">
        <f t="shared" si="2"/>
        <v>DOWN</v>
      </c>
      <c r="N55">
        <v>28.4841360808459</v>
      </c>
      <c r="O55" t="str">
        <f t="shared" si="3"/>
        <v>DOWN</v>
      </c>
      <c r="P55" t="str">
        <f t="shared" si="4"/>
        <v>DOWN</v>
      </c>
      <c r="Q55">
        <f t="shared" si="5"/>
        <v>1</v>
      </c>
      <c r="R55">
        <f t="shared" si="6"/>
        <v>3.5500000000000114</v>
      </c>
      <c r="S55">
        <f t="shared" si="7"/>
        <v>0.28169014084506955</v>
      </c>
      <c r="T55" t="str">
        <f t="shared" si="8"/>
        <v>No Indication</v>
      </c>
      <c r="U55" t="str">
        <f t="shared" si="9"/>
        <v>No T+M+I</v>
      </c>
      <c r="V55">
        <v>146.45654818387021</v>
      </c>
      <c r="W55">
        <v>147.74365606838802</v>
      </c>
      <c r="X55">
        <f t="shared" si="10"/>
        <v>-1.287107884517809</v>
      </c>
      <c r="Y55">
        <v>-0.81832807176500832</v>
      </c>
      <c r="Z55" t="str">
        <f t="shared" si="11"/>
        <v>DOWN</v>
      </c>
      <c r="AA55" t="str">
        <f t="shared" si="12"/>
        <v>No TMIM</v>
      </c>
      <c r="AB55" t="str">
        <f t="shared" si="13"/>
        <v>DOWN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143.80000000000001</v>
      </c>
      <c r="D56">
        <v>144.85</v>
      </c>
      <c r="E56">
        <v>142.5</v>
      </c>
      <c r="F56">
        <v>143</v>
      </c>
      <c r="G56">
        <f>_xll.TA_TYPPRICE(D56,E56,F56)</f>
        <v>143.45000000000002</v>
      </c>
      <c r="H56">
        <v>143.85120583144788</v>
      </c>
      <c r="I56" t="str">
        <f t="shared" si="0"/>
        <v>DOWN</v>
      </c>
      <c r="J56">
        <v>147.70902288014798</v>
      </c>
      <c r="K56">
        <v>144.04262922593625</v>
      </c>
      <c r="L56" t="str">
        <f t="shared" si="1"/>
        <v>DOWN</v>
      </c>
      <c r="M56" t="str">
        <f t="shared" si="2"/>
        <v>DOWN</v>
      </c>
      <c r="N56">
        <v>28.484136080845897</v>
      </c>
      <c r="O56" t="str">
        <f t="shared" si="3"/>
        <v>DOWN</v>
      </c>
      <c r="P56" t="str">
        <f t="shared" si="4"/>
        <v>DOWN</v>
      </c>
      <c r="Q56">
        <f t="shared" si="5"/>
        <v>0.5</v>
      </c>
      <c r="R56">
        <f t="shared" si="6"/>
        <v>2.3499999999999943</v>
      </c>
      <c r="S56">
        <f t="shared" si="7"/>
        <v>0.21276595744680901</v>
      </c>
      <c r="T56" t="str">
        <f t="shared" si="8"/>
        <v>No Indication</v>
      </c>
      <c r="U56" t="str">
        <f t="shared" si="9"/>
        <v>No T+M+I</v>
      </c>
      <c r="V56">
        <v>145.92477154019787</v>
      </c>
      <c r="W56">
        <v>147.39227413739633</v>
      </c>
      <c r="X56">
        <f t="shared" si="10"/>
        <v>-1.467502597198461</v>
      </c>
      <c r="Y56">
        <v>-0.94816297685169881</v>
      </c>
      <c r="Z56" t="str">
        <f t="shared" si="11"/>
        <v>DOWN</v>
      </c>
      <c r="AA56" t="str">
        <f t="shared" si="12"/>
        <v>No TMIM</v>
      </c>
      <c r="AB56" t="str">
        <f t="shared" si="13"/>
        <v>DOWN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143.55000000000001</v>
      </c>
      <c r="D57">
        <v>145.15</v>
      </c>
      <c r="E57">
        <v>141.69999999999999</v>
      </c>
      <c r="F57">
        <v>143</v>
      </c>
      <c r="G57">
        <f>_xll.TA_TYPPRICE(D57,E57,F57)</f>
        <v>143.28333333333333</v>
      </c>
      <c r="H57">
        <v>143.56726958239062</v>
      </c>
      <c r="I57" t="str">
        <f t="shared" si="0"/>
        <v>DOWN</v>
      </c>
      <c r="J57">
        <v>147.14035112900399</v>
      </c>
      <c r="K57">
        <v>143.52204495350597</v>
      </c>
      <c r="L57" t="str">
        <f t="shared" si="1"/>
        <v>DOWN</v>
      </c>
      <c r="M57" t="str">
        <f t="shared" si="2"/>
        <v>DOWN</v>
      </c>
      <c r="N57">
        <v>28.4841360808459</v>
      </c>
      <c r="O57" t="str">
        <f t="shared" si="3"/>
        <v>DOWN</v>
      </c>
      <c r="P57" t="str">
        <f t="shared" si="4"/>
        <v>DOWN</v>
      </c>
      <c r="Q57">
        <f t="shared" si="5"/>
        <v>1.3000000000000114</v>
      </c>
      <c r="R57">
        <f t="shared" si="6"/>
        <v>3.4500000000000171</v>
      </c>
      <c r="S57">
        <f t="shared" si="7"/>
        <v>0.3768115942029</v>
      </c>
      <c r="T57" t="str">
        <f t="shared" si="8"/>
        <v>No Indication</v>
      </c>
      <c r="U57" t="str">
        <f t="shared" si="9"/>
        <v>No T+M+I</v>
      </c>
      <c r="V57">
        <v>145.47480668785974</v>
      </c>
      <c r="W57">
        <v>147.06692049758919</v>
      </c>
      <c r="X57">
        <f t="shared" si="10"/>
        <v>-1.5921138097294545</v>
      </c>
      <c r="Y57">
        <v>-1.0769531434272499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142.65</v>
      </c>
      <c r="D58">
        <v>148.75</v>
      </c>
      <c r="E58">
        <v>142.65</v>
      </c>
      <c r="F58">
        <v>147</v>
      </c>
      <c r="G58">
        <f>_xll.TA_TYPPRICE(D58,E58,F58)</f>
        <v>146.13333333333333</v>
      </c>
      <c r="H58">
        <v>144.85030145786197</v>
      </c>
      <c r="I58" t="str">
        <f t="shared" si="0"/>
        <v>UP</v>
      </c>
      <c r="J58">
        <v>147.49805087811421</v>
      </c>
      <c r="K58">
        <v>143.3282571860602</v>
      </c>
      <c r="L58" t="str">
        <f t="shared" si="1"/>
        <v>No Confirmation</v>
      </c>
      <c r="M58" t="str">
        <f t="shared" si="2"/>
        <v>No Trend</v>
      </c>
      <c r="N58">
        <v>62.491393694673427</v>
      </c>
      <c r="O58" t="str">
        <f t="shared" si="3"/>
        <v>UP</v>
      </c>
      <c r="P58" t="str">
        <f t="shared" si="4"/>
        <v>No Trend + Momentum</v>
      </c>
      <c r="Q58">
        <f t="shared" si="5"/>
        <v>4.3499999999999943</v>
      </c>
      <c r="R58">
        <f t="shared" si="6"/>
        <v>6.0999999999999943</v>
      </c>
      <c r="S58">
        <f t="shared" si="7"/>
        <v>0.71311475409836034</v>
      </c>
      <c r="T58" t="str">
        <f t="shared" si="8"/>
        <v>No Indication</v>
      </c>
      <c r="U58" t="str">
        <f t="shared" si="9"/>
        <v>No T+M+I</v>
      </c>
      <c r="V58">
        <v>145.70945181280439</v>
      </c>
      <c r="W58">
        <v>147.0619634236937</v>
      </c>
      <c r="X58">
        <f t="shared" si="10"/>
        <v>-1.3525116108893087</v>
      </c>
      <c r="Y58">
        <v>-1.1320648369196618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146.80000000000001</v>
      </c>
      <c r="D59">
        <v>150.5</v>
      </c>
      <c r="E59">
        <v>144.80000000000001</v>
      </c>
      <c r="F59">
        <v>146</v>
      </c>
      <c r="G59">
        <f>_xll.TA_TYPPRICE(D59,E59,F59)</f>
        <v>147.1</v>
      </c>
      <c r="H59">
        <v>145.975150728931</v>
      </c>
      <c r="I59" t="str">
        <f t="shared" si="0"/>
        <v>UP</v>
      </c>
      <c r="J59">
        <v>148.16515068297772</v>
      </c>
      <c r="K59">
        <v>143.65531114471349</v>
      </c>
      <c r="L59" t="str">
        <f t="shared" si="1"/>
        <v>No Confirmation</v>
      </c>
      <c r="M59" t="str">
        <f t="shared" si="2"/>
        <v>No Trend</v>
      </c>
      <c r="N59">
        <v>54.406569398279117</v>
      </c>
      <c r="O59" t="str">
        <f t="shared" si="3"/>
        <v>No Momentum</v>
      </c>
      <c r="P59" t="str">
        <f t="shared" si="4"/>
        <v>No Trend + Momentum</v>
      </c>
      <c r="Q59">
        <f t="shared" si="5"/>
        <v>1.1999999999999886</v>
      </c>
      <c r="R59">
        <f t="shared" si="6"/>
        <v>5.6999999999999886</v>
      </c>
      <c r="S59">
        <f t="shared" si="7"/>
        <v>0.21052631578947212</v>
      </c>
      <c r="T59" t="str">
        <f t="shared" si="8"/>
        <v>No Indication</v>
      </c>
      <c r="U59" t="str">
        <f t="shared" si="9"/>
        <v>No T+M+I</v>
      </c>
      <c r="V59">
        <v>145.7541515339114</v>
      </c>
      <c r="W59">
        <v>146.98329946638304</v>
      </c>
      <c r="X59">
        <f t="shared" si="10"/>
        <v>-1.2291479324716477</v>
      </c>
      <c r="Y59">
        <v>-1.151481456030059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145.94999999999999</v>
      </c>
      <c r="D60">
        <v>147.75</v>
      </c>
      <c r="E60">
        <v>144.1</v>
      </c>
      <c r="F60">
        <v>146</v>
      </c>
      <c r="G60">
        <f>_xll.TA_TYPPRICE(D60,E60,F60)</f>
        <v>145.95000000000002</v>
      </c>
      <c r="H60">
        <v>145.96257536446552</v>
      </c>
      <c r="I60" t="str">
        <f t="shared" si="0"/>
        <v>UP</v>
      </c>
      <c r="J60">
        <v>148.07289497564935</v>
      </c>
      <c r="K60">
        <v>143.7541308903327</v>
      </c>
      <c r="L60" t="str">
        <f t="shared" si="1"/>
        <v>No Confirmation</v>
      </c>
      <c r="M60" t="str">
        <f t="shared" si="2"/>
        <v>No Trend</v>
      </c>
      <c r="N60">
        <v>54.406569398279117</v>
      </c>
      <c r="O60" t="str">
        <f t="shared" si="3"/>
        <v>No Momentum</v>
      </c>
      <c r="P60" t="str">
        <f t="shared" si="4"/>
        <v>No Trend + Momentum</v>
      </c>
      <c r="Q60">
        <f t="shared" si="5"/>
        <v>1.9000000000000057</v>
      </c>
      <c r="R60">
        <f t="shared" si="6"/>
        <v>3.6500000000000057</v>
      </c>
      <c r="S60">
        <f t="shared" si="7"/>
        <v>0.5205479452054802</v>
      </c>
      <c r="T60" t="str">
        <f t="shared" si="8"/>
        <v>No Indication</v>
      </c>
      <c r="U60" t="str">
        <f t="shared" si="9"/>
        <v>No T+M+I</v>
      </c>
      <c r="V60">
        <v>145.79197437484811</v>
      </c>
      <c r="W60">
        <v>146.91046246887319</v>
      </c>
      <c r="X60">
        <f t="shared" si="10"/>
        <v>-1.1184880940250821</v>
      </c>
      <c r="Y60">
        <v>-1.1448827836290636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146.05000000000001</v>
      </c>
      <c r="D61">
        <v>150.4</v>
      </c>
      <c r="E61">
        <v>145.1</v>
      </c>
      <c r="F61">
        <v>150</v>
      </c>
      <c r="G61">
        <f>_xll.TA_TYPPRICE(D61,E61,F61)</f>
        <v>148.5</v>
      </c>
      <c r="H61">
        <v>147.23128768223276</v>
      </c>
      <c r="I61" t="str">
        <f t="shared" si="0"/>
        <v>UP</v>
      </c>
      <c r="J61">
        <v>148.59002942550504</v>
      </c>
      <c r="K61">
        <v>144.05321291470321</v>
      </c>
      <c r="L61" t="str">
        <f t="shared" si="1"/>
        <v>UP</v>
      </c>
      <c r="M61" t="str">
        <f t="shared" si="2"/>
        <v>UP</v>
      </c>
      <c r="N61">
        <v>74.790673691198151</v>
      </c>
      <c r="O61" t="str">
        <f t="shared" si="3"/>
        <v>UP</v>
      </c>
      <c r="P61" t="str">
        <f t="shared" si="4"/>
        <v>UP</v>
      </c>
      <c r="Q61">
        <f t="shared" si="5"/>
        <v>4.9000000000000057</v>
      </c>
      <c r="R61">
        <f t="shared" si="6"/>
        <v>5.3000000000000114</v>
      </c>
      <c r="S61">
        <f t="shared" si="7"/>
        <v>0.92452830188679158</v>
      </c>
      <c r="T61" t="str">
        <f t="shared" si="8"/>
        <v>UP</v>
      </c>
      <c r="U61" t="str">
        <f t="shared" si="9"/>
        <v>UP</v>
      </c>
      <c r="V61">
        <v>146.4393629325638</v>
      </c>
      <c r="W61">
        <v>147.13931710080851</v>
      </c>
      <c r="X61">
        <f t="shared" si="10"/>
        <v>-0.6999541682447159</v>
      </c>
      <c r="Y61">
        <v>-1.055897060552194</v>
      </c>
      <c r="Z61" t="str">
        <f t="shared" si="11"/>
        <v>UP</v>
      </c>
      <c r="AA61" t="str">
        <f t="shared" si="12"/>
        <v>UP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150.19999999999999</v>
      </c>
      <c r="D62">
        <v>150.6</v>
      </c>
      <c r="E62">
        <v>145.05000000000001</v>
      </c>
      <c r="F62">
        <v>149</v>
      </c>
      <c r="G62">
        <f>_xll.TA_TYPPRICE(D62,E62,F62)</f>
        <v>148.21666666666667</v>
      </c>
      <c r="H62">
        <v>147.72397717444971</v>
      </c>
      <c r="I62" t="str">
        <f t="shared" si="0"/>
        <v>UP</v>
      </c>
      <c r="J62">
        <v>149.03668955317059</v>
      </c>
      <c r="K62">
        <v>144.27472115588029</v>
      </c>
      <c r="L62" t="str">
        <f t="shared" si="1"/>
        <v>No Confirmation</v>
      </c>
      <c r="M62" t="str">
        <f t="shared" si="2"/>
        <v>No Trend</v>
      </c>
      <c r="N62">
        <v>65.622327324750273</v>
      </c>
      <c r="O62" t="str">
        <f t="shared" si="3"/>
        <v>UP</v>
      </c>
      <c r="P62" t="str">
        <f t="shared" si="4"/>
        <v>No Trend + Momentum</v>
      </c>
      <c r="Q62">
        <f t="shared" si="5"/>
        <v>3.9499999999999886</v>
      </c>
      <c r="R62">
        <f t="shared" si="6"/>
        <v>5.5499999999999829</v>
      </c>
      <c r="S62">
        <f t="shared" si="7"/>
        <v>0.71171171171171188</v>
      </c>
      <c r="T62" t="str">
        <f t="shared" si="8"/>
        <v>No Indication</v>
      </c>
      <c r="U62" t="str">
        <f t="shared" si="9"/>
        <v>No T+M+I</v>
      </c>
      <c r="V62">
        <v>146.83330709678475</v>
      </c>
      <c r="W62">
        <v>147.27714546371158</v>
      </c>
      <c r="X62">
        <f t="shared" si="10"/>
        <v>-0.44383836692682621</v>
      </c>
      <c r="Y62">
        <v>-0.93348532182712041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150</v>
      </c>
      <c r="D63">
        <v>150.85</v>
      </c>
      <c r="E63">
        <v>145.19999999999999</v>
      </c>
      <c r="F63">
        <v>147</v>
      </c>
      <c r="G63">
        <f>_xll.TA_TYPPRICE(D63,E63,F63)</f>
        <v>147.68333333333331</v>
      </c>
      <c r="H63">
        <v>147.7036552538915</v>
      </c>
      <c r="I63" t="str">
        <f t="shared" si="0"/>
        <v>DOWN</v>
      </c>
      <c r="J63">
        <v>149.43964743024378</v>
      </c>
      <c r="K63">
        <v>144.48033867679578</v>
      </c>
      <c r="L63" t="str">
        <f t="shared" si="1"/>
        <v>No Confirmation</v>
      </c>
      <c r="M63" t="str">
        <f t="shared" si="2"/>
        <v>No Trend</v>
      </c>
      <c r="N63">
        <v>50.228847989975037</v>
      </c>
      <c r="O63" t="str">
        <f t="shared" si="3"/>
        <v>No Momentum</v>
      </c>
      <c r="P63" t="str">
        <f t="shared" si="4"/>
        <v>No Trend + Momentum</v>
      </c>
      <c r="Q63">
        <f t="shared" si="5"/>
        <v>1.8000000000000114</v>
      </c>
      <c r="R63">
        <f t="shared" si="6"/>
        <v>5.6500000000000057</v>
      </c>
      <c r="S63">
        <f t="shared" si="7"/>
        <v>0.31858407079646189</v>
      </c>
      <c r="T63" t="str">
        <f t="shared" si="8"/>
        <v>No Indication</v>
      </c>
      <c r="U63" t="str">
        <f t="shared" si="9"/>
        <v>No T+M+I</v>
      </c>
      <c r="V63">
        <v>146.85895215881786</v>
      </c>
      <c r="W63">
        <v>147.25661617010331</v>
      </c>
      <c r="X63">
        <f t="shared" si="10"/>
        <v>-0.39766401128545681</v>
      </c>
      <c r="Y63">
        <v>-0.82632105971878766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146.85</v>
      </c>
      <c r="D64">
        <v>148.44999999999999</v>
      </c>
      <c r="E64">
        <v>145</v>
      </c>
      <c r="F64">
        <v>148.05000000000001</v>
      </c>
      <c r="G64">
        <f>_xll.TA_TYPPRICE(D64,E64,F64)</f>
        <v>147.16666666666666</v>
      </c>
      <c r="H64">
        <v>147.43516096027906</v>
      </c>
      <c r="I64" t="str">
        <f t="shared" si="0"/>
        <v>UP</v>
      </c>
      <c r="J64">
        <v>149.21972577907849</v>
      </c>
      <c r="K64">
        <v>144.59581897084115</v>
      </c>
      <c r="L64" t="str">
        <f t="shared" si="1"/>
        <v>No Confirmation</v>
      </c>
      <c r="M64" t="str">
        <f t="shared" si="2"/>
        <v>No Trend</v>
      </c>
      <c r="N64">
        <v>56.868549345004958</v>
      </c>
      <c r="O64" t="str">
        <f t="shared" si="3"/>
        <v>No Momentum</v>
      </c>
      <c r="P64" t="str">
        <f t="shared" si="4"/>
        <v>No Trend + Momentum</v>
      </c>
      <c r="Q64">
        <f t="shared" si="5"/>
        <v>3.0500000000000114</v>
      </c>
      <c r="R64">
        <f t="shared" si="6"/>
        <v>3.4499999999999886</v>
      </c>
      <c r="S64">
        <f t="shared" si="7"/>
        <v>0.88405797101449901</v>
      </c>
      <c r="T64" t="str">
        <f t="shared" si="8"/>
        <v>UP</v>
      </c>
      <c r="U64" t="str">
        <f t="shared" si="9"/>
        <v>No T+M+I</v>
      </c>
      <c r="V64">
        <v>147.0421902882305</v>
      </c>
      <c r="W64">
        <v>147.31538534268824</v>
      </c>
      <c r="X64">
        <f t="shared" si="10"/>
        <v>-0.27319505445774439</v>
      </c>
      <c r="Y64">
        <v>-0.71569585866657903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149.44999999999999</v>
      </c>
      <c r="D65">
        <v>149.44999999999999</v>
      </c>
      <c r="E65">
        <v>146</v>
      </c>
      <c r="F65">
        <v>148</v>
      </c>
      <c r="G65">
        <f>_xll.TA_TYPPRICE(D65,E65,F65)</f>
        <v>147.81666666666666</v>
      </c>
      <c r="H65">
        <v>147.62591381347286</v>
      </c>
      <c r="I65" t="str">
        <f t="shared" si="0"/>
        <v>UP</v>
      </c>
      <c r="J65">
        <v>149.27089782817217</v>
      </c>
      <c r="K65">
        <v>144.90785919954311</v>
      </c>
      <c r="L65" t="str">
        <f t="shared" si="1"/>
        <v>No Confirmation</v>
      </c>
      <c r="M65" t="str">
        <f t="shared" si="2"/>
        <v>No Trend</v>
      </c>
      <c r="N65">
        <v>56.420527988152799</v>
      </c>
      <c r="O65" t="str">
        <f t="shared" si="3"/>
        <v>No Momentum</v>
      </c>
      <c r="P65" t="str">
        <f t="shared" si="4"/>
        <v>No Trend + Momentum</v>
      </c>
      <c r="Q65">
        <f t="shared" si="5"/>
        <v>2</v>
      </c>
      <c r="R65">
        <f t="shared" si="6"/>
        <v>3.4499999999999886</v>
      </c>
      <c r="S65">
        <f t="shared" si="7"/>
        <v>0.57971014492753814</v>
      </c>
      <c r="T65" t="str">
        <f t="shared" si="8"/>
        <v>No Indication</v>
      </c>
      <c r="U65" t="str">
        <f t="shared" si="9"/>
        <v>No T+M+I</v>
      </c>
      <c r="V65">
        <v>147.18954562850274</v>
      </c>
      <c r="W65">
        <v>147.36609753952615</v>
      </c>
      <c r="X65">
        <f t="shared" si="10"/>
        <v>-0.1765519110234095</v>
      </c>
      <c r="Y65">
        <v>-0.60786706913794508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147.30000000000001</v>
      </c>
      <c r="D66">
        <v>148</v>
      </c>
      <c r="E66">
        <v>145.1</v>
      </c>
      <c r="F66">
        <v>146.6</v>
      </c>
      <c r="G66">
        <f>_xll.TA_TYPPRICE(D66,E66,F66)</f>
        <v>146.56666666666669</v>
      </c>
      <c r="H66">
        <v>147.09629024006978</v>
      </c>
      <c r="I66" t="str">
        <f t="shared" si="0"/>
        <v>DOWN</v>
      </c>
      <c r="J66">
        <v>148.98847608857835</v>
      </c>
      <c r="K66">
        <v>144.95055715520019</v>
      </c>
      <c r="L66" t="str">
        <f t="shared" si="1"/>
        <v>No Confirmation</v>
      </c>
      <c r="M66" t="str">
        <f t="shared" si="2"/>
        <v>No Trend</v>
      </c>
      <c r="N66">
        <v>44.225839807523109</v>
      </c>
      <c r="O66" t="str">
        <f t="shared" si="3"/>
        <v>No Momentum</v>
      </c>
      <c r="P66" t="str">
        <f t="shared" si="4"/>
        <v>No Trend + Momentum</v>
      </c>
      <c r="Q66">
        <f t="shared" si="5"/>
        <v>1.5</v>
      </c>
      <c r="R66">
        <f t="shared" si="6"/>
        <v>2.9000000000000057</v>
      </c>
      <c r="S66">
        <f t="shared" si="7"/>
        <v>0.51724137931034386</v>
      </c>
      <c r="T66" t="str">
        <f t="shared" si="8"/>
        <v>No Indication</v>
      </c>
      <c r="U66" t="str">
        <f t="shared" si="9"/>
        <v>No T+M+I</v>
      </c>
      <c r="V66">
        <v>147.09884630104079</v>
      </c>
      <c r="W66">
        <v>147.30934957363533</v>
      </c>
      <c r="X66">
        <f t="shared" si="10"/>
        <v>-0.21050327259453638</v>
      </c>
      <c r="Y66">
        <v>-0.52839430982926339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145.05000000000001</v>
      </c>
      <c r="D67">
        <v>146.15</v>
      </c>
      <c r="E67">
        <v>142.75</v>
      </c>
      <c r="F67">
        <v>143.15</v>
      </c>
      <c r="G67">
        <f>_xll.TA_TYPPRICE(D67,E67,F67)</f>
        <v>144.01666666666665</v>
      </c>
      <c r="H67">
        <v>145.55647845336821</v>
      </c>
      <c r="I67" t="str">
        <f t="shared" ref="I67:I126" si="20">IF(F67&gt;H67,"UP","DOWN")</f>
        <v>DOWN</v>
      </c>
      <c r="J67">
        <v>148.35770362444984</v>
      </c>
      <c r="K67">
        <v>144.4615444540446</v>
      </c>
      <c r="L67" t="str">
        <f t="shared" ref="L67:L126" si="21">IF(F67&gt;J67,"UP",IF(F67&lt;K67,"DOWN","No Confirmation"))</f>
        <v>DOWN</v>
      </c>
      <c r="M67" t="str">
        <f t="shared" ref="M67:M126" si="22">IF(AND(I67="UP",L67="UP"),"UP",IF(AND(I67="DOWN",L67="DOWN"),"DOWN","No Trend"))</f>
        <v>DOWN</v>
      </c>
      <c r="N67">
        <v>26.549533449950598</v>
      </c>
      <c r="O67" t="str">
        <f t="shared" ref="O67:O126" si="23">IF(N67&gt;60,"UP",IF(N67&lt;40,"DOWN","No Momentum"))</f>
        <v>DOWN</v>
      </c>
      <c r="P67" t="str">
        <f t="shared" ref="P67:P126" si="24">IF(AND(M67="UP",O67="UP"),"UP",IF(AND(M67="DOWN",O67="DOWN"),"DOWN","No Trend + Momentum"))</f>
        <v>DOWN</v>
      </c>
      <c r="Q67">
        <f t="shared" ref="Q67:Q126" si="25">F67-E67</f>
        <v>0.40000000000000568</v>
      </c>
      <c r="R67">
        <f t="shared" ref="R67:R126" si="26">D67-E67</f>
        <v>3.4000000000000057</v>
      </c>
      <c r="S67">
        <f t="shared" ref="S67:S126" si="27">Q67/R67</f>
        <v>0.11764705882353088</v>
      </c>
      <c r="T67" t="str">
        <f t="shared" ref="T67:T126" si="28">IF(S67&gt;0.8,"UP",IF(S67&lt;0.2,"DOWN","No Indication"))</f>
        <v>DOWN</v>
      </c>
      <c r="U67" t="str">
        <f t="shared" ref="U67:U126" si="29">IF(AND(P67="UP",T67="UP"),"UP",IF(AND(P67="DOWN",T67="DOWN"),"DOWN","No T+M+I"))</f>
        <v>DOWN</v>
      </c>
      <c r="V67">
        <v>146.49133148549606</v>
      </c>
      <c r="W67">
        <v>147.00124960521791</v>
      </c>
      <c r="X67">
        <f t="shared" ref="X67:X126" si="30">V67-W67</f>
        <v>-0.50991811972184564</v>
      </c>
      <c r="Y67">
        <v>-0.52469907180777986</v>
      </c>
      <c r="Z67" t="str">
        <f t="shared" ref="Z67:Z126" si="31">IF(X67&gt;Y67,"UP",IF(X67&lt;Y67,"DOWN","No Indication"))</f>
        <v>UP</v>
      </c>
      <c r="AA67" t="str">
        <f t="shared" ref="AA67:AA126" si="32">IF(AND(U67="UP",Z67="UP"),"UP",IF(AND(U67="DOWN",Z67="DOWN"),"DOWN","No TMIM"))</f>
        <v>No TMIM</v>
      </c>
      <c r="AB67" t="str">
        <f t="shared" ref="AB67:AB126" si="33">IF(H67&gt;J67,"UP",IF(H67&lt;K67,"DOWN","No Confirmation"))</f>
        <v>No Confirmation</v>
      </c>
      <c r="AC67" t="str">
        <f t="shared" ref="AC67:AC126" si="34">IF(AND(AA67="UP",AB67="UP"),"UP",IF(AND(AA67="DOWN",AB67="DOWN"),"DOWN","No Alert"))</f>
        <v>No Alert</v>
      </c>
      <c r="AD67" t="str">
        <f t="shared" ref="AD67:AD126" si="35">IF(AC67="UP",MROUND(D67-((D67-E67)*0.886),0.05),IF(AC67="DOWN",MROUND(E67+((D67-E67)*0.886),0.05),"No Alert"))</f>
        <v>No Alert</v>
      </c>
      <c r="AE67" t="str">
        <f t="shared" ref="AE67:AE126" si="36">IF(AC67="UP",MROUND(D67-((D67-E67)*0.618),0.05),IF(AC67="DOWN",MROUND(E67+((D67-E67)*0.618),0.05),"No Alert"))</f>
        <v>No Alert</v>
      </c>
      <c r="AF67" t="str">
        <f t="shared" ref="AF67:AF126" si="37">IF(AC67="UP",MROUND(D67-((D67-E67)*0.5),0.05),IF(AC67="DOWN",MROUND(E67+((D67-E67)*0.5),0.05),"No Alert"))</f>
        <v>No Alert</v>
      </c>
      <c r="AG67" t="str">
        <f t="shared" ref="AG67:AG126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144</v>
      </c>
      <c r="D68">
        <v>144.1</v>
      </c>
      <c r="E68">
        <v>140.1</v>
      </c>
      <c r="F68">
        <v>140.6</v>
      </c>
      <c r="G68">
        <f>_xll.TA_TYPPRICE(D68,E68,F68)</f>
        <v>141.6</v>
      </c>
      <c r="H68">
        <v>143.5782392266841</v>
      </c>
      <c r="I68" t="str">
        <f t="shared" si="20"/>
        <v>DOWN</v>
      </c>
      <c r="J68">
        <v>147.41154726346099</v>
      </c>
      <c r="K68">
        <v>143.49231235314579</v>
      </c>
      <c r="L68" t="str">
        <f t="shared" si="21"/>
        <v>DOWN</v>
      </c>
      <c r="M68" t="str">
        <f t="shared" si="22"/>
        <v>DOWN</v>
      </c>
      <c r="N68">
        <v>19.389523014205203</v>
      </c>
      <c r="O68" t="str">
        <f t="shared" si="23"/>
        <v>DOWN</v>
      </c>
      <c r="P68" t="str">
        <f t="shared" si="24"/>
        <v>DOWN</v>
      </c>
      <c r="Q68">
        <f t="shared" si="25"/>
        <v>0.5</v>
      </c>
      <c r="R68">
        <f t="shared" si="26"/>
        <v>4</v>
      </c>
      <c r="S68">
        <f t="shared" si="27"/>
        <v>0.125</v>
      </c>
      <c r="T68" t="str">
        <f t="shared" si="28"/>
        <v>DOWN</v>
      </c>
      <c r="U68" t="str">
        <f t="shared" si="29"/>
        <v>DOWN</v>
      </c>
      <c r="V68">
        <v>145.58497279541973</v>
      </c>
      <c r="W68">
        <v>146.52708296779437</v>
      </c>
      <c r="X68">
        <f t="shared" si="30"/>
        <v>-0.94211017237464034</v>
      </c>
      <c r="Y68">
        <v>-0.608181291921152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141.5</v>
      </c>
      <c r="D69">
        <v>143.65</v>
      </c>
      <c r="E69">
        <v>136.19999999999999</v>
      </c>
      <c r="F69">
        <v>140.1</v>
      </c>
      <c r="G69">
        <f>_xll.TA_TYPPRICE(D69,E69,F69)</f>
        <v>139.98333333333335</v>
      </c>
      <c r="H69">
        <v>141.78078628000873</v>
      </c>
      <c r="I69" t="str">
        <f t="shared" si="20"/>
        <v>DOWN</v>
      </c>
      <c r="J69">
        <v>146.57564787158077</v>
      </c>
      <c r="K69">
        <v>141.87179849689116</v>
      </c>
      <c r="L69" t="str">
        <f t="shared" si="21"/>
        <v>DOWN</v>
      </c>
      <c r="M69" t="str">
        <f t="shared" si="22"/>
        <v>DOWN</v>
      </c>
      <c r="N69">
        <v>18.187352471610463</v>
      </c>
      <c r="O69" t="str">
        <f t="shared" si="23"/>
        <v>DOWN</v>
      </c>
      <c r="P69" t="str">
        <f t="shared" si="24"/>
        <v>DOWN</v>
      </c>
      <c r="Q69">
        <f t="shared" si="25"/>
        <v>3.9000000000000057</v>
      </c>
      <c r="R69">
        <f t="shared" si="26"/>
        <v>7.4500000000000171</v>
      </c>
      <c r="S69">
        <f t="shared" si="27"/>
        <v>0.52348993288590562</v>
      </c>
      <c r="T69" t="str">
        <f t="shared" si="28"/>
        <v>No Indication</v>
      </c>
      <c r="U69" t="str">
        <f t="shared" si="29"/>
        <v>No T+M+I</v>
      </c>
      <c r="V69">
        <v>144.74113082689362</v>
      </c>
      <c r="W69">
        <v>146.05100274795774</v>
      </c>
      <c r="X69">
        <f t="shared" si="30"/>
        <v>-1.309871921064115</v>
      </c>
      <c r="Y69">
        <v>-0.74851941774974462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138.19999999999999</v>
      </c>
      <c r="D70">
        <v>142.9</v>
      </c>
      <c r="E70">
        <v>138.19999999999999</v>
      </c>
      <c r="F70">
        <v>142</v>
      </c>
      <c r="G70">
        <f>_xll.TA_TYPPRICE(D70,E70,F70)</f>
        <v>141.03333333333333</v>
      </c>
      <c r="H70">
        <v>141.40705980667104</v>
      </c>
      <c r="I70" t="str">
        <f t="shared" si="20"/>
        <v>UP</v>
      </c>
      <c r="J70">
        <v>145.75883723345171</v>
      </c>
      <c r="K70">
        <v>141.05584327535979</v>
      </c>
      <c r="L70" t="str">
        <f t="shared" si="21"/>
        <v>No Confirmation</v>
      </c>
      <c r="M70" t="str">
        <f t="shared" si="22"/>
        <v>No Trend</v>
      </c>
      <c r="N70">
        <v>36.800049374031232</v>
      </c>
      <c r="O70" t="str">
        <f t="shared" si="23"/>
        <v>DOWN</v>
      </c>
      <c r="P70" t="str">
        <f t="shared" si="24"/>
        <v>No Trend + Momentum</v>
      </c>
      <c r="Q70">
        <f t="shared" si="25"/>
        <v>3.8000000000000114</v>
      </c>
      <c r="R70">
        <f t="shared" si="26"/>
        <v>4.7000000000000171</v>
      </c>
      <c r="S70">
        <f t="shared" si="27"/>
        <v>0.80851063829787184</v>
      </c>
      <c r="T70" t="str">
        <f t="shared" si="28"/>
        <v>UP</v>
      </c>
      <c r="U70" t="str">
        <f t="shared" si="29"/>
        <v>No T+M+I</v>
      </c>
      <c r="V70">
        <v>144.31941839198691</v>
      </c>
      <c r="W70">
        <v>145.75092847033125</v>
      </c>
      <c r="X70">
        <f t="shared" si="30"/>
        <v>-1.4315100783443313</v>
      </c>
      <c r="Y70">
        <v>-0.88511754986866198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142.30000000000001</v>
      </c>
      <c r="D71">
        <v>143.5</v>
      </c>
      <c r="E71">
        <v>138.65</v>
      </c>
      <c r="F71">
        <v>141</v>
      </c>
      <c r="G71">
        <f>_xll.TA_TYPPRICE(D71,E71,F71)</f>
        <v>141.04999999999998</v>
      </c>
      <c r="H71">
        <v>141.22852990333553</v>
      </c>
      <c r="I71" t="str">
        <f t="shared" si="20"/>
        <v>DOWN</v>
      </c>
      <c r="J71">
        <v>145.25687340379577</v>
      </c>
      <c r="K71">
        <v>140.52121143639096</v>
      </c>
      <c r="L71" t="str">
        <f t="shared" si="21"/>
        <v>No Confirmation</v>
      </c>
      <c r="M71" t="str">
        <f t="shared" si="22"/>
        <v>No Trend</v>
      </c>
      <c r="N71">
        <v>32.009127330088717</v>
      </c>
      <c r="O71" t="str">
        <f t="shared" si="23"/>
        <v>DOWN</v>
      </c>
      <c r="P71" t="str">
        <f t="shared" si="24"/>
        <v>No Trend + Momentum</v>
      </c>
      <c r="Q71">
        <f t="shared" si="25"/>
        <v>2.3499999999999943</v>
      </c>
      <c r="R71">
        <f t="shared" si="26"/>
        <v>4.8499999999999943</v>
      </c>
      <c r="S71">
        <f t="shared" si="27"/>
        <v>0.48453608247422619</v>
      </c>
      <c r="T71" t="str">
        <f t="shared" si="28"/>
        <v>No Indication</v>
      </c>
      <c r="U71" t="str">
        <f t="shared" si="29"/>
        <v>No T+M+I</v>
      </c>
      <c r="V71">
        <v>143.80873863937353</v>
      </c>
      <c r="W71">
        <v>145.39900784289929</v>
      </c>
      <c r="X71">
        <f t="shared" si="30"/>
        <v>-1.5902692035257644</v>
      </c>
      <c r="Y71">
        <v>-1.0261478806000826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138.55000000000001</v>
      </c>
      <c r="D72">
        <v>141</v>
      </c>
      <c r="E72">
        <v>137.05000000000001</v>
      </c>
      <c r="F72">
        <v>137.19999999999999</v>
      </c>
      <c r="G72">
        <f>_xll.TA_TYPPRICE(D72,E72,F72)</f>
        <v>138.41666666666666</v>
      </c>
      <c r="H72">
        <v>139.82259828500111</v>
      </c>
      <c r="I72" t="str">
        <f t="shared" si="20"/>
        <v>DOWN</v>
      </c>
      <c r="J72">
        <v>144.3109015362856</v>
      </c>
      <c r="K72">
        <v>139.74983111719297</v>
      </c>
      <c r="L72" t="str">
        <f t="shared" si="21"/>
        <v>DOWN</v>
      </c>
      <c r="M72" t="str">
        <f t="shared" si="22"/>
        <v>DOWN</v>
      </c>
      <c r="N72">
        <v>19.778344590771223</v>
      </c>
      <c r="O72" t="str">
        <f t="shared" si="23"/>
        <v>DOWN</v>
      </c>
      <c r="P72" t="str">
        <f t="shared" si="24"/>
        <v>DOWN</v>
      </c>
      <c r="Q72">
        <f t="shared" si="25"/>
        <v>0.14999999999997726</v>
      </c>
      <c r="R72">
        <f t="shared" si="26"/>
        <v>3.9499999999999886</v>
      </c>
      <c r="S72">
        <f t="shared" si="27"/>
        <v>3.797468354429815E-2</v>
      </c>
      <c r="T72" t="str">
        <f t="shared" si="28"/>
        <v>DOWN</v>
      </c>
      <c r="U72" t="str">
        <f t="shared" si="29"/>
        <v>DOWN</v>
      </c>
      <c r="V72">
        <v>142.79200961793146</v>
      </c>
      <c r="W72">
        <v>144.79167392861046</v>
      </c>
      <c r="X72">
        <f t="shared" si="30"/>
        <v>-1.9996643106790088</v>
      </c>
      <c r="Y72">
        <v>-1.2208511666158679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136</v>
      </c>
      <c r="D73">
        <v>142</v>
      </c>
      <c r="E73">
        <v>134.65</v>
      </c>
      <c r="F73">
        <v>136.5</v>
      </c>
      <c r="G73">
        <f>_xll.TA_TYPPRICE(D73,E73,F73)</f>
        <v>137.71666666666667</v>
      </c>
      <c r="H73">
        <v>138.76963247583387</v>
      </c>
      <c r="I73" t="str">
        <f t="shared" si="20"/>
        <v>DOWN</v>
      </c>
      <c r="J73">
        <v>143.79736786155547</v>
      </c>
      <c r="K73">
        <v>138.61653531337231</v>
      </c>
      <c r="L73" t="str">
        <f t="shared" si="21"/>
        <v>DOWN</v>
      </c>
      <c r="M73" t="str">
        <f t="shared" si="22"/>
        <v>DOWN</v>
      </c>
      <c r="N73">
        <v>18.178888913451701</v>
      </c>
      <c r="O73" t="str">
        <f t="shared" si="23"/>
        <v>DOWN</v>
      </c>
      <c r="P73" t="str">
        <f t="shared" si="24"/>
        <v>DOWN</v>
      </c>
      <c r="Q73">
        <f t="shared" si="25"/>
        <v>1.8499999999999943</v>
      </c>
      <c r="R73">
        <f t="shared" si="26"/>
        <v>7.3499999999999943</v>
      </c>
      <c r="S73">
        <f t="shared" si="27"/>
        <v>0.25170068027210829</v>
      </c>
      <c r="T73" t="str">
        <f t="shared" si="28"/>
        <v>No Indication</v>
      </c>
      <c r="U73" t="str">
        <f t="shared" si="29"/>
        <v>No T+M+I</v>
      </c>
      <c r="V73">
        <v>141.8240081382497</v>
      </c>
      <c r="W73">
        <v>144.17747585982451</v>
      </c>
      <c r="X73">
        <f t="shared" si="30"/>
        <v>-2.3534677215748161</v>
      </c>
      <c r="Y73">
        <v>-1.4473744776076576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135.94999999999999</v>
      </c>
      <c r="D74">
        <v>141.4</v>
      </c>
      <c r="E74">
        <v>132.55000000000001</v>
      </c>
      <c r="F74">
        <v>138.9</v>
      </c>
      <c r="G74">
        <f>_xll.TA_TYPPRICE(D74,E74,F74)</f>
        <v>137.61666666666667</v>
      </c>
      <c r="H74">
        <v>138.19314957125027</v>
      </c>
      <c r="I74" t="str">
        <f t="shared" si="20"/>
        <v>UP</v>
      </c>
      <c r="J74">
        <v>143.26461944787647</v>
      </c>
      <c r="K74">
        <v>137.26841635484513</v>
      </c>
      <c r="L74" t="str">
        <f t="shared" si="21"/>
        <v>No Confirmation</v>
      </c>
      <c r="M74" t="str">
        <f t="shared" si="22"/>
        <v>No Trend</v>
      </c>
      <c r="N74">
        <v>39.237910342916074</v>
      </c>
      <c r="O74" t="str">
        <f t="shared" si="23"/>
        <v>DOWN</v>
      </c>
      <c r="P74" t="str">
        <f t="shared" si="24"/>
        <v>No Trend + Momentum</v>
      </c>
      <c r="Q74">
        <f t="shared" si="25"/>
        <v>6.3499999999999943</v>
      </c>
      <c r="R74">
        <f t="shared" si="26"/>
        <v>8.8499999999999943</v>
      </c>
      <c r="S74">
        <f t="shared" si="27"/>
        <v>0.71751412429378514</v>
      </c>
      <c r="T74" t="str">
        <f t="shared" si="28"/>
        <v>No Indication</v>
      </c>
      <c r="U74" t="str">
        <f t="shared" si="29"/>
        <v>No T+M+I</v>
      </c>
      <c r="V74">
        <v>141.37416073236514</v>
      </c>
      <c r="W74">
        <v>143.78655172205973</v>
      </c>
      <c r="X74">
        <f t="shared" si="30"/>
        <v>-2.4123909896945861</v>
      </c>
      <c r="Y74">
        <v>-1.6403777800250432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140.05000000000001</v>
      </c>
      <c r="D75">
        <v>142.15</v>
      </c>
      <c r="E75">
        <v>138.5</v>
      </c>
      <c r="F75">
        <v>141.05000000000001</v>
      </c>
      <c r="G75">
        <f>_xll.TA_TYPPRICE(D75,E75,F75)</f>
        <v>140.56666666666666</v>
      </c>
      <c r="H75">
        <v>139.37990811895847</v>
      </c>
      <c r="I75" t="str">
        <f t="shared" si="20"/>
        <v>UP</v>
      </c>
      <c r="J75">
        <v>143.01692623723724</v>
      </c>
      <c r="K75">
        <v>137.54210160932399</v>
      </c>
      <c r="L75" t="str">
        <f t="shared" si="21"/>
        <v>No Confirmation</v>
      </c>
      <c r="M75" t="str">
        <f t="shared" si="22"/>
        <v>No Trend</v>
      </c>
      <c r="N75">
        <v>52.832179251191768</v>
      </c>
      <c r="O75" t="str">
        <f t="shared" si="23"/>
        <v>No Momentum</v>
      </c>
      <c r="P75" t="str">
        <f t="shared" si="24"/>
        <v>No Trend + Momentum</v>
      </c>
      <c r="Q75">
        <f t="shared" si="25"/>
        <v>2.5500000000000114</v>
      </c>
      <c r="R75">
        <f t="shared" si="26"/>
        <v>3.6500000000000057</v>
      </c>
      <c r="S75">
        <f t="shared" si="27"/>
        <v>0.69863013698630338</v>
      </c>
      <c r="T75" t="str">
        <f t="shared" si="28"/>
        <v>No Indication</v>
      </c>
      <c r="U75" t="str">
        <f t="shared" si="29"/>
        <v>No T+M+I</v>
      </c>
      <c r="V75">
        <v>141.3242898504628</v>
      </c>
      <c r="W75">
        <v>143.58384418709235</v>
      </c>
      <c r="X75">
        <f t="shared" si="30"/>
        <v>-2.2595543366295487</v>
      </c>
      <c r="Y75">
        <v>-1.7642130913459444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142.65</v>
      </c>
      <c r="D76">
        <v>143.80000000000001</v>
      </c>
      <c r="E76">
        <v>138.6</v>
      </c>
      <c r="F76">
        <v>140.75</v>
      </c>
      <c r="G76">
        <f>_xll.TA_TYPPRICE(D76,E76,F76)</f>
        <v>141.04999999999998</v>
      </c>
      <c r="H76">
        <v>140.21495405947923</v>
      </c>
      <c r="I76" t="str">
        <f t="shared" si="20"/>
        <v>UP</v>
      </c>
      <c r="J76">
        <v>143.19094262896229</v>
      </c>
      <c r="K76">
        <v>137.77719014058533</v>
      </c>
      <c r="L76" t="str">
        <f t="shared" si="21"/>
        <v>No Confirmation</v>
      </c>
      <c r="M76" t="str">
        <f t="shared" si="22"/>
        <v>No Trend</v>
      </c>
      <c r="N76">
        <v>50.847960712097496</v>
      </c>
      <c r="O76" t="str">
        <f t="shared" si="23"/>
        <v>No Momentum</v>
      </c>
      <c r="P76" t="str">
        <f t="shared" si="24"/>
        <v>No Trend + Momentum</v>
      </c>
      <c r="Q76">
        <f t="shared" si="25"/>
        <v>2.1500000000000057</v>
      </c>
      <c r="R76">
        <f t="shared" si="26"/>
        <v>5.2000000000000171</v>
      </c>
      <c r="S76">
        <f t="shared" si="27"/>
        <v>0.41346153846153821</v>
      </c>
      <c r="T76" t="str">
        <f t="shared" si="28"/>
        <v>No Indication</v>
      </c>
      <c r="U76" t="str">
        <f t="shared" si="29"/>
        <v>No T+M+I</v>
      </c>
      <c r="V76">
        <v>141.23593756577623</v>
      </c>
      <c r="W76">
        <v>143.3739298028633</v>
      </c>
      <c r="X76">
        <f t="shared" si="30"/>
        <v>-2.1379922370870759</v>
      </c>
      <c r="Y76">
        <v>-1.8389689204941706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141.4</v>
      </c>
      <c r="D77">
        <v>142</v>
      </c>
      <c r="E77">
        <v>137.19999999999999</v>
      </c>
      <c r="F77">
        <v>137.69999999999999</v>
      </c>
      <c r="G77">
        <f>_xll.TA_TYPPRICE(D77,E77,F77)</f>
        <v>138.96666666666667</v>
      </c>
      <c r="H77">
        <v>139.59081036307293</v>
      </c>
      <c r="I77" t="str">
        <f t="shared" si="20"/>
        <v>DOWN</v>
      </c>
      <c r="J77">
        <v>142.92628871141511</v>
      </c>
      <c r="K77">
        <v>137.64892566489971</v>
      </c>
      <c r="L77" t="str">
        <f t="shared" si="21"/>
        <v>No Confirmation</v>
      </c>
      <c r="M77" t="str">
        <f t="shared" si="22"/>
        <v>No Trend</v>
      </c>
      <c r="N77">
        <v>34.419826238179034</v>
      </c>
      <c r="O77" t="str">
        <f t="shared" si="23"/>
        <v>DOWN</v>
      </c>
      <c r="P77" t="str">
        <f t="shared" si="24"/>
        <v>No Trend + Momentum</v>
      </c>
      <c r="Q77">
        <f t="shared" si="25"/>
        <v>0.5</v>
      </c>
      <c r="R77">
        <f t="shared" si="26"/>
        <v>4.8000000000000114</v>
      </c>
      <c r="S77">
        <f t="shared" si="27"/>
        <v>0.10416666666666642</v>
      </c>
      <c r="T77" t="str">
        <f t="shared" si="28"/>
        <v>DOWN</v>
      </c>
      <c r="U77" t="str">
        <f t="shared" si="29"/>
        <v>No T+M+I</v>
      </c>
      <c r="V77">
        <v>140.69194717104142</v>
      </c>
      <c r="W77">
        <v>142.95363870635489</v>
      </c>
      <c r="X77">
        <f t="shared" si="30"/>
        <v>-2.2616915353134743</v>
      </c>
      <c r="Y77">
        <v>-1.9235134434580314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137.5</v>
      </c>
      <c r="D78">
        <v>139.19999999999999</v>
      </c>
      <c r="E78">
        <v>136.65</v>
      </c>
      <c r="F78">
        <v>138.44999999999999</v>
      </c>
      <c r="G78">
        <f>_xll.TA_TYPPRICE(D78,E78,F78)</f>
        <v>138.1</v>
      </c>
      <c r="H78">
        <v>138.84540518153648</v>
      </c>
      <c r="I78" t="str">
        <f t="shared" si="20"/>
        <v>DOWN</v>
      </c>
      <c r="J78">
        <v>142.09822455332286</v>
      </c>
      <c r="K78">
        <v>137.42694218381089</v>
      </c>
      <c r="L78" t="str">
        <f t="shared" si="21"/>
        <v>No Confirmation</v>
      </c>
      <c r="M78" t="str">
        <f t="shared" si="22"/>
        <v>No Trend</v>
      </c>
      <c r="N78">
        <v>40.344154961232292</v>
      </c>
      <c r="O78" t="str">
        <f t="shared" si="23"/>
        <v>No Momentum</v>
      </c>
      <c r="P78" t="str">
        <f t="shared" si="24"/>
        <v>No Trend + Momentum</v>
      </c>
      <c r="Q78">
        <f t="shared" si="25"/>
        <v>1.7999999999999829</v>
      </c>
      <c r="R78">
        <f t="shared" si="26"/>
        <v>2.5499999999999829</v>
      </c>
      <c r="S78">
        <f t="shared" si="27"/>
        <v>0.70588235294117452</v>
      </c>
      <c r="T78" t="str">
        <f t="shared" si="28"/>
        <v>No Indication</v>
      </c>
      <c r="U78" t="str">
        <f t="shared" si="29"/>
        <v>No T+M+I</v>
      </c>
      <c r="V78">
        <v>140.34703222165044</v>
      </c>
      <c r="W78">
        <v>142.62003583921751</v>
      </c>
      <c r="X78">
        <f t="shared" si="30"/>
        <v>-2.2730036175670705</v>
      </c>
      <c r="Y78">
        <v>-1.9934114782798393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139.44999999999999</v>
      </c>
      <c r="D79">
        <v>139.44999999999999</v>
      </c>
      <c r="E79">
        <v>136.30000000000001</v>
      </c>
      <c r="F79">
        <v>136.9</v>
      </c>
      <c r="G79">
        <f>_xll.TA_TYPPRICE(D79,E79,F79)</f>
        <v>137.54999999999998</v>
      </c>
      <c r="H79">
        <v>138.19770259076824</v>
      </c>
      <c r="I79" t="str">
        <f t="shared" si="20"/>
        <v>DOWN</v>
      </c>
      <c r="J79">
        <v>141.50973020814001</v>
      </c>
      <c r="K79">
        <v>137.17651058740847</v>
      </c>
      <c r="L79" t="str">
        <f t="shared" si="21"/>
        <v>DOWN</v>
      </c>
      <c r="M79" t="str">
        <f t="shared" si="22"/>
        <v>DOWN</v>
      </c>
      <c r="N79">
        <v>32.710475922499796</v>
      </c>
      <c r="O79" t="str">
        <f t="shared" si="23"/>
        <v>DOWN</v>
      </c>
      <c r="P79" t="str">
        <f t="shared" si="24"/>
        <v>DOWN</v>
      </c>
      <c r="Q79">
        <f t="shared" si="25"/>
        <v>0.59999999999999432</v>
      </c>
      <c r="R79">
        <f t="shared" si="26"/>
        <v>3.1499999999999773</v>
      </c>
      <c r="S79">
        <f t="shared" si="27"/>
        <v>0.19047619047619005</v>
      </c>
      <c r="T79" t="str">
        <f t="shared" si="28"/>
        <v>DOWN</v>
      </c>
      <c r="U79" t="str">
        <f t="shared" si="29"/>
        <v>DOWN</v>
      </c>
      <c r="V79">
        <v>139.81671957216577</v>
      </c>
      <c r="W79">
        <v>142.19632948075696</v>
      </c>
      <c r="X79">
        <f t="shared" si="30"/>
        <v>-2.3796099085911919</v>
      </c>
      <c r="Y79">
        <v>-2.0706511643421099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136.1</v>
      </c>
      <c r="D80">
        <v>139.80000000000001</v>
      </c>
      <c r="E80">
        <v>130.1</v>
      </c>
      <c r="F80">
        <v>132.5</v>
      </c>
      <c r="G80">
        <f>_xll.TA_TYPPRICE(D80,E80,F80)</f>
        <v>134.13333333333333</v>
      </c>
      <c r="H80">
        <v>136.16551796205079</v>
      </c>
      <c r="I80" t="str">
        <f t="shared" si="20"/>
        <v>DOWN</v>
      </c>
      <c r="J80">
        <v>141.12979016188669</v>
      </c>
      <c r="K80">
        <v>135.60395267909547</v>
      </c>
      <c r="L80" t="str">
        <f t="shared" si="21"/>
        <v>DOWN</v>
      </c>
      <c r="M80" t="str">
        <f t="shared" si="22"/>
        <v>DOWN</v>
      </c>
      <c r="N80">
        <v>19.570651767090197</v>
      </c>
      <c r="O80" t="str">
        <f t="shared" si="23"/>
        <v>DOWN</v>
      </c>
      <c r="P80" t="str">
        <f t="shared" si="24"/>
        <v>DOWN</v>
      </c>
      <c r="Q80">
        <f t="shared" si="25"/>
        <v>2.4000000000000057</v>
      </c>
      <c r="R80">
        <f t="shared" si="26"/>
        <v>9.7000000000000171</v>
      </c>
      <c r="S80">
        <f t="shared" si="27"/>
        <v>0.24742268041237128</v>
      </c>
      <c r="T80" t="str">
        <f t="shared" si="28"/>
        <v>No Indication</v>
      </c>
      <c r="U80" t="str">
        <f t="shared" si="29"/>
        <v>No T+M+I</v>
      </c>
      <c r="V80">
        <v>138.69107040721718</v>
      </c>
      <c r="W80">
        <v>141.47808285255275</v>
      </c>
      <c r="X80">
        <f t="shared" si="30"/>
        <v>-2.7870124453355629</v>
      </c>
      <c r="Y80">
        <v>-2.2139234205408007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134</v>
      </c>
      <c r="D81">
        <v>134</v>
      </c>
      <c r="E81">
        <v>131</v>
      </c>
      <c r="F81">
        <v>131.6</v>
      </c>
      <c r="G81">
        <f>_xll.TA_TYPPRICE(D81,E81,F81)</f>
        <v>132.20000000000002</v>
      </c>
      <c r="H81">
        <v>134.18275898102542</v>
      </c>
      <c r="I81" t="str">
        <f t="shared" si="20"/>
        <v>DOWN</v>
      </c>
      <c r="J81">
        <v>139.5453923481341</v>
      </c>
      <c r="K81">
        <v>134.58085208374092</v>
      </c>
      <c r="L81" t="str">
        <f t="shared" si="21"/>
        <v>DOWN</v>
      </c>
      <c r="M81" t="str">
        <f t="shared" si="22"/>
        <v>DOWN</v>
      </c>
      <c r="N81">
        <v>17.747816334027345</v>
      </c>
      <c r="O81" t="str">
        <f t="shared" si="23"/>
        <v>DOWN</v>
      </c>
      <c r="P81" t="str">
        <f t="shared" si="24"/>
        <v>DOWN</v>
      </c>
      <c r="Q81">
        <f t="shared" si="25"/>
        <v>0.59999999999999432</v>
      </c>
      <c r="R81">
        <f t="shared" si="26"/>
        <v>3</v>
      </c>
      <c r="S81">
        <f t="shared" si="27"/>
        <v>0.1999999999999981</v>
      </c>
      <c r="T81" t="str">
        <f t="shared" si="28"/>
        <v>DOWN</v>
      </c>
      <c r="U81" t="str">
        <f t="shared" si="29"/>
        <v>DOWN</v>
      </c>
      <c r="V81">
        <v>137.60013649841454</v>
      </c>
      <c r="W81">
        <v>140.74637301162292</v>
      </c>
      <c r="X81">
        <f t="shared" si="30"/>
        <v>-3.1462365132083789</v>
      </c>
      <c r="Y81">
        <v>-2.4003860390743164</v>
      </c>
      <c r="Z81" t="str">
        <f t="shared" si="31"/>
        <v>DOWN</v>
      </c>
      <c r="AA81" t="str">
        <f t="shared" si="32"/>
        <v>DOWN</v>
      </c>
      <c r="AB81" t="str">
        <f t="shared" si="33"/>
        <v>DOWN</v>
      </c>
      <c r="AC81" t="str">
        <f t="shared" si="34"/>
        <v>DOWN</v>
      </c>
      <c r="AD81">
        <f t="shared" si="35"/>
        <v>133.65</v>
      </c>
      <c r="AE81">
        <f t="shared" si="36"/>
        <v>132.85</v>
      </c>
      <c r="AF81">
        <f t="shared" si="37"/>
        <v>132.5</v>
      </c>
      <c r="AG81">
        <f t="shared" si="38"/>
        <v>132.15</v>
      </c>
    </row>
    <row r="82" spans="1:33" x14ac:dyDescent="0.25">
      <c r="A82" t="s">
        <v>5</v>
      </c>
      <c r="B82" s="1">
        <v>42971</v>
      </c>
      <c r="C82">
        <v>132.5</v>
      </c>
      <c r="D82">
        <v>133.94999999999999</v>
      </c>
      <c r="E82">
        <v>128.25</v>
      </c>
      <c r="F82">
        <v>128.94999999999999</v>
      </c>
      <c r="G82">
        <f>_xll.TA_TYPPRICE(D82,E82,F82)</f>
        <v>130.38333333333333</v>
      </c>
      <c r="H82">
        <v>132.28304615717937</v>
      </c>
      <c r="I82" t="str">
        <f t="shared" si="20"/>
        <v>DOWN</v>
      </c>
      <c r="J82">
        <v>138.30197182632651</v>
      </c>
      <c r="K82">
        <v>133.17399606513183</v>
      </c>
      <c r="L82" t="str">
        <f t="shared" si="21"/>
        <v>DOWN</v>
      </c>
      <c r="M82" t="str">
        <f t="shared" si="22"/>
        <v>DOWN</v>
      </c>
      <c r="N82">
        <v>13.216906902937348</v>
      </c>
      <c r="O82" t="str">
        <f t="shared" si="23"/>
        <v>DOWN</v>
      </c>
      <c r="P82" t="str">
        <f t="shared" si="24"/>
        <v>DOWN</v>
      </c>
      <c r="Q82">
        <f t="shared" si="25"/>
        <v>0.69999999999998863</v>
      </c>
      <c r="R82">
        <f t="shared" si="26"/>
        <v>5.6999999999999886</v>
      </c>
      <c r="S82">
        <f t="shared" si="27"/>
        <v>0.12280701754385789</v>
      </c>
      <c r="T82" t="str">
        <f t="shared" si="28"/>
        <v>DOWN</v>
      </c>
      <c r="U82" t="str">
        <f t="shared" si="29"/>
        <v>DOWN</v>
      </c>
      <c r="V82">
        <v>136.26934626788923</v>
      </c>
      <c r="W82">
        <v>139.87256760335455</v>
      </c>
      <c r="X82">
        <f t="shared" si="30"/>
        <v>-3.6032213354653209</v>
      </c>
      <c r="Y82">
        <v>-2.6409530983525173</v>
      </c>
      <c r="Z82" t="str">
        <f t="shared" si="31"/>
        <v>DOWN</v>
      </c>
      <c r="AA82" t="str">
        <f t="shared" si="32"/>
        <v>DOWN</v>
      </c>
      <c r="AB82" t="str">
        <f t="shared" si="33"/>
        <v>DOWN</v>
      </c>
      <c r="AC82" t="str">
        <f t="shared" si="34"/>
        <v>DOWN</v>
      </c>
      <c r="AD82">
        <f t="shared" si="35"/>
        <v>133.30000000000001</v>
      </c>
      <c r="AE82">
        <f t="shared" si="36"/>
        <v>131.75</v>
      </c>
      <c r="AF82">
        <f t="shared" si="37"/>
        <v>131.1</v>
      </c>
      <c r="AG82">
        <f t="shared" si="38"/>
        <v>130.45000000000002</v>
      </c>
    </row>
    <row r="83" spans="1:33" x14ac:dyDescent="0.25">
      <c r="A83" t="s">
        <v>5</v>
      </c>
      <c r="B83" s="1">
        <v>42975</v>
      </c>
      <c r="C83">
        <v>130</v>
      </c>
      <c r="D83">
        <v>132.25</v>
      </c>
      <c r="E83">
        <v>128</v>
      </c>
      <c r="F83">
        <v>129.19999999999999</v>
      </c>
      <c r="G83">
        <f>_xll.TA_TYPPRICE(D83,E83,F83)</f>
        <v>129.81666666666666</v>
      </c>
      <c r="H83">
        <v>131.04985641192303</v>
      </c>
      <c r="I83" t="str">
        <f t="shared" si="20"/>
        <v>DOWN</v>
      </c>
      <c r="J83">
        <v>136.95708919825395</v>
      </c>
      <c r="K83">
        <v>132.0242191617692</v>
      </c>
      <c r="L83" t="str">
        <f t="shared" si="21"/>
        <v>DOWN</v>
      </c>
      <c r="M83" t="str">
        <f t="shared" si="22"/>
        <v>DOWN</v>
      </c>
      <c r="N83">
        <v>15.753191933717122</v>
      </c>
      <c r="O83" t="str">
        <f t="shared" si="23"/>
        <v>DOWN</v>
      </c>
      <c r="P83" t="str">
        <f t="shared" si="24"/>
        <v>DOWN</v>
      </c>
      <c r="Q83">
        <f t="shared" si="25"/>
        <v>1.1999999999999886</v>
      </c>
      <c r="R83">
        <f t="shared" si="26"/>
        <v>4.25</v>
      </c>
      <c r="S83">
        <f t="shared" si="27"/>
        <v>0.28235294117646792</v>
      </c>
      <c r="T83" t="str">
        <f t="shared" si="28"/>
        <v>No Indication</v>
      </c>
      <c r="U83" t="str">
        <f t="shared" si="29"/>
        <v>No T+M+I</v>
      </c>
      <c r="V83">
        <v>135.1817545343678</v>
      </c>
      <c r="W83">
        <v>139.08200704014311</v>
      </c>
      <c r="X83">
        <f t="shared" si="30"/>
        <v>-3.9002525057753132</v>
      </c>
      <c r="Y83">
        <v>-2.8928129798370765</v>
      </c>
      <c r="Z83" t="str">
        <f t="shared" si="31"/>
        <v>DOWN</v>
      </c>
      <c r="AA83" t="str">
        <f t="shared" si="32"/>
        <v>No TMIM</v>
      </c>
      <c r="AB83" t="str">
        <f t="shared" si="33"/>
        <v>DOWN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129.44999999999999</v>
      </c>
      <c r="D84">
        <v>131.19999999999999</v>
      </c>
      <c r="E84">
        <v>126.35</v>
      </c>
      <c r="F84">
        <v>127.3</v>
      </c>
      <c r="G84">
        <f>_xll.TA_TYPPRICE(D84,E84,F84)</f>
        <v>128.28333333333333</v>
      </c>
      <c r="H84">
        <v>129.6665948726282</v>
      </c>
      <c r="I84" t="str">
        <f t="shared" si="20"/>
        <v>DOWN</v>
      </c>
      <c r="J84">
        <v>135.67773604308641</v>
      </c>
      <c r="K84">
        <v>130.76328157026492</v>
      </c>
      <c r="L84" t="str">
        <f t="shared" si="21"/>
        <v>DOWN</v>
      </c>
      <c r="M84" t="str">
        <f t="shared" si="22"/>
        <v>DOWN</v>
      </c>
      <c r="N84">
        <v>12.329886696819381</v>
      </c>
      <c r="O84" t="str">
        <f t="shared" si="23"/>
        <v>DOWN</v>
      </c>
      <c r="P84" t="str">
        <f t="shared" si="24"/>
        <v>DOWN</v>
      </c>
      <c r="Q84">
        <f t="shared" si="25"/>
        <v>0.95000000000000284</v>
      </c>
      <c r="R84">
        <f t="shared" si="26"/>
        <v>4.8499999999999943</v>
      </c>
      <c r="S84">
        <f t="shared" si="27"/>
        <v>0.19587628865979462</v>
      </c>
      <c r="T84" t="str">
        <f t="shared" si="28"/>
        <v>DOWN</v>
      </c>
      <c r="U84" t="str">
        <f t="shared" si="29"/>
        <v>DOWN</v>
      </c>
      <c r="V84">
        <v>133.96917691369583</v>
      </c>
      <c r="W84">
        <v>138.20926577791028</v>
      </c>
      <c r="X84">
        <f t="shared" si="30"/>
        <v>-4.2400888642144423</v>
      </c>
      <c r="Y84">
        <v>-3.1622681567125497</v>
      </c>
      <c r="Z84" t="str">
        <f t="shared" si="31"/>
        <v>DOWN</v>
      </c>
      <c r="AA84" t="str">
        <f t="shared" si="32"/>
        <v>DOWN</v>
      </c>
      <c r="AB84" t="str">
        <f t="shared" si="33"/>
        <v>DOWN</v>
      </c>
      <c r="AC84" t="str">
        <f t="shared" si="34"/>
        <v>DOWN</v>
      </c>
      <c r="AD84">
        <f t="shared" si="35"/>
        <v>130.65</v>
      </c>
      <c r="AE84">
        <f t="shared" si="36"/>
        <v>129.35</v>
      </c>
      <c r="AF84">
        <f t="shared" si="37"/>
        <v>128.75</v>
      </c>
      <c r="AG84">
        <f t="shared" si="38"/>
        <v>128.20000000000002</v>
      </c>
    </row>
    <row r="85" spans="1:33" x14ac:dyDescent="0.25">
      <c r="A85" t="s">
        <v>5</v>
      </c>
      <c r="B85" s="1">
        <v>42977</v>
      </c>
      <c r="C85">
        <v>128.19999999999999</v>
      </c>
      <c r="D85">
        <v>130.19999999999999</v>
      </c>
      <c r="E85">
        <v>127.75</v>
      </c>
      <c r="F85">
        <v>128</v>
      </c>
      <c r="G85">
        <f>_xll.TA_TYPPRICE(D85,E85,F85)</f>
        <v>128.65</v>
      </c>
      <c r="H85">
        <v>129.15829743631411</v>
      </c>
      <c r="I85" t="str">
        <f t="shared" si="20"/>
        <v>DOWN</v>
      </c>
      <c r="J85">
        <v>134.46046136684498</v>
      </c>
      <c r="K85">
        <v>130.09366344353938</v>
      </c>
      <c r="L85" t="str">
        <f t="shared" si="21"/>
        <v>DOWN</v>
      </c>
      <c r="M85" t="str">
        <f t="shared" si="22"/>
        <v>DOWN</v>
      </c>
      <c r="N85">
        <v>20.305429439990334</v>
      </c>
      <c r="O85" t="str">
        <f t="shared" si="23"/>
        <v>DOWN</v>
      </c>
      <c r="P85" t="str">
        <f t="shared" si="24"/>
        <v>DOWN</v>
      </c>
      <c r="Q85">
        <f t="shared" si="25"/>
        <v>0.25</v>
      </c>
      <c r="R85">
        <f t="shared" si="26"/>
        <v>2.4499999999999886</v>
      </c>
      <c r="S85">
        <f t="shared" si="27"/>
        <v>0.10204081632653109</v>
      </c>
      <c r="T85" t="str">
        <f t="shared" si="28"/>
        <v>DOWN</v>
      </c>
      <c r="U85" t="str">
        <f t="shared" si="29"/>
        <v>DOWN</v>
      </c>
      <c r="V85">
        <v>133.05084200389646</v>
      </c>
      <c r="W85">
        <v>137.45302386843545</v>
      </c>
      <c r="X85">
        <f t="shared" si="30"/>
        <v>-4.4021818645389885</v>
      </c>
      <c r="Y85">
        <v>-3.4102508982778375</v>
      </c>
      <c r="Z85" t="str">
        <f t="shared" si="31"/>
        <v>DOWN</v>
      </c>
      <c r="AA85" t="str">
        <f t="shared" si="32"/>
        <v>DOWN</v>
      </c>
      <c r="AB85" t="str">
        <f t="shared" si="33"/>
        <v>DOWN</v>
      </c>
      <c r="AC85" t="str">
        <f t="shared" si="34"/>
        <v>DOWN</v>
      </c>
      <c r="AD85">
        <f t="shared" si="35"/>
        <v>129.9</v>
      </c>
      <c r="AE85">
        <f t="shared" si="36"/>
        <v>129.25</v>
      </c>
      <c r="AF85">
        <f t="shared" si="37"/>
        <v>128.95000000000002</v>
      </c>
      <c r="AG85">
        <f t="shared" si="38"/>
        <v>128.70000000000002</v>
      </c>
    </row>
    <row r="86" spans="1:33" x14ac:dyDescent="0.25">
      <c r="A86" t="s">
        <v>5</v>
      </c>
      <c r="B86" s="1">
        <v>42978</v>
      </c>
      <c r="C86">
        <v>128.5</v>
      </c>
      <c r="D86">
        <v>129.80000000000001</v>
      </c>
      <c r="E86">
        <v>126.25</v>
      </c>
      <c r="F86">
        <v>128.25</v>
      </c>
      <c r="G86">
        <f>_xll.TA_TYPPRICE(D86,E86,F86)</f>
        <v>128.1</v>
      </c>
      <c r="H86">
        <v>128.62914871815707</v>
      </c>
      <c r="I86" t="str">
        <f t="shared" si="20"/>
        <v>DOWN</v>
      </c>
      <c r="J86">
        <v>133.42480328532389</v>
      </c>
      <c r="K86">
        <v>129.23951601164174</v>
      </c>
      <c r="L86" t="str">
        <f t="shared" si="21"/>
        <v>DOWN</v>
      </c>
      <c r="M86" t="str">
        <f t="shared" si="22"/>
        <v>DOWN</v>
      </c>
      <c r="N86">
        <v>23.415715404106287</v>
      </c>
      <c r="O86" t="str">
        <f t="shared" si="23"/>
        <v>DOWN</v>
      </c>
      <c r="P86" t="str">
        <f t="shared" si="24"/>
        <v>DOWN</v>
      </c>
      <c r="Q86">
        <f t="shared" si="25"/>
        <v>2</v>
      </c>
      <c r="R86">
        <f t="shared" si="26"/>
        <v>3.5500000000000114</v>
      </c>
      <c r="S86">
        <f t="shared" si="27"/>
        <v>0.5633802816901391</v>
      </c>
      <c r="T86" t="str">
        <f t="shared" si="28"/>
        <v>No Indication</v>
      </c>
      <c r="U86" t="str">
        <f t="shared" si="29"/>
        <v>No T+M+I</v>
      </c>
      <c r="V86">
        <v>132.31225092637393</v>
      </c>
      <c r="W86">
        <v>136.77131839669948</v>
      </c>
      <c r="X86">
        <f t="shared" si="30"/>
        <v>-4.4590674703255502</v>
      </c>
      <c r="Y86">
        <v>-3.62001421268738</v>
      </c>
      <c r="Z86" t="str">
        <f t="shared" si="31"/>
        <v>DOWN</v>
      </c>
      <c r="AA86" t="str">
        <f t="shared" si="32"/>
        <v>No TMIM</v>
      </c>
      <c r="AB86" t="str">
        <f t="shared" si="33"/>
        <v>DOWN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128.25</v>
      </c>
      <c r="D87">
        <v>131</v>
      </c>
      <c r="E87">
        <v>128.25</v>
      </c>
      <c r="F87">
        <v>129.30000000000001</v>
      </c>
      <c r="G87">
        <f>_xll.TA_TYPPRICE(D87,E87,F87)</f>
        <v>129.51666666666668</v>
      </c>
      <c r="H87">
        <v>129.07290769241189</v>
      </c>
      <c r="I87" t="str">
        <f t="shared" si="20"/>
        <v>UP</v>
      </c>
      <c r="J87">
        <v>132.88595811080748</v>
      </c>
      <c r="K87">
        <v>129.01962356461024</v>
      </c>
      <c r="L87" t="str">
        <f t="shared" si="21"/>
        <v>No Confirmation</v>
      </c>
      <c r="M87" t="str">
        <f t="shared" si="22"/>
        <v>No Trend</v>
      </c>
      <c r="N87">
        <v>36.439026860244688</v>
      </c>
      <c r="O87" t="str">
        <f t="shared" si="23"/>
        <v>DOWN</v>
      </c>
      <c r="P87" t="str">
        <f t="shared" si="24"/>
        <v>No Trend + Momentum</v>
      </c>
      <c r="Q87">
        <f t="shared" si="25"/>
        <v>1.0500000000000114</v>
      </c>
      <c r="R87">
        <f t="shared" si="26"/>
        <v>2.75</v>
      </c>
      <c r="S87">
        <f t="shared" si="27"/>
        <v>0.38181818181818594</v>
      </c>
      <c r="T87" t="str">
        <f t="shared" si="28"/>
        <v>No Indication</v>
      </c>
      <c r="U87" t="str">
        <f t="shared" si="29"/>
        <v>No T+M+I</v>
      </c>
      <c r="V87">
        <v>131.84882770693179</v>
      </c>
      <c r="W87">
        <v>136.21788740435139</v>
      </c>
      <c r="X87">
        <f t="shared" si="30"/>
        <v>-4.3690596974196012</v>
      </c>
      <c r="Y87">
        <v>-3.7698233096338241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130.5</v>
      </c>
      <c r="D88">
        <v>132</v>
      </c>
      <c r="E88">
        <v>128.25</v>
      </c>
      <c r="F88">
        <v>129.80000000000001</v>
      </c>
      <c r="G88">
        <f>_xll.TA_TYPPRICE(D88,E88,F88)</f>
        <v>130.01666666666668</v>
      </c>
      <c r="H88">
        <v>129.5447871795393</v>
      </c>
      <c r="I88" t="str">
        <f t="shared" si="20"/>
        <v>UP</v>
      </c>
      <c r="J88">
        <v>132.68907853062805</v>
      </c>
      <c r="K88">
        <v>128.84859610580796</v>
      </c>
      <c r="L88" t="str">
        <f t="shared" si="21"/>
        <v>No Confirmation</v>
      </c>
      <c r="M88" t="str">
        <f t="shared" si="22"/>
        <v>No Trend</v>
      </c>
      <c r="N88">
        <v>42.281387575469687</v>
      </c>
      <c r="O88" t="str">
        <f t="shared" si="23"/>
        <v>No Momentum</v>
      </c>
      <c r="P88" t="str">
        <f t="shared" si="24"/>
        <v>No Trend + Momentum</v>
      </c>
      <c r="Q88">
        <f t="shared" si="25"/>
        <v>1.5500000000000114</v>
      </c>
      <c r="R88">
        <f t="shared" si="26"/>
        <v>3.75</v>
      </c>
      <c r="S88">
        <f t="shared" si="27"/>
        <v>0.41333333333333638</v>
      </c>
      <c r="T88" t="str">
        <f t="shared" si="28"/>
        <v>No Indication</v>
      </c>
      <c r="U88" t="str">
        <f t="shared" si="29"/>
        <v>No T+M+I</v>
      </c>
      <c r="V88">
        <v>131.53362344432691</v>
      </c>
      <c r="W88">
        <v>135.7424883373624</v>
      </c>
      <c r="X88">
        <f t="shared" si="30"/>
        <v>-4.2088648930354964</v>
      </c>
      <c r="Y88">
        <v>-3.8576316263141583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130.94999999999999</v>
      </c>
      <c r="D89">
        <v>131.5</v>
      </c>
      <c r="E89">
        <v>129.69999999999999</v>
      </c>
      <c r="F89">
        <v>131.05000000000001</v>
      </c>
      <c r="G89">
        <f>_xll.TA_TYPPRICE(D89,E89,F89)</f>
        <v>130.75</v>
      </c>
      <c r="H89">
        <v>130.14739358976965</v>
      </c>
      <c r="I89" t="str">
        <f t="shared" si="20"/>
        <v>UP</v>
      </c>
      <c r="J89">
        <v>132.42483885715515</v>
      </c>
      <c r="K89">
        <v>129.03779697118395</v>
      </c>
      <c r="L89" t="str">
        <f t="shared" si="21"/>
        <v>No Confirmation</v>
      </c>
      <c r="M89" t="str">
        <f t="shared" si="22"/>
        <v>No Trend</v>
      </c>
      <c r="N89">
        <v>55.161022470235942</v>
      </c>
      <c r="O89" t="str">
        <f t="shared" si="23"/>
        <v>No Momentum</v>
      </c>
      <c r="P89" t="str">
        <f t="shared" si="24"/>
        <v>No Trend + Momentum</v>
      </c>
      <c r="Q89">
        <f t="shared" si="25"/>
        <v>1.3500000000000227</v>
      </c>
      <c r="R89">
        <f t="shared" si="26"/>
        <v>1.8000000000000114</v>
      </c>
      <c r="S89">
        <f t="shared" si="27"/>
        <v>0.75000000000000788</v>
      </c>
      <c r="T89" t="str">
        <f t="shared" si="28"/>
        <v>No Indication</v>
      </c>
      <c r="U89" t="str">
        <f t="shared" si="29"/>
        <v>No T+M+I</v>
      </c>
      <c r="V89">
        <v>131.45921983750739</v>
      </c>
      <c r="W89">
        <v>135.39489660866889</v>
      </c>
      <c r="X89">
        <f t="shared" si="30"/>
        <v>-3.9356767711614964</v>
      </c>
      <c r="Y89">
        <v>-3.873240655283626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130.65</v>
      </c>
      <c r="D90">
        <v>133.19999999999999</v>
      </c>
      <c r="E90">
        <v>128.80000000000001</v>
      </c>
      <c r="F90">
        <v>129</v>
      </c>
      <c r="G90">
        <f>_xll.TA_TYPPRICE(D90,E90,F90)</f>
        <v>130.33333333333334</v>
      </c>
      <c r="H90">
        <v>130.24036346155151</v>
      </c>
      <c r="I90" t="str">
        <f t="shared" si="20"/>
        <v>DOWN</v>
      </c>
      <c r="J90">
        <v>132.59709688889845</v>
      </c>
      <c r="K90">
        <v>128.98495319980975</v>
      </c>
      <c r="L90" t="str">
        <f t="shared" si="21"/>
        <v>No Confirmation</v>
      </c>
      <c r="M90" t="str">
        <f t="shared" si="22"/>
        <v>No Trend</v>
      </c>
      <c r="N90">
        <v>37.847683432925741</v>
      </c>
      <c r="O90" t="str">
        <f t="shared" si="23"/>
        <v>DOWN</v>
      </c>
      <c r="P90" t="str">
        <f t="shared" si="24"/>
        <v>No Trend + Momentum</v>
      </c>
      <c r="Q90">
        <f t="shared" si="25"/>
        <v>0.19999999999998863</v>
      </c>
      <c r="R90">
        <f t="shared" si="26"/>
        <v>4.3999999999999773</v>
      </c>
      <c r="S90">
        <f t="shared" si="27"/>
        <v>4.5454545454543104E-2</v>
      </c>
      <c r="T90" t="str">
        <f t="shared" si="28"/>
        <v>DOWN</v>
      </c>
      <c r="U90" t="str">
        <f t="shared" si="29"/>
        <v>No T+M+I</v>
      </c>
      <c r="V90">
        <v>131.0808783240447</v>
      </c>
      <c r="W90">
        <v>134.92120056358229</v>
      </c>
      <c r="X90">
        <f t="shared" si="30"/>
        <v>-3.8403222395375849</v>
      </c>
      <c r="Y90">
        <v>-3.8666569721344177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130</v>
      </c>
      <c r="D91">
        <v>131.6</v>
      </c>
      <c r="E91">
        <v>128.65</v>
      </c>
      <c r="F91">
        <v>129.94999999999999</v>
      </c>
      <c r="G91">
        <f>_xll.TA_TYPPRICE(D91,E91,F91)</f>
        <v>130.06666666666666</v>
      </c>
      <c r="H91">
        <v>130.15351506410909</v>
      </c>
      <c r="I91" t="str">
        <f t="shared" si="20"/>
        <v>DOWN</v>
      </c>
      <c r="J91">
        <v>132.37551980247656</v>
      </c>
      <c r="K91">
        <v>128.9105191554076</v>
      </c>
      <c r="L91" t="str">
        <f t="shared" si="21"/>
        <v>No Confirmation</v>
      </c>
      <c r="M91" t="str">
        <f t="shared" si="22"/>
        <v>No Trend</v>
      </c>
      <c r="N91">
        <v>47.409410113235545</v>
      </c>
      <c r="O91" t="str">
        <f t="shared" si="23"/>
        <v>No Momentum</v>
      </c>
      <c r="P91" t="str">
        <f t="shared" si="24"/>
        <v>No Trend + Momentum</v>
      </c>
      <c r="Q91">
        <f t="shared" si="25"/>
        <v>1.2999999999999829</v>
      </c>
      <c r="R91">
        <f t="shared" si="26"/>
        <v>2.9499999999999886</v>
      </c>
      <c r="S91">
        <f t="shared" si="27"/>
        <v>0.44067796610169085</v>
      </c>
      <c r="T91" t="str">
        <f t="shared" si="28"/>
        <v>No Indication</v>
      </c>
      <c r="U91" t="str">
        <f t="shared" si="29"/>
        <v>No T+M+I</v>
      </c>
      <c r="V91">
        <v>130.90689704342245</v>
      </c>
      <c r="W91">
        <v>134.55296348479843</v>
      </c>
      <c r="X91">
        <f t="shared" si="30"/>
        <v>-3.6460664413759787</v>
      </c>
      <c r="Y91">
        <v>-3.8225388659827297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131.05000000000001</v>
      </c>
      <c r="D92">
        <v>134.80000000000001</v>
      </c>
      <c r="E92">
        <v>130.19999999999999</v>
      </c>
      <c r="F92">
        <v>133.65</v>
      </c>
      <c r="G92">
        <f>_xll.TA_TYPPRICE(D92,E92,F92)</f>
        <v>132.88333333333333</v>
      </c>
      <c r="H92">
        <v>131.51842419872122</v>
      </c>
      <c r="I92" t="str">
        <f t="shared" si="20"/>
        <v>UP</v>
      </c>
      <c r="J92">
        <v>132.914293179704</v>
      </c>
      <c r="K92">
        <v>129.19707045420591</v>
      </c>
      <c r="L92" t="str">
        <f t="shared" si="21"/>
        <v>UP</v>
      </c>
      <c r="M92" t="str">
        <f t="shared" si="22"/>
        <v>UP</v>
      </c>
      <c r="N92">
        <v>69.93061680070862</v>
      </c>
      <c r="O92" t="str">
        <f t="shared" si="23"/>
        <v>UP</v>
      </c>
      <c r="P92" t="str">
        <f t="shared" si="24"/>
        <v>UP</v>
      </c>
      <c r="Q92">
        <f t="shared" si="25"/>
        <v>3.4500000000000171</v>
      </c>
      <c r="R92">
        <f t="shared" si="26"/>
        <v>4.6000000000000227</v>
      </c>
      <c r="S92">
        <f t="shared" si="27"/>
        <v>0.75</v>
      </c>
      <c r="T92" t="str">
        <f t="shared" si="28"/>
        <v>No Indication</v>
      </c>
      <c r="U92" t="str">
        <f t="shared" si="29"/>
        <v>No T+M+I</v>
      </c>
      <c r="V92">
        <v>131.32891288289591</v>
      </c>
      <c r="W92">
        <v>134.48607730073928</v>
      </c>
      <c r="X92">
        <f t="shared" si="30"/>
        <v>-3.1571644178433758</v>
      </c>
      <c r="Y92">
        <v>-3.6894639763548591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135.9</v>
      </c>
      <c r="D93">
        <v>142.80000000000001</v>
      </c>
      <c r="E93">
        <v>134.19999999999999</v>
      </c>
      <c r="F93">
        <v>140.15</v>
      </c>
      <c r="G93">
        <f>_xll.TA_TYPPRICE(D93,E93,F93)</f>
        <v>139.04999999999998</v>
      </c>
      <c r="H93">
        <v>135.28421209936062</v>
      </c>
      <c r="I93" t="str">
        <f t="shared" si="20"/>
        <v>UP</v>
      </c>
      <c r="J93">
        <v>135.11111691754755</v>
      </c>
      <c r="K93">
        <v>130.30883257549348</v>
      </c>
      <c r="L93" t="str">
        <f t="shared" si="21"/>
        <v>UP</v>
      </c>
      <c r="M93" t="str">
        <f t="shared" si="22"/>
        <v>UP</v>
      </c>
      <c r="N93">
        <v>84.503385802158121</v>
      </c>
      <c r="O93" t="str">
        <f t="shared" si="23"/>
        <v>UP</v>
      </c>
      <c r="P93" t="str">
        <f t="shared" si="24"/>
        <v>UP</v>
      </c>
      <c r="Q93">
        <f t="shared" si="25"/>
        <v>5.9500000000000171</v>
      </c>
      <c r="R93">
        <f t="shared" si="26"/>
        <v>8.6000000000000227</v>
      </c>
      <c r="S93">
        <f t="shared" si="27"/>
        <v>0.69186046511627919</v>
      </c>
      <c r="T93" t="str">
        <f t="shared" si="28"/>
        <v>No Indication</v>
      </c>
      <c r="U93" t="str">
        <f t="shared" si="29"/>
        <v>No T+M+I</v>
      </c>
      <c r="V93">
        <v>132.68600320860423</v>
      </c>
      <c r="W93">
        <v>134.90562713031414</v>
      </c>
      <c r="X93">
        <f t="shared" si="30"/>
        <v>-2.2196239217099105</v>
      </c>
      <c r="Y93">
        <v>-3.3954959654258694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141.9</v>
      </c>
      <c r="D94">
        <v>143</v>
      </c>
      <c r="E94">
        <v>139.80000000000001</v>
      </c>
      <c r="F94">
        <v>141</v>
      </c>
      <c r="G94">
        <f>_xll.TA_TYPPRICE(D94,E94,F94)</f>
        <v>141.26666666666668</v>
      </c>
      <c r="H94">
        <v>138.27543938301363</v>
      </c>
      <c r="I94" t="str">
        <f t="shared" si="20"/>
        <v>UP</v>
      </c>
      <c r="J94">
        <v>136.86420204698143</v>
      </c>
      <c r="K94">
        <v>132.41798089205048</v>
      </c>
      <c r="L94" t="str">
        <f t="shared" si="21"/>
        <v>UP</v>
      </c>
      <c r="M94" t="str">
        <f t="shared" si="22"/>
        <v>UP</v>
      </c>
      <c r="N94">
        <v>85.640908584734774</v>
      </c>
      <c r="O94" t="str">
        <f t="shared" si="23"/>
        <v>UP</v>
      </c>
      <c r="P94" t="str">
        <f t="shared" si="24"/>
        <v>UP</v>
      </c>
      <c r="Q94">
        <f t="shared" si="25"/>
        <v>1.1999999999999886</v>
      </c>
      <c r="R94">
        <f t="shared" si="26"/>
        <v>3.1999999999999886</v>
      </c>
      <c r="S94">
        <f t="shared" si="27"/>
        <v>0.37499999999999778</v>
      </c>
      <c r="T94" t="str">
        <f t="shared" si="28"/>
        <v>No Indication</v>
      </c>
      <c r="U94" t="str">
        <f t="shared" si="29"/>
        <v>No T+M+I</v>
      </c>
      <c r="V94">
        <v>133.96507963804973</v>
      </c>
      <c r="W94">
        <v>135.35706215769829</v>
      </c>
      <c r="X94">
        <f t="shared" si="30"/>
        <v>-1.3919825196485647</v>
      </c>
      <c r="Y94">
        <v>-2.9947932762704084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141</v>
      </c>
      <c r="D95">
        <v>148</v>
      </c>
      <c r="E95">
        <v>139.80000000000001</v>
      </c>
      <c r="F95">
        <v>147.25</v>
      </c>
      <c r="G95">
        <f>_xll.TA_TYPPRICE(D95,E95,F95)</f>
        <v>145.01666666666668</v>
      </c>
      <c r="H95">
        <v>141.64605302484017</v>
      </c>
      <c r="I95" t="str">
        <f t="shared" si="20"/>
        <v>UP</v>
      </c>
      <c r="J95">
        <v>139.33882381431889</v>
      </c>
      <c r="K95">
        <v>134.05842958270594</v>
      </c>
      <c r="L95" t="str">
        <f t="shared" si="21"/>
        <v>UP</v>
      </c>
      <c r="M95" t="str">
        <f t="shared" si="22"/>
        <v>UP</v>
      </c>
      <c r="N95">
        <v>91.425742615106245</v>
      </c>
      <c r="O95" t="str">
        <f t="shared" si="23"/>
        <v>UP</v>
      </c>
      <c r="P95" t="str">
        <f t="shared" si="24"/>
        <v>UP</v>
      </c>
      <c r="Q95">
        <f t="shared" si="25"/>
        <v>7.4499999999999886</v>
      </c>
      <c r="R95">
        <f t="shared" si="26"/>
        <v>8.1999999999999886</v>
      </c>
      <c r="S95">
        <f t="shared" si="27"/>
        <v>0.90853658536585358</v>
      </c>
      <c r="T95" t="str">
        <f t="shared" si="28"/>
        <v>UP</v>
      </c>
      <c r="U95" t="str">
        <f t="shared" si="29"/>
        <v>UP</v>
      </c>
      <c r="V95">
        <v>136.00891353988823</v>
      </c>
      <c r="W95">
        <v>136.23802051638731</v>
      </c>
      <c r="X95">
        <f t="shared" si="30"/>
        <v>-0.22910697649908229</v>
      </c>
      <c r="Y95">
        <v>-2.4416560163161432</v>
      </c>
      <c r="Z95" t="str">
        <f t="shared" si="31"/>
        <v>UP</v>
      </c>
      <c r="AA95" t="str">
        <f t="shared" si="32"/>
        <v>UP</v>
      </c>
      <c r="AB95" t="str">
        <f t="shared" si="33"/>
        <v>UP</v>
      </c>
      <c r="AC95" t="str">
        <f t="shared" si="34"/>
        <v>UP</v>
      </c>
      <c r="AD95">
        <f t="shared" si="35"/>
        <v>140.75</v>
      </c>
      <c r="AE95">
        <f t="shared" si="36"/>
        <v>142.95000000000002</v>
      </c>
      <c r="AF95">
        <f t="shared" si="37"/>
        <v>143.9</v>
      </c>
      <c r="AG95">
        <f t="shared" si="38"/>
        <v>144.85</v>
      </c>
    </row>
    <row r="96" spans="1:33" x14ac:dyDescent="0.25">
      <c r="A96" t="s">
        <v>5</v>
      </c>
      <c r="B96" s="1">
        <v>42992</v>
      </c>
      <c r="C96">
        <v>148.9</v>
      </c>
      <c r="D96">
        <v>149.69999999999999</v>
      </c>
      <c r="E96">
        <v>144.19999999999999</v>
      </c>
      <c r="F96">
        <v>145.30000000000001</v>
      </c>
      <c r="G96">
        <f>_xll.TA_TYPPRICE(D96,E96,F96)</f>
        <v>146.4</v>
      </c>
      <c r="H96">
        <v>144.02302651242007</v>
      </c>
      <c r="I96" t="str">
        <f t="shared" si="20"/>
        <v>UP</v>
      </c>
      <c r="J96">
        <v>141.64130741113692</v>
      </c>
      <c r="K96">
        <v>136.31211189766017</v>
      </c>
      <c r="L96" t="str">
        <f t="shared" si="21"/>
        <v>UP</v>
      </c>
      <c r="M96" t="str">
        <f t="shared" si="22"/>
        <v>UP</v>
      </c>
      <c r="N96">
        <v>79.011533891016157</v>
      </c>
      <c r="O96" t="str">
        <f t="shared" si="23"/>
        <v>UP</v>
      </c>
      <c r="P96" t="str">
        <f t="shared" si="24"/>
        <v>UP</v>
      </c>
      <c r="Q96">
        <f t="shared" si="25"/>
        <v>1.1000000000000227</v>
      </c>
      <c r="R96">
        <f t="shared" si="26"/>
        <v>5.5</v>
      </c>
      <c r="S96">
        <f t="shared" si="27"/>
        <v>0.20000000000000415</v>
      </c>
      <c r="T96" t="str">
        <f t="shared" si="28"/>
        <v>No Indication</v>
      </c>
      <c r="U96" t="str">
        <f t="shared" si="29"/>
        <v>No T+M+I</v>
      </c>
      <c r="V96">
        <v>137.4383114568285</v>
      </c>
      <c r="W96">
        <v>136.90927825591419</v>
      </c>
      <c r="X96">
        <f t="shared" si="30"/>
        <v>0.52903320091431283</v>
      </c>
      <c r="Y96">
        <v>-1.847518172870052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144.80000000000001</v>
      </c>
      <c r="D97">
        <v>147.4</v>
      </c>
      <c r="E97">
        <v>141.5</v>
      </c>
      <c r="F97">
        <v>146.4</v>
      </c>
      <c r="G97">
        <f>_xll.TA_TYPPRICE(D97,E97,F97)</f>
        <v>145.1</v>
      </c>
      <c r="H97">
        <v>144.56151325621005</v>
      </c>
      <c r="I97" t="str">
        <f t="shared" si="20"/>
        <v>UP</v>
      </c>
      <c r="J97">
        <v>142.92101687532872</v>
      </c>
      <c r="K97">
        <v>137.46497592040237</v>
      </c>
      <c r="L97" t="str">
        <f t="shared" si="21"/>
        <v>UP</v>
      </c>
      <c r="M97" t="str">
        <f t="shared" si="22"/>
        <v>UP</v>
      </c>
      <c r="N97">
        <v>80.84549285980782</v>
      </c>
      <c r="O97" t="str">
        <f t="shared" si="23"/>
        <v>UP</v>
      </c>
      <c r="P97" t="str">
        <f t="shared" si="24"/>
        <v>UP</v>
      </c>
      <c r="Q97">
        <f t="shared" si="25"/>
        <v>4.9000000000000057</v>
      </c>
      <c r="R97">
        <f t="shared" si="26"/>
        <v>5.9000000000000057</v>
      </c>
      <c r="S97">
        <f t="shared" si="27"/>
        <v>0.8305084745762713</v>
      </c>
      <c r="T97" t="str">
        <f t="shared" si="28"/>
        <v>UP</v>
      </c>
      <c r="U97" t="str">
        <f t="shared" si="29"/>
        <v>UP</v>
      </c>
      <c r="V97">
        <v>138.81703277116259</v>
      </c>
      <c r="W97">
        <v>137.61229468140203</v>
      </c>
      <c r="X97">
        <f t="shared" si="30"/>
        <v>1.2047380897605535</v>
      </c>
      <c r="Y97">
        <v>-1.2370669203439308</v>
      </c>
      <c r="Z97" t="str">
        <f t="shared" si="31"/>
        <v>UP</v>
      </c>
      <c r="AA97" t="str">
        <f t="shared" si="32"/>
        <v>UP</v>
      </c>
      <c r="AB97" t="str">
        <f t="shared" si="33"/>
        <v>UP</v>
      </c>
      <c r="AC97" t="str">
        <f t="shared" si="34"/>
        <v>UP</v>
      </c>
      <c r="AD97">
        <f t="shared" si="35"/>
        <v>142.15</v>
      </c>
      <c r="AE97">
        <f t="shared" si="36"/>
        <v>143.75</v>
      </c>
      <c r="AF97">
        <f t="shared" si="37"/>
        <v>144.45000000000002</v>
      </c>
      <c r="AG97">
        <f t="shared" si="38"/>
        <v>145.15</v>
      </c>
    </row>
    <row r="98" spans="1:33" x14ac:dyDescent="0.25">
      <c r="A98" t="s">
        <v>5</v>
      </c>
      <c r="B98" s="1">
        <v>42996</v>
      </c>
      <c r="C98">
        <v>147.94999999999999</v>
      </c>
      <c r="D98">
        <v>149.69999999999999</v>
      </c>
      <c r="E98">
        <v>145</v>
      </c>
      <c r="F98">
        <v>146.05000000000001</v>
      </c>
      <c r="G98">
        <f>_xll.TA_TYPPRICE(D98,E98,F98)</f>
        <v>146.91666666666666</v>
      </c>
      <c r="H98">
        <v>145.73908996143837</v>
      </c>
      <c r="I98" t="str">
        <f t="shared" si="20"/>
        <v>UP</v>
      </c>
      <c r="J98">
        <v>144.42745756970012</v>
      </c>
      <c r="K98">
        <v>139.1394257158685</v>
      </c>
      <c r="L98" t="str">
        <f t="shared" si="21"/>
        <v>UP</v>
      </c>
      <c r="M98" t="str">
        <f t="shared" si="22"/>
        <v>UP</v>
      </c>
      <c r="N98">
        <v>78.130220874406263</v>
      </c>
      <c r="O98" t="str">
        <f t="shared" si="23"/>
        <v>UP</v>
      </c>
      <c r="P98" t="str">
        <f t="shared" si="24"/>
        <v>UP</v>
      </c>
      <c r="Q98">
        <f t="shared" si="25"/>
        <v>1.0500000000000114</v>
      </c>
      <c r="R98">
        <f t="shared" si="26"/>
        <v>4.6999999999999886</v>
      </c>
      <c r="S98">
        <f t="shared" si="27"/>
        <v>0.2234042553191519</v>
      </c>
      <c r="T98" t="str">
        <f t="shared" si="28"/>
        <v>No Indication</v>
      </c>
      <c r="U98" t="str">
        <f t="shared" si="29"/>
        <v>No T+M+I</v>
      </c>
      <c r="V98">
        <v>139.9297969602145</v>
      </c>
      <c r="W98">
        <v>138.23730989018708</v>
      </c>
      <c r="X98">
        <f t="shared" si="30"/>
        <v>1.6924870700274255</v>
      </c>
      <c r="Y98">
        <v>-0.65115612226965958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147.30000000000001</v>
      </c>
      <c r="D99">
        <v>149.35</v>
      </c>
      <c r="E99">
        <v>143.85</v>
      </c>
      <c r="F99">
        <v>146.15</v>
      </c>
      <c r="G99">
        <f>_xll.TA_TYPPRICE(D99,E99,F99)</f>
        <v>146.45000000000002</v>
      </c>
      <c r="H99">
        <v>146.09454498071921</v>
      </c>
      <c r="I99" t="str">
        <f t="shared" si="20"/>
        <v>UP</v>
      </c>
      <c r="J99">
        <v>145.52135588754453</v>
      </c>
      <c r="K99">
        <v>140.18622000123105</v>
      </c>
      <c r="L99" t="str">
        <f t="shared" si="21"/>
        <v>UP</v>
      </c>
      <c r="M99" t="str">
        <f t="shared" si="22"/>
        <v>UP</v>
      </c>
      <c r="N99">
        <v>78.389439100099281</v>
      </c>
      <c r="O99" t="str">
        <f t="shared" si="23"/>
        <v>UP</v>
      </c>
      <c r="P99" t="str">
        <f t="shared" si="24"/>
        <v>UP</v>
      </c>
      <c r="Q99">
        <f t="shared" si="25"/>
        <v>2.3000000000000114</v>
      </c>
      <c r="R99">
        <f t="shared" si="26"/>
        <v>5.5</v>
      </c>
      <c r="S99">
        <f t="shared" si="27"/>
        <v>0.41818181818182026</v>
      </c>
      <c r="T99" t="str">
        <f t="shared" si="28"/>
        <v>No Indication</v>
      </c>
      <c r="U99" t="str">
        <f t="shared" si="29"/>
        <v>No T+M+I</v>
      </c>
      <c r="V99">
        <v>140.88675127402766</v>
      </c>
      <c r="W99">
        <v>138.82343508350655</v>
      </c>
      <c r="X99">
        <f t="shared" si="30"/>
        <v>2.0633161905211068</v>
      </c>
      <c r="Y99">
        <v>-0.10826165971150625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147.5</v>
      </c>
      <c r="D100">
        <v>148.6</v>
      </c>
      <c r="E100">
        <v>143.1</v>
      </c>
      <c r="F100">
        <v>143.35</v>
      </c>
      <c r="G100">
        <f>_xll.TA_TYPPRICE(D100,E100,F100)</f>
        <v>145.01666666666665</v>
      </c>
      <c r="H100">
        <v>145.55560582369293</v>
      </c>
      <c r="I100" t="str">
        <f t="shared" si="20"/>
        <v>DOWN</v>
      </c>
      <c r="J100">
        <v>146.20549902364576</v>
      </c>
      <c r="K100">
        <v>140.83372666762415</v>
      </c>
      <c r="L100" t="str">
        <f t="shared" si="21"/>
        <v>No Confirmation</v>
      </c>
      <c r="M100" t="str">
        <f t="shared" si="22"/>
        <v>No Trend</v>
      </c>
      <c r="N100">
        <v>55.404841758856108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0.25</v>
      </c>
      <c r="R100">
        <f t="shared" si="26"/>
        <v>5.5</v>
      </c>
      <c r="S100">
        <f t="shared" si="27"/>
        <v>4.5454545454545456E-2</v>
      </c>
      <c r="T100" t="str">
        <f t="shared" si="28"/>
        <v>DOWN</v>
      </c>
      <c r="U100" t="str">
        <f t="shared" si="29"/>
        <v>No T+M+I</v>
      </c>
      <c r="V100">
        <v>141.26571261648493</v>
      </c>
      <c r="W100">
        <v>139.15873618843199</v>
      </c>
      <c r="X100">
        <f t="shared" si="30"/>
        <v>2.1069764280529455</v>
      </c>
      <c r="Y100">
        <v>0.33478595784138415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144.5</v>
      </c>
      <c r="D101">
        <v>144.5</v>
      </c>
      <c r="E101">
        <v>141</v>
      </c>
      <c r="F101">
        <v>143</v>
      </c>
      <c r="G101">
        <f>_xll.TA_TYPPRICE(D101,E101,F101)</f>
        <v>142.83333333333334</v>
      </c>
      <c r="H101">
        <v>144.19446957851312</v>
      </c>
      <c r="I101" t="str">
        <f t="shared" si="20"/>
        <v>DOWN</v>
      </c>
      <c r="J101">
        <v>145.82649924061337</v>
      </c>
      <c r="K101">
        <v>140.870676297041</v>
      </c>
      <c r="L101" t="str">
        <f t="shared" si="21"/>
        <v>No Confirmation</v>
      </c>
      <c r="M101" t="str">
        <f t="shared" si="22"/>
        <v>No Trend</v>
      </c>
      <c r="N101">
        <v>52.977714287706448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2</v>
      </c>
      <c r="R101">
        <f t="shared" si="26"/>
        <v>3.5</v>
      </c>
      <c r="S101">
        <f t="shared" si="27"/>
        <v>0.5714285714285714</v>
      </c>
      <c r="T101" t="str">
        <f t="shared" si="28"/>
        <v>No Indication</v>
      </c>
      <c r="U101" t="str">
        <f t="shared" si="29"/>
        <v>No T+M+I</v>
      </c>
      <c r="V101">
        <v>141.53252606010264</v>
      </c>
      <c r="W101">
        <v>139.44327424854814</v>
      </c>
      <c r="X101">
        <f t="shared" si="30"/>
        <v>2.0892518115545045</v>
      </c>
      <c r="Y101">
        <v>0.68567912858400826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142.1</v>
      </c>
      <c r="D102">
        <v>142.55000000000001</v>
      </c>
      <c r="E102">
        <v>136.94999999999999</v>
      </c>
      <c r="F102">
        <v>137.44999999999999</v>
      </c>
      <c r="G102">
        <f>_xll.TA_TYPPRICE(D102,E102,F102)</f>
        <v>138.98333333333332</v>
      </c>
      <c r="H102">
        <v>141.58890145592324</v>
      </c>
      <c r="I102" t="str">
        <f t="shared" si="20"/>
        <v>DOWN</v>
      </c>
      <c r="J102">
        <v>145.09838829825486</v>
      </c>
      <c r="K102">
        <v>139.99941489769856</v>
      </c>
      <c r="L102" t="str">
        <f t="shared" si="21"/>
        <v>DOWN</v>
      </c>
      <c r="M102" t="str">
        <f t="shared" si="22"/>
        <v>DOWN</v>
      </c>
      <c r="N102">
        <v>28.355802788176614</v>
      </c>
      <c r="O102" t="str">
        <f t="shared" si="23"/>
        <v>DOWN</v>
      </c>
      <c r="P102" t="str">
        <f t="shared" si="24"/>
        <v>DOWN</v>
      </c>
      <c r="Q102">
        <f t="shared" si="25"/>
        <v>0.5</v>
      </c>
      <c r="R102">
        <f t="shared" si="26"/>
        <v>5.6000000000000227</v>
      </c>
      <c r="S102">
        <f t="shared" si="27"/>
        <v>8.9285714285713927E-2</v>
      </c>
      <c r="T102" t="str">
        <f t="shared" si="28"/>
        <v>DOWN</v>
      </c>
      <c r="U102" t="str">
        <f t="shared" si="29"/>
        <v>DOWN</v>
      </c>
      <c r="V102">
        <v>140.90444512777916</v>
      </c>
      <c r="W102">
        <v>139.29562430421123</v>
      </c>
      <c r="X102">
        <f t="shared" si="30"/>
        <v>1.6088208235679247</v>
      </c>
      <c r="Y102">
        <v>0.87030746758079158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139</v>
      </c>
      <c r="D103">
        <v>139.35</v>
      </c>
      <c r="E103">
        <v>128.55000000000001</v>
      </c>
      <c r="F103">
        <v>133.19999999999999</v>
      </c>
      <c r="G103">
        <f>_xll.TA_TYPPRICE(D103,E103,F103)</f>
        <v>133.69999999999999</v>
      </c>
      <c r="H103">
        <v>137.64445072796161</v>
      </c>
      <c r="I103" t="str">
        <f t="shared" si="20"/>
        <v>DOWN</v>
      </c>
      <c r="J103">
        <v>143.82096867642045</v>
      </c>
      <c r="K103">
        <v>137.45510047598776</v>
      </c>
      <c r="L103" t="str">
        <f t="shared" si="21"/>
        <v>DOWN</v>
      </c>
      <c r="M103" t="str">
        <f t="shared" si="22"/>
        <v>DOWN</v>
      </c>
      <c r="N103">
        <v>19.62513919007478</v>
      </c>
      <c r="O103" t="str">
        <f t="shared" si="23"/>
        <v>DOWN</v>
      </c>
      <c r="P103" t="str">
        <f t="shared" si="24"/>
        <v>DOWN</v>
      </c>
      <c r="Q103">
        <f t="shared" si="25"/>
        <v>4.6499999999999773</v>
      </c>
      <c r="R103">
        <f t="shared" si="26"/>
        <v>10.799999999999983</v>
      </c>
      <c r="S103">
        <f t="shared" si="27"/>
        <v>0.43055555555555414</v>
      </c>
      <c r="T103" t="str">
        <f t="shared" si="28"/>
        <v>No Indication</v>
      </c>
      <c r="U103" t="str">
        <f t="shared" si="29"/>
        <v>No T+M+I</v>
      </c>
      <c r="V103">
        <v>139.71914587735159</v>
      </c>
      <c r="W103">
        <v>138.84409657797337</v>
      </c>
      <c r="X103">
        <f t="shared" si="30"/>
        <v>0.87504929937821885</v>
      </c>
      <c r="Y103">
        <v>0.87125583394027706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134.69999999999999</v>
      </c>
      <c r="D104">
        <v>136</v>
      </c>
      <c r="E104">
        <v>132.94999999999999</v>
      </c>
      <c r="F104">
        <v>135</v>
      </c>
      <c r="G104">
        <f>_xll.TA_TYPPRICE(D104,E104,F104)</f>
        <v>134.65</v>
      </c>
      <c r="H104">
        <v>136.14722536398079</v>
      </c>
      <c r="I104" t="str">
        <f t="shared" si="20"/>
        <v>DOWN</v>
      </c>
      <c r="J104">
        <v>142.0829756372159</v>
      </c>
      <c r="K104">
        <v>136.45396703687936</v>
      </c>
      <c r="L104" t="str">
        <f t="shared" si="21"/>
        <v>DOWN</v>
      </c>
      <c r="M104" t="str">
        <f t="shared" si="22"/>
        <v>DOWN</v>
      </c>
      <c r="N104">
        <v>30.890311322076759</v>
      </c>
      <c r="O104" t="str">
        <f t="shared" si="23"/>
        <v>DOWN</v>
      </c>
      <c r="P104" t="str">
        <f t="shared" si="24"/>
        <v>DOWN</v>
      </c>
      <c r="Q104">
        <f t="shared" si="25"/>
        <v>2.0500000000000114</v>
      </c>
      <c r="R104">
        <f t="shared" si="26"/>
        <v>3.0500000000000114</v>
      </c>
      <c r="S104">
        <f t="shared" si="27"/>
        <v>0.6721311475409848</v>
      </c>
      <c r="T104" t="str">
        <f t="shared" si="28"/>
        <v>No Indication</v>
      </c>
      <c r="U104" t="str">
        <f t="shared" si="29"/>
        <v>No T+M+I</v>
      </c>
      <c r="V104">
        <v>138.9931234346821</v>
      </c>
      <c r="W104">
        <v>138.55934868330868</v>
      </c>
      <c r="X104">
        <f t="shared" si="30"/>
        <v>0.43377475137342003</v>
      </c>
      <c r="Y104">
        <v>0.7837596174269057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134</v>
      </c>
      <c r="D105">
        <v>139.85</v>
      </c>
      <c r="E105">
        <v>134</v>
      </c>
      <c r="F105">
        <v>136.80000000000001</v>
      </c>
      <c r="G105">
        <f>_xll.TA_TYPPRICE(D105,E105,F105)</f>
        <v>136.88333333333335</v>
      </c>
      <c r="H105">
        <v>136.51527934865709</v>
      </c>
      <c r="I105" t="str">
        <f t="shared" si="20"/>
        <v>UP</v>
      </c>
      <c r="J105">
        <v>141.5867588289457</v>
      </c>
      <c r="K105">
        <v>135.90864102868395</v>
      </c>
      <c r="L105" t="str">
        <f t="shared" si="21"/>
        <v>No Confirmation</v>
      </c>
      <c r="M105" t="str">
        <f t="shared" si="22"/>
        <v>No Trend</v>
      </c>
      <c r="N105">
        <v>41.193122315812168</v>
      </c>
      <c r="O105" t="str">
        <f t="shared" si="23"/>
        <v>No Momentum</v>
      </c>
      <c r="P105" t="str">
        <f t="shared" si="24"/>
        <v>No Trend + Momentum</v>
      </c>
      <c r="Q105">
        <f t="shared" si="25"/>
        <v>2.8000000000000114</v>
      </c>
      <c r="R105">
        <f t="shared" si="26"/>
        <v>5.8499999999999943</v>
      </c>
      <c r="S105">
        <f t="shared" si="27"/>
        <v>0.47863247863248104</v>
      </c>
      <c r="T105" t="str">
        <f t="shared" si="28"/>
        <v>No Indication</v>
      </c>
      <c r="U105" t="str">
        <f t="shared" si="29"/>
        <v>No T+M+I</v>
      </c>
      <c r="V105">
        <v>138.6557198293464</v>
      </c>
      <c r="W105">
        <v>138.42902655861914</v>
      </c>
      <c r="X105">
        <f t="shared" si="30"/>
        <v>0.22669327072725309</v>
      </c>
      <c r="Y105">
        <v>0.67234634808697513</v>
      </c>
      <c r="Z105" t="str">
        <f t="shared" si="31"/>
        <v>DOWN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138.94999999999999</v>
      </c>
      <c r="D106">
        <v>138.94999999999999</v>
      </c>
      <c r="E106">
        <v>132.05000000000001</v>
      </c>
      <c r="F106">
        <v>134.4</v>
      </c>
      <c r="G106">
        <f>_xll.TA_TYPPRICE(D106,E106,F106)</f>
        <v>135.13333333333333</v>
      </c>
      <c r="H106">
        <v>135.82430634099521</v>
      </c>
      <c r="I106" t="str">
        <f t="shared" si="20"/>
        <v>DOWN</v>
      </c>
      <c r="J106">
        <v>141.00081242251332</v>
      </c>
      <c r="K106">
        <v>135.05116524453197</v>
      </c>
      <c r="L106" t="str">
        <f t="shared" si="21"/>
        <v>DOWN</v>
      </c>
      <c r="M106" t="str">
        <f t="shared" si="22"/>
        <v>DOWN</v>
      </c>
      <c r="N106">
        <v>32.995010814567671</v>
      </c>
      <c r="O106" t="str">
        <f t="shared" si="23"/>
        <v>DOWN</v>
      </c>
      <c r="P106" t="str">
        <f t="shared" si="24"/>
        <v>DOWN</v>
      </c>
      <c r="Q106">
        <f t="shared" si="25"/>
        <v>2.3499999999999943</v>
      </c>
      <c r="R106">
        <f t="shared" si="26"/>
        <v>6.8999999999999773</v>
      </c>
      <c r="S106">
        <f t="shared" si="27"/>
        <v>0.34057971014492783</v>
      </c>
      <c r="T106" t="str">
        <f t="shared" si="28"/>
        <v>No Indication</v>
      </c>
      <c r="U106" t="str">
        <f t="shared" si="29"/>
        <v>No T+M+I</v>
      </c>
      <c r="V106">
        <v>138.00099370175465</v>
      </c>
      <c r="W106">
        <v>138.13058014686959</v>
      </c>
      <c r="X106">
        <f t="shared" si="30"/>
        <v>-0.12958644511493844</v>
      </c>
      <c r="Y106">
        <v>0.51195978944659237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43011</v>
      </c>
      <c r="C107">
        <v>137.4</v>
      </c>
      <c r="D107">
        <v>137.4</v>
      </c>
      <c r="E107">
        <v>134</v>
      </c>
      <c r="F107">
        <v>135.05000000000001</v>
      </c>
      <c r="G107">
        <f>_xll.TA_TYPPRICE(D107,E107,F107)</f>
        <v>135.48333333333332</v>
      </c>
      <c r="H107">
        <v>135.65381983716426</v>
      </c>
      <c r="I107" t="str">
        <f t="shared" si="20"/>
        <v>DOWN</v>
      </c>
      <c r="J107">
        <v>140.20063188417703</v>
      </c>
      <c r="K107">
        <v>134.81757296796931</v>
      </c>
      <c r="L107" t="str">
        <f t="shared" si="21"/>
        <v>No Confirmation</v>
      </c>
      <c r="M107" t="str">
        <f t="shared" si="22"/>
        <v>No Trend</v>
      </c>
      <c r="N107">
        <v>37.224531924887877</v>
      </c>
      <c r="O107" t="str">
        <f t="shared" si="23"/>
        <v>DOWN</v>
      </c>
      <c r="P107" t="str">
        <f t="shared" si="24"/>
        <v>No Trend + Momentum</v>
      </c>
      <c r="Q107">
        <f t="shared" si="25"/>
        <v>1.0500000000000114</v>
      </c>
      <c r="R107">
        <f t="shared" si="26"/>
        <v>3.4000000000000057</v>
      </c>
      <c r="S107">
        <f t="shared" si="27"/>
        <v>0.30882352941176755</v>
      </c>
      <c r="T107" t="str">
        <f t="shared" si="28"/>
        <v>No Indication</v>
      </c>
      <c r="U107" t="str">
        <f t="shared" si="29"/>
        <v>No T+M+I</v>
      </c>
      <c r="V107">
        <v>137.54699467071546</v>
      </c>
      <c r="W107">
        <v>137.90238902487926</v>
      </c>
      <c r="X107">
        <f t="shared" si="30"/>
        <v>-0.35539435416379206</v>
      </c>
      <c r="Y107">
        <v>0.33848896072451551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43012</v>
      </c>
      <c r="C108">
        <v>135.55000000000001</v>
      </c>
      <c r="D108">
        <v>136.80000000000001</v>
      </c>
      <c r="E108">
        <v>134.15</v>
      </c>
      <c r="F108">
        <v>135.25</v>
      </c>
      <c r="G108">
        <f>_xll.TA_TYPPRICE(D108,E108,F108)</f>
        <v>135.4</v>
      </c>
      <c r="H108">
        <v>135.52690991858213</v>
      </c>
      <c r="I108" t="str">
        <f t="shared" si="20"/>
        <v>DOWN</v>
      </c>
      <c r="J108">
        <v>139.44493590991547</v>
      </c>
      <c r="K108">
        <v>134.66922341953168</v>
      </c>
      <c r="L108" t="str">
        <f t="shared" si="21"/>
        <v>No Confirmation</v>
      </c>
      <c r="M108" t="str">
        <f t="shared" si="22"/>
        <v>No Trend</v>
      </c>
      <c r="N108">
        <v>38.712463207293489</v>
      </c>
      <c r="O108" t="str">
        <f t="shared" si="23"/>
        <v>DOWN</v>
      </c>
      <c r="P108" t="str">
        <f t="shared" si="24"/>
        <v>No Trend + Momentum</v>
      </c>
      <c r="Q108">
        <f t="shared" si="25"/>
        <v>1.0999999999999943</v>
      </c>
      <c r="R108">
        <f t="shared" si="26"/>
        <v>2.6500000000000057</v>
      </c>
      <c r="S108">
        <f t="shared" si="27"/>
        <v>0.41509433962263848</v>
      </c>
      <c r="T108" t="str">
        <f t="shared" si="28"/>
        <v>No Indication</v>
      </c>
      <c r="U108" t="str">
        <f t="shared" si="29"/>
        <v>No T+M+I</v>
      </c>
      <c r="V108">
        <v>137.19361087522077</v>
      </c>
      <c r="W108">
        <v>137.70591576377709</v>
      </c>
      <c r="X108">
        <f t="shared" si="30"/>
        <v>-0.51230488855631506</v>
      </c>
      <c r="Y108">
        <v>0.16833019086834938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43013</v>
      </c>
      <c r="C109">
        <v>135.85</v>
      </c>
      <c r="D109">
        <v>143</v>
      </c>
      <c r="E109">
        <v>135.15</v>
      </c>
      <c r="F109">
        <v>142.5</v>
      </c>
      <c r="G109">
        <f>_xll.TA_TYPPRICE(D109,E109,F109)</f>
        <v>140.21666666666667</v>
      </c>
      <c r="H109">
        <v>137.87178829262439</v>
      </c>
      <c r="I109" t="str">
        <f t="shared" si="20"/>
        <v>UP</v>
      </c>
      <c r="J109">
        <v>140.23495015215647</v>
      </c>
      <c r="K109">
        <v>134.77606265963576</v>
      </c>
      <c r="L109" t="str">
        <f t="shared" si="21"/>
        <v>UP</v>
      </c>
      <c r="M109" t="str">
        <f t="shared" si="22"/>
        <v>UP</v>
      </c>
      <c r="N109">
        <v>70.449831106412105</v>
      </c>
      <c r="O109" t="str">
        <f t="shared" si="23"/>
        <v>UP</v>
      </c>
      <c r="P109" t="str">
        <f t="shared" si="24"/>
        <v>UP</v>
      </c>
      <c r="Q109">
        <f t="shared" si="25"/>
        <v>7.3499999999999943</v>
      </c>
      <c r="R109">
        <f t="shared" si="26"/>
        <v>7.8499999999999943</v>
      </c>
      <c r="S109">
        <f t="shared" si="27"/>
        <v>0.93630573248407634</v>
      </c>
      <c r="T109" t="str">
        <f t="shared" si="28"/>
        <v>UP</v>
      </c>
      <c r="U109" t="str">
        <f t="shared" si="29"/>
        <v>UP</v>
      </c>
      <c r="V109">
        <v>138.00997843287911</v>
      </c>
      <c r="W109">
        <v>138.06103311460842</v>
      </c>
      <c r="X109">
        <f t="shared" si="30"/>
        <v>-5.1054681729311824E-2</v>
      </c>
      <c r="Y109">
        <v>0.12445321634881715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142.80000000000001</v>
      </c>
      <c r="D110">
        <v>143.9</v>
      </c>
      <c r="E110">
        <v>141</v>
      </c>
      <c r="F110">
        <v>142.69999999999999</v>
      </c>
      <c r="G110">
        <f>_xll.TA_TYPPRICE(D110,E110,F110)</f>
        <v>142.53333333333333</v>
      </c>
      <c r="H110">
        <v>140.20256081297885</v>
      </c>
      <c r="I110" t="str">
        <f t="shared" si="20"/>
        <v>UP</v>
      </c>
      <c r="J110">
        <v>141.04940567389949</v>
      </c>
      <c r="K110">
        <v>136.15915984638337</v>
      </c>
      <c r="L110" t="str">
        <f t="shared" si="21"/>
        <v>UP</v>
      </c>
      <c r="M110" t="str">
        <f t="shared" si="22"/>
        <v>UP</v>
      </c>
      <c r="N110">
        <v>70.968241950075821</v>
      </c>
      <c r="O110" t="str">
        <f t="shared" si="23"/>
        <v>UP</v>
      </c>
      <c r="P110" t="str">
        <f t="shared" si="24"/>
        <v>UP</v>
      </c>
      <c r="Q110">
        <f t="shared" si="25"/>
        <v>1.6999999999999886</v>
      </c>
      <c r="R110">
        <f t="shared" si="26"/>
        <v>2.9000000000000057</v>
      </c>
      <c r="S110">
        <f t="shared" si="27"/>
        <v>0.58620689655171909</v>
      </c>
      <c r="T110" t="str">
        <f t="shared" si="28"/>
        <v>No Indication</v>
      </c>
      <c r="U110" t="str">
        <f t="shared" si="29"/>
        <v>No T+M+I</v>
      </c>
      <c r="V110">
        <v>138.73152021243618</v>
      </c>
      <c r="W110">
        <v>138.40466029130408</v>
      </c>
      <c r="X110">
        <f t="shared" si="30"/>
        <v>0.3268599211320975</v>
      </c>
      <c r="Y110">
        <v>0.16493455730547321</v>
      </c>
      <c r="Z110" t="str">
        <f t="shared" si="31"/>
        <v>UP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142.25</v>
      </c>
      <c r="D111">
        <v>146</v>
      </c>
      <c r="E111">
        <v>140.75</v>
      </c>
      <c r="F111">
        <v>146</v>
      </c>
      <c r="G111">
        <f>_xll.TA_TYPPRICE(D111,E111,F111)</f>
        <v>144.25</v>
      </c>
      <c r="H111">
        <v>142.22628040648942</v>
      </c>
      <c r="I111" t="str">
        <f t="shared" si="20"/>
        <v>UP</v>
      </c>
      <c r="J111">
        <v>142.14953774636626</v>
      </c>
      <c r="K111">
        <v>137.17934654718707</v>
      </c>
      <c r="L111" t="str">
        <f t="shared" si="21"/>
        <v>UP</v>
      </c>
      <c r="M111" t="str">
        <f t="shared" si="22"/>
        <v>UP</v>
      </c>
      <c r="N111">
        <v>78.681850173004037</v>
      </c>
      <c r="O111" t="str">
        <f t="shared" si="23"/>
        <v>UP</v>
      </c>
      <c r="P111" t="str">
        <f t="shared" si="24"/>
        <v>UP</v>
      </c>
      <c r="Q111">
        <f t="shared" si="25"/>
        <v>5.25</v>
      </c>
      <c r="R111">
        <f t="shared" si="26"/>
        <v>5.25</v>
      </c>
      <c r="S111">
        <f t="shared" si="27"/>
        <v>1</v>
      </c>
      <c r="T111" t="str">
        <f t="shared" si="28"/>
        <v>UP</v>
      </c>
      <c r="U111" t="str">
        <f t="shared" si="29"/>
        <v>UP</v>
      </c>
      <c r="V111">
        <v>139.84974787206139</v>
      </c>
      <c r="W111">
        <v>138.96727804750378</v>
      </c>
      <c r="X111">
        <f t="shared" si="30"/>
        <v>0.88246982455760303</v>
      </c>
      <c r="Y111">
        <v>0.30844161075589915</v>
      </c>
      <c r="Z111" t="str">
        <f t="shared" si="31"/>
        <v>UP</v>
      </c>
      <c r="AA111" t="str">
        <f t="shared" si="32"/>
        <v>UP</v>
      </c>
      <c r="AB111" t="str">
        <f t="shared" si="33"/>
        <v>UP</v>
      </c>
      <c r="AC111" t="str">
        <f t="shared" si="34"/>
        <v>UP</v>
      </c>
      <c r="AD111">
        <f t="shared" si="35"/>
        <v>141.35</v>
      </c>
      <c r="AE111">
        <f t="shared" si="36"/>
        <v>142.75</v>
      </c>
      <c r="AF111">
        <f t="shared" si="37"/>
        <v>143.4</v>
      </c>
      <c r="AG111">
        <f t="shared" si="38"/>
        <v>144</v>
      </c>
    </row>
    <row r="112" spans="1:33" x14ac:dyDescent="0.25">
      <c r="A112" t="s">
        <v>5</v>
      </c>
      <c r="B112" s="1">
        <v>43018</v>
      </c>
      <c r="C112">
        <v>145.19999999999999</v>
      </c>
      <c r="D112">
        <v>145.6</v>
      </c>
      <c r="E112">
        <v>141</v>
      </c>
      <c r="F112">
        <v>143.94999999999999</v>
      </c>
      <c r="G112">
        <f>_xll.TA_TYPPRICE(D112,E112,F112)</f>
        <v>143.51666666666668</v>
      </c>
      <c r="H112">
        <v>142.87147353657804</v>
      </c>
      <c r="I112" t="str">
        <f t="shared" si="20"/>
        <v>UP</v>
      </c>
      <c r="J112">
        <v>142.91630713606264</v>
      </c>
      <c r="K112">
        <v>138.02838064781216</v>
      </c>
      <c r="L112" t="str">
        <f t="shared" si="21"/>
        <v>UP</v>
      </c>
      <c r="M112" t="str">
        <f t="shared" si="22"/>
        <v>UP</v>
      </c>
      <c r="N112">
        <v>65.224875519196658</v>
      </c>
      <c r="O112" t="str">
        <f t="shared" si="23"/>
        <v>UP</v>
      </c>
      <c r="P112" t="str">
        <f t="shared" si="24"/>
        <v>UP</v>
      </c>
      <c r="Q112">
        <f t="shared" si="25"/>
        <v>2.9499999999999886</v>
      </c>
      <c r="R112">
        <f t="shared" si="26"/>
        <v>4.5999999999999943</v>
      </c>
      <c r="S112">
        <f t="shared" si="27"/>
        <v>0.64130434782608525</v>
      </c>
      <c r="T112" t="str">
        <f t="shared" si="28"/>
        <v>No Indication</v>
      </c>
      <c r="U112" t="str">
        <f t="shared" si="29"/>
        <v>No T+M+I</v>
      </c>
      <c r="V112">
        <v>140.48055589174425</v>
      </c>
      <c r="W112">
        <v>139.33636856250351</v>
      </c>
      <c r="X112">
        <f t="shared" si="30"/>
        <v>1.1441873292407365</v>
      </c>
      <c r="Y112">
        <v>0.47559075445286664</v>
      </c>
      <c r="Z112" t="str">
        <f t="shared" si="31"/>
        <v>UP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144.05000000000001</v>
      </c>
      <c r="D113">
        <v>144.94999999999999</v>
      </c>
      <c r="E113">
        <v>140.5</v>
      </c>
      <c r="F113">
        <v>141.6</v>
      </c>
      <c r="G113">
        <f>_xll.TA_TYPPRICE(D113,E113,F113)</f>
        <v>142.35</v>
      </c>
      <c r="H113">
        <v>142.61073676828903</v>
      </c>
      <c r="I113" t="str">
        <f t="shared" si="20"/>
        <v>DOWN</v>
      </c>
      <c r="J113">
        <v>143.36823888360428</v>
      </c>
      <c r="K113">
        <v>138.57762939274278</v>
      </c>
      <c r="L113" t="str">
        <f t="shared" si="21"/>
        <v>No Confirmation</v>
      </c>
      <c r="M113" t="str">
        <f t="shared" si="22"/>
        <v>No Trend</v>
      </c>
      <c r="N113">
        <v>52.386352931856742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1.0999999999999943</v>
      </c>
      <c r="R113">
        <f t="shared" si="26"/>
        <v>4.4499999999999886</v>
      </c>
      <c r="S113">
        <f t="shared" si="27"/>
        <v>0.24719101123595441</v>
      </c>
      <c r="T113" t="str">
        <f t="shared" si="28"/>
        <v>No Indication</v>
      </c>
      <c r="U113" t="str">
        <f t="shared" si="29"/>
        <v>No T+M+I</v>
      </c>
      <c r="V113">
        <v>140.65277806224512</v>
      </c>
      <c r="W113">
        <v>139.50404496528103</v>
      </c>
      <c r="X113">
        <f t="shared" si="30"/>
        <v>1.1487330969640936</v>
      </c>
      <c r="Y113">
        <v>0.610219222955112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142</v>
      </c>
      <c r="D114">
        <v>142</v>
      </c>
      <c r="E114">
        <v>138.5</v>
      </c>
      <c r="F114">
        <v>139</v>
      </c>
      <c r="G114">
        <f>_xll.TA_TYPPRICE(D114,E114,F114)</f>
        <v>139.83333333333334</v>
      </c>
      <c r="H114">
        <v>141.2220350508112</v>
      </c>
      <c r="I114" t="str">
        <f t="shared" si="20"/>
        <v>DOWN</v>
      </c>
      <c r="J114">
        <v>143.06418579835889</v>
      </c>
      <c r="K114">
        <v>138.56037841657772</v>
      </c>
      <c r="L114" t="str">
        <f t="shared" si="21"/>
        <v>No Confirmation</v>
      </c>
      <c r="M114" t="str">
        <f t="shared" si="22"/>
        <v>No Trend</v>
      </c>
      <c r="N114">
        <v>41.177173492909731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0.5</v>
      </c>
      <c r="R114">
        <f t="shared" si="26"/>
        <v>3.5</v>
      </c>
      <c r="S114">
        <f t="shared" si="27"/>
        <v>0.14285714285714285</v>
      </c>
      <c r="T114" t="str">
        <f t="shared" si="28"/>
        <v>DOWN</v>
      </c>
      <c r="U114" t="str">
        <f t="shared" si="29"/>
        <v>No T+M+I</v>
      </c>
      <c r="V114">
        <v>140.39850451420742</v>
      </c>
      <c r="W114">
        <v>139.46670830118615</v>
      </c>
      <c r="X114">
        <f t="shared" si="30"/>
        <v>0.93179621302127202</v>
      </c>
      <c r="Y114">
        <v>0.67453462096834405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140.5</v>
      </c>
      <c r="D115">
        <v>141.1</v>
      </c>
      <c r="E115">
        <v>138</v>
      </c>
      <c r="F115">
        <v>139.9</v>
      </c>
      <c r="G115">
        <f>_xll.TA_TYPPRICE(D115,E115,F115)</f>
        <v>139.66666666666666</v>
      </c>
      <c r="H115">
        <v>140.44435085873891</v>
      </c>
      <c r="I115" t="str">
        <f t="shared" si="20"/>
        <v>DOWN</v>
      </c>
      <c r="J115">
        <v>142.62770006539026</v>
      </c>
      <c r="K115">
        <v>138.43584987956044</v>
      </c>
      <c r="L115" t="str">
        <f t="shared" si="21"/>
        <v>No Confirmation</v>
      </c>
      <c r="M115" t="str">
        <f t="shared" si="22"/>
        <v>No Trend</v>
      </c>
      <c r="N115">
        <v>46.161723738121921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1.9000000000000057</v>
      </c>
      <c r="R115">
        <f t="shared" si="26"/>
        <v>3.0999999999999943</v>
      </c>
      <c r="S115">
        <f t="shared" si="27"/>
        <v>0.61290322580645462</v>
      </c>
      <c r="T115" t="str">
        <f t="shared" si="28"/>
        <v>No Indication</v>
      </c>
      <c r="U115" t="str">
        <f t="shared" si="29"/>
        <v>No T+M+I</v>
      </c>
      <c r="V115">
        <v>140.32181151202167</v>
      </c>
      <c r="W115">
        <v>139.49880398257977</v>
      </c>
      <c r="X115">
        <f t="shared" si="30"/>
        <v>0.82300752944189526</v>
      </c>
      <c r="Y115">
        <v>0.70422920266305433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140.15</v>
      </c>
      <c r="D116">
        <v>144.75</v>
      </c>
      <c r="E116">
        <v>137.19999999999999</v>
      </c>
      <c r="F116">
        <v>141.19999999999999</v>
      </c>
      <c r="G116">
        <f>_xll.TA_TYPPRICE(D116,E116,F116)</f>
        <v>141.04999999999998</v>
      </c>
      <c r="H116">
        <v>140.74717542936946</v>
      </c>
      <c r="I116" t="str">
        <f t="shared" si="20"/>
        <v>UP</v>
      </c>
      <c r="J116">
        <v>143.0993222730813</v>
      </c>
      <c r="K116">
        <v>138.16121657299144</v>
      </c>
      <c r="L116" t="str">
        <f t="shared" si="21"/>
        <v>No Confirmation</v>
      </c>
      <c r="M116" t="str">
        <f t="shared" si="22"/>
        <v>No Trend</v>
      </c>
      <c r="N116">
        <v>53.305911314603961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4</v>
      </c>
      <c r="R116">
        <f t="shared" si="26"/>
        <v>7.5500000000000114</v>
      </c>
      <c r="S116">
        <f t="shared" si="27"/>
        <v>0.52980132450331041</v>
      </c>
      <c r="T116" t="str">
        <f t="shared" si="28"/>
        <v>No Indication</v>
      </c>
      <c r="U116" t="str">
        <f t="shared" si="29"/>
        <v>No T+M+I</v>
      </c>
      <c r="V116">
        <v>140.45691743324909</v>
      </c>
      <c r="W116">
        <v>139.62481850238868</v>
      </c>
      <c r="X116">
        <f t="shared" si="30"/>
        <v>0.8320989308604112</v>
      </c>
      <c r="Y116">
        <v>0.72980314830252568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142.1</v>
      </c>
      <c r="D117">
        <v>144.9</v>
      </c>
      <c r="E117">
        <v>139.55000000000001</v>
      </c>
      <c r="F117">
        <v>141</v>
      </c>
      <c r="G117">
        <f>_xll.TA_TYPPRICE(D117,E117,F117)</f>
        <v>141.81666666666669</v>
      </c>
      <c r="H117">
        <v>141.28192104801809</v>
      </c>
      <c r="I117" t="str">
        <f t="shared" si="20"/>
        <v>DOWN</v>
      </c>
      <c r="J117">
        <v>143.49947287906323</v>
      </c>
      <c r="K117">
        <v>138.46983511232668</v>
      </c>
      <c r="L117" t="str">
        <f t="shared" si="21"/>
        <v>No Confirmation</v>
      </c>
      <c r="M117" t="str">
        <f t="shared" si="22"/>
        <v>No Trend</v>
      </c>
      <c r="N117">
        <v>51.979463551748282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1.4499999999999886</v>
      </c>
      <c r="R117">
        <f t="shared" si="26"/>
        <v>5.3499999999999943</v>
      </c>
      <c r="S117">
        <f t="shared" si="27"/>
        <v>0.27102803738317571</v>
      </c>
      <c r="T117" t="str">
        <f t="shared" si="28"/>
        <v>No Indication</v>
      </c>
      <c r="U117" t="str">
        <f t="shared" si="29"/>
        <v>No T+M+I</v>
      </c>
      <c r="V117">
        <v>140.54046859736462</v>
      </c>
      <c r="W117">
        <v>139.72668379850805</v>
      </c>
      <c r="X117">
        <f t="shared" si="30"/>
        <v>0.81378479885657384</v>
      </c>
      <c r="Y117">
        <v>0.74659947841333529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142.75</v>
      </c>
      <c r="D118">
        <v>143</v>
      </c>
      <c r="E118">
        <v>139.69999999999999</v>
      </c>
      <c r="F118">
        <v>140.05000000000001</v>
      </c>
      <c r="G118">
        <f>_xll.TA_TYPPRICE(D118,E118,F118)</f>
        <v>140.91666666666666</v>
      </c>
      <c r="H118">
        <v>141.09929385734239</v>
      </c>
      <c r="I118" t="str">
        <f t="shared" si="20"/>
        <v>DOWN</v>
      </c>
      <c r="J118">
        <v>143.38847890593806</v>
      </c>
      <c r="K118">
        <v>138.7432050873652</v>
      </c>
      <c r="L118" t="str">
        <f t="shared" si="21"/>
        <v>No Confirmation</v>
      </c>
      <c r="M118" t="str">
        <f t="shared" si="22"/>
        <v>No Trend</v>
      </c>
      <c r="N118">
        <v>45.288262747573818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0.35000000000002274</v>
      </c>
      <c r="R118">
        <f t="shared" si="26"/>
        <v>3.3000000000000114</v>
      </c>
      <c r="S118">
        <f t="shared" si="27"/>
        <v>0.10606060606061259</v>
      </c>
      <c r="T118" t="str">
        <f t="shared" si="28"/>
        <v>DOWN</v>
      </c>
      <c r="U118" t="str">
        <f t="shared" si="29"/>
        <v>No T+M+I</v>
      </c>
      <c r="V118">
        <v>140.46501189007776</v>
      </c>
      <c r="W118">
        <v>139.75063314676672</v>
      </c>
      <c r="X118">
        <f t="shared" si="30"/>
        <v>0.71437874331104467</v>
      </c>
      <c r="Y118">
        <v>0.74015533139287715</v>
      </c>
      <c r="Z118" t="str">
        <f t="shared" si="31"/>
        <v>DOWN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142</v>
      </c>
      <c r="D119">
        <v>143.1</v>
      </c>
      <c r="E119">
        <v>139</v>
      </c>
      <c r="F119">
        <v>142</v>
      </c>
      <c r="G119">
        <f>_xll.TA_TYPPRICE(D119,E119,F119)</f>
        <v>141.36666666666667</v>
      </c>
      <c r="H119">
        <v>141.23298026200453</v>
      </c>
      <c r="I119" t="str">
        <f t="shared" si="20"/>
        <v>UP</v>
      </c>
      <c r="J119">
        <v>143.32437248239626</v>
      </c>
      <c r="K119">
        <v>138.80027062350626</v>
      </c>
      <c r="L119" t="str">
        <f t="shared" si="21"/>
        <v>No Confirmation</v>
      </c>
      <c r="M119" t="str">
        <f t="shared" si="22"/>
        <v>No Trend</v>
      </c>
      <c r="N119">
        <v>58.872272922815448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3</v>
      </c>
      <c r="R119">
        <f t="shared" si="26"/>
        <v>4.0999999999999943</v>
      </c>
      <c r="S119">
        <f t="shared" si="27"/>
        <v>0.73170731707317171</v>
      </c>
      <c r="T119" t="str">
        <f t="shared" si="28"/>
        <v>No Indication</v>
      </c>
      <c r="U119" t="str">
        <f t="shared" si="29"/>
        <v>No T+M+I</v>
      </c>
      <c r="V119">
        <v>140.70116390698888</v>
      </c>
      <c r="W119">
        <v>139.91725291367288</v>
      </c>
      <c r="X119">
        <f t="shared" si="30"/>
        <v>0.78391099331599889</v>
      </c>
      <c r="Y119">
        <v>0.74890646377750147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141.69999999999999</v>
      </c>
      <c r="D120">
        <v>144</v>
      </c>
      <c r="E120">
        <v>138.25</v>
      </c>
      <c r="F120">
        <v>138.9</v>
      </c>
      <c r="G120">
        <f>_xll.TA_TYPPRICE(D120,E120,F120)</f>
        <v>140.38333333333333</v>
      </c>
      <c r="H120">
        <v>140.80815679766891</v>
      </c>
      <c r="I120" t="str">
        <f t="shared" si="20"/>
        <v>DOWN</v>
      </c>
      <c r="J120">
        <v>143.47451193075264</v>
      </c>
      <c r="K120">
        <v>138.6779882627271</v>
      </c>
      <c r="L120" t="str">
        <f t="shared" si="21"/>
        <v>No Confirmation</v>
      </c>
      <c r="M120" t="str">
        <f t="shared" si="22"/>
        <v>No Trend</v>
      </c>
      <c r="N120">
        <v>39.422073696904299</v>
      </c>
      <c r="O120" t="str">
        <f t="shared" si="23"/>
        <v>DOWN</v>
      </c>
      <c r="P120" t="str">
        <f t="shared" si="24"/>
        <v>No Trend + Momentum</v>
      </c>
      <c r="Q120">
        <f t="shared" si="25"/>
        <v>0.65000000000000568</v>
      </c>
      <c r="R120">
        <f t="shared" si="26"/>
        <v>5.75</v>
      </c>
      <c r="S120">
        <f t="shared" si="27"/>
        <v>0.11304347826087055</v>
      </c>
      <c r="T120" t="str">
        <f t="shared" si="28"/>
        <v>DOWN</v>
      </c>
      <c r="U120" t="str">
        <f t="shared" si="29"/>
        <v>No T+M+I</v>
      </c>
      <c r="V120">
        <v>140.42406176745214</v>
      </c>
      <c r="W120">
        <v>139.84190084599342</v>
      </c>
      <c r="X120">
        <f t="shared" si="30"/>
        <v>0.58216092145872267</v>
      </c>
      <c r="Y120">
        <v>0.71555735531374576</v>
      </c>
      <c r="Z120" t="str">
        <f t="shared" si="31"/>
        <v>DOWN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140.65</v>
      </c>
      <c r="D121">
        <v>146</v>
      </c>
      <c r="E121">
        <v>138.19999999999999</v>
      </c>
      <c r="F121">
        <v>139.15</v>
      </c>
      <c r="G121">
        <f>_xll.TA_TYPPRICE(D121,E121,F121)</f>
        <v>141.11666666666667</v>
      </c>
      <c r="H121">
        <v>140.96241173216779</v>
      </c>
      <c r="I121" t="str">
        <f t="shared" si="20"/>
        <v>DOWN</v>
      </c>
      <c r="J121">
        <v>144.03573150169649</v>
      </c>
      <c r="K121">
        <v>138.57176864878775</v>
      </c>
      <c r="L121" t="str">
        <f t="shared" si="21"/>
        <v>No Confirmation</v>
      </c>
      <c r="M121" t="str">
        <f t="shared" si="22"/>
        <v>No Trend</v>
      </c>
      <c r="N121">
        <v>41.374558686065122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0.95000000000001705</v>
      </c>
      <c r="R121">
        <f t="shared" si="26"/>
        <v>7.8000000000000114</v>
      </c>
      <c r="S121">
        <f t="shared" si="27"/>
        <v>0.1217948717948738</v>
      </c>
      <c r="T121" t="str">
        <f t="shared" si="28"/>
        <v>DOWN</v>
      </c>
      <c r="U121" t="str">
        <f t="shared" si="29"/>
        <v>No T+M+I</v>
      </c>
      <c r="V121">
        <v>140.2280522647672</v>
      </c>
      <c r="W121">
        <v>139.7906489314754</v>
      </c>
      <c r="X121">
        <f t="shared" si="30"/>
        <v>0.43740333329179748</v>
      </c>
      <c r="Y121">
        <v>0.65992655090935615</v>
      </c>
      <c r="Z121" t="str">
        <f t="shared" si="31"/>
        <v>DOWN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142</v>
      </c>
      <c r="D122">
        <v>142</v>
      </c>
      <c r="E122">
        <v>139.85</v>
      </c>
      <c r="F122">
        <v>140.85</v>
      </c>
      <c r="G122">
        <f>_xll.TA_TYPPRICE(D122,E122,F122)</f>
        <v>140.9</v>
      </c>
      <c r="H122">
        <v>140.9312058660839</v>
      </c>
      <c r="I122" t="str">
        <f t="shared" si="20"/>
        <v>DOWN</v>
      </c>
      <c r="J122">
        <v>143.58334672354172</v>
      </c>
      <c r="K122">
        <v>138.85582006016824</v>
      </c>
      <c r="L122" t="str">
        <f t="shared" si="21"/>
        <v>No Confirmation</v>
      </c>
      <c r="M122" t="str">
        <f t="shared" si="22"/>
        <v>No Trend</v>
      </c>
      <c r="N122">
        <v>53.98184075189603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1</v>
      </c>
      <c r="R122">
        <f t="shared" si="26"/>
        <v>2.1500000000000057</v>
      </c>
      <c r="S122">
        <f t="shared" si="27"/>
        <v>0.46511627906976621</v>
      </c>
      <c r="T122" t="str">
        <f t="shared" si="28"/>
        <v>No Indication</v>
      </c>
      <c r="U122" t="str">
        <f t="shared" si="29"/>
        <v>No T+M+I</v>
      </c>
      <c r="V122">
        <v>140.3237365317261</v>
      </c>
      <c r="W122">
        <v>139.86911938099576</v>
      </c>
      <c r="X122">
        <f t="shared" si="30"/>
        <v>0.4546171507303427</v>
      </c>
      <c r="Y122">
        <v>0.61886467087355346</v>
      </c>
      <c r="Z122" t="str">
        <f t="shared" si="31"/>
        <v>DOWN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140.30000000000001</v>
      </c>
      <c r="D123">
        <v>142.35</v>
      </c>
      <c r="E123">
        <v>139.1</v>
      </c>
      <c r="F123">
        <v>140</v>
      </c>
      <c r="G123">
        <f>_xll.TA_TYPPRICE(D123,E123,F123)</f>
        <v>140.48333333333332</v>
      </c>
      <c r="H123">
        <v>140.70726959970861</v>
      </c>
      <c r="I123" t="str">
        <f t="shared" si="20"/>
        <v>DOWN</v>
      </c>
      <c r="J123">
        <v>143.30926967386577</v>
      </c>
      <c r="K123">
        <v>138.91008226901974</v>
      </c>
      <c r="L123" t="str">
        <f t="shared" si="21"/>
        <v>No Confirmation</v>
      </c>
      <c r="M123" t="str">
        <f t="shared" si="22"/>
        <v>No Trend</v>
      </c>
      <c r="N123">
        <v>47.586039980654924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0.90000000000000568</v>
      </c>
      <c r="R123">
        <f t="shared" si="26"/>
        <v>3.25</v>
      </c>
      <c r="S123">
        <f t="shared" si="27"/>
        <v>0.27692307692307866</v>
      </c>
      <c r="T123" t="str">
        <f t="shared" si="28"/>
        <v>No Indication</v>
      </c>
      <c r="U123" t="str">
        <f t="shared" si="29"/>
        <v>No T+M+I</v>
      </c>
      <c r="V123">
        <v>140.27393091146055</v>
      </c>
      <c r="W123">
        <v>139.87881424166272</v>
      </c>
      <c r="X123">
        <f t="shared" si="30"/>
        <v>0.39511666979782945</v>
      </c>
      <c r="Y123">
        <v>0.57411507065840861</v>
      </c>
      <c r="Z123" t="str">
        <f t="shared" si="31"/>
        <v>DOWN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140.05000000000001</v>
      </c>
      <c r="D124">
        <v>141.30000000000001</v>
      </c>
      <c r="E124">
        <v>138.15</v>
      </c>
      <c r="F124">
        <v>139.05000000000001</v>
      </c>
      <c r="G124">
        <f>_xll.TA_TYPPRICE(D124,E124,F124)</f>
        <v>139.50000000000003</v>
      </c>
      <c r="H124">
        <v>140.10363479985432</v>
      </c>
      <c r="I124" t="str">
        <f t="shared" si="20"/>
        <v>DOWN</v>
      </c>
      <c r="J124">
        <v>142.86276530189559</v>
      </c>
      <c r="K124">
        <v>138.74117509812646</v>
      </c>
      <c r="L124" t="str">
        <f t="shared" si="21"/>
        <v>No Confirmation</v>
      </c>
      <c r="M124" t="str">
        <f t="shared" si="22"/>
        <v>No Trend</v>
      </c>
      <c r="N124">
        <v>40.828009622061479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0.90000000000000568</v>
      </c>
      <c r="R124">
        <f t="shared" si="26"/>
        <v>3.1500000000000057</v>
      </c>
      <c r="S124">
        <f t="shared" si="27"/>
        <v>0.28571428571428703</v>
      </c>
      <c r="T124" t="str">
        <f t="shared" si="28"/>
        <v>No Indication</v>
      </c>
      <c r="U124" t="str">
        <f t="shared" si="29"/>
        <v>No T+M+I</v>
      </c>
      <c r="V124">
        <v>140.08563384815892</v>
      </c>
      <c r="W124">
        <v>139.81742059413216</v>
      </c>
      <c r="X124">
        <f t="shared" si="30"/>
        <v>0.26821325402676166</v>
      </c>
      <c r="Y124">
        <v>0.51293470733207924</v>
      </c>
      <c r="Z124" t="str">
        <f t="shared" si="31"/>
        <v>DOWN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139.5</v>
      </c>
      <c r="D125">
        <v>141.75</v>
      </c>
      <c r="E125">
        <v>139.5</v>
      </c>
      <c r="F125">
        <v>141.35</v>
      </c>
      <c r="G125">
        <f>_xll.TA_TYPPRICE(D125,E125,F125)</f>
        <v>140.86666666666667</v>
      </c>
      <c r="H125">
        <v>140.4851507332605</v>
      </c>
      <c r="I125" t="str">
        <f t="shared" si="20"/>
        <v>UP</v>
      </c>
      <c r="J125">
        <v>142.61548412369658</v>
      </c>
      <c r="K125">
        <v>138.90980285409836</v>
      </c>
      <c r="L125" t="str">
        <f t="shared" si="21"/>
        <v>No Confirmation</v>
      </c>
      <c r="M125" t="str">
        <f t="shared" si="22"/>
        <v>No Trend</v>
      </c>
      <c r="N125">
        <v>58.614865553026043</v>
      </c>
      <c r="O125" t="str">
        <f t="shared" si="23"/>
        <v>No Momentum</v>
      </c>
      <c r="P125" t="str">
        <f t="shared" si="24"/>
        <v>No Trend + Momentum</v>
      </c>
      <c r="Q125">
        <f t="shared" si="25"/>
        <v>1.8499999999999943</v>
      </c>
      <c r="R125">
        <f t="shared" si="26"/>
        <v>2.25</v>
      </c>
      <c r="S125">
        <f t="shared" si="27"/>
        <v>0.82222222222221975</v>
      </c>
      <c r="T125" t="str">
        <f t="shared" si="28"/>
        <v>UP</v>
      </c>
      <c r="U125" t="str">
        <f t="shared" si="29"/>
        <v>No T+M+I</v>
      </c>
      <c r="V125">
        <v>140.28015171767294</v>
      </c>
      <c r="W125">
        <v>139.9309449945668</v>
      </c>
      <c r="X125">
        <f t="shared" si="30"/>
        <v>0.34920672310613554</v>
      </c>
      <c r="Y125">
        <v>0.4801891104868905</v>
      </c>
      <c r="Z125" t="str">
        <f t="shared" si="31"/>
        <v>DOWN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141.05000000000001</v>
      </c>
      <c r="D126">
        <v>142.5</v>
      </c>
      <c r="E126">
        <v>139.5</v>
      </c>
      <c r="F126">
        <v>141.30000000000001</v>
      </c>
      <c r="G126">
        <f>_xll.TA_TYPPRICE(D126,E126,F126)</f>
        <v>141.1</v>
      </c>
      <c r="H126">
        <v>140.79257536663025</v>
      </c>
      <c r="I126" t="str">
        <f t="shared" si="20"/>
        <v>UP</v>
      </c>
      <c r="J126">
        <v>142.58982098509733</v>
      </c>
      <c r="K126">
        <v>139.04095777540982</v>
      </c>
      <c r="L126" t="str">
        <f t="shared" si="21"/>
        <v>No Confirmation</v>
      </c>
      <c r="M126" t="str">
        <f t="shared" si="22"/>
        <v>No Trend</v>
      </c>
      <c r="N126">
        <v>58.139957102197137</v>
      </c>
      <c r="O126" t="str">
        <f t="shared" si="23"/>
        <v>No Momentum</v>
      </c>
      <c r="P126" t="str">
        <f t="shared" si="24"/>
        <v>No Trend + Momentum</v>
      </c>
      <c r="Q126">
        <f t="shared" si="25"/>
        <v>1.8000000000000114</v>
      </c>
      <c r="R126">
        <f t="shared" si="26"/>
        <v>3</v>
      </c>
      <c r="S126">
        <f t="shared" si="27"/>
        <v>0.60000000000000375</v>
      </c>
      <c r="T126" t="str">
        <f t="shared" si="28"/>
        <v>No Indication</v>
      </c>
      <c r="U126" t="str">
        <f t="shared" si="29"/>
        <v>No T+M+I</v>
      </c>
      <c r="V126">
        <v>140.43705145341556</v>
      </c>
      <c r="W126">
        <v>140.03235647645073</v>
      </c>
      <c r="X126">
        <f t="shared" si="30"/>
        <v>0.40469497696483359</v>
      </c>
      <c r="Y126">
        <v>0.46509028378247913</v>
      </c>
      <c r="Z126" t="str">
        <f t="shared" si="31"/>
        <v>DOWN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2017-07-05T05:41:02Z</dcterms:created>
  <dcterms:modified xsi:type="dcterms:W3CDTF">2017-11-01T04:17:39Z</dcterms:modified>
</cp:coreProperties>
</file>