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7" i="1"/>
  <c r="N59" i="1"/>
  <c r="N71" i="1"/>
  <c r="N79" i="1"/>
  <c r="N87" i="1"/>
  <c r="N95" i="1"/>
  <c r="N103" i="1"/>
  <c r="N111" i="1"/>
  <c r="N119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3" i="1"/>
  <c r="N11" i="1"/>
  <c r="N15" i="1"/>
  <c r="N19" i="1"/>
  <c r="N23" i="1"/>
  <c r="N27" i="1"/>
  <c r="N31" i="1"/>
  <c r="N35" i="1"/>
  <c r="N39" i="1"/>
  <c r="N43" i="1"/>
  <c r="N47" i="1"/>
  <c r="N51" i="1"/>
  <c r="N55" i="1"/>
  <c r="N63" i="1"/>
  <c r="N67" i="1"/>
  <c r="N75" i="1"/>
  <c r="N83" i="1"/>
  <c r="N91" i="1"/>
  <c r="N99" i="1"/>
  <c r="N107" i="1"/>
  <c r="N115" i="1"/>
  <c r="N123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102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70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58" i="1"/>
  <c r="K62" i="1"/>
  <c r="K66" i="1"/>
  <c r="K74" i="1"/>
  <c r="K78" i="1"/>
  <c r="K82" i="1"/>
  <c r="K86" i="1"/>
  <c r="K90" i="1"/>
  <c r="K94" i="1"/>
  <c r="K98" i="1"/>
  <c r="K106" i="1"/>
  <c r="K110" i="1"/>
  <c r="K114" i="1"/>
  <c r="K118" i="1"/>
  <c r="K122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38" i="1"/>
  <c r="J86" i="1"/>
  <c r="J102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2" i="1"/>
  <c r="J6" i="1"/>
  <c r="J10" i="1"/>
  <c r="J14" i="1"/>
  <c r="J18" i="1"/>
  <c r="J22" i="1"/>
  <c r="J26" i="1"/>
  <c r="J30" i="1"/>
  <c r="J34" i="1"/>
  <c r="J42" i="1"/>
  <c r="J46" i="1"/>
  <c r="J50" i="1"/>
  <c r="J54" i="1"/>
  <c r="J58" i="1"/>
  <c r="J62" i="1"/>
  <c r="J66" i="1"/>
  <c r="J70" i="1"/>
  <c r="J74" i="1"/>
  <c r="J78" i="1"/>
  <c r="J82" i="1"/>
  <c r="J90" i="1"/>
  <c r="J94" i="1"/>
  <c r="J98" i="1"/>
  <c r="J106" i="1"/>
  <c r="J122" i="1"/>
  <c r="J110" i="1"/>
  <c r="J126" i="1"/>
  <c r="J114" i="1"/>
  <c r="J118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4" i="1"/>
  <c r="G8" i="1"/>
  <c r="G12" i="1"/>
  <c r="G16" i="1"/>
  <c r="G20" i="1"/>
  <c r="G24" i="1"/>
  <c r="G28" i="1"/>
  <c r="G32" i="1"/>
  <c r="G40" i="1"/>
  <c r="G44" i="1"/>
  <c r="G52" i="1"/>
  <c r="G60" i="1"/>
  <c r="G72" i="1"/>
  <c r="G80" i="1"/>
  <c r="G88" i="1"/>
  <c r="G96" i="1"/>
  <c r="G104" i="1"/>
  <c r="G112" i="1"/>
  <c r="G124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36" i="1"/>
  <c r="G48" i="1"/>
  <c r="G56" i="1"/>
  <c r="G64" i="1"/>
  <c r="G68" i="1"/>
  <c r="G76" i="1"/>
  <c r="G84" i="1"/>
  <c r="G92" i="1"/>
  <c r="G100" i="1"/>
  <c r="G108" i="1"/>
  <c r="G116" i="1"/>
  <c r="G120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9" i="1"/>
  <c r="H121" i="1"/>
  <c r="H58" i="1"/>
  <c r="H74" i="1"/>
  <c r="H82" i="1"/>
  <c r="H90" i="1"/>
  <c r="H98" i="1"/>
  <c r="H110" i="1"/>
  <c r="H118" i="1"/>
  <c r="H126" i="1"/>
  <c r="H7" i="1"/>
  <c r="H19" i="1"/>
  <c r="H31" i="1"/>
  <c r="H39" i="1"/>
  <c r="H47" i="1"/>
  <c r="H55" i="1"/>
  <c r="H63" i="1"/>
  <c r="H71" i="1"/>
  <c r="H79" i="1"/>
  <c r="H87" i="1"/>
  <c r="H95" i="1"/>
  <c r="H103" i="1"/>
  <c r="H111" i="1"/>
  <c r="H123" i="1"/>
  <c r="H2" i="1"/>
  <c r="H6" i="1"/>
  <c r="H10" i="1"/>
  <c r="H14" i="1"/>
  <c r="H18" i="1"/>
  <c r="H22" i="1"/>
  <c r="H26" i="1"/>
  <c r="H30" i="1"/>
  <c r="H34" i="1"/>
  <c r="H38" i="1"/>
  <c r="H62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05" i="1"/>
  <c r="H113" i="1"/>
  <c r="H117" i="1"/>
  <c r="H125" i="1"/>
  <c r="H42" i="1"/>
  <c r="H46" i="1"/>
  <c r="H50" i="1"/>
  <c r="H54" i="1"/>
  <c r="H66" i="1"/>
  <c r="H70" i="1"/>
  <c r="H78" i="1"/>
  <c r="H86" i="1"/>
  <c r="H94" i="1"/>
  <c r="H102" i="1"/>
  <c r="H106" i="1"/>
  <c r="H114" i="1"/>
  <c r="H122" i="1"/>
  <c r="H3" i="1"/>
  <c r="H11" i="1"/>
  <c r="H15" i="1"/>
  <c r="H23" i="1"/>
  <c r="H27" i="1"/>
  <c r="H35" i="1"/>
  <c r="H43" i="1"/>
  <c r="H51" i="1"/>
  <c r="H59" i="1"/>
  <c r="H67" i="1"/>
  <c r="H75" i="1"/>
  <c r="H83" i="1"/>
  <c r="H91" i="1"/>
  <c r="H99" i="1"/>
  <c r="H107" i="1"/>
  <c r="H115" i="1"/>
  <c r="H119" i="1"/>
  <c r="AH12" i="1" l="1"/>
  <c r="AH28" i="1"/>
  <c r="AH13" i="1"/>
  <c r="AH53" i="1"/>
  <c r="AH4" i="1"/>
  <c r="AH44" i="1"/>
  <c r="AH49" i="1"/>
  <c r="AH29" i="1"/>
  <c r="AH23" i="1"/>
  <c r="AH25" i="1" l="1"/>
  <c r="AH50" i="1"/>
  <c r="AH56" i="1"/>
  <c r="AH5" i="1"/>
  <c r="AH45" i="1"/>
  <c r="AH42" i="1"/>
  <c r="AH26" i="1"/>
  <c r="AH18" i="1"/>
  <c r="AH10" i="1"/>
  <c r="AH2" i="1"/>
  <c r="AH55" i="1"/>
  <c r="AH47" i="1"/>
  <c r="AH39" i="1"/>
  <c r="AH31" i="1"/>
  <c r="AH15" i="1"/>
  <c r="AH7" i="1"/>
  <c r="AH40" i="1"/>
  <c r="AH32" i="1"/>
  <c r="AH20" i="1"/>
  <c r="AH8" i="1"/>
  <c r="AH37" i="1"/>
  <c r="AH17" i="1"/>
  <c r="AH34" i="1"/>
  <c r="AH48" i="1"/>
  <c r="AH54" i="1"/>
  <c r="AH46" i="1"/>
  <c r="AH38" i="1"/>
  <c r="AH30" i="1"/>
  <c r="AH22" i="1"/>
  <c r="AH14" i="1"/>
  <c r="AH6" i="1"/>
  <c r="AH51" i="1"/>
  <c r="AH43" i="1"/>
  <c r="AH35" i="1"/>
  <c r="AH27" i="1"/>
  <c r="AH19" i="1"/>
  <c r="AH11" i="1"/>
  <c r="AH3" i="1"/>
  <c r="AH52" i="1"/>
  <c r="AH36" i="1"/>
  <c r="AH24" i="1"/>
  <c r="AH16" i="1"/>
  <c r="AH41" i="1"/>
  <c r="AH33" i="1"/>
  <c r="AH21" i="1"/>
  <c r="AH9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<sst xmlns="http://schemas.openxmlformats.org/spreadsheetml/2006/main" count="159" uniqueCount="35">
  <si>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</si>
  <si>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</si>
  <si>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</si>
  <si>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</si>
  <si>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</si>
  <si>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GSKCONS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</si>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</sst>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5165</v>
      </c>
      <c r="D2">
        <v>5187.8999999999996</v>
      </c>
      <c r="E2">
        <v>5122.05</v>
      </c>
      <c r="F2">
        <v>5188</v>
      </c>
      <c r="G2">
        <f>_xll.TA_TYPPRICE(D2,E2,F2)</f>
        <v>5165.9833333333336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65.949999999999818</v>
      </c>
      <c r="R2">
        <f>D2-E2</f>
        <v>65.849999999999454</v>
      </c>
      <c r="S2">
        <f>Q2/R2</f>
        <v>1.0015186028853511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5135.6000000000004</v>
      </c>
      <c r="D3">
        <v>5190</v>
      </c>
      <c r="E3">
        <v>5125.05</v>
      </c>
      <c r="F3">
        <v>5161</v>
      </c>
      <c r="G3">
        <f>_xll.TA_TYPPRICE(D3,E3,F3)</f>
        <v>5158.6833333333334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35.949999999999818</v>
      </c>
      <c r="R3">
        <f t="shared" ref="R3:R66" si="6">D3-E3</f>
        <v>64.949999999999818</v>
      </c>
      <c r="S3">
        <f t="shared" ref="S3:S66" si="7">Q3/R3</f>
        <v>0.55350269438029132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5131</v>
      </c>
      <c r="D4">
        <v>5174.95</v>
      </c>
      <c r="E4">
        <v>5118</v>
      </c>
      <c r="F4">
        <v>5118</v>
      </c>
      <c r="G4">
        <f>_xll.TA_TYPPRICE(D4,E4,F4)</f>
        <v>5136.9833333333336</v>
      </c>
      <c r="H4">
        <v>5153.8833333333341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</v>
      </c>
      <c r="R4">
        <f t="shared" si="6"/>
        <v>56.949999999999818</v>
      </c>
      <c r="S4">
        <f t="shared" si="7"/>
        <v>0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5122.25</v>
      </c>
      <c r="D5">
        <v>5180</v>
      </c>
      <c r="E5">
        <v>5105</v>
      </c>
      <c r="F5">
        <v>5157</v>
      </c>
      <c r="G5">
        <f>_xll.TA_TYPPRICE(D5,E5,F5)</f>
        <v>5147.333333333333</v>
      </c>
      <c r="H5">
        <v>5150.6083333333336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52</v>
      </c>
      <c r="R5">
        <f t="shared" si="6"/>
        <v>75</v>
      </c>
      <c r="S5">
        <f t="shared" si="7"/>
        <v>0.69333333333333336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5169.8999999999996</v>
      </c>
      <c r="D6">
        <v>5198</v>
      </c>
      <c r="E6">
        <v>5146</v>
      </c>
      <c r="F6">
        <v>5191</v>
      </c>
      <c r="G6">
        <f>_xll.TA_TYPPRICE(D6,E6,F6)</f>
        <v>5178.333333333333</v>
      </c>
      <c r="H6">
        <v>5164.4708333333328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45</v>
      </c>
      <c r="R6">
        <f t="shared" si="6"/>
        <v>52</v>
      </c>
      <c r="S6">
        <f t="shared" si="7"/>
        <v>0.86538461538461542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5199.25</v>
      </c>
      <c r="D7">
        <v>5230</v>
      </c>
      <c r="E7">
        <v>5128</v>
      </c>
      <c r="F7">
        <v>5160</v>
      </c>
      <c r="G7">
        <f>_xll.TA_TYPPRICE(D7,E7,F7)</f>
        <v>5172.666666666667</v>
      </c>
      <c r="H7">
        <v>5168.5687500000004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41.954022988505749</v>
      </c>
      <c r="O7" t="str">
        <f t="shared" si="3"/>
        <v>No Momentum</v>
      </c>
      <c r="P7" t="e">
        <f t="shared" si="4"/>
        <v>#N/A</v>
      </c>
      <c r="Q7">
        <f t="shared" si="5"/>
        <v>32</v>
      </c>
      <c r="R7">
        <f t="shared" si="6"/>
        <v>102</v>
      </c>
      <c r="S7">
        <f t="shared" si="7"/>
        <v>0.31372549019607843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5200</v>
      </c>
      <c r="D8">
        <v>5398</v>
      </c>
      <c r="E8">
        <v>5161.3</v>
      </c>
      <c r="F8">
        <v>5332</v>
      </c>
      <c r="G8">
        <f>_xll.TA_TYPPRICE(D8,E8,F8)</f>
        <v>5297.0999999999995</v>
      </c>
      <c r="H8">
        <v>5232.8343750000004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74.035989717223643</v>
      </c>
      <c r="O8" t="str">
        <f t="shared" si="3"/>
        <v>UP</v>
      </c>
      <c r="P8" t="e">
        <f t="shared" si="4"/>
        <v>#N/A</v>
      </c>
      <c r="Q8">
        <f t="shared" si="5"/>
        <v>170.69999999999982</v>
      </c>
      <c r="R8">
        <f t="shared" si="6"/>
        <v>236.69999999999982</v>
      </c>
      <c r="S8">
        <f t="shared" si="7"/>
        <v>0.721166032953105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5346.9</v>
      </c>
      <c r="D9">
        <v>5398</v>
      </c>
      <c r="E9">
        <v>5220</v>
      </c>
      <c r="F9">
        <v>5277</v>
      </c>
      <c r="G9">
        <f>_xll.TA_TYPPRICE(D9,E9,F9)</f>
        <v>5298.333333333333</v>
      </c>
      <c r="H9">
        <v>5265.5838541666672</v>
      </c>
      <c r="I9" t="str">
        <f t="shared" si="0"/>
        <v>UP</v>
      </c>
      <c r="J9">
        <v>5244.6062499999998</v>
      </c>
      <c r="K9">
        <v>5140.6750000000002</v>
      </c>
      <c r="L9" t="str">
        <f t="shared" si="1"/>
        <v>UP</v>
      </c>
      <c r="M9" t="str">
        <f t="shared" si="2"/>
        <v>UP</v>
      </c>
      <c r="N9">
        <v>60.639557836557437</v>
      </c>
      <c r="O9" t="str">
        <f t="shared" si="3"/>
        <v>UP</v>
      </c>
      <c r="P9" t="str">
        <f t="shared" si="4"/>
        <v>UP</v>
      </c>
      <c r="Q9">
        <f t="shared" si="5"/>
        <v>57</v>
      </c>
      <c r="R9">
        <f t="shared" si="6"/>
        <v>178</v>
      </c>
      <c r="S9">
        <f t="shared" si="7"/>
        <v>0.3202247191011236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5389.95</v>
      </c>
      <c r="D10">
        <v>5389.95</v>
      </c>
      <c r="E10">
        <v>5221</v>
      </c>
      <c r="F10">
        <v>5230</v>
      </c>
      <c r="G10">
        <f>_xll.TA_TYPPRICE(D10,E10,F10)</f>
        <v>5280.3166666666666</v>
      </c>
      <c r="H10">
        <v>5272.9502604166664</v>
      </c>
      <c r="I10" t="str">
        <f t="shared" si="0"/>
        <v>DOWN</v>
      </c>
      <c r="J10">
        <v>5276.9048611111111</v>
      </c>
      <c r="K10">
        <v>5158.5250000000005</v>
      </c>
      <c r="L10" t="str">
        <f t="shared" si="1"/>
        <v>No Confirmation</v>
      </c>
      <c r="M10" t="str">
        <f t="shared" si="2"/>
        <v>No Trend</v>
      </c>
      <c r="N10">
        <v>50.817457472912253</v>
      </c>
      <c r="O10" t="str">
        <f t="shared" si="3"/>
        <v>No Momentum</v>
      </c>
      <c r="P10" t="str">
        <f t="shared" si="4"/>
        <v>No Trend + Momentum</v>
      </c>
      <c r="Q10">
        <f t="shared" si="5"/>
        <v>9</v>
      </c>
      <c r="R10">
        <f t="shared" si="6"/>
        <v>168.94999999999982</v>
      </c>
      <c r="S10">
        <f t="shared" si="7"/>
        <v>5.3270198283515889E-2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5299</v>
      </c>
      <c r="D11">
        <v>5342.75</v>
      </c>
      <c r="E11">
        <v>5280.05</v>
      </c>
      <c r="F11">
        <v>5300</v>
      </c>
      <c r="G11">
        <f>_xll.TA_TYPPRICE(D11,E11,F11)</f>
        <v>5307.5999999999995</v>
      </c>
      <c r="H11">
        <v>5290.2751302083325</v>
      </c>
      <c r="I11" t="str">
        <f t="shared" si="0"/>
        <v>UP</v>
      </c>
      <c r="J11">
        <v>5291.5371141975311</v>
      </c>
      <c r="K11">
        <v>5185.530555555556</v>
      </c>
      <c r="L11" t="str">
        <f t="shared" si="1"/>
        <v>UP</v>
      </c>
      <c r="M11" t="str">
        <f t="shared" si="2"/>
        <v>UP</v>
      </c>
      <c r="N11">
        <v>62.212313460499701</v>
      </c>
      <c r="O11" t="str">
        <f t="shared" si="3"/>
        <v>UP</v>
      </c>
      <c r="P11" t="str">
        <f t="shared" si="4"/>
        <v>UP</v>
      </c>
      <c r="Q11">
        <f t="shared" si="5"/>
        <v>19.949999999999818</v>
      </c>
      <c r="R11">
        <f t="shared" si="6"/>
        <v>62.699999999999818</v>
      </c>
      <c r="S11">
        <f t="shared" si="7"/>
        <v>0.31818181818181618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5285.7</v>
      </c>
      <c r="D12">
        <v>5335.05</v>
      </c>
      <c r="E12">
        <v>5251.55</v>
      </c>
      <c r="F12">
        <v>5320</v>
      </c>
      <c r="G12">
        <f>_xll.TA_TYPPRICE(D12,E12,F12)</f>
        <v>5302.2</v>
      </c>
      <c r="H12">
        <v>5296.2375651041657</v>
      </c>
      <c r="I12" t="str">
        <f t="shared" si="0"/>
        <v>UP</v>
      </c>
      <c r="J12">
        <v>5301.2066443758576</v>
      </c>
      <c r="K12">
        <v>5200.2015432098769</v>
      </c>
      <c r="L12" t="str">
        <f t="shared" si="1"/>
        <v>UP</v>
      </c>
      <c r="M12" t="str">
        <f t="shared" si="2"/>
        <v>UP</v>
      </c>
      <c r="N12">
        <v>65.100093417262144</v>
      </c>
      <c r="O12" t="str">
        <f t="shared" si="3"/>
        <v>UP</v>
      </c>
      <c r="P12" t="str">
        <f t="shared" si="4"/>
        <v>UP</v>
      </c>
      <c r="Q12">
        <f t="shared" si="5"/>
        <v>68.449999999999818</v>
      </c>
      <c r="R12">
        <f t="shared" si="6"/>
        <v>83.5</v>
      </c>
      <c r="S12">
        <f t="shared" si="7"/>
        <v>0.81976047904191396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5277</v>
      </c>
      <c r="D13">
        <v>5340</v>
      </c>
      <c r="E13">
        <v>5277</v>
      </c>
      <c r="F13">
        <v>5335</v>
      </c>
      <c r="G13">
        <f>_xll.TA_TYPPRICE(D13,E13,F13)</f>
        <v>5317.333333333333</v>
      </c>
      <c r="H13">
        <v>5306.7854492187489</v>
      </c>
      <c r="I13" t="str">
        <f t="shared" si="0"/>
        <v>UP</v>
      </c>
      <c r="J13">
        <v>5309.8273900701115</v>
      </c>
      <c r="K13">
        <v>5217.2678669410152</v>
      </c>
      <c r="L13" t="str">
        <f t="shared" si="1"/>
        <v>UP</v>
      </c>
      <c r="M13" t="str">
        <f t="shared" si="2"/>
        <v>UP</v>
      </c>
      <c r="N13">
        <v>67.433328227390717</v>
      </c>
      <c r="O13" t="str">
        <f t="shared" si="3"/>
        <v>UP</v>
      </c>
      <c r="P13" t="str">
        <f t="shared" si="4"/>
        <v>UP</v>
      </c>
      <c r="Q13">
        <f t="shared" si="5"/>
        <v>58</v>
      </c>
      <c r="R13">
        <f t="shared" si="6"/>
        <v>63</v>
      </c>
      <c r="S13">
        <f t="shared" si="7"/>
        <v>0.92063492063492058</v>
      </c>
      <c r="T13" t="str">
        <f t="shared" si="8"/>
        <v>UP</v>
      </c>
      <c r="U13" t="str">
        <f t="shared" si="9"/>
        <v>UP</v>
      </c>
      <c r="V13">
        <v>5230.75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5311</v>
      </c>
      <c r="D14">
        <v>5328.85</v>
      </c>
      <c r="E14">
        <v>5275</v>
      </c>
      <c r="F14">
        <v>5300</v>
      </c>
      <c r="G14">
        <f>_xll.TA_TYPPRICE(D14,E14,F14)</f>
        <v>5301.2833333333338</v>
      </c>
      <c r="H14">
        <v>5304.0343912760418</v>
      </c>
      <c r="I14" t="str">
        <f t="shared" si="0"/>
        <v>DOWN</v>
      </c>
      <c r="J14">
        <v>5314.0546367211982</v>
      </c>
      <c r="K14">
        <v>5230.0972298430115</v>
      </c>
      <c r="L14" t="str">
        <f t="shared" si="1"/>
        <v>No Confirmation</v>
      </c>
      <c r="M14" t="str">
        <f t="shared" si="2"/>
        <v>No Trend</v>
      </c>
      <c r="N14">
        <v>56.429852366596414</v>
      </c>
      <c r="O14" t="str">
        <f t="shared" si="3"/>
        <v>No Momentum</v>
      </c>
      <c r="P14" t="str">
        <f t="shared" si="4"/>
        <v>No Trend + Momentum</v>
      </c>
      <c r="Q14">
        <f t="shared" si="5"/>
        <v>25</v>
      </c>
      <c r="R14">
        <f t="shared" si="6"/>
        <v>53.850000000000364</v>
      </c>
      <c r="S14">
        <f t="shared" si="7"/>
        <v>0.46425255338904048</v>
      </c>
      <c r="T14" t="str">
        <f t="shared" si="8"/>
        <v>No Indication</v>
      </c>
      <c r="U14" t="str">
        <f t="shared" si="9"/>
        <v>No T+M+I</v>
      </c>
      <c r="V14">
        <v>5241.4038461538457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5348</v>
      </c>
      <c r="D15">
        <v>5348</v>
      </c>
      <c r="E15">
        <v>5272</v>
      </c>
      <c r="F15">
        <v>5290</v>
      </c>
      <c r="G15">
        <f>_xll.TA_TYPPRICE(D15,E15,F15)</f>
        <v>5303.333333333333</v>
      </c>
      <c r="H15">
        <v>5303.6838623046879</v>
      </c>
      <c r="I15" t="str">
        <f t="shared" si="0"/>
        <v>DOWN</v>
      </c>
      <c r="J15">
        <v>5321.5980507831546</v>
      </c>
      <c r="K15">
        <v>5239.4089565445647</v>
      </c>
      <c r="L15" t="str">
        <f t="shared" si="1"/>
        <v>No Confirmation</v>
      </c>
      <c r="M15" t="str">
        <f t="shared" si="2"/>
        <v>No Trend</v>
      </c>
      <c r="N15">
        <v>53.322383253889527</v>
      </c>
      <c r="O15" t="str">
        <f t="shared" si="3"/>
        <v>No Momentum</v>
      </c>
      <c r="P15" t="str">
        <f t="shared" si="4"/>
        <v>No Trend + Momentum</v>
      </c>
      <c r="Q15">
        <f t="shared" si="5"/>
        <v>18</v>
      </c>
      <c r="R15">
        <f t="shared" si="6"/>
        <v>76</v>
      </c>
      <c r="S15">
        <f t="shared" si="7"/>
        <v>0.23684210526315788</v>
      </c>
      <c r="T15" t="str">
        <f t="shared" si="8"/>
        <v>No Indication</v>
      </c>
      <c r="U15" t="str">
        <f t="shared" si="9"/>
        <v>No T+M+I</v>
      </c>
      <c r="V15">
        <v>5248.8801775147922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5290</v>
      </c>
      <c r="D16">
        <v>5336</v>
      </c>
      <c r="E16">
        <v>5290</v>
      </c>
      <c r="F16">
        <v>5308</v>
      </c>
      <c r="G16">
        <f>_xll.TA_TYPPRICE(D16,E16,F16)</f>
        <v>5311.333333333333</v>
      </c>
      <c r="H16">
        <v>5307.5085978190109</v>
      </c>
      <c r="I16" t="str">
        <f t="shared" si="0"/>
        <v>UP</v>
      </c>
      <c r="J16">
        <v>5324.7984839424535</v>
      </c>
      <c r="K16">
        <v>5250.6514106457726</v>
      </c>
      <c r="L16" t="str">
        <f t="shared" si="1"/>
        <v>No Confirmation</v>
      </c>
      <c r="M16" t="str">
        <f t="shared" si="2"/>
        <v>No Trend</v>
      </c>
      <c r="N16">
        <v>58.468272349503316</v>
      </c>
      <c r="O16" t="str">
        <f t="shared" si="3"/>
        <v>No Momentum</v>
      </c>
      <c r="P16" t="str">
        <f t="shared" si="4"/>
        <v>No Trend + Momentum</v>
      </c>
      <c r="Q16">
        <f t="shared" si="5"/>
        <v>18</v>
      </c>
      <c r="R16">
        <f t="shared" si="6"/>
        <v>46</v>
      </c>
      <c r="S16">
        <f t="shared" si="7"/>
        <v>0.39130434782608697</v>
      </c>
      <c r="T16" t="str">
        <f t="shared" si="8"/>
        <v>No Indication</v>
      </c>
      <c r="U16" t="str">
        <f t="shared" si="9"/>
        <v>No T+M+I</v>
      </c>
      <c r="V16">
        <v>5257.9755348202088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5295</v>
      </c>
      <c r="D17">
        <v>5303.5</v>
      </c>
      <c r="E17">
        <v>5256.75</v>
      </c>
      <c r="F17">
        <v>5280</v>
      </c>
      <c r="G17">
        <f>_xll.TA_TYPPRICE(D17,E17,F17)</f>
        <v>5280.083333333333</v>
      </c>
      <c r="H17">
        <v>5293.7959655761715</v>
      </c>
      <c r="I17" t="str">
        <f t="shared" si="0"/>
        <v>DOWN</v>
      </c>
      <c r="J17">
        <v>5320.0654875107975</v>
      </c>
      <c r="K17">
        <v>5252.0066527244899</v>
      </c>
      <c r="L17" t="str">
        <f t="shared" si="1"/>
        <v>No Confirmation</v>
      </c>
      <c r="M17" t="str">
        <f t="shared" si="2"/>
        <v>No Trend</v>
      </c>
      <c r="N17">
        <v>48.14732718812175</v>
      </c>
      <c r="O17" t="str">
        <f t="shared" si="3"/>
        <v>No Momentum</v>
      </c>
      <c r="P17" t="str">
        <f t="shared" si="4"/>
        <v>No Trend + Momentum</v>
      </c>
      <c r="Q17">
        <f t="shared" si="5"/>
        <v>23.25</v>
      </c>
      <c r="R17">
        <f t="shared" si="6"/>
        <v>46.75</v>
      </c>
      <c r="S17">
        <f t="shared" si="7"/>
        <v>0.49732620320855614</v>
      </c>
      <c r="T17" t="str">
        <f t="shared" si="8"/>
        <v>No Indication</v>
      </c>
      <c r="U17" t="str">
        <f t="shared" si="9"/>
        <v>No T+M+I</v>
      </c>
      <c r="V17">
        <v>5261.3639140786381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5285</v>
      </c>
      <c r="D18">
        <v>5310</v>
      </c>
      <c r="E18">
        <v>5250</v>
      </c>
      <c r="F18">
        <v>5270</v>
      </c>
      <c r="G18">
        <f>_xll.TA_TYPPRICE(D18,E18,F18)</f>
        <v>5276.666666666667</v>
      </c>
      <c r="H18">
        <v>5285.2313161214188</v>
      </c>
      <c r="I18" t="str">
        <f t="shared" si="0"/>
        <v>DOWN</v>
      </c>
      <c r="J18">
        <v>5317.828712508398</v>
      </c>
      <c r="K18">
        <v>5251.5607298968253</v>
      </c>
      <c r="L18" t="str">
        <f t="shared" si="1"/>
        <v>No Confirmation</v>
      </c>
      <c r="M18" t="str">
        <f t="shared" si="2"/>
        <v>No Trend</v>
      </c>
      <c r="N18">
        <v>44.63026042883039</v>
      </c>
      <c r="O18" t="str">
        <f t="shared" si="3"/>
        <v>No Momentum</v>
      </c>
      <c r="P18" t="str">
        <f t="shared" si="4"/>
        <v>No Trend + Momentum</v>
      </c>
      <c r="Q18">
        <f t="shared" si="5"/>
        <v>20</v>
      </c>
      <c r="R18">
        <f t="shared" si="6"/>
        <v>60</v>
      </c>
      <c r="S18">
        <f t="shared" si="7"/>
        <v>0.33333333333333331</v>
      </c>
      <c r="T18" t="str">
        <f t="shared" si="8"/>
        <v>No Indication</v>
      </c>
      <c r="U18" t="str">
        <f t="shared" si="9"/>
        <v>No T+M+I</v>
      </c>
      <c r="V18">
        <v>5262.6925426819244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5230.7</v>
      </c>
      <c r="D19">
        <v>5260</v>
      </c>
      <c r="E19">
        <v>5175</v>
      </c>
      <c r="F19">
        <v>5260</v>
      </c>
      <c r="G19">
        <f>_xll.TA_TYPPRICE(D19,E19,F19)</f>
        <v>5231.666666666667</v>
      </c>
      <c r="H19">
        <v>5258.4489913940433</v>
      </c>
      <c r="I19" t="str">
        <f t="shared" si="0"/>
        <v>UP</v>
      </c>
      <c r="J19">
        <v>5304.9778875065322</v>
      </c>
      <c r="K19">
        <v>5234.5472343641977</v>
      </c>
      <c r="L19" t="str">
        <f t="shared" si="1"/>
        <v>No Confirmation</v>
      </c>
      <c r="M19" t="str">
        <f t="shared" si="2"/>
        <v>No Trend</v>
      </c>
      <c r="N19">
        <v>40.896041982944304</v>
      </c>
      <c r="O19" t="str">
        <f t="shared" si="3"/>
        <v>No Momentum</v>
      </c>
      <c r="P19" t="str">
        <f t="shared" si="4"/>
        <v>No Trend + Momentum</v>
      </c>
      <c r="Q19">
        <f t="shared" si="5"/>
        <v>85</v>
      </c>
      <c r="R19">
        <f t="shared" si="6"/>
        <v>85</v>
      </c>
      <c r="S19">
        <f t="shared" si="7"/>
        <v>1</v>
      </c>
      <c r="T19" t="str">
        <f t="shared" si="8"/>
        <v>UP</v>
      </c>
      <c r="U19" t="str">
        <f t="shared" si="9"/>
        <v>No T+M+I</v>
      </c>
      <c r="V19">
        <v>5262.2783053462435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5248</v>
      </c>
      <c r="D20">
        <v>5345</v>
      </c>
      <c r="E20">
        <v>5213.75</v>
      </c>
      <c r="F20">
        <v>5345</v>
      </c>
      <c r="G20">
        <f>_xll.TA_TYPPRICE(D20,E20,F20)</f>
        <v>5301.25</v>
      </c>
      <c r="H20">
        <v>5279.8494956970217</v>
      </c>
      <c r="I20" t="str">
        <f t="shared" si="0"/>
        <v>UP</v>
      </c>
      <c r="J20">
        <v>5313.8716902828583</v>
      </c>
      <c r="K20">
        <v>5229.9256267277096</v>
      </c>
      <c r="L20" t="str">
        <f t="shared" si="1"/>
        <v>UP</v>
      </c>
      <c r="M20" t="str">
        <f t="shared" si="2"/>
        <v>UP</v>
      </c>
      <c r="N20">
        <v>68.711424226868218</v>
      </c>
      <c r="O20" t="str">
        <f t="shared" si="3"/>
        <v>UP</v>
      </c>
      <c r="P20" t="str">
        <f t="shared" si="4"/>
        <v>UP</v>
      </c>
      <c r="Q20">
        <f t="shared" si="5"/>
        <v>131.25</v>
      </c>
      <c r="R20">
        <f t="shared" si="6"/>
        <v>131.25</v>
      </c>
      <c r="S20">
        <f t="shared" si="7"/>
        <v>1</v>
      </c>
      <c r="T20" t="str">
        <f t="shared" si="8"/>
        <v>UP</v>
      </c>
      <c r="U20" t="str">
        <f t="shared" si="9"/>
        <v>UP</v>
      </c>
      <c r="V20">
        <v>5275.0047199083601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5284.8</v>
      </c>
      <c r="D21">
        <v>5364.6</v>
      </c>
      <c r="E21">
        <v>5270</v>
      </c>
      <c r="F21">
        <v>5349</v>
      </c>
      <c r="G21">
        <f>_xll.TA_TYPPRICE(D21,E21,F21)</f>
        <v>5327.8666666666668</v>
      </c>
      <c r="H21">
        <v>5303.8580811818447</v>
      </c>
      <c r="I21" t="str">
        <f t="shared" si="0"/>
        <v>UP</v>
      </c>
      <c r="J21">
        <v>5325.1446479977785</v>
      </c>
      <c r="K21">
        <v>5238.8310430104411</v>
      </c>
      <c r="L21" t="str">
        <f t="shared" si="1"/>
        <v>UP</v>
      </c>
      <c r="M21" t="str">
        <f t="shared" si="2"/>
        <v>UP</v>
      </c>
      <c r="N21">
        <v>69.554265891287542</v>
      </c>
      <c r="O21" t="str">
        <f t="shared" si="3"/>
        <v>UP</v>
      </c>
      <c r="P21" t="str">
        <f t="shared" si="4"/>
        <v>UP</v>
      </c>
      <c r="Q21">
        <f t="shared" si="5"/>
        <v>79</v>
      </c>
      <c r="R21">
        <f t="shared" si="6"/>
        <v>94.600000000000364</v>
      </c>
      <c r="S21">
        <f t="shared" si="7"/>
        <v>0.83509513742071562</v>
      </c>
      <c r="T21" t="str">
        <f t="shared" si="8"/>
        <v>UP</v>
      </c>
      <c r="U21" t="str">
        <f t="shared" si="9"/>
        <v>UP</v>
      </c>
      <c r="V21">
        <v>5286.3886091532277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5300.1</v>
      </c>
      <c r="D22">
        <v>5344.45</v>
      </c>
      <c r="E22">
        <v>5275</v>
      </c>
      <c r="F22">
        <v>5320</v>
      </c>
      <c r="G22">
        <f>_xll.TA_TYPPRICE(D22,E22,F22)</f>
        <v>5313.1500000000005</v>
      </c>
      <c r="H22">
        <v>5308.5040405909222</v>
      </c>
      <c r="I22" t="str">
        <f t="shared" si="0"/>
        <v>UP</v>
      </c>
      <c r="J22">
        <v>5329.4347262204947</v>
      </c>
      <c r="K22">
        <v>5246.8685890081206</v>
      </c>
      <c r="L22" t="str">
        <f t="shared" si="1"/>
        <v>No Confirmation</v>
      </c>
      <c r="M22" t="str">
        <f t="shared" si="2"/>
        <v>No Trend</v>
      </c>
      <c r="N22">
        <v>55.906273656034124</v>
      </c>
      <c r="O22" t="str">
        <f t="shared" si="3"/>
        <v>No Momentum</v>
      </c>
      <c r="P22" t="str">
        <f t="shared" si="4"/>
        <v>No Trend + Momentum</v>
      </c>
      <c r="Q22">
        <f t="shared" si="5"/>
        <v>45</v>
      </c>
      <c r="R22">
        <f t="shared" si="6"/>
        <v>69.449999999999818</v>
      </c>
      <c r="S22">
        <f t="shared" si="7"/>
        <v>0.64794816414686995</v>
      </c>
      <c r="T22" t="str">
        <f t="shared" si="8"/>
        <v>No Indication</v>
      </c>
      <c r="U22" t="str">
        <f t="shared" si="9"/>
        <v>No T+M+I</v>
      </c>
      <c r="V22">
        <v>5291.5595923604233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5302</v>
      </c>
      <c r="D23">
        <v>5305.7</v>
      </c>
      <c r="E23">
        <v>5252.3</v>
      </c>
      <c r="F23">
        <v>5290</v>
      </c>
      <c r="G23">
        <f>_xll.TA_TYPPRICE(D23,E23,F23)</f>
        <v>5282.666666666667</v>
      </c>
      <c r="H23">
        <v>5295.5853536287941</v>
      </c>
      <c r="I23" t="str">
        <f t="shared" si="0"/>
        <v>DOWN</v>
      </c>
      <c r="J23">
        <v>5324.16034261594</v>
      </c>
      <c r="K23">
        <v>5248.0755692285384</v>
      </c>
      <c r="L23" t="str">
        <f t="shared" si="1"/>
        <v>No Confirmation</v>
      </c>
      <c r="M23" t="str">
        <f t="shared" si="2"/>
        <v>No Trend</v>
      </c>
      <c r="N23">
        <v>44.591822582313434</v>
      </c>
      <c r="O23" t="str">
        <f t="shared" si="3"/>
        <v>No Momentum</v>
      </c>
      <c r="P23" t="str">
        <f t="shared" si="4"/>
        <v>No Trend + Momentum</v>
      </c>
      <c r="Q23">
        <f t="shared" si="5"/>
        <v>37.699999999999818</v>
      </c>
      <c r="R23">
        <f t="shared" si="6"/>
        <v>53.399999999999636</v>
      </c>
      <c r="S23">
        <f t="shared" si="7"/>
        <v>0.70599250936329727</v>
      </c>
      <c r="T23" t="str">
        <f t="shared" si="8"/>
        <v>No Indication</v>
      </c>
      <c r="U23" t="str">
        <f t="shared" si="9"/>
        <v>No T+M+I</v>
      </c>
      <c r="V23">
        <v>5291.3196550742041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5270.05</v>
      </c>
      <c r="D24">
        <v>5336.7</v>
      </c>
      <c r="E24">
        <v>5270.05</v>
      </c>
      <c r="F24">
        <v>5319</v>
      </c>
      <c r="G24">
        <f>_xll.TA_TYPPRICE(D24,E24,F24)</f>
        <v>5308.583333333333</v>
      </c>
      <c r="H24">
        <v>5302.0843434810631</v>
      </c>
      <c r="I24" t="str">
        <f t="shared" si="0"/>
        <v>UP</v>
      </c>
      <c r="J24">
        <v>5326.9469331457312</v>
      </c>
      <c r="K24">
        <v>5252.9587760666409</v>
      </c>
      <c r="L24" t="str">
        <f t="shared" si="1"/>
        <v>No Confirmation</v>
      </c>
      <c r="M24" t="str">
        <f t="shared" si="2"/>
        <v>No Trend</v>
      </c>
      <c r="N24">
        <v>55.479187517643147</v>
      </c>
      <c r="O24" t="str">
        <f t="shared" si="3"/>
        <v>No Momentum</v>
      </c>
      <c r="P24" t="str">
        <f t="shared" si="4"/>
        <v>No Trend + Momentum</v>
      </c>
      <c r="Q24">
        <f t="shared" si="5"/>
        <v>48.949999999999818</v>
      </c>
      <c r="R24">
        <f t="shared" si="6"/>
        <v>66.649999999999636</v>
      </c>
      <c r="S24">
        <f t="shared" si="7"/>
        <v>0.73443360840210181</v>
      </c>
      <c r="T24" t="str">
        <f t="shared" si="8"/>
        <v>No Indication</v>
      </c>
      <c r="U24" t="str">
        <f t="shared" si="9"/>
        <v>No T+M+I</v>
      </c>
      <c r="V24">
        <v>5295.5781696781723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5311.45</v>
      </c>
      <c r="D25">
        <v>5449</v>
      </c>
      <c r="E25">
        <v>5275</v>
      </c>
      <c r="F25">
        <v>5410</v>
      </c>
      <c r="G25">
        <f>_xll.TA_TYPPRICE(D25,E25,F25)</f>
        <v>5378</v>
      </c>
      <c r="H25">
        <v>5340.0421717405316</v>
      </c>
      <c r="I25" t="str">
        <f t="shared" si="0"/>
        <v>UP</v>
      </c>
      <c r="J25">
        <v>5354.0698368911244</v>
      </c>
      <c r="K25">
        <v>5257.85682582961</v>
      </c>
      <c r="L25" t="str">
        <f t="shared" si="1"/>
        <v>UP</v>
      </c>
      <c r="M25" t="str">
        <f t="shared" si="2"/>
        <v>UP</v>
      </c>
      <c r="N25">
        <v>74.857369646896743</v>
      </c>
      <c r="O25" t="str">
        <f t="shared" si="3"/>
        <v>UP</v>
      </c>
      <c r="P25" t="str">
        <f t="shared" si="4"/>
        <v>UP</v>
      </c>
      <c r="Q25">
        <f t="shared" si="5"/>
        <v>135</v>
      </c>
      <c r="R25">
        <f t="shared" si="6"/>
        <v>174</v>
      </c>
      <c r="S25">
        <f t="shared" si="7"/>
        <v>0.77586206896551724</v>
      </c>
      <c r="T25" t="str">
        <f t="shared" si="8"/>
        <v>No Indication</v>
      </c>
      <c r="U25" t="str">
        <f t="shared" si="9"/>
        <v>No T+M+I</v>
      </c>
      <c r="V25">
        <v>5313.1815281892232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5374.85</v>
      </c>
      <c r="D26">
        <v>5468.7</v>
      </c>
      <c r="E26">
        <v>5374.85</v>
      </c>
      <c r="F26">
        <v>5400</v>
      </c>
      <c r="G26">
        <f>_xll.TA_TYPPRICE(D26,E26,F26)</f>
        <v>5414.5166666666664</v>
      </c>
      <c r="H26">
        <v>5377.279419203599</v>
      </c>
      <c r="I26" t="str">
        <f t="shared" si="0"/>
        <v>UP</v>
      </c>
      <c r="J26">
        <v>5379.5432064708748</v>
      </c>
      <c r="K26">
        <v>5283.8553089785855</v>
      </c>
      <c r="L26" t="str">
        <f t="shared" si="1"/>
        <v>UP</v>
      </c>
      <c r="M26" t="str">
        <f t="shared" si="2"/>
        <v>UP</v>
      </c>
      <c r="N26">
        <v>70.63424518231929</v>
      </c>
      <c r="O26" t="str">
        <f t="shared" si="3"/>
        <v>UP</v>
      </c>
      <c r="P26" t="str">
        <f t="shared" si="4"/>
        <v>UP</v>
      </c>
      <c r="Q26">
        <f t="shared" si="5"/>
        <v>25.149999999999636</v>
      </c>
      <c r="R26">
        <f t="shared" si="6"/>
        <v>93.849999999999454</v>
      </c>
      <c r="S26">
        <f t="shared" si="7"/>
        <v>0.26798082045817562</v>
      </c>
      <c r="T26" t="str">
        <f t="shared" si="8"/>
        <v>No Indication</v>
      </c>
      <c r="U26" t="str">
        <f t="shared" si="9"/>
        <v>No T+M+I</v>
      </c>
      <c r="V26">
        <v>5326.5382161601119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5375</v>
      </c>
      <c r="D27">
        <v>5430</v>
      </c>
      <c r="E27">
        <v>5330</v>
      </c>
      <c r="F27">
        <v>5380</v>
      </c>
      <c r="G27">
        <f>_xll.TA_TYPPRICE(D27,E27,F27)</f>
        <v>5380</v>
      </c>
      <c r="H27">
        <v>5378.639709601799</v>
      </c>
      <c r="I27" t="str">
        <f t="shared" si="0"/>
        <v>UP</v>
      </c>
      <c r="J27">
        <v>5390.755827255125</v>
      </c>
      <c r="K27">
        <v>5294.1096847611225</v>
      </c>
      <c r="L27" t="str">
        <f t="shared" si="1"/>
        <v>No Confirmation</v>
      </c>
      <c r="M27" t="str">
        <f t="shared" si="2"/>
        <v>No Trend</v>
      </c>
      <c r="N27">
        <v>61.90344329079862</v>
      </c>
      <c r="O27" t="str">
        <f t="shared" si="3"/>
        <v>UP</v>
      </c>
      <c r="P27" t="str">
        <f t="shared" si="4"/>
        <v>No Trend + Momentum</v>
      </c>
      <c r="Q27">
        <f t="shared" si="5"/>
        <v>50</v>
      </c>
      <c r="R27">
        <f t="shared" si="6"/>
        <v>100</v>
      </c>
      <c r="S27">
        <f t="shared" si="7"/>
        <v>0.5</v>
      </c>
      <c r="T27" t="str">
        <f t="shared" si="8"/>
        <v>No Indication</v>
      </c>
      <c r="U27" t="str">
        <f t="shared" si="9"/>
        <v>No T+M+I</v>
      </c>
      <c r="V27">
        <v>5334.7631059816331</v>
      </c>
      <c r="W27">
        <v>5280.3846153846152</v>
      </c>
      <c r="X27">
        <f t="shared" si="10"/>
        <v>54.378490597017844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5328.9</v>
      </c>
      <c r="D28">
        <v>5375</v>
      </c>
      <c r="E28">
        <v>5328</v>
      </c>
      <c r="F28">
        <v>5328</v>
      </c>
      <c r="G28">
        <f>_xll.TA_TYPPRICE(D28,E28,F28)</f>
        <v>5343.666666666667</v>
      </c>
      <c r="H28">
        <v>5361.1531881342326</v>
      </c>
      <c r="I28" t="str">
        <f t="shared" si="0"/>
        <v>DOWN</v>
      </c>
      <c r="J28">
        <v>5387.2545323095419</v>
      </c>
      <c r="K28">
        <v>5301.6408659253175</v>
      </c>
      <c r="L28" t="str">
        <f t="shared" si="1"/>
        <v>No Confirmation</v>
      </c>
      <c r="M28" t="str">
        <f t="shared" si="2"/>
        <v>No Trend</v>
      </c>
      <c r="N28">
        <v>44.162525380748832</v>
      </c>
      <c r="O28" t="str">
        <f t="shared" si="3"/>
        <v>No Momentum</v>
      </c>
      <c r="P28" t="str">
        <f t="shared" si="4"/>
        <v>No Trend + Momentum</v>
      </c>
      <c r="Q28">
        <f t="shared" si="5"/>
        <v>0</v>
      </c>
      <c r="R28">
        <f t="shared" si="6"/>
        <v>47</v>
      </c>
      <c r="S28">
        <f t="shared" si="7"/>
        <v>0</v>
      </c>
      <c r="T28" t="str">
        <f t="shared" si="8"/>
        <v>DOWN</v>
      </c>
      <c r="U28" t="str">
        <f t="shared" si="9"/>
        <v>No T+M+I</v>
      </c>
      <c r="V28">
        <v>5333.7226281383046</v>
      </c>
      <c r="W28">
        <v>5283.9116809116804</v>
      </c>
      <c r="X28">
        <f t="shared" si="10"/>
        <v>49.810947226624194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5314</v>
      </c>
      <c r="D29">
        <v>5397.95</v>
      </c>
      <c r="E29">
        <v>5300</v>
      </c>
      <c r="F29">
        <v>5311</v>
      </c>
      <c r="G29">
        <f>_xll.TA_TYPPRICE(D29,E29,F29)</f>
        <v>5336.3166666666666</v>
      </c>
      <c r="H29">
        <v>5348.73492740045</v>
      </c>
      <c r="I29" t="str">
        <f t="shared" si="0"/>
        <v>DOWN</v>
      </c>
      <c r="J29">
        <v>5389.6313029074217</v>
      </c>
      <c r="K29">
        <v>5301.2762290530245</v>
      </c>
      <c r="L29" t="str">
        <f t="shared" si="1"/>
        <v>No Confirmation</v>
      </c>
      <c r="M29" t="str">
        <f t="shared" si="2"/>
        <v>No Trend</v>
      </c>
      <c r="N29">
        <v>39.532616634509466</v>
      </c>
      <c r="O29" t="str">
        <f t="shared" si="3"/>
        <v>DOWN</v>
      </c>
      <c r="P29" t="str">
        <f t="shared" si="4"/>
        <v>No Trend + Momentum</v>
      </c>
      <c r="Q29">
        <f t="shared" si="5"/>
        <v>11</v>
      </c>
      <c r="R29">
        <f t="shared" si="6"/>
        <v>97.949999999999818</v>
      </c>
      <c r="S29">
        <f t="shared" si="7"/>
        <v>0.11230219499744788</v>
      </c>
      <c r="T29" t="str">
        <f t="shared" si="8"/>
        <v>DOWN</v>
      </c>
      <c r="U29" t="str">
        <f t="shared" si="9"/>
        <v>No T+M+I</v>
      </c>
      <c r="V29">
        <v>5330.2268391939497</v>
      </c>
      <c r="W29">
        <v>5285.918223066371</v>
      </c>
      <c r="X29">
        <f t="shared" si="10"/>
        <v>44.308616127578716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5353.85</v>
      </c>
      <c r="D30">
        <v>5394.95</v>
      </c>
      <c r="E30">
        <v>5305.1</v>
      </c>
      <c r="F30">
        <v>5326</v>
      </c>
      <c r="G30">
        <f>_xll.TA_TYPPRICE(D30,E30,F30)</f>
        <v>5342.0166666666664</v>
      </c>
      <c r="H30">
        <v>5345.3757970335582</v>
      </c>
      <c r="I30" t="str">
        <f t="shared" si="0"/>
        <v>DOWN</v>
      </c>
      <c r="J30">
        <v>5390.8132355946609</v>
      </c>
      <c r="K30">
        <v>5302.1259559301307</v>
      </c>
      <c r="L30" t="str">
        <f t="shared" si="1"/>
        <v>No Confirmation</v>
      </c>
      <c r="M30" t="str">
        <f t="shared" si="2"/>
        <v>No Trend</v>
      </c>
      <c r="N30">
        <v>45.799791845458998</v>
      </c>
      <c r="O30" t="str">
        <f t="shared" si="3"/>
        <v>No Momentum</v>
      </c>
      <c r="P30" t="str">
        <f t="shared" si="4"/>
        <v>No Trend + Momentum</v>
      </c>
      <c r="Q30">
        <f t="shared" si="5"/>
        <v>20.899999999999636</v>
      </c>
      <c r="R30">
        <f t="shared" si="6"/>
        <v>89.849999999999454</v>
      </c>
      <c r="S30">
        <f t="shared" si="7"/>
        <v>0.23260990539788273</v>
      </c>
      <c r="T30" t="str">
        <f t="shared" si="8"/>
        <v>No Indication</v>
      </c>
      <c r="U30" t="str">
        <f t="shared" si="9"/>
        <v>No T+M+I</v>
      </c>
      <c r="V30">
        <v>5329.5765562410343</v>
      </c>
      <c r="W30">
        <v>5288.8872435799731</v>
      </c>
      <c r="X30">
        <f t="shared" si="10"/>
        <v>40.689312661061194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5360.3</v>
      </c>
      <c r="D31">
        <v>5400</v>
      </c>
      <c r="E31">
        <v>5351</v>
      </c>
      <c r="F31">
        <v>5390</v>
      </c>
      <c r="G31">
        <f>_xll.TA_TYPPRICE(D31,E31,F31)</f>
        <v>5380.333333333333</v>
      </c>
      <c r="H31">
        <v>5362.8545651834456</v>
      </c>
      <c r="I31" t="str">
        <f t="shared" si="0"/>
        <v>UP</v>
      </c>
      <c r="J31">
        <v>5392.854738795847</v>
      </c>
      <c r="K31">
        <v>5312.9868546123234</v>
      </c>
      <c r="L31" t="str">
        <f t="shared" si="1"/>
        <v>No Confirmation</v>
      </c>
      <c r="M31" t="str">
        <f t="shared" si="2"/>
        <v>No Trend</v>
      </c>
      <c r="N31">
        <v>65.094644152706223</v>
      </c>
      <c r="O31" t="str">
        <f t="shared" si="3"/>
        <v>UP</v>
      </c>
      <c r="P31" t="str">
        <f t="shared" si="4"/>
        <v>No Trend + Momentum</v>
      </c>
      <c r="Q31">
        <f t="shared" si="5"/>
        <v>39</v>
      </c>
      <c r="R31">
        <f t="shared" si="6"/>
        <v>49</v>
      </c>
      <c r="S31">
        <f t="shared" si="7"/>
        <v>0.79591836734693877</v>
      </c>
      <c r="T31" t="str">
        <f t="shared" si="8"/>
        <v>No Indication</v>
      </c>
      <c r="U31" t="str">
        <f t="shared" si="9"/>
        <v>No T+M+I</v>
      </c>
      <c r="V31">
        <v>5338.8724706654903</v>
      </c>
      <c r="W31">
        <v>5296.3770773888637</v>
      </c>
      <c r="X31">
        <f t="shared" si="10"/>
        <v>42.495393276626601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5388.05</v>
      </c>
      <c r="D32">
        <v>5401.2</v>
      </c>
      <c r="E32">
        <v>5344.35</v>
      </c>
      <c r="F32">
        <v>5363</v>
      </c>
      <c r="G32">
        <f>_xll.TA_TYPPRICE(D32,E32,F32)</f>
        <v>5369.5166666666664</v>
      </c>
      <c r="H32">
        <v>5366.1856159250565</v>
      </c>
      <c r="I32" t="str">
        <f t="shared" si="0"/>
        <v>DOWN</v>
      </c>
      <c r="J32">
        <v>5394.7092412856591</v>
      </c>
      <c r="K32">
        <v>5319.9564424762521</v>
      </c>
      <c r="L32" t="str">
        <f t="shared" si="1"/>
        <v>No Confirmation</v>
      </c>
      <c r="M32" t="str">
        <f t="shared" si="2"/>
        <v>No Trend</v>
      </c>
      <c r="N32">
        <v>54.80591489138228</v>
      </c>
      <c r="O32" t="str">
        <f t="shared" si="3"/>
        <v>No Momentum</v>
      </c>
      <c r="P32" t="str">
        <f t="shared" si="4"/>
        <v>No Trend + Momentum</v>
      </c>
      <c r="Q32">
        <f t="shared" si="5"/>
        <v>18.649999999999636</v>
      </c>
      <c r="R32">
        <f t="shared" si="6"/>
        <v>56.849999999999454</v>
      </c>
      <c r="S32">
        <f t="shared" si="7"/>
        <v>0.32805628847844881</v>
      </c>
      <c r="T32" t="str">
        <f t="shared" si="8"/>
        <v>No Indication</v>
      </c>
      <c r="U32" t="str">
        <f t="shared" si="9"/>
        <v>No T+M+I</v>
      </c>
      <c r="V32">
        <v>5342.5843982554152</v>
      </c>
      <c r="W32">
        <v>5301.3121086933925</v>
      </c>
      <c r="X32">
        <f t="shared" si="10"/>
        <v>41.272289562022706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5350.8</v>
      </c>
      <c r="D33">
        <v>5360</v>
      </c>
      <c r="E33">
        <v>5320</v>
      </c>
      <c r="F33">
        <v>5330</v>
      </c>
      <c r="G33">
        <f>_xll.TA_TYPPRICE(D33,E33,F33)</f>
        <v>5336.666666666667</v>
      </c>
      <c r="H33">
        <v>5351.4261412958622</v>
      </c>
      <c r="I33" t="str">
        <f t="shared" si="0"/>
        <v>DOWN</v>
      </c>
      <c r="J33">
        <v>5386.9960765555124</v>
      </c>
      <c r="K33">
        <v>5319.9661219259742</v>
      </c>
      <c r="L33" t="str">
        <f t="shared" si="1"/>
        <v>No Confirmation</v>
      </c>
      <c r="M33" t="str">
        <f t="shared" si="2"/>
        <v>No Trend</v>
      </c>
      <c r="N33">
        <v>44.145717417913026</v>
      </c>
      <c r="O33" t="str">
        <f t="shared" si="3"/>
        <v>No Momentum</v>
      </c>
      <c r="P33" t="str">
        <f t="shared" si="4"/>
        <v>No Trend + Momentum</v>
      </c>
      <c r="Q33">
        <f t="shared" si="5"/>
        <v>10</v>
      </c>
      <c r="R33">
        <f t="shared" si="6"/>
        <v>40</v>
      </c>
      <c r="S33">
        <f t="shared" si="7"/>
        <v>0.25</v>
      </c>
      <c r="T33" t="str">
        <f t="shared" si="8"/>
        <v>No Indication</v>
      </c>
      <c r="U33" t="str">
        <f t="shared" si="9"/>
        <v>No T+M+I</v>
      </c>
      <c r="V33">
        <v>5340.6483369853513</v>
      </c>
      <c r="W33">
        <v>5303.4371376790668</v>
      </c>
      <c r="X33">
        <f t="shared" si="10"/>
        <v>37.21119930628447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5359.9</v>
      </c>
      <c r="D34">
        <v>5370</v>
      </c>
      <c r="E34">
        <v>5320.5</v>
      </c>
      <c r="F34">
        <v>5370</v>
      </c>
      <c r="G34">
        <f>_xll.TA_TYPPRICE(D34,E34,F34)</f>
        <v>5353.5</v>
      </c>
      <c r="H34">
        <v>5352.4630706479311</v>
      </c>
      <c r="I34" t="str">
        <f t="shared" si="0"/>
        <v>UP</v>
      </c>
      <c r="J34">
        <v>5383.2191706542872</v>
      </c>
      <c r="K34">
        <v>5320.0847614979803</v>
      </c>
      <c r="L34" t="str">
        <f t="shared" si="1"/>
        <v>No Confirmation</v>
      </c>
      <c r="M34" t="str">
        <f t="shared" si="2"/>
        <v>No Trend</v>
      </c>
      <c r="N34">
        <v>56.859596691174474</v>
      </c>
      <c r="O34" t="str">
        <f t="shared" si="3"/>
        <v>No Momentum</v>
      </c>
      <c r="P34" t="str">
        <f t="shared" si="4"/>
        <v>No Trend + Momentum</v>
      </c>
      <c r="Q34">
        <f t="shared" si="5"/>
        <v>49.5</v>
      </c>
      <c r="R34">
        <f t="shared" si="6"/>
        <v>49.5</v>
      </c>
      <c r="S34">
        <f t="shared" si="7"/>
        <v>1</v>
      </c>
      <c r="T34" t="str">
        <f t="shared" si="8"/>
        <v>UP</v>
      </c>
      <c r="U34" t="str">
        <f t="shared" si="9"/>
        <v>No T+M+I</v>
      </c>
      <c r="V34">
        <v>5345.1639774491432</v>
      </c>
      <c r="W34">
        <v>5308.36772007321</v>
      </c>
      <c r="X34">
        <f t="shared" si="10"/>
        <v>36.796257375933237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5370</v>
      </c>
      <c r="D35">
        <v>5394.85</v>
      </c>
      <c r="E35">
        <v>5341.95</v>
      </c>
      <c r="F35">
        <v>5361</v>
      </c>
      <c r="G35">
        <f>_xll.TA_TYPPRICE(D35,E35,F35)</f>
        <v>5365.9333333333334</v>
      </c>
      <c r="H35">
        <v>5359.1982019906318</v>
      </c>
      <c r="I35" t="str">
        <f t="shared" si="0"/>
        <v>UP</v>
      </c>
      <c r="J35">
        <v>5385.8037993977787</v>
      </c>
      <c r="K35">
        <v>5324.9437033873182</v>
      </c>
      <c r="L35" t="str">
        <f t="shared" si="1"/>
        <v>No Confirmation</v>
      </c>
      <c r="M35" t="str">
        <f t="shared" si="2"/>
        <v>No Trend</v>
      </c>
      <c r="N35">
        <v>53.438477444414936</v>
      </c>
      <c r="O35" t="str">
        <f t="shared" si="3"/>
        <v>No Momentum</v>
      </c>
      <c r="P35" t="str">
        <f t="shared" si="4"/>
        <v>No Trend + Momentum</v>
      </c>
      <c r="Q35">
        <f t="shared" si="5"/>
        <v>19.050000000000182</v>
      </c>
      <c r="R35">
        <f t="shared" si="6"/>
        <v>52.900000000000546</v>
      </c>
      <c r="S35">
        <f t="shared" si="7"/>
        <v>0.36011342155009424</v>
      </c>
      <c r="T35" t="str">
        <f t="shared" si="8"/>
        <v>No Indication</v>
      </c>
      <c r="U35" t="str">
        <f t="shared" si="9"/>
        <v>No T+M+I</v>
      </c>
      <c r="V35">
        <v>5347.6002886108135</v>
      </c>
      <c r="W35">
        <v>5312.2664074751947</v>
      </c>
      <c r="X35">
        <f t="shared" si="10"/>
        <v>35.333881135618867</v>
      </c>
      <c r="Y35">
        <v>42.477376363196427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5362.6</v>
      </c>
      <c r="D36">
        <v>5389.45</v>
      </c>
      <c r="E36">
        <v>5312.3</v>
      </c>
      <c r="F36">
        <v>5385</v>
      </c>
      <c r="G36">
        <f>_xll.TA_TYPPRICE(D36,E36,F36)</f>
        <v>5362.25</v>
      </c>
      <c r="H36">
        <v>5360.7241009953159</v>
      </c>
      <c r="I36" t="str">
        <f t="shared" si="0"/>
        <v>UP</v>
      </c>
      <c r="J36">
        <v>5386.6140661982727</v>
      </c>
      <c r="K36">
        <v>5322.1339915234694</v>
      </c>
      <c r="L36" t="str">
        <f t="shared" si="1"/>
        <v>No Confirmation</v>
      </c>
      <c r="M36" t="str">
        <f t="shared" si="2"/>
        <v>No Trend</v>
      </c>
      <c r="N36">
        <v>61.216813034699825</v>
      </c>
      <c r="O36" t="str">
        <f t="shared" si="3"/>
        <v>UP</v>
      </c>
      <c r="P36" t="str">
        <f t="shared" si="4"/>
        <v>No Trend + Momentum</v>
      </c>
      <c r="Q36">
        <f t="shared" si="5"/>
        <v>72.699999999999818</v>
      </c>
      <c r="R36">
        <f t="shared" si="6"/>
        <v>77.149999999999636</v>
      </c>
      <c r="S36">
        <f t="shared" si="7"/>
        <v>0.94232015554115567</v>
      </c>
      <c r="T36" t="str">
        <f t="shared" si="8"/>
        <v>UP</v>
      </c>
      <c r="U36" t="str">
        <f t="shared" si="9"/>
        <v>No T+M+I</v>
      </c>
      <c r="V36">
        <v>5353.3540903629964</v>
      </c>
      <c r="W36">
        <v>5317.6540809955504</v>
      </c>
      <c r="X36">
        <f t="shared" si="10"/>
        <v>35.700009367446</v>
      </c>
      <c r="Y36">
        <v>41.121902964046342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5345.05</v>
      </c>
      <c r="D37">
        <v>5377.95</v>
      </c>
      <c r="E37">
        <v>5341.05</v>
      </c>
      <c r="F37">
        <v>5360</v>
      </c>
      <c r="G37">
        <f>_xll.TA_TYPPRICE(D37,E37,F37)</f>
        <v>5359.666666666667</v>
      </c>
      <c r="H37">
        <v>5360.195383830991</v>
      </c>
      <c r="I37" t="str">
        <f t="shared" si="0"/>
        <v>DOWN</v>
      </c>
      <c r="J37">
        <v>5384.6887181542124</v>
      </c>
      <c r="K37">
        <v>5326.3375489626987</v>
      </c>
      <c r="L37" t="str">
        <f t="shared" si="1"/>
        <v>No Confirmation</v>
      </c>
      <c r="M37" t="str">
        <f t="shared" si="2"/>
        <v>No Trend</v>
      </c>
      <c r="N37">
        <v>50.279942822366927</v>
      </c>
      <c r="O37" t="str">
        <f t="shared" si="3"/>
        <v>No Momentum</v>
      </c>
      <c r="P37" t="str">
        <f t="shared" si="4"/>
        <v>No Trend + Momentum</v>
      </c>
      <c r="Q37">
        <f t="shared" si="5"/>
        <v>18.949999999999818</v>
      </c>
      <c r="R37">
        <f t="shared" si="6"/>
        <v>36.899999999999636</v>
      </c>
      <c r="S37">
        <f t="shared" si="7"/>
        <v>0.5135501355013552</v>
      </c>
      <c r="T37" t="str">
        <f t="shared" si="8"/>
        <v>No Indication</v>
      </c>
      <c r="U37" t="str">
        <f t="shared" si="9"/>
        <v>No T+M+I</v>
      </c>
      <c r="V37">
        <v>5354.3765379994584</v>
      </c>
      <c r="W37">
        <v>5320.790815736621</v>
      </c>
      <c r="X37">
        <f t="shared" si="10"/>
        <v>33.585722262837407</v>
      </c>
      <c r="Y37">
        <v>39.614666823804555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5332</v>
      </c>
      <c r="D38">
        <v>5390</v>
      </c>
      <c r="E38">
        <v>5332</v>
      </c>
      <c r="F38">
        <v>5362</v>
      </c>
      <c r="G38">
        <f>_xll.TA_TYPPRICE(D38,E38,F38)</f>
        <v>5361.333333333333</v>
      </c>
      <c r="H38">
        <v>5360.7643585821625</v>
      </c>
      <c r="I38" t="str">
        <f t="shared" si="0"/>
        <v>UP</v>
      </c>
      <c r="J38">
        <v>5385.8690030088319</v>
      </c>
      <c r="K38">
        <v>5327.5958714154322</v>
      </c>
      <c r="L38" t="str">
        <f t="shared" si="1"/>
        <v>No Confirmation</v>
      </c>
      <c r="M38" t="str">
        <f t="shared" si="2"/>
        <v>No Trend</v>
      </c>
      <c r="N38">
        <v>51.152639738317561</v>
      </c>
      <c r="O38" t="str">
        <f t="shared" si="3"/>
        <v>No Momentum</v>
      </c>
      <c r="P38" t="str">
        <f t="shared" si="4"/>
        <v>No Trend + Momentum</v>
      </c>
      <c r="Q38">
        <f t="shared" si="5"/>
        <v>30</v>
      </c>
      <c r="R38">
        <f t="shared" si="6"/>
        <v>58</v>
      </c>
      <c r="S38">
        <f t="shared" si="7"/>
        <v>0.51724137931034486</v>
      </c>
      <c r="T38" t="str">
        <f t="shared" si="8"/>
        <v>No Indication</v>
      </c>
      <c r="U38" t="str">
        <f t="shared" si="9"/>
        <v>No T+M+I</v>
      </c>
      <c r="V38">
        <v>5355.5493783072343</v>
      </c>
      <c r="W38">
        <v>5323.8433479042787</v>
      </c>
      <c r="X38">
        <f t="shared" si="10"/>
        <v>31.706030402955548</v>
      </c>
      <c r="Y38">
        <v>38.032939539634754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5383.85</v>
      </c>
      <c r="D39">
        <v>5384.95</v>
      </c>
      <c r="E39">
        <v>5343</v>
      </c>
      <c r="F39">
        <v>5380</v>
      </c>
      <c r="G39">
        <f>_xll.TA_TYPPRICE(D39,E39,F39)</f>
        <v>5369.3166666666666</v>
      </c>
      <c r="H39">
        <v>5365.040512624415</v>
      </c>
      <c r="I39" t="str">
        <f t="shared" si="0"/>
        <v>UP</v>
      </c>
      <c r="J39">
        <v>5385.6647801179806</v>
      </c>
      <c r="K39">
        <v>5331.0190111008915</v>
      </c>
      <c r="L39" t="str">
        <f t="shared" si="1"/>
        <v>No Confirmation</v>
      </c>
      <c r="M39" t="str">
        <f t="shared" si="2"/>
        <v>No Trend</v>
      </c>
      <c r="N39">
        <v>59.207603091486597</v>
      </c>
      <c r="O39" t="str">
        <f t="shared" si="3"/>
        <v>No Momentum</v>
      </c>
      <c r="P39" t="str">
        <f t="shared" si="4"/>
        <v>No Trend + Momentum</v>
      </c>
      <c r="Q39">
        <f t="shared" si="5"/>
        <v>37</v>
      </c>
      <c r="R39">
        <f t="shared" si="6"/>
        <v>41.949999999999818</v>
      </c>
      <c r="S39">
        <f t="shared" si="7"/>
        <v>0.88200238379023033</v>
      </c>
      <c r="T39" t="str">
        <f t="shared" si="8"/>
        <v>UP</v>
      </c>
      <c r="U39" t="str">
        <f t="shared" si="9"/>
        <v>No T+M+I</v>
      </c>
      <c r="V39">
        <v>5359.3110124138138</v>
      </c>
      <c r="W39">
        <v>5328.0030999113696</v>
      </c>
      <c r="X39">
        <f t="shared" si="10"/>
        <v>31.307912502444196</v>
      </c>
      <c r="Y39">
        <v>36.687934132196645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5360.15</v>
      </c>
      <c r="D40">
        <v>5398.95</v>
      </c>
      <c r="E40">
        <v>5350</v>
      </c>
      <c r="F40">
        <v>5360</v>
      </c>
      <c r="G40">
        <f>_xll.TA_TYPPRICE(D40,E40,F40)</f>
        <v>5369.6500000000005</v>
      </c>
      <c r="H40">
        <v>5367.3452563122082</v>
      </c>
      <c r="I40" t="str">
        <f t="shared" si="0"/>
        <v>DOWN</v>
      </c>
      <c r="J40">
        <v>5388.6170512028739</v>
      </c>
      <c r="K40">
        <v>5335.237008634027</v>
      </c>
      <c r="L40" t="str">
        <f t="shared" si="1"/>
        <v>No Confirmation</v>
      </c>
      <c r="M40" t="str">
        <f t="shared" si="2"/>
        <v>No Trend</v>
      </c>
      <c r="N40">
        <v>48.174303360214417</v>
      </c>
      <c r="O40" t="str">
        <f t="shared" si="3"/>
        <v>No Momentum</v>
      </c>
      <c r="P40" t="str">
        <f t="shared" si="4"/>
        <v>No Trend + Momentum</v>
      </c>
      <c r="Q40">
        <f t="shared" si="5"/>
        <v>10</v>
      </c>
      <c r="R40">
        <f t="shared" si="6"/>
        <v>48.949999999999818</v>
      </c>
      <c r="S40">
        <f t="shared" si="7"/>
        <v>0.20429009193054212</v>
      </c>
      <c r="T40" t="str">
        <f t="shared" si="8"/>
        <v>No Indication</v>
      </c>
      <c r="U40" t="str">
        <f t="shared" si="9"/>
        <v>No T+M+I</v>
      </c>
      <c r="V40">
        <v>5359.4170105039966</v>
      </c>
      <c r="W40">
        <v>5330.373240658676</v>
      </c>
      <c r="X40">
        <f t="shared" si="10"/>
        <v>29.043769845320639</v>
      </c>
      <c r="Y40">
        <v>35.159101274821445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5389.75</v>
      </c>
      <c r="D41">
        <v>5436</v>
      </c>
      <c r="E41">
        <v>5360</v>
      </c>
      <c r="F41">
        <v>5400</v>
      </c>
      <c r="G41">
        <f>_xll.TA_TYPPRICE(D41,E41,F41)</f>
        <v>5398.666666666667</v>
      </c>
      <c r="H41">
        <v>5383.0059614894381</v>
      </c>
      <c r="I41" t="str">
        <f t="shared" si="0"/>
        <v>UP</v>
      </c>
      <c r="J41">
        <v>5399.1465953800134</v>
      </c>
      <c r="K41">
        <v>5340.7398956042434</v>
      </c>
      <c r="L41" t="str">
        <f t="shared" si="1"/>
        <v>UP</v>
      </c>
      <c r="M41" t="str">
        <f t="shared" si="2"/>
        <v>UP</v>
      </c>
      <c r="N41">
        <v>64.645176409249217</v>
      </c>
      <c r="O41" t="str">
        <f t="shared" si="3"/>
        <v>UP</v>
      </c>
      <c r="P41" t="str">
        <f t="shared" si="4"/>
        <v>UP</v>
      </c>
      <c r="Q41">
        <f t="shared" si="5"/>
        <v>40</v>
      </c>
      <c r="R41">
        <f t="shared" si="6"/>
        <v>76</v>
      </c>
      <c r="S41">
        <f t="shared" si="7"/>
        <v>0.52631578947368418</v>
      </c>
      <c r="T41" t="str">
        <f t="shared" si="8"/>
        <v>No Indication</v>
      </c>
      <c r="U41" t="str">
        <f t="shared" si="9"/>
        <v>No T+M+I</v>
      </c>
      <c r="V41">
        <v>5365.6605473495356</v>
      </c>
      <c r="W41">
        <v>5335.5307783876633</v>
      </c>
      <c r="X41">
        <f t="shared" si="10"/>
        <v>30.129768961872287</v>
      </c>
      <c r="Y41">
        <v>34.153234812231617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5399.9</v>
      </c>
      <c r="D42">
        <v>5420</v>
      </c>
      <c r="E42">
        <v>5375.3</v>
      </c>
      <c r="F42">
        <v>5393</v>
      </c>
      <c r="G42">
        <f>_xll.TA_TYPPRICE(D42,E42,F42)</f>
        <v>5396.0999999999995</v>
      </c>
      <c r="H42">
        <v>5389.5529807447183</v>
      </c>
      <c r="I42" t="str">
        <f t="shared" si="0"/>
        <v>UP</v>
      </c>
      <c r="J42">
        <v>5403.7806852955664</v>
      </c>
      <c r="K42">
        <v>5348.4199188033008</v>
      </c>
      <c r="L42" t="str">
        <f t="shared" si="1"/>
        <v>No Confirmation</v>
      </c>
      <c r="M42" t="str">
        <f t="shared" si="2"/>
        <v>No Trend</v>
      </c>
      <c r="N42">
        <v>60.443079029503025</v>
      </c>
      <c r="O42" t="str">
        <f t="shared" si="3"/>
        <v>UP</v>
      </c>
      <c r="P42" t="str">
        <f t="shared" si="4"/>
        <v>No Trend + Momentum</v>
      </c>
      <c r="Q42">
        <f t="shared" si="5"/>
        <v>17.699999999999818</v>
      </c>
      <c r="R42">
        <f t="shared" si="6"/>
        <v>44.699999999999818</v>
      </c>
      <c r="S42">
        <f t="shared" si="7"/>
        <v>0.39597315436241365</v>
      </c>
      <c r="T42" t="str">
        <f t="shared" si="8"/>
        <v>No Indication</v>
      </c>
      <c r="U42" t="str">
        <f t="shared" si="9"/>
        <v>No T+M+I</v>
      </c>
      <c r="V42">
        <v>5369.8666169880689</v>
      </c>
      <c r="W42">
        <v>5339.7877577663548</v>
      </c>
      <c r="X42">
        <f t="shared" si="10"/>
        <v>30.078859221714083</v>
      </c>
      <c r="Y42">
        <v>33.338359694128108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5399.65</v>
      </c>
      <c r="D43">
        <v>5399.65</v>
      </c>
      <c r="E43">
        <v>5364.1</v>
      </c>
      <c r="F43">
        <v>5380</v>
      </c>
      <c r="G43">
        <f>_xll.TA_TYPPRICE(D43,E43,F43)</f>
        <v>5381.25</v>
      </c>
      <c r="H43">
        <v>5385.4014903723591</v>
      </c>
      <c r="I43" t="str">
        <f t="shared" si="0"/>
        <v>DOWN</v>
      </c>
      <c r="J43">
        <v>5402.8627552298849</v>
      </c>
      <c r="K43">
        <v>5351.904381291456</v>
      </c>
      <c r="L43" t="str">
        <f t="shared" si="1"/>
        <v>No Confirmation</v>
      </c>
      <c r="M43" t="str">
        <f t="shared" si="2"/>
        <v>No Trend</v>
      </c>
      <c r="N43">
        <v>52.51816029724624</v>
      </c>
      <c r="O43" t="str">
        <f t="shared" si="3"/>
        <v>No Momentum</v>
      </c>
      <c r="P43" t="str">
        <f t="shared" si="4"/>
        <v>No Trend + Momentum</v>
      </c>
      <c r="Q43">
        <f t="shared" si="5"/>
        <v>15.899999999999636</v>
      </c>
      <c r="R43">
        <f t="shared" si="6"/>
        <v>35.549999999999272</v>
      </c>
      <c r="S43">
        <f t="shared" si="7"/>
        <v>0.44725738396624365</v>
      </c>
      <c r="T43" t="str">
        <f t="shared" si="8"/>
        <v>No Indication</v>
      </c>
      <c r="U43" t="str">
        <f t="shared" si="9"/>
        <v>No T+M+I</v>
      </c>
      <c r="V43">
        <v>5371.4255989899048</v>
      </c>
      <c r="W43">
        <v>5342.7664423762544</v>
      </c>
      <c r="X43">
        <f t="shared" si="10"/>
        <v>28.659156613650339</v>
      </c>
      <c r="Y43">
        <v>32.402519078032554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5379.9</v>
      </c>
      <c r="D44">
        <v>5397.65</v>
      </c>
      <c r="E44">
        <v>5340</v>
      </c>
      <c r="F44">
        <v>5350</v>
      </c>
      <c r="G44">
        <f>_xll.TA_TYPPRICE(D44,E44,F44)</f>
        <v>5362.55</v>
      </c>
      <c r="H44">
        <v>5373.9757451861797</v>
      </c>
      <c r="I44" t="str">
        <f t="shared" si="0"/>
        <v>DOWN</v>
      </c>
      <c r="J44">
        <v>5401.704365178799</v>
      </c>
      <c r="K44">
        <v>5349.2589632266881</v>
      </c>
      <c r="L44" t="str">
        <f t="shared" si="1"/>
        <v>No Confirmation</v>
      </c>
      <c r="M44" t="str">
        <f t="shared" si="2"/>
        <v>No Trend</v>
      </c>
      <c r="N44">
        <v>38.105989588010587</v>
      </c>
      <c r="O44" t="str">
        <f t="shared" si="3"/>
        <v>DOWN</v>
      </c>
      <c r="P44" t="str">
        <f t="shared" si="4"/>
        <v>No Trend + Momentum</v>
      </c>
      <c r="Q44">
        <f t="shared" si="5"/>
        <v>10</v>
      </c>
      <c r="R44">
        <f t="shared" si="6"/>
        <v>57.649999999999636</v>
      </c>
      <c r="S44">
        <f t="shared" si="7"/>
        <v>0.17346053772766806</v>
      </c>
      <c r="T44" t="str">
        <f t="shared" si="8"/>
        <v>DOWN</v>
      </c>
      <c r="U44" t="str">
        <f t="shared" si="9"/>
        <v>No T+M+I</v>
      </c>
      <c r="V44">
        <v>5368.1293529914583</v>
      </c>
      <c r="W44">
        <v>5343.3022614594947</v>
      </c>
      <c r="X44">
        <f t="shared" si="10"/>
        <v>24.827091531963561</v>
      </c>
      <c r="Y44">
        <v>30.887433568818757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5361</v>
      </c>
      <c r="D45">
        <v>5419.95</v>
      </c>
      <c r="E45">
        <v>5350</v>
      </c>
      <c r="F45">
        <v>5370</v>
      </c>
      <c r="G45">
        <f>_xll.TA_TYPPRICE(D45,E45,F45)</f>
        <v>5379.9833333333336</v>
      </c>
      <c r="H45">
        <v>5376.9795392597571</v>
      </c>
      <c r="I45" t="str">
        <f t="shared" si="0"/>
        <v>DOWN</v>
      </c>
      <c r="J45">
        <v>5405.7589506946215</v>
      </c>
      <c r="K45">
        <v>5349.4236380652019</v>
      </c>
      <c r="L45" t="str">
        <f t="shared" si="1"/>
        <v>No Confirmation</v>
      </c>
      <c r="M45" t="str">
        <f t="shared" si="2"/>
        <v>No Trend</v>
      </c>
      <c r="N45">
        <v>49.625831897738223</v>
      </c>
      <c r="O45" t="str">
        <f t="shared" si="3"/>
        <v>No Momentum</v>
      </c>
      <c r="P45" t="str">
        <f t="shared" si="4"/>
        <v>No Trend + Momentum</v>
      </c>
      <c r="Q45">
        <f t="shared" si="5"/>
        <v>20</v>
      </c>
      <c r="R45">
        <f t="shared" si="6"/>
        <v>69.949999999999818</v>
      </c>
      <c r="S45">
        <f t="shared" si="7"/>
        <v>0.28591851322373196</v>
      </c>
      <c r="T45" t="str">
        <f t="shared" si="8"/>
        <v>No Indication</v>
      </c>
      <c r="U45" t="str">
        <f t="shared" si="9"/>
        <v>No T+M+I</v>
      </c>
      <c r="V45">
        <v>5368.4171448389261</v>
      </c>
      <c r="W45">
        <v>5345.2798717217547</v>
      </c>
      <c r="X45">
        <f t="shared" si="10"/>
        <v>23.137273117171389</v>
      </c>
      <c r="Y45">
        <v>29.337401478489284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5370</v>
      </c>
      <c r="D46">
        <v>5430.7</v>
      </c>
      <c r="E46">
        <v>5365.1</v>
      </c>
      <c r="F46">
        <v>5422</v>
      </c>
      <c r="G46">
        <f>_xll.TA_TYPPRICE(D46,E46,F46)</f>
        <v>5405.9333333333334</v>
      </c>
      <c r="H46">
        <v>5391.4564362965448</v>
      </c>
      <c r="I46" t="str">
        <f t="shared" si="0"/>
        <v>UP</v>
      </c>
      <c r="J46">
        <v>5411.3014060958167</v>
      </c>
      <c r="K46">
        <v>5352.9072740507127</v>
      </c>
      <c r="L46" t="str">
        <f t="shared" si="1"/>
        <v>UP</v>
      </c>
      <c r="M46" t="str">
        <f t="shared" si="2"/>
        <v>UP</v>
      </c>
      <c r="N46">
        <v>68.612206855218872</v>
      </c>
      <c r="O46" t="str">
        <f t="shared" si="3"/>
        <v>UP</v>
      </c>
      <c r="P46" t="str">
        <f t="shared" si="4"/>
        <v>UP</v>
      </c>
      <c r="Q46">
        <f t="shared" si="5"/>
        <v>56.899999999999636</v>
      </c>
      <c r="R46">
        <f t="shared" si="6"/>
        <v>65.599999999999454</v>
      </c>
      <c r="S46">
        <f t="shared" si="7"/>
        <v>0.86737804878048952</v>
      </c>
      <c r="T46" t="str">
        <f t="shared" si="8"/>
        <v>UP</v>
      </c>
      <c r="U46" t="str">
        <f t="shared" si="9"/>
        <v>UP</v>
      </c>
      <c r="V46">
        <v>5376.6606610175531</v>
      </c>
      <c r="W46">
        <v>5350.9628441868099</v>
      </c>
      <c r="X46">
        <f t="shared" si="10"/>
        <v>25.69781683074325</v>
      </c>
      <c r="Y46">
        <v>28.609484548940078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5417.95</v>
      </c>
      <c r="D47">
        <v>5538.9</v>
      </c>
      <c r="E47">
        <v>5407.9</v>
      </c>
      <c r="F47">
        <v>5495</v>
      </c>
      <c r="G47">
        <f>_xll.TA_TYPPRICE(D47,E47,F47)</f>
        <v>5480.5999999999995</v>
      </c>
      <c r="H47">
        <v>5436.0282181482726</v>
      </c>
      <c r="I47" t="str">
        <f t="shared" si="0"/>
        <v>UP</v>
      </c>
      <c r="J47">
        <v>5439.6566491856347</v>
      </c>
      <c r="K47">
        <v>5365.1278798172207</v>
      </c>
      <c r="L47" t="str">
        <f t="shared" si="1"/>
        <v>UP</v>
      </c>
      <c r="M47" t="str">
        <f t="shared" si="2"/>
        <v>UP</v>
      </c>
      <c r="N47">
        <v>81.107615636965249</v>
      </c>
      <c r="O47" t="str">
        <f t="shared" si="3"/>
        <v>UP</v>
      </c>
      <c r="P47" t="str">
        <f t="shared" si="4"/>
        <v>UP</v>
      </c>
      <c r="Q47">
        <f t="shared" si="5"/>
        <v>87.100000000000364</v>
      </c>
      <c r="R47">
        <f t="shared" si="6"/>
        <v>131</v>
      </c>
      <c r="S47">
        <f t="shared" si="7"/>
        <v>0.66488549618320891</v>
      </c>
      <c r="T47" t="str">
        <f t="shared" si="8"/>
        <v>No Indication</v>
      </c>
      <c r="U47" t="str">
        <f t="shared" si="9"/>
        <v>No T+M+I</v>
      </c>
      <c r="V47">
        <v>5394.8667131686989</v>
      </c>
      <c r="W47">
        <v>5361.6322631359353</v>
      </c>
      <c r="X47">
        <f t="shared" si="10"/>
        <v>33.234450032763561</v>
      </c>
      <c r="Y47">
        <v>29.534477645704776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5495.1</v>
      </c>
      <c r="D48">
        <v>5540</v>
      </c>
      <c r="E48">
        <v>5456.15</v>
      </c>
      <c r="F48">
        <v>5540</v>
      </c>
      <c r="G48">
        <f>_xll.TA_TYPPRICE(D48,E48,F48)</f>
        <v>5512.05</v>
      </c>
      <c r="H48">
        <v>5474.0391090741359</v>
      </c>
      <c r="I48" t="str">
        <f t="shared" si="0"/>
        <v>UP</v>
      </c>
      <c r="J48">
        <v>5461.9551715888274</v>
      </c>
      <c r="K48">
        <v>5385.3550176356157</v>
      </c>
      <c r="L48" t="str">
        <f t="shared" si="1"/>
        <v>UP</v>
      </c>
      <c r="M48" t="str">
        <f t="shared" si="2"/>
        <v>UP</v>
      </c>
      <c r="N48">
        <v>85.542501984323124</v>
      </c>
      <c r="O48" t="str">
        <f t="shared" si="3"/>
        <v>UP</v>
      </c>
      <c r="P48" t="str">
        <f t="shared" si="4"/>
        <v>UP</v>
      </c>
      <c r="Q48">
        <f t="shared" si="5"/>
        <v>83.850000000000364</v>
      </c>
      <c r="R48">
        <f t="shared" si="6"/>
        <v>83.850000000000364</v>
      </c>
      <c r="S48">
        <f t="shared" si="7"/>
        <v>1</v>
      </c>
      <c r="T48" t="str">
        <f t="shared" si="8"/>
        <v>UP</v>
      </c>
      <c r="U48" t="str">
        <f t="shared" si="9"/>
        <v>UP</v>
      </c>
      <c r="V48">
        <v>5417.1949111427448</v>
      </c>
      <c r="W48">
        <v>5374.8446880888287</v>
      </c>
      <c r="X48">
        <f t="shared" si="10"/>
        <v>42.350223053916125</v>
      </c>
      <c r="Y48">
        <v>32.097626727347048</v>
      </c>
      <c r="Z48" t="str">
        <f t="shared" si="11"/>
        <v>UP</v>
      </c>
      <c r="AA48" t="str">
        <f t="shared" si="12"/>
        <v>UP</v>
      </c>
      <c r="AB48" t="str">
        <f t="shared" si="13"/>
        <v>UP</v>
      </c>
      <c r="AC48" t="str">
        <f t="shared" si="14"/>
        <v>UP</v>
      </c>
      <c r="AD48">
        <f t="shared" si="15"/>
        <v>5465.7000000000007</v>
      </c>
      <c r="AE48">
        <f t="shared" si="16"/>
        <v>5488.2000000000007</v>
      </c>
      <c r="AF48">
        <f t="shared" si="17"/>
        <v>5498.05</v>
      </c>
      <c r="AG48">
        <f t="shared" si="18"/>
        <v>5507.9500000000007</v>
      </c>
      <c r="AH48">
        <f t="shared" si="19"/>
        <v>5507.9500000000007</v>
      </c>
    </row>
    <row r="49" spans="1:34" x14ac:dyDescent="0.25">
      <c r="A49" t="s">
        <v>5</v>
      </c>
      <c r="B49" s="1">
        <v>42923</v>
      </c>
      <c r="C49">
        <v>5520</v>
      </c>
      <c r="D49">
        <v>5564.95</v>
      </c>
      <c r="E49">
        <v>5422.3</v>
      </c>
      <c r="F49">
        <v>5480</v>
      </c>
      <c r="G49">
        <f>_xll.TA_TYPPRICE(D49,E49,F49)</f>
        <v>5489.083333333333</v>
      </c>
      <c r="H49">
        <v>5481.561221203734</v>
      </c>
      <c r="I49" t="str">
        <f t="shared" si="0"/>
        <v>DOWN</v>
      </c>
      <c r="J49">
        <v>5484.8429112357544</v>
      </c>
      <c r="K49">
        <v>5393.5650137165903</v>
      </c>
      <c r="L49" t="str">
        <f t="shared" si="1"/>
        <v>No Confirmation</v>
      </c>
      <c r="M49" t="str">
        <f t="shared" si="2"/>
        <v>No Trend</v>
      </c>
      <c r="N49">
        <v>61.486468424137186</v>
      </c>
      <c r="O49" t="str">
        <f t="shared" si="3"/>
        <v>UP</v>
      </c>
      <c r="P49" t="str">
        <f t="shared" si="4"/>
        <v>No Trend + Momentum</v>
      </c>
      <c r="Q49">
        <f t="shared" si="5"/>
        <v>57.699999999999818</v>
      </c>
      <c r="R49">
        <f t="shared" si="6"/>
        <v>142.64999999999964</v>
      </c>
      <c r="S49">
        <f t="shared" si="7"/>
        <v>0.40448650543287745</v>
      </c>
      <c r="T49" t="str">
        <f t="shared" si="8"/>
        <v>No Indication</v>
      </c>
      <c r="U49" t="str">
        <f t="shared" si="9"/>
        <v>No T+M+I</v>
      </c>
      <c r="V49">
        <v>5426.8572325053992</v>
      </c>
      <c r="W49">
        <v>5382.633970452619</v>
      </c>
      <c r="X49">
        <f t="shared" si="10"/>
        <v>44.223262052780228</v>
      </c>
      <c r="Y49">
        <v>34.522753792433683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5481</v>
      </c>
      <c r="D50">
        <v>5509</v>
      </c>
      <c r="E50">
        <v>5432</v>
      </c>
      <c r="F50">
        <v>5487</v>
      </c>
      <c r="G50">
        <f>_xll.TA_TYPPRICE(D50,E50,F50)</f>
        <v>5476</v>
      </c>
      <c r="H50">
        <v>5478.780610601867</v>
      </c>
      <c r="I50" t="str">
        <f t="shared" si="0"/>
        <v>UP</v>
      </c>
      <c r="J50">
        <v>5490.2111531833643</v>
      </c>
      <c r="K50">
        <v>5402.1061217795705</v>
      </c>
      <c r="L50" t="str">
        <f t="shared" si="1"/>
        <v>No Confirmation</v>
      </c>
      <c r="M50" t="str">
        <f t="shared" si="2"/>
        <v>No Trend</v>
      </c>
      <c r="N50">
        <v>63.003717769973832</v>
      </c>
      <c r="O50" t="str">
        <f t="shared" si="3"/>
        <v>UP</v>
      </c>
      <c r="P50" t="str">
        <f t="shared" si="4"/>
        <v>No Trend + Momentum</v>
      </c>
      <c r="Q50">
        <f t="shared" si="5"/>
        <v>55</v>
      </c>
      <c r="R50">
        <f t="shared" si="6"/>
        <v>77</v>
      </c>
      <c r="S50">
        <f t="shared" si="7"/>
        <v>0.7142857142857143</v>
      </c>
      <c r="T50" t="str">
        <f t="shared" si="8"/>
        <v>No Indication</v>
      </c>
      <c r="U50" t="str">
        <f t="shared" si="9"/>
        <v>No T+M+I</v>
      </c>
      <c r="V50">
        <v>5436.1099659661068</v>
      </c>
      <c r="W50">
        <v>5390.3647874561284</v>
      </c>
      <c r="X50">
        <f t="shared" si="10"/>
        <v>45.745178509978359</v>
      </c>
      <c r="Y50">
        <v>36.76723873594262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5473</v>
      </c>
      <c r="D51">
        <v>5487.7</v>
      </c>
      <c r="E51">
        <v>5421</v>
      </c>
      <c r="F51">
        <v>5422</v>
      </c>
      <c r="G51">
        <f>_xll.TA_TYPPRICE(D51,E51,F51)</f>
        <v>5443.5666666666666</v>
      </c>
      <c r="H51">
        <v>5461.1736386342673</v>
      </c>
      <c r="I51" t="str">
        <f t="shared" si="0"/>
        <v>DOWN</v>
      </c>
      <c r="J51">
        <v>5489.6531191426166</v>
      </c>
      <c r="K51">
        <v>5406.30476138411</v>
      </c>
      <c r="L51" t="str">
        <f t="shared" si="1"/>
        <v>No Confirmation</v>
      </c>
      <c r="M51" t="str">
        <f t="shared" si="2"/>
        <v>No Trend</v>
      </c>
      <c r="N51">
        <v>43.234190754242547</v>
      </c>
      <c r="O51" t="str">
        <f t="shared" si="3"/>
        <v>No Momentum</v>
      </c>
      <c r="P51" t="str">
        <f t="shared" si="4"/>
        <v>No Trend + Momentum</v>
      </c>
      <c r="Q51">
        <f t="shared" si="5"/>
        <v>1</v>
      </c>
      <c r="R51">
        <f t="shared" si="6"/>
        <v>66.699999999999818</v>
      </c>
      <c r="S51">
        <f t="shared" si="7"/>
        <v>1.4992503748125979E-2</v>
      </c>
      <c r="T51" t="str">
        <f t="shared" si="8"/>
        <v>DOWN</v>
      </c>
      <c r="U51" t="str">
        <f t="shared" si="9"/>
        <v>No T+M+I</v>
      </c>
      <c r="V51">
        <v>5433.9392019713214</v>
      </c>
      <c r="W51">
        <v>5392.7081365334525</v>
      </c>
      <c r="X51">
        <f t="shared" si="10"/>
        <v>41.231065437868892</v>
      </c>
      <c r="Y51">
        <v>37.660004076327873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5474.95</v>
      </c>
      <c r="D52">
        <v>5520</v>
      </c>
      <c r="E52">
        <v>5434.95</v>
      </c>
      <c r="F52">
        <v>5500</v>
      </c>
      <c r="G52">
        <f>_xll.TA_TYPPRICE(D52,E52,F52)</f>
        <v>5484.9833333333336</v>
      </c>
      <c r="H52">
        <v>5473.0784859838004</v>
      </c>
      <c r="I52" t="str">
        <f t="shared" si="0"/>
        <v>UP</v>
      </c>
      <c r="J52">
        <v>5496.3968704442577</v>
      </c>
      <c r="K52">
        <v>5412.670369965419</v>
      </c>
      <c r="L52" t="str">
        <f t="shared" si="1"/>
        <v>UP</v>
      </c>
      <c r="M52" t="str">
        <f t="shared" si="2"/>
        <v>UP</v>
      </c>
      <c r="N52">
        <v>61.401533547186858</v>
      </c>
      <c r="O52" t="str">
        <f t="shared" si="3"/>
        <v>UP</v>
      </c>
      <c r="P52" t="str">
        <f t="shared" si="4"/>
        <v>UP</v>
      </c>
      <c r="Q52">
        <f t="shared" si="5"/>
        <v>65.050000000000182</v>
      </c>
      <c r="R52">
        <f t="shared" si="6"/>
        <v>85.050000000000182</v>
      </c>
      <c r="S52">
        <f t="shared" si="7"/>
        <v>0.76484420928865426</v>
      </c>
      <c r="T52" t="str">
        <f t="shared" si="8"/>
        <v>No Indication</v>
      </c>
      <c r="U52" t="str">
        <f t="shared" si="9"/>
        <v>No T+M+I</v>
      </c>
      <c r="V52">
        <v>5444.1024016680412</v>
      </c>
      <c r="W52">
        <v>5400.6556819754187</v>
      </c>
      <c r="X52">
        <f t="shared" si="10"/>
        <v>43.446719692622537</v>
      </c>
      <c r="Y52">
        <v>38.817347199586806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5499.95</v>
      </c>
      <c r="D53">
        <v>5532</v>
      </c>
      <c r="E53">
        <v>5452.5</v>
      </c>
      <c r="F53">
        <v>5499</v>
      </c>
      <c r="G53">
        <f>_xll.TA_TYPPRICE(D53,E53,F53)</f>
        <v>5494.5</v>
      </c>
      <c r="H53">
        <v>5483.7892429919002</v>
      </c>
      <c r="I53" t="str">
        <f t="shared" si="0"/>
        <v>UP</v>
      </c>
      <c r="J53">
        <v>5504.3086770122009</v>
      </c>
      <c r="K53">
        <v>5421.5213988619926</v>
      </c>
      <c r="L53" t="str">
        <f t="shared" si="1"/>
        <v>No Confirmation</v>
      </c>
      <c r="M53" t="str">
        <f t="shared" si="2"/>
        <v>No Trend</v>
      </c>
      <c r="N53">
        <v>61.088221231001626</v>
      </c>
      <c r="O53" t="str">
        <f t="shared" si="3"/>
        <v>UP</v>
      </c>
      <c r="P53" t="str">
        <f t="shared" si="4"/>
        <v>No Trend + Momentum</v>
      </c>
      <c r="Q53">
        <f t="shared" si="5"/>
        <v>46.5</v>
      </c>
      <c r="R53">
        <f t="shared" si="6"/>
        <v>79.5</v>
      </c>
      <c r="S53">
        <f t="shared" si="7"/>
        <v>0.58490566037735847</v>
      </c>
      <c r="T53" t="str">
        <f t="shared" si="8"/>
        <v>No Indication</v>
      </c>
      <c r="U53" t="str">
        <f t="shared" si="9"/>
        <v>No T+M+I</v>
      </c>
      <c r="V53">
        <v>5452.5481860268037</v>
      </c>
      <c r="W53">
        <v>5407.9404462735356</v>
      </c>
      <c r="X53">
        <f t="shared" si="10"/>
        <v>44.607739753268106</v>
      </c>
      <c r="Y53">
        <v>39.975425710323066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5518.95</v>
      </c>
      <c r="D54">
        <v>5549.95</v>
      </c>
      <c r="E54">
        <v>5456.25</v>
      </c>
      <c r="F54">
        <v>5471</v>
      </c>
      <c r="G54">
        <f>_xll.TA_TYPPRICE(D54,E54,F54)</f>
        <v>5492.4000000000005</v>
      </c>
      <c r="H54">
        <v>5488.0946214959504</v>
      </c>
      <c r="I54" t="str">
        <f t="shared" si="0"/>
        <v>DOWN</v>
      </c>
      <c r="J54">
        <v>5514.4511932317118</v>
      </c>
      <c r="K54">
        <v>5429.23886578155</v>
      </c>
      <c r="L54" t="str">
        <f t="shared" si="1"/>
        <v>No Confirmation</v>
      </c>
      <c r="M54" t="str">
        <f t="shared" si="2"/>
        <v>No Trend</v>
      </c>
      <c r="N54">
        <v>51.831447809832376</v>
      </c>
      <c r="O54" t="str">
        <f t="shared" si="3"/>
        <v>No Momentum</v>
      </c>
      <c r="P54" t="str">
        <f t="shared" si="4"/>
        <v>No Trend + Momentum</v>
      </c>
      <c r="Q54">
        <f t="shared" si="5"/>
        <v>14.75</v>
      </c>
      <c r="R54">
        <f t="shared" si="6"/>
        <v>93.699999999999818</v>
      </c>
      <c r="S54">
        <f t="shared" si="7"/>
        <v>0.15741728922091813</v>
      </c>
      <c r="T54" t="str">
        <f t="shared" si="8"/>
        <v>DOWN</v>
      </c>
      <c r="U54" t="str">
        <f t="shared" si="9"/>
        <v>No T+M+I</v>
      </c>
      <c r="V54">
        <v>5455.3869266380643</v>
      </c>
      <c r="W54">
        <v>5412.611524327348</v>
      </c>
      <c r="X54">
        <f t="shared" si="10"/>
        <v>42.775402310716345</v>
      </c>
      <c r="Y54">
        <v>40.535421030401722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5451.4</v>
      </c>
      <c r="D55">
        <v>5509.8</v>
      </c>
      <c r="E55">
        <v>5451.4</v>
      </c>
      <c r="F55">
        <v>5500</v>
      </c>
      <c r="G55">
        <f>_xll.TA_TYPPRICE(D55,E55,F55)</f>
        <v>5487.0666666666666</v>
      </c>
      <c r="H55">
        <v>5487.5806440813085</v>
      </c>
      <c r="I55" t="str">
        <f t="shared" si="0"/>
        <v>UP</v>
      </c>
      <c r="J55">
        <v>5513.4175947357762</v>
      </c>
      <c r="K55">
        <v>5434.1635622745389</v>
      </c>
      <c r="L55" t="str">
        <f t="shared" si="1"/>
        <v>No Confirmation</v>
      </c>
      <c r="M55" t="str">
        <f t="shared" si="2"/>
        <v>No Trend</v>
      </c>
      <c r="N55">
        <v>59.731311824432545</v>
      </c>
      <c r="O55" t="str">
        <f t="shared" si="3"/>
        <v>No Momentum</v>
      </c>
      <c r="P55" t="str">
        <f t="shared" si="4"/>
        <v>No Trend + Momentum</v>
      </c>
      <c r="Q55">
        <f t="shared" si="5"/>
        <v>48.600000000000364</v>
      </c>
      <c r="R55">
        <f t="shared" si="6"/>
        <v>58.400000000000546</v>
      </c>
      <c r="S55">
        <f t="shared" si="7"/>
        <v>0.83219178082191625</v>
      </c>
      <c r="T55" t="str">
        <f t="shared" si="8"/>
        <v>UP</v>
      </c>
      <c r="U55" t="str">
        <f t="shared" si="9"/>
        <v>No T+M+I</v>
      </c>
      <c r="V55">
        <v>5462.2504763860543</v>
      </c>
      <c r="W55">
        <v>5419.0847447475444</v>
      </c>
      <c r="X55">
        <f t="shared" si="10"/>
        <v>43.165731638509897</v>
      </c>
      <c r="Y55">
        <v>41.061483152023357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5480.5</v>
      </c>
      <c r="D56">
        <v>5499.9</v>
      </c>
      <c r="E56">
        <v>5392.05</v>
      </c>
      <c r="F56">
        <v>5405</v>
      </c>
      <c r="G56">
        <f>_xll.TA_TYPPRICE(D56,E56,F56)</f>
        <v>5432.3166666666666</v>
      </c>
      <c r="H56">
        <v>5459.948655373988</v>
      </c>
      <c r="I56" t="str">
        <f t="shared" si="0"/>
        <v>DOWN</v>
      </c>
      <c r="J56">
        <v>5510.4136847944928</v>
      </c>
      <c r="K56">
        <v>5424.8049928801966</v>
      </c>
      <c r="L56" t="str">
        <f t="shared" si="1"/>
        <v>DOWN</v>
      </c>
      <c r="M56" t="str">
        <f t="shared" si="2"/>
        <v>DOWN</v>
      </c>
      <c r="N56">
        <v>35.733646910135718</v>
      </c>
      <c r="O56" t="str">
        <f t="shared" si="3"/>
        <v>DOWN</v>
      </c>
      <c r="P56" t="str">
        <f t="shared" si="4"/>
        <v>DOWN</v>
      </c>
      <c r="Q56">
        <f t="shared" si="5"/>
        <v>12.949999999999818</v>
      </c>
      <c r="R56">
        <f t="shared" si="6"/>
        <v>107.84999999999945</v>
      </c>
      <c r="S56">
        <f t="shared" si="7"/>
        <v>0.12007417709781996</v>
      </c>
      <c r="T56" t="str">
        <f t="shared" si="8"/>
        <v>DOWN</v>
      </c>
      <c r="U56" t="str">
        <f t="shared" si="9"/>
        <v>DOWN</v>
      </c>
      <c r="V56">
        <v>5453.4427107882002</v>
      </c>
      <c r="W56">
        <v>5418.0414303218004</v>
      </c>
      <c r="X56">
        <f t="shared" si="10"/>
        <v>35.401280466399839</v>
      </c>
      <c r="Y56">
        <v>39.929442614898655</v>
      </c>
      <c r="Z56" t="str">
        <f t="shared" si="11"/>
        <v>DOWN</v>
      </c>
      <c r="AA56" t="str">
        <f t="shared" si="12"/>
        <v>DOWN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5431</v>
      </c>
      <c r="D57">
        <v>5508.95</v>
      </c>
      <c r="E57">
        <v>5431</v>
      </c>
      <c r="F57">
        <v>5505</v>
      </c>
      <c r="G57">
        <f>_xll.TA_TYPPRICE(D57,E57,F57)</f>
        <v>5481.6500000000005</v>
      </c>
      <c r="H57">
        <v>5470.7993276869947</v>
      </c>
      <c r="I57" t="str">
        <f t="shared" si="0"/>
        <v>UP</v>
      </c>
      <c r="J57">
        <v>5510.0884215068281</v>
      </c>
      <c r="K57">
        <v>5426.1816611290415</v>
      </c>
      <c r="L57" t="str">
        <f t="shared" si="1"/>
        <v>No Confirmation</v>
      </c>
      <c r="M57" t="str">
        <f t="shared" si="2"/>
        <v>No Trend</v>
      </c>
      <c r="N57">
        <v>57.958253731419127</v>
      </c>
      <c r="O57" t="str">
        <f t="shared" si="3"/>
        <v>No Momentum</v>
      </c>
      <c r="P57" t="str">
        <f t="shared" si="4"/>
        <v>No Trend + Momentum</v>
      </c>
      <c r="Q57">
        <f t="shared" si="5"/>
        <v>74</v>
      </c>
      <c r="R57">
        <f t="shared" si="6"/>
        <v>77.949999999999818</v>
      </c>
      <c r="S57">
        <f t="shared" si="7"/>
        <v>0.94932649134060521</v>
      </c>
      <c r="T57" t="str">
        <f t="shared" si="8"/>
        <v>UP</v>
      </c>
      <c r="U57" t="str">
        <f t="shared" si="9"/>
        <v>No T+M+I</v>
      </c>
      <c r="V57">
        <v>5461.3746014361695</v>
      </c>
      <c r="W57">
        <v>5424.4828058535186</v>
      </c>
      <c r="X57">
        <f t="shared" si="10"/>
        <v>36.891795582650957</v>
      </c>
      <c r="Y57">
        <v>39.321913208449118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5456</v>
      </c>
      <c r="D58">
        <v>5505</v>
      </c>
      <c r="E58">
        <v>5456</v>
      </c>
      <c r="F58">
        <v>5490</v>
      </c>
      <c r="G58">
        <f>_xll.TA_TYPPRICE(D58,E58,F58)</f>
        <v>5483.666666666667</v>
      </c>
      <c r="H58">
        <v>5477.2329971768304</v>
      </c>
      <c r="I58" t="str">
        <f t="shared" si="0"/>
        <v>UP</v>
      </c>
      <c r="J58">
        <v>5508.9576611719776</v>
      </c>
      <c r="K58">
        <v>5432.8079586559215</v>
      </c>
      <c r="L58" t="str">
        <f t="shared" si="1"/>
        <v>No Confirmation</v>
      </c>
      <c r="M58" t="str">
        <f t="shared" si="2"/>
        <v>No Trend</v>
      </c>
      <c r="N58">
        <v>54.429006291810722</v>
      </c>
      <c r="O58" t="str">
        <f t="shared" si="3"/>
        <v>No Momentum</v>
      </c>
      <c r="P58" t="str">
        <f t="shared" si="4"/>
        <v>No Trend + Momentum</v>
      </c>
      <c r="Q58">
        <f t="shared" si="5"/>
        <v>34</v>
      </c>
      <c r="R58">
        <f t="shared" si="6"/>
        <v>49</v>
      </c>
      <c r="S58">
        <f t="shared" si="7"/>
        <v>0.69387755102040816</v>
      </c>
      <c r="T58" t="str">
        <f t="shared" si="8"/>
        <v>No Indication</v>
      </c>
      <c r="U58" t="str">
        <f t="shared" si="9"/>
        <v>No T+M+I</v>
      </c>
      <c r="V58">
        <v>5465.7785089075278</v>
      </c>
      <c r="W58">
        <v>5429.3359313458504</v>
      </c>
      <c r="X58">
        <f t="shared" si="10"/>
        <v>36.442577561677354</v>
      </c>
      <c r="Y58">
        <v>38.746046079094768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5499.95</v>
      </c>
      <c r="D59">
        <v>5513.4</v>
      </c>
      <c r="E59">
        <v>5450.05</v>
      </c>
      <c r="F59">
        <v>5455</v>
      </c>
      <c r="G59">
        <f>_xll.TA_TYPPRICE(D59,E59,F59)</f>
        <v>5472.8166666666666</v>
      </c>
      <c r="H59">
        <v>5475.024831921748</v>
      </c>
      <c r="I59" t="str">
        <f t="shared" si="0"/>
        <v>DOWN</v>
      </c>
      <c r="J59">
        <v>5509.9448475782046</v>
      </c>
      <c r="K59">
        <v>5436.6395233990497</v>
      </c>
      <c r="L59" t="str">
        <f t="shared" si="1"/>
        <v>No Confirmation</v>
      </c>
      <c r="M59" t="str">
        <f t="shared" si="2"/>
        <v>No Trend</v>
      </c>
      <c r="N59">
        <v>46.220112880226523</v>
      </c>
      <c r="O59" t="str">
        <f t="shared" si="3"/>
        <v>No Momentum</v>
      </c>
      <c r="P59" t="str">
        <f t="shared" si="4"/>
        <v>No Trend + Momentum</v>
      </c>
      <c r="Q59">
        <f t="shared" si="5"/>
        <v>4.9499999999998181</v>
      </c>
      <c r="R59">
        <f t="shared" si="6"/>
        <v>63.349999999999454</v>
      </c>
      <c r="S59">
        <f t="shared" si="7"/>
        <v>7.8137332280976496E-2</v>
      </c>
      <c r="T59" t="str">
        <f t="shared" si="8"/>
        <v>DOWN</v>
      </c>
      <c r="U59" t="str">
        <f t="shared" si="9"/>
        <v>No T+M+I</v>
      </c>
      <c r="V59">
        <v>5464.1202767679079</v>
      </c>
      <c r="W59">
        <v>5431.2369734683798</v>
      </c>
      <c r="X59">
        <f t="shared" si="10"/>
        <v>32.883303299528052</v>
      </c>
      <c r="Y59">
        <v>37.573497523181423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5497</v>
      </c>
      <c r="D60">
        <v>5546</v>
      </c>
      <c r="E60">
        <v>5465</v>
      </c>
      <c r="F60">
        <v>5543</v>
      </c>
      <c r="G60">
        <f>_xll.TA_TYPPRICE(D60,E60,F60)</f>
        <v>5518</v>
      </c>
      <c r="H60">
        <v>5496.512415960874</v>
      </c>
      <c r="I60" t="str">
        <f t="shared" si="0"/>
        <v>UP</v>
      </c>
      <c r="J60">
        <v>5517.9571036719371</v>
      </c>
      <c r="K60">
        <v>5442.9418515325942</v>
      </c>
      <c r="L60" t="str">
        <f t="shared" si="1"/>
        <v>UP</v>
      </c>
      <c r="M60" t="str">
        <f t="shared" si="2"/>
        <v>UP</v>
      </c>
      <c r="N60">
        <v>63.514337312688838</v>
      </c>
      <c r="O60" t="str">
        <f t="shared" si="3"/>
        <v>UP</v>
      </c>
      <c r="P60" t="str">
        <f t="shared" si="4"/>
        <v>UP</v>
      </c>
      <c r="Q60">
        <f t="shared" si="5"/>
        <v>78</v>
      </c>
      <c r="R60">
        <f t="shared" si="6"/>
        <v>81</v>
      </c>
      <c r="S60">
        <f t="shared" si="7"/>
        <v>0.96296296296296291</v>
      </c>
      <c r="T60" t="str">
        <f t="shared" si="8"/>
        <v>UP</v>
      </c>
      <c r="U60" t="str">
        <f t="shared" si="9"/>
        <v>UP</v>
      </c>
      <c r="V60">
        <v>5476.2556188036142</v>
      </c>
      <c r="W60">
        <v>5439.5157161744255</v>
      </c>
      <c r="X60">
        <f t="shared" si="10"/>
        <v>36.739902629188691</v>
      </c>
      <c r="Y60">
        <v>37.406778544382874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5532.95</v>
      </c>
      <c r="D61">
        <v>5549.6</v>
      </c>
      <c r="E61">
        <v>5462.7</v>
      </c>
      <c r="F61">
        <v>5490</v>
      </c>
      <c r="G61">
        <f>_xll.TA_TYPPRICE(D61,E61,F61)</f>
        <v>5500.7666666666664</v>
      </c>
      <c r="H61">
        <v>5498.6395413137707</v>
      </c>
      <c r="I61" t="str">
        <f t="shared" si="0"/>
        <v>DOWN</v>
      </c>
      <c r="J61">
        <v>5524.988858411507</v>
      </c>
      <c r="K61">
        <v>5447.3325511920175</v>
      </c>
      <c r="L61" t="str">
        <f t="shared" si="1"/>
        <v>No Confirmation</v>
      </c>
      <c r="M61" t="str">
        <f t="shared" si="2"/>
        <v>No Trend</v>
      </c>
      <c r="N61">
        <v>51.134878869349428</v>
      </c>
      <c r="O61" t="str">
        <f t="shared" si="3"/>
        <v>No Momentum</v>
      </c>
      <c r="P61" t="str">
        <f t="shared" si="4"/>
        <v>No Trend + Momentum</v>
      </c>
      <c r="Q61">
        <f t="shared" si="5"/>
        <v>27.300000000000182</v>
      </c>
      <c r="R61">
        <f t="shared" si="6"/>
        <v>86.900000000000546</v>
      </c>
      <c r="S61">
        <f t="shared" si="7"/>
        <v>0.31415420023014973</v>
      </c>
      <c r="T61" t="str">
        <f t="shared" si="8"/>
        <v>No Indication</v>
      </c>
      <c r="U61" t="str">
        <f t="shared" si="9"/>
        <v>No T+M+I</v>
      </c>
      <c r="V61">
        <v>5478.3701389876733</v>
      </c>
      <c r="W61">
        <v>5443.2552927540974</v>
      </c>
      <c r="X61">
        <f t="shared" si="10"/>
        <v>35.114846233575918</v>
      </c>
      <c r="Y61">
        <v>36.948392082221481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5487.4</v>
      </c>
      <c r="D62">
        <v>5509</v>
      </c>
      <c r="E62">
        <v>5458.9</v>
      </c>
      <c r="F62">
        <v>5500</v>
      </c>
      <c r="G62">
        <f>_xll.TA_TYPPRICE(D62,E62,F62)</f>
        <v>5489.3</v>
      </c>
      <c r="H62">
        <v>5493.9697706568859</v>
      </c>
      <c r="I62" t="str">
        <f t="shared" si="0"/>
        <v>UP</v>
      </c>
      <c r="J62">
        <v>5521.4357787645058</v>
      </c>
      <c r="K62">
        <v>5449.9030953715692</v>
      </c>
      <c r="L62" t="str">
        <f t="shared" si="1"/>
        <v>No Confirmation</v>
      </c>
      <c r="M62" t="str">
        <f t="shared" si="2"/>
        <v>No Trend</v>
      </c>
      <c r="N62">
        <v>53.282433549759865</v>
      </c>
      <c r="O62" t="str">
        <f t="shared" si="3"/>
        <v>No Momentum</v>
      </c>
      <c r="P62" t="str">
        <f t="shared" si="4"/>
        <v>No Trend + Momentum</v>
      </c>
      <c r="Q62">
        <f t="shared" si="5"/>
        <v>41.100000000000364</v>
      </c>
      <c r="R62">
        <f t="shared" si="6"/>
        <v>50.100000000000364</v>
      </c>
      <c r="S62">
        <f t="shared" si="7"/>
        <v>0.82035928143712711</v>
      </c>
      <c r="T62" t="str">
        <f t="shared" si="8"/>
        <v>UP</v>
      </c>
      <c r="U62" t="str">
        <f t="shared" si="9"/>
        <v>No T+M+I</v>
      </c>
      <c r="V62">
        <v>5481.6978099126463</v>
      </c>
      <c r="W62">
        <v>5447.4586044019416</v>
      </c>
      <c r="X62">
        <f t="shared" si="10"/>
        <v>34.239205510704778</v>
      </c>
      <c r="Y62">
        <v>36.406554767918138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5492.15</v>
      </c>
      <c r="D63">
        <v>5554.95</v>
      </c>
      <c r="E63">
        <v>5491</v>
      </c>
      <c r="F63">
        <v>5544</v>
      </c>
      <c r="G63">
        <f>_xll.TA_TYPPRICE(D63,E63,F63)</f>
        <v>5529.9833333333336</v>
      </c>
      <c r="H63">
        <v>5511.9765519951097</v>
      </c>
      <c r="I63" t="str">
        <f t="shared" si="0"/>
        <v>UP</v>
      </c>
      <c r="J63">
        <v>5528.8833834835041</v>
      </c>
      <c r="K63">
        <v>5459.0357408445534</v>
      </c>
      <c r="L63" t="str">
        <f t="shared" si="1"/>
        <v>UP</v>
      </c>
      <c r="M63" t="str">
        <f t="shared" si="2"/>
        <v>UP</v>
      </c>
      <c r="N63">
        <v>62.376651964335984</v>
      </c>
      <c r="O63" t="str">
        <f t="shared" si="3"/>
        <v>UP</v>
      </c>
      <c r="P63" t="str">
        <f t="shared" si="4"/>
        <v>UP</v>
      </c>
      <c r="Q63">
        <f t="shared" si="5"/>
        <v>53</v>
      </c>
      <c r="R63">
        <f t="shared" si="6"/>
        <v>63.949999999999818</v>
      </c>
      <c r="S63">
        <f t="shared" si="7"/>
        <v>0.82877247849882951</v>
      </c>
      <c r="T63" t="str">
        <f t="shared" si="8"/>
        <v>UP</v>
      </c>
      <c r="U63" t="str">
        <f t="shared" si="9"/>
        <v>UP</v>
      </c>
      <c r="V63">
        <v>5491.2827622337772</v>
      </c>
      <c r="W63">
        <v>5454.6098188906863</v>
      </c>
      <c r="X63">
        <f t="shared" si="10"/>
        <v>36.672943343090992</v>
      </c>
      <c r="Y63">
        <v>36.459832482952706</v>
      </c>
      <c r="Z63" t="str">
        <f t="shared" si="11"/>
        <v>UP</v>
      </c>
      <c r="AA63" t="str">
        <f t="shared" si="12"/>
        <v>UP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5543.1</v>
      </c>
      <c r="D64">
        <v>5543.1</v>
      </c>
      <c r="E64">
        <v>5481</v>
      </c>
      <c r="F64">
        <v>5543</v>
      </c>
      <c r="G64">
        <f>_xll.TA_TYPPRICE(D64,E64,F64)</f>
        <v>5522.3666666666659</v>
      </c>
      <c r="H64">
        <v>5517.1716093308878</v>
      </c>
      <c r="I64" t="str">
        <f t="shared" si="0"/>
        <v>UP</v>
      </c>
      <c r="J64">
        <v>5532.0426315982813</v>
      </c>
      <c r="K64">
        <v>5463.9166873235417</v>
      </c>
      <c r="L64" t="str">
        <f t="shared" si="1"/>
        <v>UP</v>
      </c>
      <c r="M64" t="str">
        <f t="shared" si="2"/>
        <v>UP</v>
      </c>
      <c r="N64">
        <v>62.033592474407214</v>
      </c>
      <c r="O64" t="str">
        <f t="shared" si="3"/>
        <v>UP</v>
      </c>
      <c r="P64" t="str">
        <f t="shared" si="4"/>
        <v>UP</v>
      </c>
      <c r="Q64">
        <f t="shared" si="5"/>
        <v>62</v>
      </c>
      <c r="R64">
        <f t="shared" si="6"/>
        <v>62.100000000000364</v>
      </c>
      <c r="S64">
        <f t="shared" si="7"/>
        <v>0.99838969404186206</v>
      </c>
      <c r="T64" t="str">
        <f t="shared" si="8"/>
        <v>UP</v>
      </c>
      <c r="U64" t="str">
        <f t="shared" si="9"/>
        <v>UP</v>
      </c>
      <c r="V64">
        <v>5499.2392603516573</v>
      </c>
      <c r="W64">
        <v>5461.1572397135988</v>
      </c>
      <c r="X64">
        <f t="shared" si="10"/>
        <v>38.082020638058566</v>
      </c>
      <c r="Y64">
        <v>36.784270113973875</v>
      </c>
      <c r="Z64" t="str">
        <f t="shared" si="11"/>
        <v>UP</v>
      </c>
      <c r="AA64" t="str">
        <f t="shared" si="12"/>
        <v>UP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5577</v>
      </c>
      <c r="D65">
        <v>5577</v>
      </c>
      <c r="E65">
        <v>5460</v>
      </c>
      <c r="F65">
        <v>5475</v>
      </c>
      <c r="G65">
        <f>_xll.TA_TYPPRICE(D65,E65,F65)</f>
        <v>5504</v>
      </c>
      <c r="H65">
        <v>5510.5858046654439</v>
      </c>
      <c r="I65" t="str">
        <f t="shared" si="0"/>
        <v>DOWN</v>
      </c>
      <c r="J65">
        <v>5542.0331579097747</v>
      </c>
      <c r="K65">
        <v>5463.0463123627551</v>
      </c>
      <c r="L65" t="str">
        <f t="shared" si="1"/>
        <v>No Confirmation</v>
      </c>
      <c r="M65" t="str">
        <f t="shared" si="2"/>
        <v>No Trend</v>
      </c>
      <c r="N65">
        <v>42.272088069414139</v>
      </c>
      <c r="O65" t="str">
        <f t="shared" si="3"/>
        <v>No Momentum</v>
      </c>
      <c r="P65" t="str">
        <f t="shared" si="4"/>
        <v>No Trend + Momentum</v>
      </c>
      <c r="Q65">
        <f t="shared" si="5"/>
        <v>15</v>
      </c>
      <c r="R65">
        <f t="shared" si="6"/>
        <v>117</v>
      </c>
      <c r="S65">
        <f t="shared" si="7"/>
        <v>0.12820512820512819</v>
      </c>
      <c r="T65" t="str">
        <f t="shared" si="8"/>
        <v>DOWN</v>
      </c>
      <c r="U65" t="str">
        <f t="shared" si="9"/>
        <v>No T+M+I</v>
      </c>
      <c r="V65">
        <v>5495.5101433744794</v>
      </c>
      <c r="W65">
        <v>5462.1826293644435</v>
      </c>
      <c r="X65">
        <f t="shared" si="10"/>
        <v>33.327514010035884</v>
      </c>
      <c r="Y65">
        <v>36.09291889318628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5475</v>
      </c>
      <c r="D66">
        <v>5517.2</v>
      </c>
      <c r="E66">
        <v>5423.2</v>
      </c>
      <c r="F66">
        <v>5453</v>
      </c>
      <c r="G66">
        <f>_xll.TA_TYPPRICE(D66,E66,F66)</f>
        <v>5464.4666666666672</v>
      </c>
      <c r="H66">
        <v>5487.5262356660551</v>
      </c>
      <c r="I66" t="str">
        <f t="shared" si="0"/>
        <v>DOWN</v>
      </c>
      <c r="J66">
        <v>5536.5146783742694</v>
      </c>
      <c r="K66">
        <v>5454.1915762821427</v>
      </c>
      <c r="L66" t="str">
        <f t="shared" si="1"/>
        <v>DOWN</v>
      </c>
      <c r="M66" t="str">
        <f t="shared" si="2"/>
        <v>DOWN</v>
      </c>
      <c r="N66">
        <v>37.447702301631665</v>
      </c>
      <c r="O66" t="str">
        <f t="shared" si="3"/>
        <v>DOWN</v>
      </c>
      <c r="P66" t="str">
        <f t="shared" si="4"/>
        <v>DOWN</v>
      </c>
      <c r="Q66">
        <f t="shared" si="5"/>
        <v>29.800000000000182</v>
      </c>
      <c r="R66">
        <f t="shared" si="6"/>
        <v>94</v>
      </c>
      <c r="S66">
        <f t="shared" si="7"/>
        <v>0.31702127659574664</v>
      </c>
      <c r="T66" t="str">
        <f t="shared" si="8"/>
        <v>No Indication</v>
      </c>
      <c r="U66" t="str">
        <f t="shared" si="9"/>
        <v>No T+M+I</v>
      </c>
      <c r="V66">
        <v>5488.9701213168673</v>
      </c>
      <c r="W66">
        <v>5461.5024345967067</v>
      </c>
      <c r="X66">
        <f t="shared" si="10"/>
        <v>27.4676867201606</v>
      </c>
      <c r="Y66">
        <v>34.367872458581147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5405</v>
      </c>
      <c r="D67">
        <v>5458</v>
      </c>
      <c r="E67">
        <v>5371</v>
      </c>
      <c r="F67">
        <v>5450</v>
      </c>
      <c r="G67">
        <f>_xll.TA_TYPPRICE(D67,E67,F67)</f>
        <v>5426.333333333333</v>
      </c>
      <c r="H67">
        <v>5456.9297844996945</v>
      </c>
      <c r="I67" t="str">
        <f t="shared" ref="I67:I126" si="20">IF(F67&gt;H67,"UP","DOWN")</f>
        <v>DOWN</v>
      </c>
      <c r="J67">
        <v>5519.0669720688766</v>
      </c>
      <c r="K67">
        <v>5435.7045593305556</v>
      </c>
      <c r="L67" t="str">
        <f t="shared" ref="L67:L126" si="21">IF(F67&gt;J67,"UP",IF(F67&lt;K67,"DOWN","No Confirmation"))</f>
        <v>No Confirmation</v>
      </c>
      <c r="M67" t="str">
        <f t="shared" ref="M67:M126" si="22">IF(AND(I67="UP",L67="UP"),"UP",IF(AND(I67="DOWN",L67="DOWN"),"DOWN","No Trend"))</f>
        <v>No Trend</v>
      </c>
      <c r="N67">
        <v>36.733116004249986</v>
      </c>
      <c r="O67" t="str">
        <f t="shared" ref="O67:O126" si="23">IF(N67&gt;60,"UP",IF(N67&lt;40,"DOWN","No Momentum"))</f>
        <v>DOWN</v>
      </c>
      <c r="P67" t="str">
        <f t="shared" ref="P67:P126" si="24">IF(AND(M67="UP",O67="UP"),"UP",IF(AND(M67="DOWN",O67="DOWN"),"DOWN","No Trend + Momentum"))</f>
        <v>No Trend + Momentum</v>
      </c>
      <c r="Q67">
        <f t="shared" ref="Q67:Q126" si="25">F67-E67</f>
        <v>79</v>
      </c>
      <c r="R67">
        <f t="shared" ref="R67:R126" si="26">D67-E67</f>
        <v>87</v>
      </c>
      <c r="S67">
        <f t="shared" ref="S67:S126" si="27">Q67/R67</f>
        <v>0.90804597701149425</v>
      </c>
      <c r="T67" t="str">
        <f t="shared" ref="T67:T126" si="28">IF(S67&gt;0.8,"UP",IF(S67&lt;0.2,"DOWN","No Indication"))</f>
        <v>UP</v>
      </c>
      <c r="U67" t="str">
        <f t="shared" ref="U67:U126" si="29">IF(AND(P67="UP",T67="UP"),"UP",IF(AND(P67="DOWN",T67="DOWN"),"DOWN","No T+M+I"))</f>
        <v>No T+M+I</v>
      </c>
      <c r="V67">
        <v>5482.9747180373497</v>
      </c>
      <c r="W67">
        <v>5460.6504024043579</v>
      </c>
      <c r="X67">
        <f t="shared" ref="X67:X126" si="30">V67-W67</f>
        <v>22.324315632991784</v>
      </c>
      <c r="Y67">
        <v>31.959161093463273</v>
      </c>
      <c r="Z67" t="str">
        <f t="shared" ref="Z67:Z126" si="31">IF(X67&gt;Y67,"UP",IF(X67&lt;Y67,"DOWN","No Indication"))</f>
        <v>DOWN</v>
      </c>
      <c r="AA67" t="str">
        <f t="shared" ref="AA67:AA126" si="32">IF(AND(U67="UP",Z67="UP"),"UP",IF(AND(U67="DOWN",Z67="DOWN"),"DOWN","No TMIM"))</f>
        <v>No TMIM</v>
      </c>
      <c r="AB67" t="str">
        <f t="shared" ref="AB67:AB126" si="33">IF(H67&gt;J67,"UP",IF(H67&lt;K67,"DOWN","No Confirmation"))</f>
        <v>No Confirmation</v>
      </c>
      <c r="AC67" t="str">
        <f t="shared" ref="AC67:AC126" si="34">IF(AND(AA67="UP",AB67="UP"),"UP",IF(AND(AA67="DOWN",AB67="DOWN"),"DOWN","No Alert"))</f>
        <v>No Alert</v>
      </c>
      <c r="AD67" t="str">
        <f t="shared" ref="AD67:AD126" si="35">IF(AC67="UP",MROUND(D67-((D67-E67)*0.886),0.05),IF(AC67="DOWN",MROUND(E67+((D67-E67)*0.886),0.05),"No Alert"))</f>
        <v>No Alert</v>
      </c>
      <c r="AE67" t="str">
        <f t="shared" ref="AE67:AE126" si="36">IF(AC67="UP",MROUND(D67-((D67-E67)*0.618),0.05),IF(AC67="DOWN",MROUND(E67+((D67-E67)*0.618),0.05),"No Alert"))</f>
        <v>No Alert</v>
      </c>
      <c r="AF67" t="str">
        <f t="shared" ref="AF67:AF126" si="37">IF(AC67="UP",MROUND(D67-((D67-E67)*0.5),0.05),IF(AC67="DOWN",MROUND(E67+((D67-E67)*0.5),0.05),"No Alert"))</f>
        <v>No Alert</v>
      </c>
      <c r="AG67" t="str">
        <f t="shared" ref="AG67:AG126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5405.25</v>
      </c>
      <c r="D68">
        <v>5430</v>
      </c>
      <c r="E68">
        <v>5385.2</v>
      </c>
      <c r="F68">
        <v>5420</v>
      </c>
      <c r="G68">
        <f>_xll.TA_TYPPRICE(D68,E68,F68)</f>
        <v>5411.7333333333336</v>
      </c>
      <c r="H68">
        <v>5434.331558916514</v>
      </c>
      <c r="I68" t="str">
        <f t="shared" si="20"/>
        <v>DOWN</v>
      </c>
      <c r="J68">
        <v>5499.274311609126</v>
      </c>
      <c r="K68">
        <v>5424.4813239237656</v>
      </c>
      <c r="L68" t="str">
        <f t="shared" si="21"/>
        <v>DOWN</v>
      </c>
      <c r="M68" t="str">
        <f t="shared" si="22"/>
        <v>DOWN</v>
      </c>
      <c r="N68">
        <v>29.658686346669942</v>
      </c>
      <c r="O68" t="str">
        <f t="shared" si="23"/>
        <v>DOWN</v>
      </c>
      <c r="P68" t="str">
        <f t="shared" si="24"/>
        <v>DOWN</v>
      </c>
      <c r="Q68">
        <f t="shared" si="25"/>
        <v>34.800000000000182</v>
      </c>
      <c r="R68">
        <f t="shared" si="26"/>
        <v>44.800000000000182</v>
      </c>
      <c r="S68">
        <f t="shared" si="27"/>
        <v>0.77678571428571519</v>
      </c>
      <c r="T68" t="str">
        <f t="shared" si="28"/>
        <v>No Indication</v>
      </c>
      <c r="U68" t="str">
        <f t="shared" si="29"/>
        <v>No T+M+I</v>
      </c>
      <c r="V68">
        <v>5473.2862998777573</v>
      </c>
      <c r="W68">
        <v>5457.6392614855167</v>
      </c>
      <c r="X68">
        <f t="shared" si="30"/>
        <v>15.647038392240574</v>
      </c>
      <c r="Y68">
        <v>28.696736553218734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5371</v>
      </c>
      <c r="D69">
        <v>5578</v>
      </c>
      <c r="E69">
        <v>5355.2</v>
      </c>
      <c r="F69">
        <v>5480.05</v>
      </c>
      <c r="G69">
        <f>_xll.TA_TYPPRICE(D69,E69,F69)</f>
        <v>5471.083333333333</v>
      </c>
      <c r="H69">
        <v>5452.7074461249231</v>
      </c>
      <c r="I69" t="str">
        <f t="shared" si="20"/>
        <v>UP</v>
      </c>
      <c r="J69">
        <v>5516.7689090293206</v>
      </c>
      <c r="K69">
        <v>5409.0854741629291</v>
      </c>
      <c r="L69" t="str">
        <f t="shared" si="21"/>
        <v>No Confirmation</v>
      </c>
      <c r="M69" t="str">
        <f t="shared" si="22"/>
        <v>No Trend</v>
      </c>
      <c r="N69">
        <v>52.532258768301112</v>
      </c>
      <c r="O69" t="str">
        <f t="shared" si="23"/>
        <v>No Momentum</v>
      </c>
      <c r="P69" t="str">
        <f t="shared" si="24"/>
        <v>No Trend + Momentum</v>
      </c>
      <c r="Q69">
        <f t="shared" si="25"/>
        <v>124.85000000000036</v>
      </c>
      <c r="R69">
        <f t="shared" si="26"/>
        <v>222.80000000000018</v>
      </c>
      <c r="S69">
        <f t="shared" si="27"/>
        <v>0.5603680430879725</v>
      </c>
      <c r="T69" t="str">
        <f t="shared" si="28"/>
        <v>No Indication</v>
      </c>
      <c r="U69" t="str">
        <f t="shared" si="29"/>
        <v>No T+M+I</v>
      </c>
      <c r="V69">
        <v>5474.3268691273333</v>
      </c>
      <c r="W69">
        <v>5459.2993161902932</v>
      </c>
      <c r="X69">
        <f t="shared" si="30"/>
        <v>15.027552937040127</v>
      </c>
      <c r="Y69">
        <v>25.962899829983012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5444</v>
      </c>
      <c r="D70">
        <v>5500</v>
      </c>
      <c r="E70">
        <v>5372.3</v>
      </c>
      <c r="F70">
        <v>5436</v>
      </c>
      <c r="G70">
        <f>_xll.TA_TYPPRICE(D70,E70,F70)</f>
        <v>5436.0999999999995</v>
      </c>
      <c r="H70">
        <v>5444.4037230624617</v>
      </c>
      <c r="I70" t="str">
        <f t="shared" si="20"/>
        <v>DOWN</v>
      </c>
      <c r="J70">
        <v>5513.0424848005823</v>
      </c>
      <c r="K70">
        <v>5400.9109243489447</v>
      </c>
      <c r="L70" t="str">
        <f t="shared" si="21"/>
        <v>No Confirmation</v>
      </c>
      <c r="M70" t="str">
        <f t="shared" si="22"/>
        <v>No Trend</v>
      </c>
      <c r="N70">
        <v>40.466340709433098</v>
      </c>
      <c r="O70" t="str">
        <f t="shared" si="23"/>
        <v>No Momentum</v>
      </c>
      <c r="P70" t="str">
        <f t="shared" si="24"/>
        <v>No Trend + Momentum</v>
      </c>
      <c r="Q70">
        <f t="shared" si="25"/>
        <v>63.699999999999818</v>
      </c>
      <c r="R70">
        <f t="shared" si="26"/>
        <v>127.69999999999982</v>
      </c>
      <c r="S70">
        <f t="shared" si="27"/>
        <v>0.49882537196554355</v>
      </c>
      <c r="T70" t="str">
        <f t="shared" si="28"/>
        <v>No Indication</v>
      </c>
      <c r="U70" t="str">
        <f t="shared" si="29"/>
        <v>No T+M+I</v>
      </c>
      <c r="V70">
        <v>5468.4304277231286</v>
      </c>
      <c r="W70">
        <v>5457.5734409169381</v>
      </c>
      <c r="X70">
        <f t="shared" si="30"/>
        <v>10.856986806190434</v>
      </c>
      <c r="Y70">
        <v>22.941717225224497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5488.95</v>
      </c>
      <c r="D71">
        <v>5786</v>
      </c>
      <c r="E71">
        <v>5440.15</v>
      </c>
      <c r="F71">
        <v>5518.05</v>
      </c>
      <c r="G71">
        <f>_xll.TA_TYPPRICE(D71,E71,F71)</f>
        <v>5581.4000000000005</v>
      </c>
      <c r="H71">
        <v>5512.9018615312307</v>
      </c>
      <c r="I71" t="str">
        <f t="shared" si="20"/>
        <v>UP</v>
      </c>
      <c r="J71">
        <v>5573.6997104004531</v>
      </c>
      <c r="K71">
        <v>5409.6307189380677</v>
      </c>
      <c r="L71" t="str">
        <f t="shared" si="21"/>
        <v>No Confirmation</v>
      </c>
      <c r="M71" t="str">
        <f t="shared" si="22"/>
        <v>No Trend</v>
      </c>
      <c r="N71">
        <v>61.210354515966628</v>
      </c>
      <c r="O71" t="str">
        <f t="shared" si="23"/>
        <v>UP</v>
      </c>
      <c r="P71" t="str">
        <f t="shared" si="24"/>
        <v>No Trend + Momentum</v>
      </c>
      <c r="Q71">
        <f t="shared" si="25"/>
        <v>77.900000000000546</v>
      </c>
      <c r="R71">
        <f t="shared" si="26"/>
        <v>345.85000000000036</v>
      </c>
      <c r="S71">
        <f t="shared" si="27"/>
        <v>0.22524215700448305</v>
      </c>
      <c r="T71" t="str">
        <f t="shared" si="28"/>
        <v>No Indication</v>
      </c>
      <c r="U71" t="str">
        <f t="shared" si="29"/>
        <v>No T+M+I</v>
      </c>
      <c r="V71">
        <v>5476.0642080734169</v>
      </c>
      <c r="W71">
        <v>5462.0531860342016</v>
      </c>
      <c r="X71">
        <f t="shared" si="30"/>
        <v>14.011022039215277</v>
      </c>
      <c r="Y71">
        <v>21.155578188022652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5450.4</v>
      </c>
      <c r="D72">
        <v>5456.6</v>
      </c>
      <c r="E72">
        <v>5383.5</v>
      </c>
      <c r="F72">
        <v>5410</v>
      </c>
      <c r="G72">
        <f>_xll.TA_TYPPRICE(D72,E72,F72)</f>
        <v>5416.7</v>
      </c>
      <c r="H72">
        <v>5464.8009307656157</v>
      </c>
      <c r="I72" t="str">
        <f t="shared" si="20"/>
        <v>DOWN</v>
      </c>
      <c r="J72">
        <v>5547.6775525336861</v>
      </c>
      <c r="K72">
        <v>5403.8238925073856</v>
      </c>
      <c r="L72" t="str">
        <f t="shared" si="21"/>
        <v>No Confirmation</v>
      </c>
      <c r="M72" t="str">
        <f t="shared" si="22"/>
        <v>No Trend</v>
      </c>
      <c r="N72">
        <v>38.899035462287209</v>
      </c>
      <c r="O72" t="str">
        <f t="shared" si="23"/>
        <v>DOWN</v>
      </c>
      <c r="P72" t="str">
        <f t="shared" si="24"/>
        <v>No Trend + Momentum</v>
      </c>
      <c r="Q72">
        <f t="shared" si="25"/>
        <v>26.5</v>
      </c>
      <c r="R72">
        <f t="shared" si="26"/>
        <v>73.100000000000364</v>
      </c>
      <c r="S72">
        <f t="shared" si="27"/>
        <v>0.3625170998631993</v>
      </c>
      <c r="T72" t="str">
        <f t="shared" si="28"/>
        <v>No Indication</v>
      </c>
      <c r="U72" t="str">
        <f t="shared" si="29"/>
        <v>No T+M+I</v>
      </c>
      <c r="V72">
        <v>5465.9004837544298</v>
      </c>
      <c r="W72">
        <v>5458.197394476113</v>
      </c>
      <c r="X72">
        <f t="shared" si="30"/>
        <v>7.7030892783168383</v>
      </c>
      <c r="Y72">
        <v>18.465080406081491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5445.4</v>
      </c>
      <c r="D73">
        <v>5445.4</v>
      </c>
      <c r="E73">
        <v>5399.95</v>
      </c>
      <c r="F73">
        <v>5420</v>
      </c>
      <c r="G73">
        <f>_xll.TA_TYPPRICE(D73,E73,F73)</f>
        <v>5421.7833333333328</v>
      </c>
      <c r="H73">
        <v>5443.2921320494743</v>
      </c>
      <c r="I73" t="str">
        <f t="shared" si="20"/>
        <v>DOWN</v>
      </c>
      <c r="J73">
        <v>5524.9492075262006</v>
      </c>
      <c r="K73">
        <v>5402.9630275057443</v>
      </c>
      <c r="L73" t="str">
        <f t="shared" si="21"/>
        <v>No Confirmation</v>
      </c>
      <c r="M73" t="str">
        <f t="shared" si="22"/>
        <v>No Trend</v>
      </c>
      <c r="N73">
        <v>41.371305018597752</v>
      </c>
      <c r="O73" t="str">
        <f t="shared" si="23"/>
        <v>No Momentum</v>
      </c>
      <c r="P73" t="str">
        <f t="shared" si="24"/>
        <v>No Trend + Momentum</v>
      </c>
      <c r="Q73">
        <f t="shared" si="25"/>
        <v>20.050000000000182</v>
      </c>
      <c r="R73">
        <f t="shared" si="26"/>
        <v>45.449999999999818</v>
      </c>
      <c r="S73">
        <f t="shared" si="27"/>
        <v>0.44114411441144691</v>
      </c>
      <c r="T73" t="str">
        <f t="shared" si="28"/>
        <v>No Indication</v>
      </c>
      <c r="U73" t="str">
        <f t="shared" si="29"/>
        <v>No T+M+I</v>
      </c>
      <c r="V73">
        <v>5458.8388708691327</v>
      </c>
      <c r="W73">
        <v>5455.3679578482524</v>
      </c>
      <c r="X73">
        <f t="shared" si="30"/>
        <v>3.470913020880289</v>
      </c>
      <c r="Y73">
        <v>15.466246929041251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5410.3</v>
      </c>
      <c r="D74">
        <v>5411.15</v>
      </c>
      <c r="E74">
        <v>5251</v>
      </c>
      <c r="F74">
        <v>5334.9</v>
      </c>
      <c r="G74">
        <f>_xll.TA_TYPPRICE(D74,E74,F74)</f>
        <v>5332.3499999999995</v>
      </c>
      <c r="H74">
        <v>5387.8210660247369</v>
      </c>
      <c r="I74" t="str">
        <f t="shared" si="20"/>
        <v>DOWN</v>
      </c>
      <c r="J74">
        <v>5499.6604947426003</v>
      </c>
      <c r="K74">
        <v>5369.1934658378013</v>
      </c>
      <c r="L74" t="str">
        <f t="shared" si="21"/>
        <v>DOWN</v>
      </c>
      <c r="M74" t="str">
        <f t="shared" si="22"/>
        <v>DOWN</v>
      </c>
      <c r="N74">
        <v>28.922590317208307</v>
      </c>
      <c r="O74" t="str">
        <f t="shared" si="23"/>
        <v>DOWN</v>
      </c>
      <c r="P74" t="str">
        <f t="shared" si="24"/>
        <v>DOWN</v>
      </c>
      <c r="Q74">
        <f t="shared" si="25"/>
        <v>83.899999999999636</v>
      </c>
      <c r="R74">
        <f t="shared" si="26"/>
        <v>160.14999999999964</v>
      </c>
      <c r="S74">
        <f t="shared" si="27"/>
        <v>0.52388385888229672</v>
      </c>
      <c r="T74" t="str">
        <f t="shared" si="28"/>
        <v>No Indication</v>
      </c>
      <c r="U74" t="str">
        <f t="shared" si="29"/>
        <v>No T+M+I</v>
      </c>
      <c r="V74">
        <v>5439.7713522738813</v>
      </c>
      <c r="W74">
        <v>5446.4444054150481</v>
      </c>
      <c r="X74">
        <f t="shared" si="30"/>
        <v>-6.6730531411667471</v>
      </c>
      <c r="Y74">
        <v>11.038386914999652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5267</v>
      </c>
      <c r="D75">
        <v>5408</v>
      </c>
      <c r="E75">
        <v>5267</v>
      </c>
      <c r="F75">
        <v>5363</v>
      </c>
      <c r="G75">
        <f>_xll.TA_TYPPRICE(D75,E75,F75)</f>
        <v>5346</v>
      </c>
      <c r="H75">
        <v>5366.9105330123684</v>
      </c>
      <c r="I75" t="str">
        <f t="shared" si="20"/>
        <v>DOWN</v>
      </c>
      <c r="J75">
        <v>5479.2914959109112</v>
      </c>
      <c r="K75">
        <v>5346.4838067627343</v>
      </c>
      <c r="L75" t="str">
        <f t="shared" si="21"/>
        <v>No Confirmation</v>
      </c>
      <c r="M75" t="str">
        <f t="shared" si="22"/>
        <v>No Trend</v>
      </c>
      <c r="N75">
        <v>36.774967099102156</v>
      </c>
      <c r="O75" t="str">
        <f t="shared" si="23"/>
        <v>DOWN</v>
      </c>
      <c r="P75" t="str">
        <f t="shared" si="24"/>
        <v>No Trend + Momentum</v>
      </c>
      <c r="Q75">
        <f t="shared" si="25"/>
        <v>96</v>
      </c>
      <c r="R75">
        <f t="shared" si="26"/>
        <v>141</v>
      </c>
      <c r="S75">
        <f t="shared" si="27"/>
        <v>0.68085106382978722</v>
      </c>
      <c r="T75" t="str">
        <f t="shared" si="28"/>
        <v>No Indication</v>
      </c>
      <c r="U75" t="str">
        <f t="shared" si="29"/>
        <v>No T+M+I</v>
      </c>
      <c r="V75">
        <v>5427.9603750009765</v>
      </c>
      <c r="W75">
        <v>5440.2633383472667</v>
      </c>
      <c r="X75">
        <f t="shared" si="30"/>
        <v>-12.302963346290198</v>
      </c>
      <c r="Y75">
        <v>6.370116862741682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5419.7</v>
      </c>
      <c r="D76">
        <v>5419.7</v>
      </c>
      <c r="E76">
        <v>5310.1</v>
      </c>
      <c r="F76">
        <v>5324.4</v>
      </c>
      <c r="G76">
        <f>_xll.TA_TYPPRICE(D76,E76,F76)</f>
        <v>5351.4</v>
      </c>
      <c r="H76">
        <v>5359.1552665061845</v>
      </c>
      <c r="I76" t="str">
        <f t="shared" si="20"/>
        <v>DOWN</v>
      </c>
      <c r="J76">
        <v>5466.0489412640418</v>
      </c>
      <c r="K76">
        <v>5338.3985163710158</v>
      </c>
      <c r="L76" t="str">
        <f t="shared" si="21"/>
        <v>DOWN</v>
      </c>
      <c r="M76" t="str">
        <f t="shared" si="22"/>
        <v>DOWN</v>
      </c>
      <c r="N76">
        <v>30.911203534506811</v>
      </c>
      <c r="O76" t="str">
        <f t="shared" si="23"/>
        <v>DOWN</v>
      </c>
      <c r="P76" t="str">
        <f t="shared" si="24"/>
        <v>DOWN</v>
      </c>
      <c r="Q76">
        <f t="shared" si="25"/>
        <v>14.299999999999272</v>
      </c>
      <c r="R76">
        <f t="shared" si="26"/>
        <v>109.59999999999945</v>
      </c>
      <c r="S76">
        <f t="shared" si="27"/>
        <v>0.13047445255473852</v>
      </c>
      <c r="T76" t="str">
        <f t="shared" si="28"/>
        <v>DOWN</v>
      </c>
      <c r="U76" t="str">
        <f t="shared" si="29"/>
        <v>DOWN</v>
      </c>
      <c r="V76">
        <v>5412.0280096162105</v>
      </c>
      <c r="W76">
        <v>5431.6808688400615</v>
      </c>
      <c r="X76">
        <f t="shared" si="30"/>
        <v>-19.65285922385101</v>
      </c>
      <c r="Y76">
        <v>1.1655216454231434</v>
      </c>
      <c r="Z76" t="str">
        <f t="shared" si="31"/>
        <v>DOWN</v>
      </c>
      <c r="AA76" t="str">
        <f t="shared" si="32"/>
        <v>DOWN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5331</v>
      </c>
      <c r="D77">
        <v>5379.95</v>
      </c>
      <c r="E77">
        <v>5280.05</v>
      </c>
      <c r="F77">
        <v>5280.2</v>
      </c>
      <c r="G77">
        <f>_xll.TA_TYPPRICE(D77,E77,F77)</f>
        <v>5313.4000000000005</v>
      </c>
      <c r="H77">
        <v>5336.2776332530921</v>
      </c>
      <c r="I77" t="str">
        <f t="shared" si="20"/>
        <v>DOWN</v>
      </c>
      <c r="J77">
        <v>5446.9158432053655</v>
      </c>
      <c r="K77">
        <v>5325.4321793996787</v>
      </c>
      <c r="L77" t="str">
        <f t="shared" si="21"/>
        <v>DOWN</v>
      </c>
      <c r="M77" t="str">
        <f t="shared" si="22"/>
        <v>DOWN</v>
      </c>
      <c r="N77">
        <v>25.167314818137747</v>
      </c>
      <c r="O77" t="str">
        <f t="shared" si="23"/>
        <v>DOWN</v>
      </c>
      <c r="P77" t="str">
        <f t="shared" si="24"/>
        <v>DOWN</v>
      </c>
      <c r="Q77">
        <f t="shared" si="25"/>
        <v>0.1499999999996362</v>
      </c>
      <c r="R77">
        <f t="shared" si="26"/>
        <v>99.899999999999636</v>
      </c>
      <c r="S77">
        <f t="shared" si="27"/>
        <v>1.5015015014978653E-3</v>
      </c>
      <c r="T77" t="str">
        <f t="shared" si="28"/>
        <v>DOWN</v>
      </c>
      <c r="U77" t="str">
        <f t="shared" si="29"/>
        <v>DOWN</v>
      </c>
      <c r="V77">
        <v>5391.7467773675626</v>
      </c>
      <c r="W77">
        <v>5420.4600637407975</v>
      </c>
      <c r="X77">
        <f t="shared" si="30"/>
        <v>-28.713286373234951</v>
      </c>
      <c r="Y77">
        <v>-4.8102399583084763</v>
      </c>
      <c r="Z77" t="str">
        <f t="shared" si="31"/>
        <v>DOWN</v>
      </c>
      <c r="AA77" t="str">
        <f t="shared" si="32"/>
        <v>DOWN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5281</v>
      </c>
      <c r="D78">
        <v>5380</v>
      </c>
      <c r="E78">
        <v>5281</v>
      </c>
      <c r="F78">
        <v>5350</v>
      </c>
      <c r="G78">
        <f>_xll.TA_TYPPRICE(D78,E78,F78)</f>
        <v>5337</v>
      </c>
      <c r="H78">
        <v>5336.638816626546</v>
      </c>
      <c r="I78" t="str">
        <f t="shared" si="20"/>
        <v>UP</v>
      </c>
      <c r="J78">
        <v>5432.045655826395</v>
      </c>
      <c r="K78">
        <v>5315.5583617553057</v>
      </c>
      <c r="L78" t="str">
        <f t="shared" si="21"/>
        <v>No Confirmation</v>
      </c>
      <c r="M78" t="str">
        <f t="shared" si="22"/>
        <v>No Trend</v>
      </c>
      <c r="N78">
        <v>45.249851543242023</v>
      </c>
      <c r="O78" t="str">
        <f t="shared" si="23"/>
        <v>No Momentum</v>
      </c>
      <c r="P78" t="str">
        <f t="shared" si="24"/>
        <v>No Trend + Momentum</v>
      </c>
      <c r="Q78">
        <f t="shared" si="25"/>
        <v>69</v>
      </c>
      <c r="R78">
        <f t="shared" si="26"/>
        <v>99</v>
      </c>
      <c r="S78">
        <f t="shared" si="27"/>
        <v>0.69696969696969702</v>
      </c>
      <c r="T78" t="str">
        <f t="shared" si="28"/>
        <v>No Indication</v>
      </c>
      <c r="U78" t="str">
        <f t="shared" si="29"/>
        <v>No T+M+I</v>
      </c>
      <c r="V78">
        <v>5385.3241962340917</v>
      </c>
      <c r="W78">
        <v>5415.2407997599976</v>
      </c>
      <c r="X78">
        <f t="shared" si="30"/>
        <v>-29.916603525905884</v>
      </c>
      <c r="Y78">
        <v>-9.8315126718279586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5374</v>
      </c>
      <c r="D79">
        <v>5414</v>
      </c>
      <c r="E79">
        <v>5311</v>
      </c>
      <c r="F79">
        <v>5385.05</v>
      </c>
      <c r="G79">
        <f>_xll.TA_TYPPRICE(D79,E79,F79)</f>
        <v>5370.0166666666664</v>
      </c>
      <c r="H79">
        <v>5353.3277416466062</v>
      </c>
      <c r="I79" t="str">
        <f t="shared" si="20"/>
        <v>UP</v>
      </c>
      <c r="J79">
        <v>5428.0355100871957</v>
      </c>
      <c r="K79">
        <v>5314.5453924763488</v>
      </c>
      <c r="L79" t="str">
        <f t="shared" si="21"/>
        <v>No Confirmation</v>
      </c>
      <c r="M79" t="str">
        <f t="shared" si="22"/>
        <v>No Trend</v>
      </c>
      <c r="N79">
        <v>53.142907635838831</v>
      </c>
      <c r="O79" t="str">
        <f t="shared" si="23"/>
        <v>No Momentum</v>
      </c>
      <c r="P79" t="str">
        <f t="shared" si="24"/>
        <v>No Trend + Momentum</v>
      </c>
      <c r="Q79">
        <f t="shared" si="25"/>
        <v>74.050000000000182</v>
      </c>
      <c r="R79">
        <f t="shared" si="26"/>
        <v>103</v>
      </c>
      <c r="S79">
        <f t="shared" si="27"/>
        <v>0.71893203883495327</v>
      </c>
      <c r="T79" t="str">
        <f t="shared" si="28"/>
        <v>No Indication</v>
      </c>
      <c r="U79" t="str">
        <f t="shared" si="29"/>
        <v>No T+M+I</v>
      </c>
      <c r="V79">
        <v>5385.2820121980776</v>
      </c>
      <c r="W79">
        <v>5413.0044442222197</v>
      </c>
      <c r="X79">
        <f t="shared" si="30"/>
        <v>-27.722432024142108</v>
      </c>
      <c r="Y79">
        <v>-13.409696542290789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5399.65</v>
      </c>
      <c r="D80">
        <v>5417.8</v>
      </c>
      <c r="E80">
        <v>5342.05</v>
      </c>
      <c r="F80">
        <v>5380</v>
      </c>
      <c r="G80">
        <f>_xll.TA_TYPPRICE(D80,E80,F80)</f>
        <v>5379.95</v>
      </c>
      <c r="H80">
        <v>5366.6388708233026</v>
      </c>
      <c r="I80" t="str">
        <f t="shared" si="20"/>
        <v>UP</v>
      </c>
      <c r="J80">
        <v>5425.7609522900411</v>
      </c>
      <c r="K80">
        <v>5320.657527481605</v>
      </c>
      <c r="L80" t="str">
        <f t="shared" si="21"/>
        <v>No Confirmation</v>
      </c>
      <c r="M80" t="str">
        <f t="shared" si="22"/>
        <v>No Trend</v>
      </c>
      <c r="N80">
        <v>51.798018747642736</v>
      </c>
      <c r="O80" t="str">
        <f t="shared" si="23"/>
        <v>No Momentum</v>
      </c>
      <c r="P80" t="str">
        <f t="shared" si="24"/>
        <v>No Trend + Momentum</v>
      </c>
      <c r="Q80">
        <f t="shared" si="25"/>
        <v>37.949999999999818</v>
      </c>
      <c r="R80">
        <f t="shared" si="26"/>
        <v>75.75</v>
      </c>
      <c r="S80">
        <f t="shared" si="27"/>
        <v>0.50099009900989855</v>
      </c>
      <c r="T80" t="str">
        <f t="shared" si="28"/>
        <v>No Indication</v>
      </c>
      <c r="U80" t="str">
        <f t="shared" si="29"/>
        <v>No T+M+I</v>
      </c>
      <c r="V80">
        <v>5384.4693949368348</v>
      </c>
      <c r="W80">
        <v>5410.5596705761291</v>
      </c>
      <c r="X80">
        <f t="shared" si="30"/>
        <v>-26.090275639294305</v>
      </c>
      <c r="Y80">
        <v>-15.945812361691491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5379</v>
      </c>
      <c r="D81">
        <v>5398</v>
      </c>
      <c r="E81">
        <v>5320</v>
      </c>
      <c r="F81">
        <v>5325</v>
      </c>
      <c r="G81">
        <f>_xll.TA_TYPPRICE(D81,E81,F81)</f>
        <v>5347.666666666667</v>
      </c>
      <c r="H81">
        <v>5357.1527687449852</v>
      </c>
      <c r="I81" t="str">
        <f t="shared" si="20"/>
        <v>DOWN</v>
      </c>
      <c r="J81">
        <v>5419.5918517811433</v>
      </c>
      <c r="K81">
        <v>5320.5114102634707</v>
      </c>
      <c r="L81" t="str">
        <f t="shared" si="21"/>
        <v>No Confirmation</v>
      </c>
      <c r="M81" t="str">
        <f t="shared" si="22"/>
        <v>No Trend</v>
      </c>
      <c r="N81">
        <v>38.525105543402596</v>
      </c>
      <c r="O81" t="str">
        <f t="shared" si="23"/>
        <v>DOWN</v>
      </c>
      <c r="P81" t="str">
        <f t="shared" si="24"/>
        <v>No Trend + Momentum</v>
      </c>
      <c r="Q81">
        <f t="shared" si="25"/>
        <v>5</v>
      </c>
      <c r="R81">
        <f t="shared" si="26"/>
        <v>78</v>
      </c>
      <c r="S81">
        <f t="shared" si="27"/>
        <v>6.4102564102564097E-2</v>
      </c>
      <c r="T81" t="str">
        <f t="shared" si="28"/>
        <v>DOWN</v>
      </c>
      <c r="U81" t="str">
        <f t="shared" si="29"/>
        <v>No T+M+I</v>
      </c>
      <c r="V81">
        <v>5375.320257254245</v>
      </c>
      <c r="W81">
        <v>5404.2219172001196</v>
      </c>
      <c r="X81">
        <f t="shared" si="30"/>
        <v>-28.901659945874599</v>
      </c>
      <c r="Y81">
        <v>-18.536981878528113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5330.1</v>
      </c>
      <c r="D82">
        <v>5370</v>
      </c>
      <c r="E82">
        <v>5281.35</v>
      </c>
      <c r="F82">
        <v>5295</v>
      </c>
      <c r="G82">
        <f>_xll.TA_TYPPRICE(D82,E82,F82)</f>
        <v>5315.45</v>
      </c>
      <c r="H82">
        <v>5336.301384372493</v>
      </c>
      <c r="I82" t="str">
        <f t="shared" si="20"/>
        <v>DOWN</v>
      </c>
      <c r="J82">
        <v>5408.5714402742224</v>
      </c>
      <c r="K82">
        <v>5311.8088746493659</v>
      </c>
      <c r="L82" t="str">
        <f t="shared" si="21"/>
        <v>DOWN</v>
      </c>
      <c r="M82" t="str">
        <f t="shared" si="22"/>
        <v>DOWN</v>
      </c>
      <c r="N82">
        <v>32.795374024541061</v>
      </c>
      <c r="O82" t="str">
        <f t="shared" si="23"/>
        <v>DOWN</v>
      </c>
      <c r="P82" t="str">
        <f t="shared" si="24"/>
        <v>DOWN</v>
      </c>
      <c r="Q82">
        <f t="shared" si="25"/>
        <v>13.649999999999636</v>
      </c>
      <c r="R82">
        <f t="shared" si="26"/>
        <v>88.649999999999636</v>
      </c>
      <c r="S82">
        <f t="shared" si="27"/>
        <v>0.15397631133671397</v>
      </c>
      <c r="T82" t="str">
        <f t="shared" si="28"/>
        <v>DOWN</v>
      </c>
      <c r="U82" t="str">
        <f t="shared" si="29"/>
        <v>DOWN</v>
      </c>
      <c r="V82">
        <v>5362.9632945997455</v>
      </c>
      <c r="W82">
        <v>5396.1314048149252</v>
      </c>
      <c r="X82">
        <f t="shared" si="30"/>
        <v>-33.168110215179695</v>
      </c>
      <c r="Y82">
        <v>-21.463207545858431</v>
      </c>
      <c r="Z82" t="str">
        <f t="shared" si="31"/>
        <v>DOWN</v>
      </c>
      <c r="AA82" t="str">
        <f t="shared" si="32"/>
        <v>DOWN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5252.05</v>
      </c>
      <c r="D83">
        <v>5400</v>
      </c>
      <c r="E83">
        <v>5252.05</v>
      </c>
      <c r="F83">
        <v>5349.75</v>
      </c>
      <c r="G83">
        <f>_xll.TA_TYPPRICE(D83,E83,F83)</f>
        <v>5333.9333333333334</v>
      </c>
      <c r="H83">
        <v>5335.1173588529127</v>
      </c>
      <c r="I83" t="str">
        <f t="shared" si="20"/>
        <v>UP</v>
      </c>
      <c r="J83">
        <v>5406.6666757688399</v>
      </c>
      <c r="K83">
        <v>5298.5291247272844</v>
      </c>
      <c r="L83" t="str">
        <f t="shared" si="21"/>
        <v>No Confirmation</v>
      </c>
      <c r="M83" t="str">
        <f t="shared" si="22"/>
        <v>No Trend</v>
      </c>
      <c r="N83">
        <v>49.820479878418865</v>
      </c>
      <c r="O83" t="str">
        <f t="shared" si="23"/>
        <v>No Momentum</v>
      </c>
      <c r="P83" t="str">
        <f t="shared" si="24"/>
        <v>No Trend + Momentum</v>
      </c>
      <c r="Q83">
        <f t="shared" si="25"/>
        <v>97.699999999999818</v>
      </c>
      <c r="R83">
        <f t="shared" si="26"/>
        <v>147.94999999999982</v>
      </c>
      <c r="S83">
        <f t="shared" si="27"/>
        <v>0.66035822913146291</v>
      </c>
      <c r="T83" t="str">
        <f t="shared" si="28"/>
        <v>No Indication</v>
      </c>
      <c r="U83" t="str">
        <f t="shared" si="29"/>
        <v>No T+M+I</v>
      </c>
      <c r="V83">
        <v>5360.9304800459386</v>
      </c>
      <c r="W83">
        <v>5392.6957451990047</v>
      </c>
      <c r="X83">
        <f t="shared" si="30"/>
        <v>-31.765265153066139</v>
      </c>
      <c r="Y83">
        <v>-23.523619067299972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5305.5</v>
      </c>
      <c r="D84">
        <v>5394.85</v>
      </c>
      <c r="E84">
        <v>5305.5</v>
      </c>
      <c r="F84">
        <v>5340</v>
      </c>
      <c r="G84">
        <f>_xll.TA_TYPPRICE(D84,E84,F84)</f>
        <v>5346.7833333333338</v>
      </c>
      <c r="H84">
        <v>5340.9503460931228</v>
      </c>
      <c r="I84" t="str">
        <f t="shared" si="20"/>
        <v>DOWN</v>
      </c>
      <c r="J84">
        <v>5404.0407478202087</v>
      </c>
      <c r="K84">
        <v>5300.078208121221</v>
      </c>
      <c r="L84" t="str">
        <f t="shared" si="21"/>
        <v>No Confirmation</v>
      </c>
      <c r="M84" t="str">
        <f t="shared" si="22"/>
        <v>No Trend</v>
      </c>
      <c r="N84">
        <v>47.160956789751573</v>
      </c>
      <c r="O84" t="str">
        <f t="shared" si="23"/>
        <v>No Momentum</v>
      </c>
      <c r="P84" t="str">
        <f t="shared" si="24"/>
        <v>No Trend + Momentum</v>
      </c>
      <c r="Q84">
        <f t="shared" si="25"/>
        <v>34.5</v>
      </c>
      <c r="R84">
        <f t="shared" si="26"/>
        <v>89.350000000000364</v>
      </c>
      <c r="S84">
        <f t="shared" si="27"/>
        <v>0.38612199216563919</v>
      </c>
      <c r="T84" t="str">
        <f t="shared" si="28"/>
        <v>No Indication</v>
      </c>
      <c r="U84" t="str">
        <f t="shared" si="29"/>
        <v>No T+M+I</v>
      </c>
      <c r="V84">
        <v>5357.7104061927175</v>
      </c>
      <c r="W84">
        <v>5388.7923566657455</v>
      </c>
      <c r="X84">
        <f t="shared" si="30"/>
        <v>-31.081950473027973</v>
      </c>
      <c r="Y84">
        <v>-25.035285348445573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5387.45</v>
      </c>
      <c r="D85">
        <v>5450</v>
      </c>
      <c r="E85">
        <v>5318</v>
      </c>
      <c r="F85">
        <v>5415.7</v>
      </c>
      <c r="G85">
        <f>_xll.TA_TYPPRICE(D85,E85,F85)</f>
        <v>5394.5666666666666</v>
      </c>
      <c r="H85">
        <v>5367.7585063798942</v>
      </c>
      <c r="I85" t="str">
        <f t="shared" si="20"/>
        <v>UP</v>
      </c>
      <c r="J85">
        <v>5414.2539149712738</v>
      </c>
      <c r="K85">
        <v>5304.060828538727</v>
      </c>
      <c r="L85" t="str">
        <f t="shared" si="21"/>
        <v>UP</v>
      </c>
      <c r="M85" t="str">
        <f t="shared" si="22"/>
        <v>UP</v>
      </c>
      <c r="N85">
        <v>65.193513907052264</v>
      </c>
      <c r="O85" t="str">
        <f t="shared" si="23"/>
        <v>UP</v>
      </c>
      <c r="P85" t="str">
        <f t="shared" si="24"/>
        <v>UP</v>
      </c>
      <c r="Q85">
        <f t="shared" si="25"/>
        <v>97.699999999999818</v>
      </c>
      <c r="R85">
        <f t="shared" si="26"/>
        <v>132</v>
      </c>
      <c r="S85">
        <f t="shared" si="27"/>
        <v>0.74015151515151378</v>
      </c>
      <c r="T85" t="str">
        <f t="shared" si="28"/>
        <v>No Indication</v>
      </c>
      <c r="U85" t="str">
        <f t="shared" si="29"/>
        <v>No T+M+I</v>
      </c>
      <c r="V85">
        <v>5366.6318821630684</v>
      </c>
      <c r="W85">
        <v>5390.7855154312456</v>
      </c>
      <c r="X85">
        <f t="shared" si="30"/>
        <v>-24.153633268177146</v>
      </c>
      <c r="Y85">
        <v>-24.858954932391889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5387.7</v>
      </c>
      <c r="D86">
        <v>5418</v>
      </c>
      <c r="E86">
        <v>5340.05</v>
      </c>
      <c r="F86">
        <v>5351</v>
      </c>
      <c r="G86">
        <f>_xll.TA_TYPPRICE(D86,E86,F86)</f>
        <v>5369.6833333333334</v>
      </c>
      <c r="H86">
        <v>5368.7209198566143</v>
      </c>
      <c r="I86" t="str">
        <f t="shared" si="20"/>
        <v>DOWN</v>
      </c>
      <c r="J86">
        <v>5415.0863783109908</v>
      </c>
      <c r="K86">
        <v>5312.0584221967874</v>
      </c>
      <c r="L86" t="str">
        <f t="shared" si="21"/>
        <v>No Confirmation</v>
      </c>
      <c r="M86" t="str">
        <f t="shared" si="22"/>
        <v>No Trend</v>
      </c>
      <c r="N86">
        <v>47.774694860815202</v>
      </c>
      <c r="O86" t="str">
        <f t="shared" si="23"/>
        <v>No Momentum</v>
      </c>
      <c r="P86" t="str">
        <f t="shared" si="24"/>
        <v>No Trend + Momentum</v>
      </c>
      <c r="Q86">
        <f t="shared" si="25"/>
        <v>10.949999999999818</v>
      </c>
      <c r="R86">
        <f t="shared" si="26"/>
        <v>77.949999999999818</v>
      </c>
      <c r="S86">
        <f t="shared" si="27"/>
        <v>0.14047466324566829</v>
      </c>
      <c r="T86" t="str">
        <f t="shared" si="28"/>
        <v>DOWN</v>
      </c>
      <c r="U86" t="str">
        <f t="shared" si="29"/>
        <v>No T+M+I</v>
      </c>
      <c r="V86">
        <v>5364.2269772149039</v>
      </c>
      <c r="W86">
        <v>5387.8384402141164</v>
      </c>
      <c r="X86">
        <f t="shared" si="30"/>
        <v>-23.611462999212563</v>
      </c>
      <c r="Y86">
        <v>-24.609456545756025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5322</v>
      </c>
      <c r="D87">
        <v>5399.95</v>
      </c>
      <c r="E87">
        <v>5315.1</v>
      </c>
      <c r="F87">
        <v>5339</v>
      </c>
      <c r="G87">
        <f>_xll.TA_TYPPRICE(D87,E87,F87)</f>
        <v>5351.3499999999995</v>
      </c>
      <c r="H87">
        <v>5360.0354599283073</v>
      </c>
      <c r="I87" t="str">
        <f t="shared" si="20"/>
        <v>DOWN</v>
      </c>
      <c r="J87">
        <v>5411.722738686326</v>
      </c>
      <c r="K87">
        <v>5312.7343283752789</v>
      </c>
      <c r="L87" t="str">
        <f t="shared" si="21"/>
        <v>No Confirmation</v>
      </c>
      <c r="M87" t="str">
        <f t="shared" si="22"/>
        <v>No Trend</v>
      </c>
      <c r="N87">
        <v>44.987948242564258</v>
      </c>
      <c r="O87" t="str">
        <f t="shared" si="23"/>
        <v>No Momentum</v>
      </c>
      <c r="P87" t="str">
        <f t="shared" si="24"/>
        <v>No Trend + Momentum</v>
      </c>
      <c r="Q87">
        <f t="shared" si="25"/>
        <v>23.899999999999636</v>
      </c>
      <c r="R87">
        <f t="shared" si="26"/>
        <v>84.849999999999454</v>
      </c>
      <c r="S87">
        <f t="shared" si="27"/>
        <v>0.28167354154389851</v>
      </c>
      <c r="T87" t="str">
        <f t="shared" si="28"/>
        <v>No Indication</v>
      </c>
      <c r="U87" t="str">
        <f t="shared" si="29"/>
        <v>No T+M+I</v>
      </c>
      <c r="V87">
        <v>5360.3459037972261</v>
      </c>
      <c r="W87">
        <v>5384.2207779760338</v>
      </c>
      <c r="X87">
        <f t="shared" si="30"/>
        <v>-23.874874178807659</v>
      </c>
      <c r="Y87">
        <v>-24.462540072366352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5310</v>
      </c>
      <c r="D88">
        <v>5367</v>
      </c>
      <c r="E88">
        <v>5310</v>
      </c>
      <c r="F88">
        <v>5327.75</v>
      </c>
      <c r="G88">
        <f>_xll.TA_TYPPRICE(D88,E88,F88)</f>
        <v>5334.916666666667</v>
      </c>
      <c r="H88">
        <v>5347.4760632974867</v>
      </c>
      <c r="I88" t="str">
        <f t="shared" si="20"/>
        <v>DOWN</v>
      </c>
      <c r="J88">
        <v>5401.7843523115871</v>
      </c>
      <c r="K88">
        <v>5312.1266998474393</v>
      </c>
      <c r="L88" t="str">
        <f t="shared" si="21"/>
        <v>No Confirmation</v>
      </c>
      <c r="M88" t="str">
        <f t="shared" si="22"/>
        <v>No Trend</v>
      </c>
      <c r="N88">
        <v>42.109484426991507</v>
      </c>
      <c r="O88" t="str">
        <f t="shared" si="23"/>
        <v>No Momentum</v>
      </c>
      <c r="P88" t="str">
        <f t="shared" si="24"/>
        <v>No Trend + Momentum</v>
      </c>
      <c r="Q88">
        <f t="shared" si="25"/>
        <v>17.75</v>
      </c>
      <c r="R88">
        <f t="shared" si="26"/>
        <v>57</v>
      </c>
      <c r="S88">
        <f t="shared" si="27"/>
        <v>0.31140350877192985</v>
      </c>
      <c r="T88" t="str">
        <f t="shared" si="28"/>
        <v>No Indication</v>
      </c>
      <c r="U88" t="str">
        <f t="shared" si="29"/>
        <v>No T+M+I</v>
      </c>
      <c r="V88">
        <v>5355.3311493668834</v>
      </c>
      <c r="W88">
        <v>5380.0377573852165</v>
      </c>
      <c r="X88">
        <f t="shared" si="30"/>
        <v>-24.7066080183331</v>
      </c>
      <c r="Y88">
        <v>-24.511353661559703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5301.3</v>
      </c>
      <c r="D89">
        <v>5373.95</v>
      </c>
      <c r="E89">
        <v>5301.3</v>
      </c>
      <c r="F89">
        <v>5335</v>
      </c>
      <c r="G89">
        <f>_xll.TA_TYPPRICE(D89,E89,F89)</f>
        <v>5336.75</v>
      </c>
      <c r="H89">
        <v>5342.1130316487433</v>
      </c>
      <c r="I89" t="str">
        <f t="shared" si="20"/>
        <v>DOWN</v>
      </c>
      <c r="J89">
        <v>5395.5989406867902</v>
      </c>
      <c r="K89">
        <v>5309.7207665480082</v>
      </c>
      <c r="L89" t="str">
        <f t="shared" si="21"/>
        <v>No Confirmation</v>
      </c>
      <c r="M89" t="str">
        <f t="shared" si="22"/>
        <v>No Trend</v>
      </c>
      <c r="N89">
        <v>44.947017527597765</v>
      </c>
      <c r="O89" t="str">
        <f t="shared" si="23"/>
        <v>No Momentum</v>
      </c>
      <c r="P89" t="str">
        <f t="shared" si="24"/>
        <v>No Trend + Momentum</v>
      </c>
      <c r="Q89">
        <f t="shared" si="25"/>
        <v>33.699999999999818</v>
      </c>
      <c r="R89">
        <f t="shared" si="26"/>
        <v>72.649999999999636</v>
      </c>
      <c r="S89">
        <f t="shared" si="27"/>
        <v>0.46386785960082572</v>
      </c>
      <c r="T89" t="str">
        <f t="shared" si="28"/>
        <v>No Indication</v>
      </c>
      <c r="U89" t="str">
        <f t="shared" si="29"/>
        <v>No T+M+I</v>
      </c>
      <c r="V89">
        <v>5352.203280233517</v>
      </c>
      <c r="W89">
        <v>5376.7016272085339</v>
      </c>
      <c r="X89">
        <f t="shared" si="30"/>
        <v>-24.49834697501683</v>
      </c>
      <c r="Y89">
        <v>-24.508752324251127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5300.3</v>
      </c>
      <c r="D90">
        <v>5323.85</v>
      </c>
      <c r="E90">
        <v>5201</v>
      </c>
      <c r="F90">
        <v>5219.95</v>
      </c>
      <c r="G90">
        <f>_xll.TA_TYPPRICE(D90,E90,F90)</f>
        <v>5248.2666666666664</v>
      </c>
      <c r="H90">
        <v>5295.1898491577049</v>
      </c>
      <c r="I90" t="str">
        <f t="shared" si="20"/>
        <v>DOWN</v>
      </c>
      <c r="J90">
        <v>5379.6547316452816</v>
      </c>
      <c r="K90">
        <v>5285.5605962040063</v>
      </c>
      <c r="L90" t="str">
        <f t="shared" si="21"/>
        <v>DOWN</v>
      </c>
      <c r="M90" t="str">
        <f t="shared" si="22"/>
        <v>DOWN</v>
      </c>
      <c r="N90">
        <v>22.789348829882503</v>
      </c>
      <c r="O90" t="str">
        <f t="shared" si="23"/>
        <v>DOWN</v>
      </c>
      <c r="P90" t="str">
        <f t="shared" si="24"/>
        <v>DOWN</v>
      </c>
      <c r="Q90">
        <f t="shared" si="25"/>
        <v>18.949999999999818</v>
      </c>
      <c r="R90">
        <f t="shared" si="26"/>
        <v>122.85000000000036</v>
      </c>
      <c r="S90">
        <f t="shared" si="27"/>
        <v>0.15425315425315231</v>
      </c>
      <c r="T90" t="str">
        <f t="shared" si="28"/>
        <v>DOWN</v>
      </c>
      <c r="U90" t="str">
        <f t="shared" si="29"/>
        <v>DOWN</v>
      </c>
      <c r="V90">
        <v>5331.8566217360531</v>
      </c>
      <c r="W90">
        <v>5365.0903955634576</v>
      </c>
      <c r="X90">
        <f t="shared" si="30"/>
        <v>-33.233773827404548</v>
      </c>
      <c r="Y90">
        <v>-26.25375662488181</v>
      </c>
      <c r="Z90" t="str">
        <f t="shared" si="31"/>
        <v>DOWN</v>
      </c>
      <c r="AA90" t="str">
        <f t="shared" si="32"/>
        <v>DOWN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5250.05</v>
      </c>
      <c r="D91">
        <v>5267.85</v>
      </c>
      <c r="E91">
        <v>5210</v>
      </c>
      <c r="F91">
        <v>5210</v>
      </c>
      <c r="G91">
        <f>_xll.TA_TYPPRICE(D91,E91,F91)</f>
        <v>5229.2833333333338</v>
      </c>
      <c r="H91">
        <v>5262.2365912455189</v>
      </c>
      <c r="I91" t="str">
        <f t="shared" si="20"/>
        <v>DOWN</v>
      </c>
      <c r="J91">
        <v>5354.8092357241076</v>
      </c>
      <c r="K91">
        <v>5268.7693526031162</v>
      </c>
      <c r="L91" t="str">
        <f t="shared" si="21"/>
        <v>DOWN</v>
      </c>
      <c r="M91" t="str">
        <f t="shared" si="22"/>
        <v>DOWN</v>
      </c>
      <c r="N91">
        <v>21.636287519855035</v>
      </c>
      <c r="O91" t="str">
        <f t="shared" si="23"/>
        <v>DOWN</v>
      </c>
      <c r="P91" t="str">
        <f t="shared" si="24"/>
        <v>DOWN</v>
      </c>
      <c r="Q91">
        <f t="shared" si="25"/>
        <v>0</v>
      </c>
      <c r="R91">
        <f t="shared" si="26"/>
        <v>57.850000000000364</v>
      </c>
      <c r="S91">
        <f t="shared" si="27"/>
        <v>0</v>
      </c>
      <c r="T91" t="str">
        <f t="shared" si="28"/>
        <v>DOWN</v>
      </c>
      <c r="U91" t="str">
        <f t="shared" si="29"/>
        <v>DOWN</v>
      </c>
      <c r="V91">
        <v>5313.1094491612757</v>
      </c>
      <c r="W91">
        <v>5353.6022181143126</v>
      </c>
      <c r="X91">
        <f t="shared" si="30"/>
        <v>-40.49276895303683</v>
      </c>
      <c r="Y91">
        <v>-29.101559090512815</v>
      </c>
      <c r="Z91" t="str">
        <f t="shared" si="31"/>
        <v>DOWN</v>
      </c>
      <c r="AA91" t="str">
        <f t="shared" si="32"/>
        <v>DOWN</v>
      </c>
      <c r="AB91" t="str">
        <f t="shared" si="33"/>
        <v>DOWN</v>
      </c>
      <c r="AC91" t="str">
        <f t="shared" si="34"/>
        <v>DOWN</v>
      </c>
      <c r="AD91">
        <f t="shared" si="35"/>
        <v>5261.25</v>
      </c>
      <c r="AE91">
        <f t="shared" si="36"/>
        <v>5245.75</v>
      </c>
      <c r="AF91">
        <f t="shared" si="37"/>
        <v>5238.9500000000007</v>
      </c>
      <c r="AG91">
        <f t="shared" si="38"/>
        <v>5232.1000000000004</v>
      </c>
    </row>
    <row r="92" spans="1:33" x14ac:dyDescent="0.25">
      <c r="A92" t="s">
        <v>5</v>
      </c>
      <c r="B92" s="1">
        <v>42986</v>
      </c>
      <c r="C92">
        <v>5212</v>
      </c>
      <c r="D92">
        <v>5246.9</v>
      </c>
      <c r="E92">
        <v>5165</v>
      </c>
      <c r="F92">
        <v>5170</v>
      </c>
      <c r="G92">
        <f>_xll.TA_TYPPRICE(D92,E92,F92)</f>
        <v>5193.9666666666662</v>
      </c>
      <c r="H92">
        <v>5228.1016289560921</v>
      </c>
      <c r="I92" t="str">
        <f t="shared" si="20"/>
        <v>DOWN</v>
      </c>
      <c r="J92">
        <v>5330.829405563195</v>
      </c>
      <c r="K92">
        <v>5245.7094964690905</v>
      </c>
      <c r="L92" t="str">
        <f t="shared" si="21"/>
        <v>DOWN</v>
      </c>
      <c r="M92" t="str">
        <f t="shared" si="22"/>
        <v>DOWN</v>
      </c>
      <c r="N92">
        <v>17.250326826823979</v>
      </c>
      <c r="O92" t="str">
        <f t="shared" si="23"/>
        <v>DOWN</v>
      </c>
      <c r="P92" t="str">
        <f t="shared" si="24"/>
        <v>DOWN</v>
      </c>
      <c r="Q92">
        <f t="shared" si="25"/>
        <v>5</v>
      </c>
      <c r="R92">
        <f t="shared" si="26"/>
        <v>81.899999999999636</v>
      </c>
      <c r="S92">
        <f t="shared" si="27"/>
        <v>6.1050061050061319E-2</v>
      </c>
      <c r="T92" t="str">
        <f t="shared" si="28"/>
        <v>DOWN</v>
      </c>
      <c r="U92" t="str">
        <f t="shared" si="29"/>
        <v>DOWN</v>
      </c>
      <c r="V92">
        <v>5291.0926108287722</v>
      </c>
      <c r="W92">
        <v>5340.0020538095487</v>
      </c>
      <c r="X92">
        <f t="shared" si="30"/>
        <v>-48.909442980776475</v>
      </c>
      <c r="Y92">
        <v>-33.063135868565546</v>
      </c>
      <c r="Z92" t="str">
        <f t="shared" si="31"/>
        <v>DOWN</v>
      </c>
      <c r="AA92" t="str">
        <f t="shared" si="32"/>
        <v>DOWN</v>
      </c>
      <c r="AB92" t="str">
        <f t="shared" si="33"/>
        <v>DOWN</v>
      </c>
      <c r="AC92" t="str">
        <f t="shared" si="34"/>
        <v>DOWN</v>
      </c>
      <c r="AD92">
        <f t="shared" si="35"/>
        <v>5237.55</v>
      </c>
      <c r="AE92">
        <f t="shared" si="36"/>
        <v>5215.6000000000004</v>
      </c>
      <c r="AF92">
        <f t="shared" si="37"/>
        <v>5205.9500000000007</v>
      </c>
      <c r="AG92">
        <f t="shared" si="38"/>
        <v>5196.3</v>
      </c>
    </row>
    <row r="93" spans="1:33" x14ac:dyDescent="0.25">
      <c r="A93" t="s">
        <v>5</v>
      </c>
      <c r="B93" s="1">
        <v>42989</v>
      </c>
      <c r="C93">
        <v>5130.1499999999996</v>
      </c>
      <c r="D93">
        <v>5186.95</v>
      </c>
      <c r="E93">
        <v>5085</v>
      </c>
      <c r="F93">
        <v>5086.5</v>
      </c>
      <c r="G93">
        <f>_xll.TA_TYPPRICE(D93,E93,F93)</f>
        <v>5119.4833333333336</v>
      </c>
      <c r="H93">
        <v>5173.7924811447128</v>
      </c>
      <c r="I93" t="str">
        <f t="shared" si="20"/>
        <v>DOWN</v>
      </c>
      <c r="J93">
        <v>5298.8562043269294</v>
      </c>
      <c r="K93">
        <v>5209.9962750315144</v>
      </c>
      <c r="L93" t="str">
        <f t="shared" si="21"/>
        <v>DOWN</v>
      </c>
      <c r="M93" t="str">
        <f t="shared" si="22"/>
        <v>DOWN</v>
      </c>
      <c r="N93">
        <v>11.282431531643939</v>
      </c>
      <c r="O93" t="str">
        <f t="shared" si="23"/>
        <v>DOWN</v>
      </c>
      <c r="P93" t="str">
        <f t="shared" si="24"/>
        <v>DOWN</v>
      </c>
      <c r="Q93">
        <f t="shared" si="25"/>
        <v>1.5</v>
      </c>
      <c r="R93">
        <f t="shared" si="26"/>
        <v>101.94999999999982</v>
      </c>
      <c r="S93">
        <f t="shared" si="27"/>
        <v>1.4713094654242302E-2</v>
      </c>
      <c r="T93" t="str">
        <f t="shared" si="28"/>
        <v>DOWN</v>
      </c>
      <c r="U93" t="str">
        <f t="shared" si="29"/>
        <v>DOWN</v>
      </c>
      <c r="V93">
        <v>5259.6168245474228</v>
      </c>
      <c r="W93">
        <v>5321.2241238977304</v>
      </c>
      <c r="X93">
        <f t="shared" si="30"/>
        <v>-61.607299350307585</v>
      </c>
      <c r="Y93">
        <v>-38.771968564913955</v>
      </c>
      <c r="Z93" t="str">
        <f t="shared" si="31"/>
        <v>DOWN</v>
      </c>
      <c r="AA93" t="str">
        <f t="shared" si="32"/>
        <v>DOWN</v>
      </c>
      <c r="AB93" t="str">
        <f t="shared" si="33"/>
        <v>DOWN</v>
      </c>
      <c r="AC93" t="str">
        <f t="shared" si="34"/>
        <v>DOWN</v>
      </c>
      <c r="AD93">
        <f t="shared" si="35"/>
        <v>5175.3500000000004</v>
      </c>
      <c r="AE93">
        <f t="shared" si="36"/>
        <v>5148</v>
      </c>
      <c r="AF93">
        <f t="shared" si="37"/>
        <v>5136</v>
      </c>
      <c r="AG93">
        <f t="shared" si="38"/>
        <v>5123.9500000000007</v>
      </c>
    </row>
    <row r="94" spans="1:33" x14ac:dyDescent="0.25">
      <c r="A94" t="s">
        <v>5</v>
      </c>
      <c r="B94" s="1">
        <v>42990</v>
      </c>
      <c r="C94">
        <v>5144</v>
      </c>
      <c r="D94">
        <v>5144</v>
      </c>
      <c r="E94">
        <v>5091.05</v>
      </c>
      <c r="F94">
        <v>5105</v>
      </c>
      <c r="G94">
        <f>_xll.TA_TYPPRICE(D94,E94,F94)</f>
        <v>5113.3499999999995</v>
      </c>
      <c r="H94">
        <v>5143.5712405723561</v>
      </c>
      <c r="I94" t="str">
        <f t="shared" si="20"/>
        <v>DOWN</v>
      </c>
      <c r="J94">
        <v>5264.4437144765006</v>
      </c>
      <c r="K94">
        <v>5183.5637694689558</v>
      </c>
      <c r="L94" t="str">
        <f t="shared" si="21"/>
        <v>DOWN</v>
      </c>
      <c r="M94" t="str">
        <f t="shared" si="22"/>
        <v>DOWN</v>
      </c>
      <c r="N94">
        <v>19.039413450623378</v>
      </c>
      <c r="O94" t="str">
        <f t="shared" si="23"/>
        <v>DOWN</v>
      </c>
      <c r="P94" t="str">
        <f t="shared" si="24"/>
        <v>DOWN</v>
      </c>
      <c r="Q94">
        <f t="shared" si="25"/>
        <v>13.949999999999818</v>
      </c>
      <c r="R94">
        <f t="shared" si="26"/>
        <v>52.949999999999818</v>
      </c>
      <c r="S94">
        <f t="shared" si="27"/>
        <v>0.26345609065155556</v>
      </c>
      <c r="T94" t="str">
        <f t="shared" si="28"/>
        <v>No Indication</v>
      </c>
      <c r="U94" t="str">
        <f t="shared" si="29"/>
        <v>No T+M+I</v>
      </c>
      <c r="V94">
        <v>5235.8296207708963</v>
      </c>
      <c r="W94">
        <v>5305.2075221275281</v>
      </c>
      <c r="X94">
        <f t="shared" si="30"/>
        <v>-69.37790135663181</v>
      </c>
      <c r="Y94">
        <v>-44.893155123257529</v>
      </c>
      <c r="Z94" t="str">
        <f t="shared" si="31"/>
        <v>DOWN</v>
      </c>
      <c r="AA94" t="str">
        <f t="shared" si="32"/>
        <v>No TMIM</v>
      </c>
      <c r="AB94" t="str">
        <f t="shared" si="33"/>
        <v>DOWN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5082.3</v>
      </c>
      <c r="D95">
        <v>5160</v>
      </c>
      <c r="E95">
        <v>5082.3</v>
      </c>
      <c r="F95">
        <v>5107</v>
      </c>
      <c r="G95">
        <f>_xll.TA_TYPPRICE(D95,E95,F95)</f>
        <v>5116.4333333333334</v>
      </c>
      <c r="H95">
        <v>5130.0022869528448</v>
      </c>
      <c r="I95" t="str">
        <f t="shared" si="20"/>
        <v>DOWN</v>
      </c>
      <c r="J95">
        <v>5241.234000148389</v>
      </c>
      <c r="K95">
        <v>5161.0607095869655</v>
      </c>
      <c r="L95" t="str">
        <f t="shared" si="21"/>
        <v>DOWN</v>
      </c>
      <c r="M95" t="str">
        <f t="shared" si="22"/>
        <v>DOWN</v>
      </c>
      <c r="N95">
        <v>19.984831207046025</v>
      </c>
      <c r="O95" t="str">
        <f t="shared" si="23"/>
        <v>DOWN</v>
      </c>
      <c r="P95" t="str">
        <f t="shared" si="24"/>
        <v>DOWN</v>
      </c>
      <c r="Q95">
        <f t="shared" si="25"/>
        <v>24.699999999999818</v>
      </c>
      <c r="R95">
        <f t="shared" si="26"/>
        <v>77.699999999999818</v>
      </c>
      <c r="S95">
        <f t="shared" si="27"/>
        <v>0.31788931788931629</v>
      </c>
      <c r="T95" t="str">
        <f t="shared" si="28"/>
        <v>No Indication</v>
      </c>
      <c r="U95" t="str">
        <f t="shared" si="29"/>
        <v>No T+M+I</v>
      </c>
      <c r="V95">
        <v>5216.0096791138358</v>
      </c>
      <c r="W95">
        <v>5290.5254834514153</v>
      </c>
      <c r="X95">
        <f t="shared" si="30"/>
        <v>-74.515804337579539</v>
      </c>
      <c r="Y95">
        <v>-50.817684966121931</v>
      </c>
      <c r="Z95" t="str">
        <f t="shared" si="31"/>
        <v>DOWN</v>
      </c>
      <c r="AA95" t="str">
        <f t="shared" si="32"/>
        <v>No TMIM</v>
      </c>
      <c r="AB95" t="str">
        <f t="shared" si="33"/>
        <v>DOWN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5100</v>
      </c>
      <c r="D96">
        <v>5143</v>
      </c>
      <c r="E96">
        <v>5100</v>
      </c>
      <c r="F96">
        <v>5100</v>
      </c>
      <c r="G96">
        <f>_xll.TA_TYPPRICE(D96,E96,F96)</f>
        <v>5114.333333333333</v>
      </c>
      <c r="H96">
        <v>5122.1678101430889</v>
      </c>
      <c r="I96" t="str">
        <f t="shared" si="20"/>
        <v>DOWN</v>
      </c>
      <c r="J96">
        <v>5219.4042223376355</v>
      </c>
      <c r="K96">
        <v>5147.4916630120842</v>
      </c>
      <c r="L96" t="str">
        <f t="shared" si="21"/>
        <v>DOWN</v>
      </c>
      <c r="M96" t="str">
        <f t="shared" si="22"/>
        <v>DOWN</v>
      </c>
      <c r="N96">
        <v>19.013451285086685</v>
      </c>
      <c r="O96" t="str">
        <f t="shared" si="23"/>
        <v>DOWN</v>
      </c>
      <c r="P96" t="str">
        <f t="shared" si="24"/>
        <v>DOWN</v>
      </c>
      <c r="Q96">
        <f t="shared" si="25"/>
        <v>0</v>
      </c>
      <c r="R96">
        <f t="shared" si="26"/>
        <v>43</v>
      </c>
      <c r="S96">
        <f t="shared" si="27"/>
        <v>0</v>
      </c>
      <c r="T96" t="str">
        <f t="shared" si="28"/>
        <v>DOWN</v>
      </c>
      <c r="U96" t="str">
        <f t="shared" si="29"/>
        <v>DOWN</v>
      </c>
      <c r="V96">
        <v>5198.1620361732457</v>
      </c>
      <c r="W96">
        <v>5276.4124846772365</v>
      </c>
      <c r="X96">
        <f t="shared" si="30"/>
        <v>-78.25044850399081</v>
      </c>
      <c r="Y96">
        <v>-56.30423767369571</v>
      </c>
      <c r="Z96" t="str">
        <f t="shared" si="31"/>
        <v>DOWN</v>
      </c>
      <c r="AA96" t="str">
        <f t="shared" si="32"/>
        <v>DOWN</v>
      </c>
      <c r="AB96" t="str">
        <f t="shared" si="33"/>
        <v>DOWN</v>
      </c>
      <c r="AC96" t="str">
        <f t="shared" si="34"/>
        <v>DOWN</v>
      </c>
      <c r="AD96">
        <f t="shared" si="35"/>
        <v>5138.1000000000004</v>
      </c>
      <c r="AE96">
        <f t="shared" si="36"/>
        <v>5126.55</v>
      </c>
      <c r="AF96">
        <f t="shared" si="37"/>
        <v>5121.5</v>
      </c>
      <c r="AG96">
        <f t="shared" si="38"/>
        <v>5116.4500000000007</v>
      </c>
    </row>
    <row r="97" spans="1:33" x14ac:dyDescent="0.25">
      <c r="A97" t="s">
        <v>5</v>
      </c>
      <c r="B97" s="1">
        <v>42993</v>
      </c>
      <c r="C97">
        <v>5101.05</v>
      </c>
      <c r="D97">
        <v>5119.55</v>
      </c>
      <c r="E97">
        <v>5062</v>
      </c>
      <c r="F97">
        <v>5090</v>
      </c>
      <c r="G97">
        <f>_xll.TA_TYPPRICE(D97,E97,F97)</f>
        <v>5090.5166666666664</v>
      </c>
      <c r="H97">
        <v>5106.3422384048772</v>
      </c>
      <c r="I97" t="str">
        <f t="shared" si="20"/>
        <v>DOWN</v>
      </c>
      <c r="J97">
        <v>5197.2143951514945</v>
      </c>
      <c r="K97">
        <v>5128.4935156760657</v>
      </c>
      <c r="L97" t="str">
        <f t="shared" si="21"/>
        <v>DOWN</v>
      </c>
      <c r="M97" t="str">
        <f t="shared" si="22"/>
        <v>DOWN</v>
      </c>
      <c r="N97">
        <v>17.494955942800029</v>
      </c>
      <c r="O97" t="str">
        <f t="shared" si="23"/>
        <v>DOWN</v>
      </c>
      <c r="P97" t="str">
        <f t="shared" si="24"/>
        <v>DOWN</v>
      </c>
      <c r="Q97">
        <f t="shared" si="25"/>
        <v>28</v>
      </c>
      <c r="R97">
        <f t="shared" si="26"/>
        <v>57.550000000000182</v>
      </c>
      <c r="S97">
        <f t="shared" si="27"/>
        <v>0.48653344917462921</v>
      </c>
      <c r="T97" t="str">
        <f t="shared" si="28"/>
        <v>No Indication</v>
      </c>
      <c r="U97" t="str">
        <f t="shared" si="29"/>
        <v>No T+M+I</v>
      </c>
      <c r="V97">
        <v>5181.5217229158234</v>
      </c>
      <c r="W97">
        <v>5262.6041524789225</v>
      </c>
      <c r="X97">
        <f t="shared" si="30"/>
        <v>-81.08242956309914</v>
      </c>
      <c r="Y97">
        <v>-61.259876051576398</v>
      </c>
      <c r="Z97" t="str">
        <f t="shared" si="31"/>
        <v>DOWN</v>
      </c>
      <c r="AA97" t="str">
        <f t="shared" si="32"/>
        <v>No TMIM</v>
      </c>
      <c r="AB97" t="str">
        <f t="shared" si="33"/>
        <v>DOWN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5100</v>
      </c>
      <c r="D98">
        <v>5170</v>
      </c>
      <c r="E98">
        <v>5040</v>
      </c>
      <c r="F98">
        <v>5064</v>
      </c>
      <c r="G98">
        <f>_xll.TA_TYPPRICE(D98,E98,F98)</f>
        <v>5091.333333333333</v>
      </c>
      <c r="H98">
        <v>5098.8377858691056</v>
      </c>
      <c r="I98" t="str">
        <f t="shared" si="20"/>
        <v>DOWN</v>
      </c>
      <c r="J98">
        <v>5191.1667517844953</v>
      </c>
      <c r="K98">
        <v>5108.8282899702735</v>
      </c>
      <c r="L98" t="str">
        <f t="shared" si="21"/>
        <v>DOWN</v>
      </c>
      <c r="M98" t="str">
        <f t="shared" si="22"/>
        <v>DOWN</v>
      </c>
      <c r="N98">
        <v>13.889748553333698</v>
      </c>
      <c r="O98" t="str">
        <f t="shared" si="23"/>
        <v>DOWN</v>
      </c>
      <c r="P98" t="str">
        <f t="shared" si="24"/>
        <v>DOWN</v>
      </c>
      <c r="Q98">
        <f t="shared" si="25"/>
        <v>24</v>
      </c>
      <c r="R98">
        <f t="shared" si="26"/>
        <v>130</v>
      </c>
      <c r="S98">
        <f t="shared" si="27"/>
        <v>0.18461538461538463</v>
      </c>
      <c r="T98" t="str">
        <f t="shared" si="28"/>
        <v>DOWN</v>
      </c>
      <c r="U98" t="str">
        <f t="shared" si="29"/>
        <v>DOWN</v>
      </c>
      <c r="V98">
        <v>5163.4414578518508</v>
      </c>
      <c r="W98">
        <v>5247.89273377678</v>
      </c>
      <c r="X98">
        <f t="shared" si="30"/>
        <v>-84.451275924929178</v>
      </c>
      <c r="Y98">
        <v>-65.898156026246951</v>
      </c>
      <c r="Z98" t="str">
        <f t="shared" si="31"/>
        <v>DOWN</v>
      </c>
      <c r="AA98" t="str">
        <f t="shared" si="32"/>
        <v>DOWN</v>
      </c>
      <c r="AB98" t="str">
        <f t="shared" si="33"/>
        <v>DOWN</v>
      </c>
      <c r="AC98" t="str">
        <f t="shared" si="34"/>
        <v>DOWN</v>
      </c>
      <c r="AD98">
        <f t="shared" si="35"/>
        <v>5155.2000000000007</v>
      </c>
      <c r="AE98">
        <f t="shared" si="36"/>
        <v>5120.3500000000004</v>
      </c>
      <c r="AF98">
        <f t="shared" si="37"/>
        <v>5105</v>
      </c>
      <c r="AG98">
        <f t="shared" si="38"/>
        <v>5089.6500000000005</v>
      </c>
    </row>
    <row r="99" spans="1:33" x14ac:dyDescent="0.25">
      <c r="A99" t="s">
        <v>5</v>
      </c>
      <c r="B99" s="1">
        <v>42997</v>
      </c>
      <c r="C99">
        <v>5045</v>
      </c>
      <c r="D99">
        <v>5094</v>
      </c>
      <c r="E99">
        <v>5005.1000000000004</v>
      </c>
      <c r="F99">
        <v>5020</v>
      </c>
      <c r="G99">
        <f>_xll.TA_TYPPRICE(D99,E99,F99)</f>
        <v>5039.7</v>
      </c>
      <c r="H99">
        <v>5069.2688929345532</v>
      </c>
      <c r="I99" t="str">
        <f t="shared" si="20"/>
        <v>DOWN</v>
      </c>
      <c r="J99">
        <v>5169.5741402768299</v>
      </c>
      <c r="K99">
        <v>5085.7775588657687</v>
      </c>
      <c r="L99" t="str">
        <f t="shared" si="21"/>
        <v>DOWN</v>
      </c>
      <c r="M99" t="str">
        <f t="shared" si="22"/>
        <v>DOWN</v>
      </c>
      <c r="N99">
        <v>9.673066102072605</v>
      </c>
      <c r="O99" t="str">
        <f t="shared" si="23"/>
        <v>DOWN</v>
      </c>
      <c r="P99" t="str">
        <f t="shared" si="24"/>
        <v>DOWN</v>
      </c>
      <c r="Q99">
        <f t="shared" si="25"/>
        <v>14.899999999999636</v>
      </c>
      <c r="R99">
        <f t="shared" si="26"/>
        <v>88.899999999999636</v>
      </c>
      <c r="S99">
        <f t="shared" si="27"/>
        <v>0.16760404949380986</v>
      </c>
      <c r="T99" t="str">
        <f t="shared" si="28"/>
        <v>DOWN</v>
      </c>
      <c r="U99" t="str">
        <f t="shared" si="29"/>
        <v>DOWN</v>
      </c>
      <c r="V99">
        <v>5141.3735412592587</v>
      </c>
      <c r="W99">
        <v>5231.0117905340558</v>
      </c>
      <c r="X99">
        <f t="shared" si="30"/>
        <v>-89.63824927479709</v>
      </c>
      <c r="Y99">
        <v>-70.646174675956985</v>
      </c>
      <c r="Z99" t="str">
        <f t="shared" si="31"/>
        <v>DOWN</v>
      </c>
      <c r="AA99" t="str">
        <f t="shared" si="32"/>
        <v>DOWN</v>
      </c>
      <c r="AB99" t="str">
        <f t="shared" si="33"/>
        <v>DOWN</v>
      </c>
      <c r="AC99" t="str">
        <f t="shared" si="34"/>
        <v>DOWN</v>
      </c>
      <c r="AD99">
        <f t="shared" si="35"/>
        <v>5083.8500000000004</v>
      </c>
      <c r="AE99">
        <f t="shared" si="36"/>
        <v>5060.05</v>
      </c>
      <c r="AF99">
        <f t="shared" si="37"/>
        <v>5049.55</v>
      </c>
      <c r="AG99">
        <f t="shared" si="38"/>
        <v>5039.05</v>
      </c>
    </row>
    <row r="100" spans="1:33" x14ac:dyDescent="0.25">
      <c r="A100" t="s">
        <v>5</v>
      </c>
      <c r="B100" s="1">
        <v>42998</v>
      </c>
      <c r="C100">
        <v>5020</v>
      </c>
      <c r="D100">
        <v>5087.95</v>
      </c>
      <c r="E100">
        <v>5000</v>
      </c>
      <c r="F100">
        <v>5030</v>
      </c>
      <c r="G100">
        <f>_xll.TA_TYPPRICE(D100,E100,F100)</f>
        <v>5039.3166666666666</v>
      </c>
      <c r="H100">
        <v>5054.2927798006094</v>
      </c>
      <c r="I100" t="str">
        <f t="shared" si="20"/>
        <v>DOWN</v>
      </c>
      <c r="J100">
        <v>5151.4354424375342</v>
      </c>
      <c r="K100">
        <v>5066.7158791178199</v>
      </c>
      <c r="L100" t="str">
        <f t="shared" si="21"/>
        <v>DOWN</v>
      </c>
      <c r="M100" t="str">
        <f t="shared" si="22"/>
        <v>DOWN</v>
      </c>
      <c r="N100">
        <v>16.844786237496152</v>
      </c>
      <c r="O100" t="str">
        <f t="shared" si="23"/>
        <v>DOWN</v>
      </c>
      <c r="P100" t="str">
        <f t="shared" si="24"/>
        <v>DOWN</v>
      </c>
      <c r="Q100">
        <f t="shared" si="25"/>
        <v>30</v>
      </c>
      <c r="R100">
        <f t="shared" si="26"/>
        <v>87.949999999999818</v>
      </c>
      <c r="S100">
        <f t="shared" si="27"/>
        <v>0.34110289937464539</v>
      </c>
      <c r="T100" t="str">
        <f t="shared" si="28"/>
        <v>No Indication</v>
      </c>
      <c r="U100" t="str">
        <f t="shared" si="29"/>
        <v>No T+M+I</v>
      </c>
      <c r="V100">
        <v>5124.2391502962955</v>
      </c>
      <c r="W100">
        <v>5216.1220282722743</v>
      </c>
      <c r="X100">
        <f t="shared" si="30"/>
        <v>-91.882877975978772</v>
      </c>
      <c r="Y100">
        <v>-74.893515335961339</v>
      </c>
      <c r="Z100" t="str">
        <f t="shared" si="31"/>
        <v>DOWN</v>
      </c>
      <c r="AA100" t="str">
        <f t="shared" si="32"/>
        <v>No TMIM</v>
      </c>
      <c r="AB100" t="str">
        <f t="shared" si="33"/>
        <v>DOWN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5050</v>
      </c>
      <c r="D101">
        <v>5050.05</v>
      </c>
      <c r="E101">
        <v>4985.55</v>
      </c>
      <c r="F101">
        <v>5044</v>
      </c>
      <c r="G101">
        <f>_xll.TA_TYPPRICE(D101,E101,F101)</f>
        <v>5026.5333333333338</v>
      </c>
      <c r="H101">
        <v>5040.4130565669711</v>
      </c>
      <c r="I101" t="str">
        <f t="shared" si="20"/>
        <v>UP</v>
      </c>
      <c r="J101">
        <v>5128.9053441180822</v>
      </c>
      <c r="K101">
        <v>5048.6790170916374</v>
      </c>
      <c r="L101" t="str">
        <f t="shared" si="21"/>
        <v>DOWN</v>
      </c>
      <c r="M101" t="str">
        <f t="shared" si="22"/>
        <v>No Trend</v>
      </c>
      <c r="N101">
        <v>26.989287496847179</v>
      </c>
      <c r="O101" t="str">
        <f t="shared" si="23"/>
        <v>DOWN</v>
      </c>
      <c r="P101" t="str">
        <f t="shared" si="24"/>
        <v>No Trend + Momentum</v>
      </c>
      <c r="Q101">
        <f t="shared" si="25"/>
        <v>58.449999999999818</v>
      </c>
      <c r="R101">
        <f t="shared" si="26"/>
        <v>64.5</v>
      </c>
      <c r="S101">
        <f t="shared" si="27"/>
        <v>0.90620155038759409</v>
      </c>
      <c r="T101" t="str">
        <f t="shared" si="28"/>
        <v>UP</v>
      </c>
      <c r="U101" t="str">
        <f t="shared" si="29"/>
        <v>No T+M+I</v>
      </c>
      <c r="V101">
        <v>5111.8946656353273</v>
      </c>
      <c r="W101">
        <v>5203.3722484002537</v>
      </c>
      <c r="X101">
        <f t="shared" si="30"/>
        <v>-91.47758276492641</v>
      </c>
      <c r="Y101">
        <v>-78.210328821754359</v>
      </c>
      <c r="Z101" t="str">
        <f t="shared" si="31"/>
        <v>DOWN</v>
      </c>
      <c r="AA101" t="str">
        <f t="shared" si="32"/>
        <v>No TMIM</v>
      </c>
      <c r="AB101" t="str">
        <f t="shared" si="33"/>
        <v>DOWN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5030.1000000000004</v>
      </c>
      <c r="D102">
        <v>5030.1000000000004</v>
      </c>
      <c r="E102">
        <v>4970</v>
      </c>
      <c r="F102">
        <v>4985</v>
      </c>
      <c r="G102">
        <f>_xll.TA_TYPPRICE(D102,E102,F102)</f>
        <v>4995.0333333333338</v>
      </c>
      <c r="H102">
        <v>5017.7231949501529</v>
      </c>
      <c r="I102" t="str">
        <f t="shared" si="20"/>
        <v>DOWN</v>
      </c>
      <c r="J102">
        <v>5106.9486009807306</v>
      </c>
      <c r="K102">
        <v>5031.1947910712734</v>
      </c>
      <c r="L102" t="str">
        <f t="shared" si="21"/>
        <v>DOWN</v>
      </c>
      <c r="M102" t="str">
        <f t="shared" si="22"/>
        <v>DOWN</v>
      </c>
      <c r="N102">
        <v>16.430323345610972</v>
      </c>
      <c r="O102" t="str">
        <f t="shared" si="23"/>
        <v>DOWN</v>
      </c>
      <c r="P102" t="str">
        <f t="shared" si="24"/>
        <v>DOWN</v>
      </c>
      <c r="Q102">
        <f t="shared" si="25"/>
        <v>15</v>
      </c>
      <c r="R102">
        <f t="shared" si="26"/>
        <v>60.100000000000364</v>
      </c>
      <c r="S102">
        <f t="shared" si="27"/>
        <v>0.24958402662229467</v>
      </c>
      <c r="T102" t="str">
        <f t="shared" si="28"/>
        <v>No Indication</v>
      </c>
      <c r="U102" t="str">
        <f t="shared" si="29"/>
        <v>No T+M+I</v>
      </c>
      <c r="V102">
        <v>5092.3724093837382</v>
      </c>
      <c r="W102">
        <v>5187.1965262965314</v>
      </c>
      <c r="X102">
        <f t="shared" si="30"/>
        <v>-94.824116912793215</v>
      </c>
      <c r="Y102">
        <v>-81.533086439962133</v>
      </c>
      <c r="Z102" t="str">
        <f t="shared" si="31"/>
        <v>DOWN</v>
      </c>
      <c r="AA102" t="str">
        <f t="shared" si="32"/>
        <v>No TMIM</v>
      </c>
      <c r="AB102" t="str">
        <f t="shared" si="33"/>
        <v>DOWN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4961</v>
      </c>
      <c r="D103">
        <v>4995</v>
      </c>
      <c r="E103">
        <v>4913.05</v>
      </c>
      <c r="F103">
        <v>4950</v>
      </c>
      <c r="G103">
        <f>_xll.TA_TYPPRICE(D103,E103,F103)</f>
        <v>4952.6833333333334</v>
      </c>
      <c r="H103">
        <v>4985.2032641417427</v>
      </c>
      <c r="I103" t="str">
        <f t="shared" si="20"/>
        <v>DOWN</v>
      </c>
      <c r="J103">
        <v>5082.0711340961234</v>
      </c>
      <c r="K103">
        <v>5004.9403930554345</v>
      </c>
      <c r="L103" t="str">
        <f t="shared" si="21"/>
        <v>DOWN</v>
      </c>
      <c r="M103" t="str">
        <f t="shared" si="22"/>
        <v>DOWN</v>
      </c>
      <c r="N103">
        <v>12.735643343711637</v>
      </c>
      <c r="O103" t="str">
        <f t="shared" si="23"/>
        <v>DOWN</v>
      </c>
      <c r="P103" t="str">
        <f t="shared" si="24"/>
        <v>DOWN</v>
      </c>
      <c r="Q103">
        <f t="shared" si="25"/>
        <v>36.949999999999818</v>
      </c>
      <c r="R103">
        <f t="shared" si="26"/>
        <v>81.949999999999818</v>
      </c>
      <c r="S103">
        <f t="shared" si="27"/>
        <v>0.45088468578401342</v>
      </c>
      <c r="T103" t="str">
        <f t="shared" si="28"/>
        <v>No Indication</v>
      </c>
      <c r="U103" t="str">
        <f t="shared" si="29"/>
        <v>No T+M+I</v>
      </c>
      <c r="V103">
        <v>5070.4689617862396</v>
      </c>
      <c r="W103">
        <v>5169.6264132375291</v>
      </c>
      <c r="X103">
        <f t="shared" si="30"/>
        <v>-99.157451451289489</v>
      </c>
      <c r="Y103">
        <v>-85.057959442227599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4929.2</v>
      </c>
      <c r="D104">
        <v>4963.95</v>
      </c>
      <c r="E104">
        <v>4915</v>
      </c>
      <c r="F104">
        <v>4925</v>
      </c>
      <c r="G104">
        <f>_xll.TA_TYPPRICE(D104,E104,F104)</f>
        <v>4934.6500000000005</v>
      </c>
      <c r="H104">
        <v>4959.9266320708721</v>
      </c>
      <c r="I104" t="str">
        <f t="shared" si="20"/>
        <v>DOWN</v>
      </c>
      <c r="J104">
        <v>5055.8219931858739</v>
      </c>
      <c r="K104">
        <v>4984.9536390431158</v>
      </c>
      <c r="L104" t="str">
        <f t="shared" si="21"/>
        <v>DOWN</v>
      </c>
      <c r="M104" t="str">
        <f t="shared" si="22"/>
        <v>DOWN</v>
      </c>
      <c r="N104">
        <v>10.606173786478564</v>
      </c>
      <c r="O104" t="str">
        <f t="shared" si="23"/>
        <v>DOWN</v>
      </c>
      <c r="P104" t="str">
        <f t="shared" si="24"/>
        <v>DOWN</v>
      </c>
      <c r="Q104">
        <f t="shared" si="25"/>
        <v>10</v>
      </c>
      <c r="R104">
        <f t="shared" si="26"/>
        <v>48.949999999999818</v>
      </c>
      <c r="S104">
        <f t="shared" si="27"/>
        <v>0.20429009193054212</v>
      </c>
      <c r="T104" t="str">
        <f t="shared" si="28"/>
        <v>No Indication</v>
      </c>
      <c r="U104" t="str">
        <f t="shared" si="29"/>
        <v>No T+M+I</v>
      </c>
      <c r="V104">
        <v>5048.0891215114334</v>
      </c>
      <c r="W104">
        <v>5151.5059381828969</v>
      </c>
      <c r="X104">
        <f t="shared" si="30"/>
        <v>-103.41681667146349</v>
      </c>
      <c r="Y104">
        <v>-88.729730888074783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43006</v>
      </c>
      <c r="C105">
        <v>4940.05</v>
      </c>
      <c r="D105">
        <v>4974.7</v>
      </c>
      <c r="E105">
        <v>4851</v>
      </c>
      <c r="F105">
        <v>4910</v>
      </c>
      <c r="G105">
        <f>_xll.TA_TYPPRICE(D105,E105,F105)</f>
        <v>4911.9000000000005</v>
      </c>
      <c r="H105">
        <v>4935.9133160354359</v>
      </c>
      <c r="I105" t="str">
        <f t="shared" si="20"/>
        <v>DOWN</v>
      </c>
      <c r="J105">
        <v>5037.7948835890129</v>
      </c>
      <c r="K105">
        <v>4955.1861637002012</v>
      </c>
      <c r="L105" t="str">
        <f t="shared" si="21"/>
        <v>DOWN</v>
      </c>
      <c r="M105" t="str">
        <f t="shared" si="22"/>
        <v>DOWN</v>
      </c>
      <c r="N105">
        <v>9.4243246331520361</v>
      </c>
      <c r="O105" t="str">
        <f t="shared" si="23"/>
        <v>DOWN</v>
      </c>
      <c r="P105" t="str">
        <f t="shared" si="24"/>
        <v>DOWN</v>
      </c>
      <c r="Q105">
        <f t="shared" si="25"/>
        <v>59</v>
      </c>
      <c r="R105">
        <f t="shared" si="26"/>
        <v>123.69999999999982</v>
      </c>
      <c r="S105">
        <f t="shared" si="27"/>
        <v>0.47696038803557061</v>
      </c>
      <c r="T105" t="str">
        <f t="shared" si="28"/>
        <v>No Indication</v>
      </c>
      <c r="U105" t="str">
        <f t="shared" si="29"/>
        <v>No T+M+I</v>
      </c>
      <c r="V105">
        <v>5026.8446412789053</v>
      </c>
      <c r="W105">
        <v>5133.6166094286082</v>
      </c>
      <c r="X105">
        <f t="shared" si="30"/>
        <v>-106.77196814970284</v>
      </c>
      <c r="Y105">
        <v>-92.33817834040039</v>
      </c>
      <c r="Z105" t="str">
        <f t="shared" si="31"/>
        <v>DOWN</v>
      </c>
      <c r="AA105" t="str">
        <f t="shared" si="32"/>
        <v>No TMIM</v>
      </c>
      <c r="AB105" t="str">
        <f t="shared" si="33"/>
        <v>DOWN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43007</v>
      </c>
      <c r="C106">
        <v>4909.95</v>
      </c>
      <c r="D106">
        <v>5062.1000000000004</v>
      </c>
      <c r="E106">
        <v>4870</v>
      </c>
      <c r="F106">
        <v>5022.7</v>
      </c>
      <c r="G106">
        <f>_xll.TA_TYPPRICE(D106,E106,F106)</f>
        <v>4984.9333333333334</v>
      </c>
      <c r="H106">
        <v>4960.4233246843851</v>
      </c>
      <c r="I106" t="str">
        <f t="shared" si="20"/>
        <v>UP</v>
      </c>
      <c r="J106">
        <v>5043.1960205692321</v>
      </c>
      <c r="K106">
        <v>4936.2559051001563</v>
      </c>
      <c r="L106" t="str">
        <f t="shared" si="21"/>
        <v>No Confirmation</v>
      </c>
      <c r="M106" t="str">
        <f t="shared" si="22"/>
        <v>No Trend</v>
      </c>
      <c r="N106">
        <v>55.741531477634879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152.69999999999982</v>
      </c>
      <c r="R106">
        <f t="shared" si="26"/>
        <v>192.10000000000036</v>
      </c>
      <c r="S106">
        <f t="shared" si="27"/>
        <v>0.7948984903695967</v>
      </c>
      <c r="T106" t="str">
        <f t="shared" si="28"/>
        <v>No Indication</v>
      </c>
      <c r="U106" t="str">
        <f t="shared" si="29"/>
        <v>No T+M+I</v>
      </c>
      <c r="V106">
        <v>5026.2070041590741</v>
      </c>
      <c r="W106">
        <v>5125.4005642857483</v>
      </c>
      <c r="X106">
        <f t="shared" si="30"/>
        <v>-99.193560126674129</v>
      </c>
      <c r="Y106">
        <v>-93.70925469765514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43011</v>
      </c>
      <c r="C107">
        <v>5060</v>
      </c>
      <c r="D107">
        <v>5080.1499999999996</v>
      </c>
      <c r="E107">
        <v>5010</v>
      </c>
      <c r="F107">
        <v>5010</v>
      </c>
      <c r="G107">
        <f>_xll.TA_TYPPRICE(D107,E107,F107)</f>
        <v>5033.3833333333332</v>
      </c>
      <c r="H107">
        <v>4996.9033290088591</v>
      </c>
      <c r="I107" t="str">
        <f t="shared" si="20"/>
        <v>UP</v>
      </c>
      <c r="J107">
        <v>5051.4080159982914</v>
      </c>
      <c r="K107">
        <v>4952.6434817445661</v>
      </c>
      <c r="L107" t="str">
        <f t="shared" si="21"/>
        <v>No Confirmation</v>
      </c>
      <c r="M107" t="str">
        <f t="shared" si="22"/>
        <v>No Trend</v>
      </c>
      <c r="N107">
        <v>51.99618436719873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0</v>
      </c>
      <c r="R107">
        <f t="shared" si="26"/>
        <v>70.149999999999636</v>
      </c>
      <c r="S107">
        <f t="shared" si="27"/>
        <v>0</v>
      </c>
      <c r="T107" t="str">
        <f t="shared" si="28"/>
        <v>DOWN</v>
      </c>
      <c r="U107" t="str">
        <f t="shared" si="29"/>
        <v>No T+M+I</v>
      </c>
      <c r="V107">
        <v>5023.713618903832</v>
      </c>
      <c r="W107">
        <v>5116.8523743386559</v>
      </c>
      <c r="X107">
        <f t="shared" si="30"/>
        <v>-93.138755434823906</v>
      </c>
      <c r="Y107">
        <v>-93.595154845088899</v>
      </c>
      <c r="Z107" t="str">
        <f t="shared" si="31"/>
        <v>UP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43012</v>
      </c>
      <c r="C108">
        <v>5014.8500000000004</v>
      </c>
      <c r="D108">
        <v>5064.95</v>
      </c>
      <c r="E108">
        <v>5000</v>
      </c>
      <c r="F108">
        <v>5000</v>
      </c>
      <c r="G108">
        <f>_xll.TA_TYPPRICE(D108,E108,F108)</f>
        <v>5021.6500000000005</v>
      </c>
      <c r="H108">
        <v>5009.2766645044303</v>
      </c>
      <c r="I108" t="str">
        <f t="shared" si="20"/>
        <v>DOWN</v>
      </c>
      <c r="J108">
        <v>5054.4173457764491</v>
      </c>
      <c r="K108">
        <v>4963.1671524679959</v>
      </c>
      <c r="L108" t="str">
        <f t="shared" si="21"/>
        <v>No Confirmation</v>
      </c>
      <c r="M108" t="str">
        <f t="shared" si="22"/>
        <v>No Trend</v>
      </c>
      <c r="N108">
        <v>48.770814826504811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0</v>
      </c>
      <c r="R108">
        <f t="shared" si="26"/>
        <v>64.949999999999818</v>
      </c>
      <c r="S108">
        <f t="shared" si="27"/>
        <v>0</v>
      </c>
      <c r="T108" t="str">
        <f t="shared" si="28"/>
        <v>DOWN</v>
      </c>
      <c r="U108" t="str">
        <f t="shared" si="29"/>
        <v>No T+M+I</v>
      </c>
      <c r="V108">
        <v>5020.0653698417036</v>
      </c>
      <c r="W108">
        <v>5108.1966429061631</v>
      </c>
      <c r="X108">
        <f t="shared" si="30"/>
        <v>-88.131273064459492</v>
      </c>
      <c r="Y108">
        <v>-92.502378488963018</v>
      </c>
      <c r="Z108" t="str">
        <f t="shared" si="31"/>
        <v>UP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43013</v>
      </c>
      <c r="C109">
        <v>5034.95</v>
      </c>
      <c r="D109">
        <v>5037.8999999999996</v>
      </c>
      <c r="E109">
        <v>4976.6499999999996</v>
      </c>
      <c r="F109">
        <v>4981.6000000000004</v>
      </c>
      <c r="G109">
        <f>_xll.TA_TYPPRICE(D109,E109,F109)</f>
        <v>4998.7166666666662</v>
      </c>
      <c r="H109">
        <v>5003.9966655855478</v>
      </c>
      <c r="I109" t="str">
        <f t="shared" si="20"/>
        <v>DOWN</v>
      </c>
      <c r="J109">
        <v>5050.7468244927941</v>
      </c>
      <c r="K109">
        <v>4966.1633408084408</v>
      </c>
      <c r="L109" t="str">
        <f t="shared" si="21"/>
        <v>No Confirmation</v>
      </c>
      <c r="M109" t="str">
        <f t="shared" si="22"/>
        <v>No Trend</v>
      </c>
      <c r="N109">
        <v>42.681413039312915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4.9500000000007276</v>
      </c>
      <c r="R109">
        <f t="shared" si="26"/>
        <v>61.25</v>
      </c>
      <c r="S109">
        <f t="shared" si="27"/>
        <v>8.0816326530624122E-2</v>
      </c>
      <c r="T109" t="str">
        <f t="shared" si="28"/>
        <v>DOWN</v>
      </c>
      <c r="U109" t="str">
        <f t="shared" si="29"/>
        <v>No T+M+I</v>
      </c>
      <c r="V109">
        <v>5014.1476206352881</v>
      </c>
      <c r="W109">
        <v>5098.8191138020029</v>
      </c>
      <c r="X109">
        <f t="shared" si="30"/>
        <v>-84.671493166714754</v>
      </c>
      <c r="Y109">
        <v>-90.936201424513371</v>
      </c>
      <c r="Z109" t="str">
        <f t="shared" si="31"/>
        <v>UP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43014</v>
      </c>
      <c r="C110">
        <v>4965</v>
      </c>
      <c r="D110">
        <v>5011.95</v>
      </c>
      <c r="E110">
        <v>4965</v>
      </c>
      <c r="F110">
        <v>4998.8999999999996</v>
      </c>
      <c r="G110">
        <f>_xll.TA_TYPPRICE(D110,E110,F110)</f>
        <v>4991.95</v>
      </c>
      <c r="H110">
        <v>4997.9733327927734</v>
      </c>
      <c r="I110" t="str">
        <f t="shared" si="20"/>
        <v>UP</v>
      </c>
      <c r="J110">
        <v>5042.1253079388398</v>
      </c>
      <c r="K110">
        <v>4965.9048206287871</v>
      </c>
      <c r="L110" t="str">
        <f t="shared" si="21"/>
        <v>No Confirmation</v>
      </c>
      <c r="M110" t="str">
        <f t="shared" si="22"/>
        <v>No Trend</v>
      </c>
      <c r="N110">
        <v>50.01612161664638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33.899999999999636</v>
      </c>
      <c r="R110">
        <f t="shared" si="26"/>
        <v>46.949999999999818</v>
      </c>
      <c r="S110">
        <f t="shared" si="27"/>
        <v>0.72204472843449985</v>
      </c>
      <c r="T110" t="str">
        <f t="shared" si="28"/>
        <v>No Indication</v>
      </c>
      <c r="U110" t="str">
        <f t="shared" si="29"/>
        <v>No T+M+I</v>
      </c>
      <c r="V110">
        <v>5011.8018328452436</v>
      </c>
      <c r="W110">
        <v>5091.4176979648173</v>
      </c>
      <c r="X110">
        <f t="shared" si="30"/>
        <v>-79.615865119573755</v>
      </c>
      <c r="Y110">
        <v>-88.672134163525442</v>
      </c>
      <c r="Z110" t="str">
        <f t="shared" si="31"/>
        <v>UP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43017</v>
      </c>
      <c r="C111">
        <v>5039</v>
      </c>
      <c r="D111">
        <v>5039</v>
      </c>
      <c r="E111">
        <v>4981.2</v>
      </c>
      <c r="F111">
        <v>4989.3</v>
      </c>
      <c r="G111">
        <f>_xll.TA_TYPPRICE(D111,E111,F111)</f>
        <v>5003.166666666667</v>
      </c>
      <c r="H111">
        <v>5000.5699997297197</v>
      </c>
      <c r="I111" t="str">
        <f t="shared" si="20"/>
        <v>DOWN</v>
      </c>
      <c r="J111">
        <v>5041.4307950635421</v>
      </c>
      <c r="K111">
        <v>4969.3037493779457</v>
      </c>
      <c r="L111" t="str">
        <f t="shared" si="21"/>
        <v>No Confirmation</v>
      </c>
      <c r="M111" t="str">
        <f t="shared" si="22"/>
        <v>No Trend</v>
      </c>
      <c r="N111">
        <v>45.938565383499835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8.1000000000003638</v>
      </c>
      <c r="R111">
        <f t="shared" si="26"/>
        <v>57.800000000000182</v>
      </c>
      <c r="S111">
        <f t="shared" si="27"/>
        <v>0.14013840830450414</v>
      </c>
      <c r="T111" t="str">
        <f t="shared" si="28"/>
        <v>DOWN</v>
      </c>
      <c r="U111" t="str">
        <f t="shared" si="29"/>
        <v>No T+M+I</v>
      </c>
      <c r="V111">
        <v>5008.3400124075142</v>
      </c>
      <c r="W111">
        <v>5083.8534240414974</v>
      </c>
      <c r="X111">
        <f t="shared" si="30"/>
        <v>-75.513411633983196</v>
      </c>
      <c r="Y111">
        <v>-86.040389657616998</v>
      </c>
      <c r="Z111" t="str">
        <f t="shared" si="31"/>
        <v>UP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43018</v>
      </c>
      <c r="C112">
        <v>5019.8</v>
      </c>
      <c r="D112">
        <v>5020</v>
      </c>
      <c r="E112">
        <v>4988.6000000000004</v>
      </c>
      <c r="F112">
        <v>4990.05</v>
      </c>
      <c r="G112">
        <f>_xll.TA_TYPPRICE(D112,E112,F112)</f>
        <v>4999.55</v>
      </c>
      <c r="H112">
        <v>5000.0599998648595</v>
      </c>
      <c r="I112" t="str">
        <f t="shared" si="20"/>
        <v>DOWN</v>
      </c>
      <c r="J112">
        <v>5036.6683961605331</v>
      </c>
      <c r="K112">
        <v>4973.5918050717355</v>
      </c>
      <c r="L112" t="str">
        <f t="shared" si="21"/>
        <v>No Confirmation</v>
      </c>
      <c r="M112" t="str">
        <f t="shared" si="22"/>
        <v>No Trend</v>
      </c>
      <c r="N112">
        <v>46.365571062487234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1.4499999999998181</v>
      </c>
      <c r="R112">
        <f t="shared" si="26"/>
        <v>31.399999999999636</v>
      </c>
      <c r="S112">
        <f t="shared" si="27"/>
        <v>4.617834394903933E-2</v>
      </c>
      <c r="T112" t="str">
        <f t="shared" si="28"/>
        <v>DOWN</v>
      </c>
      <c r="U112" t="str">
        <f t="shared" si="29"/>
        <v>No T+M+I</v>
      </c>
      <c r="V112">
        <v>5005.5261643448193</v>
      </c>
      <c r="W112">
        <v>5076.9050222606456</v>
      </c>
      <c r="X112">
        <f t="shared" si="30"/>
        <v>-71.378857915826302</v>
      </c>
      <c r="Y112">
        <v>-83.108083309258859</v>
      </c>
      <c r="Z112" t="str">
        <f t="shared" si="31"/>
        <v>UP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43019</v>
      </c>
      <c r="C113">
        <v>4984.3500000000004</v>
      </c>
      <c r="D113">
        <v>4985</v>
      </c>
      <c r="E113">
        <v>4901.2</v>
      </c>
      <c r="F113">
        <v>4950.2</v>
      </c>
      <c r="G113">
        <f>_xll.TA_TYPPRICE(D113,E113,F113)</f>
        <v>4945.4666666666672</v>
      </c>
      <c r="H113">
        <v>4972.7633332657633</v>
      </c>
      <c r="I113" t="str">
        <f t="shared" si="20"/>
        <v>DOWN</v>
      </c>
      <c r="J113">
        <v>5025.1865303470813</v>
      </c>
      <c r="K113">
        <v>4957.5047372780164</v>
      </c>
      <c r="L113" t="str">
        <f t="shared" si="21"/>
        <v>DOWN</v>
      </c>
      <c r="M113" t="str">
        <f t="shared" si="22"/>
        <v>DOWN</v>
      </c>
      <c r="N113">
        <v>30.411753492761743</v>
      </c>
      <c r="O113" t="str">
        <f t="shared" si="23"/>
        <v>DOWN</v>
      </c>
      <c r="P113" t="str">
        <f t="shared" si="24"/>
        <v>DOWN</v>
      </c>
      <c r="Q113">
        <f t="shared" si="25"/>
        <v>49</v>
      </c>
      <c r="R113">
        <f t="shared" si="26"/>
        <v>83.800000000000182</v>
      </c>
      <c r="S113">
        <f t="shared" si="27"/>
        <v>0.5847255369928388</v>
      </c>
      <c r="T113" t="str">
        <f t="shared" si="28"/>
        <v>No Indication</v>
      </c>
      <c r="U113" t="str">
        <f t="shared" si="29"/>
        <v>No T+M+I</v>
      </c>
      <c r="V113">
        <v>4997.0144467533082</v>
      </c>
      <c r="W113">
        <v>5067.5194650561534</v>
      </c>
      <c r="X113">
        <f t="shared" si="30"/>
        <v>-70.505018302845201</v>
      </c>
      <c r="Y113">
        <v>-80.587470307976133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4975</v>
      </c>
      <c r="D114">
        <v>5000.25</v>
      </c>
      <c r="E114">
        <v>4950</v>
      </c>
      <c r="F114">
        <v>4975</v>
      </c>
      <c r="G114">
        <f>_xll.TA_TYPPRICE(D114,E114,F114)</f>
        <v>4975.083333333333</v>
      </c>
      <c r="H114">
        <v>4973.9233332995482</v>
      </c>
      <c r="I114" t="str">
        <f t="shared" si="20"/>
        <v>UP</v>
      </c>
      <c r="J114">
        <v>5019.6450791588413</v>
      </c>
      <c r="K114">
        <v>4955.8370178829018</v>
      </c>
      <c r="L114" t="str">
        <f t="shared" si="21"/>
        <v>No Confirmation</v>
      </c>
      <c r="M114" t="str">
        <f t="shared" si="22"/>
        <v>No Trend</v>
      </c>
      <c r="N114">
        <v>45.10546442458822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25</v>
      </c>
      <c r="R114">
        <f t="shared" si="26"/>
        <v>50.25</v>
      </c>
      <c r="S114">
        <f t="shared" si="27"/>
        <v>0.49751243781094528</v>
      </c>
      <c r="T114" t="str">
        <f t="shared" si="28"/>
        <v>No Indication</v>
      </c>
      <c r="U114" t="str">
        <f t="shared" si="29"/>
        <v>No T+M+I</v>
      </c>
      <c r="V114">
        <v>4993.6276087912611</v>
      </c>
      <c r="W114">
        <v>5060.6661713482899</v>
      </c>
      <c r="X114">
        <f t="shared" si="30"/>
        <v>-67.038562557028854</v>
      </c>
      <c r="Y114">
        <v>-77.877688757786672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43021</v>
      </c>
      <c r="C115">
        <v>4955.1000000000004</v>
      </c>
      <c r="D115">
        <v>4997.6000000000004</v>
      </c>
      <c r="E115">
        <v>4950</v>
      </c>
      <c r="F115">
        <v>4970</v>
      </c>
      <c r="G115">
        <f>_xll.TA_TYPPRICE(D115,E115,F115)</f>
        <v>4972.5333333333338</v>
      </c>
      <c r="H115">
        <v>4973.2283333164414</v>
      </c>
      <c r="I115" t="str">
        <f t="shared" si="20"/>
        <v>DOWN</v>
      </c>
      <c r="J115">
        <v>5014.7461726790989</v>
      </c>
      <c r="K115">
        <v>4954.5399027978128</v>
      </c>
      <c r="L115" t="str">
        <f t="shared" si="21"/>
        <v>No Confirmation</v>
      </c>
      <c r="M115" t="str">
        <f t="shared" si="22"/>
        <v>No Trend</v>
      </c>
      <c r="N115">
        <v>42.826505119990266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20</v>
      </c>
      <c r="R115">
        <f t="shared" si="26"/>
        <v>47.600000000000364</v>
      </c>
      <c r="S115">
        <f t="shared" si="27"/>
        <v>0.42016806722688754</v>
      </c>
      <c r="T115" t="str">
        <f t="shared" si="28"/>
        <v>No Indication</v>
      </c>
      <c r="U115" t="str">
        <f t="shared" si="29"/>
        <v>No T+M+I</v>
      </c>
      <c r="V115">
        <v>4989.9925920541436</v>
      </c>
      <c r="W115">
        <v>5053.9501586558245</v>
      </c>
      <c r="X115">
        <f t="shared" si="30"/>
        <v>-63.95756660168081</v>
      </c>
      <c r="Y115">
        <v>-75.093664326565502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4960</v>
      </c>
      <c r="D116">
        <v>4997</v>
      </c>
      <c r="E116">
        <v>4940</v>
      </c>
      <c r="F116">
        <v>4959.95</v>
      </c>
      <c r="G116">
        <f>_xll.TA_TYPPRICE(D116,E116,F116)</f>
        <v>4965.6500000000005</v>
      </c>
      <c r="H116">
        <v>4969.4391666582214</v>
      </c>
      <c r="I116" t="str">
        <f t="shared" si="20"/>
        <v>DOWN</v>
      </c>
      <c r="J116">
        <v>5010.8025787504102</v>
      </c>
      <c r="K116">
        <v>4951.3088132871881</v>
      </c>
      <c r="L116" t="str">
        <f t="shared" si="21"/>
        <v>No Confirmation</v>
      </c>
      <c r="M116" t="str">
        <f t="shared" si="22"/>
        <v>No Trend</v>
      </c>
      <c r="N116">
        <v>38.002323671888909</v>
      </c>
      <c r="O116" t="str">
        <f t="shared" si="23"/>
        <v>DOWN</v>
      </c>
      <c r="P116" t="str">
        <f t="shared" si="24"/>
        <v>No Trend + Momentum</v>
      </c>
      <c r="Q116">
        <f t="shared" si="25"/>
        <v>19.949999999999818</v>
      </c>
      <c r="R116">
        <f t="shared" si="26"/>
        <v>57</v>
      </c>
      <c r="S116">
        <f t="shared" si="27"/>
        <v>0.34999999999999681</v>
      </c>
      <c r="T116" t="str">
        <f t="shared" si="28"/>
        <v>No Indication</v>
      </c>
      <c r="U116" t="str">
        <f t="shared" si="29"/>
        <v>No T+M+I</v>
      </c>
      <c r="V116">
        <v>4985.3706548150449</v>
      </c>
      <c r="W116">
        <v>5046.9871839405778</v>
      </c>
      <c r="X116">
        <f t="shared" si="30"/>
        <v>-61.616529125532907</v>
      </c>
      <c r="Y116">
        <v>-72.398237286358977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4986</v>
      </c>
      <c r="D117">
        <v>4989.95</v>
      </c>
      <c r="E117">
        <v>4950</v>
      </c>
      <c r="F117">
        <v>4960</v>
      </c>
      <c r="G117">
        <f>_xll.TA_TYPPRICE(D117,E117,F117)</f>
        <v>4966.6500000000005</v>
      </c>
      <c r="H117">
        <v>4968.0445833291105</v>
      </c>
      <c r="I117" t="str">
        <f t="shared" si="20"/>
        <v>DOWN</v>
      </c>
      <c r="J117">
        <v>5006.1686723614303</v>
      </c>
      <c r="K117">
        <v>4951.0179658900352</v>
      </c>
      <c r="L117" t="str">
        <f t="shared" si="21"/>
        <v>No Confirmation</v>
      </c>
      <c r="M117" t="str">
        <f t="shared" si="22"/>
        <v>No Trend</v>
      </c>
      <c r="N117">
        <v>38.045724322370781</v>
      </c>
      <c r="O117" t="str">
        <f t="shared" si="23"/>
        <v>DOWN</v>
      </c>
      <c r="P117" t="str">
        <f t="shared" si="24"/>
        <v>No Trend + Momentum</v>
      </c>
      <c r="Q117">
        <f t="shared" si="25"/>
        <v>10</v>
      </c>
      <c r="R117">
        <f t="shared" si="26"/>
        <v>39.949999999999818</v>
      </c>
      <c r="S117">
        <f t="shared" si="27"/>
        <v>0.25031289111389349</v>
      </c>
      <c r="T117" t="str">
        <f t="shared" si="28"/>
        <v>No Indication</v>
      </c>
      <c r="U117" t="str">
        <f t="shared" si="29"/>
        <v>No T+M+I</v>
      </c>
      <c r="V117">
        <v>4981.4674771511918</v>
      </c>
      <c r="W117">
        <v>5040.5436888338681</v>
      </c>
      <c r="X117">
        <f t="shared" si="30"/>
        <v>-59.07621168267633</v>
      </c>
      <c r="Y117">
        <v>-69.733832165622445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43026</v>
      </c>
      <c r="C118">
        <v>4975</v>
      </c>
      <c r="D118">
        <v>4983.8999999999996</v>
      </c>
      <c r="E118">
        <v>4906.6000000000004</v>
      </c>
      <c r="F118">
        <v>4920.05</v>
      </c>
      <c r="G118">
        <f>_xll.TA_TYPPRICE(D118,E118,F118)</f>
        <v>4936.8499999999995</v>
      </c>
      <c r="H118">
        <v>4952.4472916645555</v>
      </c>
      <c r="I118" t="str">
        <f t="shared" si="20"/>
        <v>DOWN</v>
      </c>
      <c r="J118">
        <v>5001.2200785033347</v>
      </c>
      <c r="K118">
        <v>4941.1473068033611</v>
      </c>
      <c r="L118" t="str">
        <f t="shared" si="21"/>
        <v>DOWN</v>
      </c>
      <c r="M118" t="str">
        <f t="shared" si="22"/>
        <v>DOWN</v>
      </c>
      <c r="N118">
        <v>22.390879410062151</v>
      </c>
      <c r="O118" t="str">
        <f t="shared" si="23"/>
        <v>DOWN</v>
      </c>
      <c r="P118" t="str">
        <f t="shared" si="24"/>
        <v>DOWN</v>
      </c>
      <c r="Q118">
        <f t="shared" si="25"/>
        <v>13.449999999999818</v>
      </c>
      <c r="R118">
        <f t="shared" si="26"/>
        <v>77.299999999999272</v>
      </c>
      <c r="S118">
        <f t="shared" si="27"/>
        <v>0.17399741267787769</v>
      </c>
      <c r="T118" t="str">
        <f t="shared" si="28"/>
        <v>DOWN</v>
      </c>
      <c r="U118" t="str">
        <f t="shared" si="29"/>
        <v>DOWN</v>
      </c>
      <c r="V118">
        <v>4972.0186345125467</v>
      </c>
      <c r="W118">
        <v>5031.6182304017302</v>
      </c>
      <c r="X118">
        <f t="shared" si="30"/>
        <v>-59.599595889183547</v>
      </c>
      <c r="Y118">
        <v>-67.706984910334668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43027</v>
      </c>
      <c r="C119">
        <v>4957.45</v>
      </c>
      <c r="D119">
        <v>4980</v>
      </c>
      <c r="E119">
        <v>4930.05</v>
      </c>
      <c r="F119">
        <v>4975</v>
      </c>
      <c r="G119">
        <f>_xll.TA_TYPPRICE(D119,E119,F119)</f>
        <v>4961.6833333333334</v>
      </c>
      <c r="H119">
        <v>4957.065312498944</v>
      </c>
      <c r="I119" t="str">
        <f t="shared" si="20"/>
        <v>UP</v>
      </c>
      <c r="J119">
        <v>4996.5045055025939</v>
      </c>
      <c r="K119">
        <v>4938.6812386248366</v>
      </c>
      <c r="L119" t="str">
        <f t="shared" si="21"/>
        <v>No Confirmation</v>
      </c>
      <c r="M119" t="str">
        <f t="shared" si="22"/>
        <v>No Trend</v>
      </c>
      <c r="N119">
        <v>54.547118957164322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44.949999999999818</v>
      </c>
      <c r="R119">
        <f t="shared" si="26"/>
        <v>49.949999999999818</v>
      </c>
      <c r="S119">
        <f t="shared" si="27"/>
        <v>0.89989989989989949</v>
      </c>
      <c r="T119" t="str">
        <f t="shared" si="28"/>
        <v>UP</v>
      </c>
      <c r="U119" t="str">
        <f t="shared" si="29"/>
        <v>No T+M+I</v>
      </c>
      <c r="V119">
        <v>4972.4773061260012</v>
      </c>
      <c r="W119">
        <v>5027.4242874090096</v>
      </c>
      <c r="X119">
        <f t="shared" si="30"/>
        <v>-54.946981283008427</v>
      </c>
      <c r="Y119">
        <v>-65.15498418486942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4980</v>
      </c>
      <c r="D120">
        <v>4980</v>
      </c>
      <c r="E120">
        <v>4901.3</v>
      </c>
      <c r="F120">
        <v>4930</v>
      </c>
      <c r="G120">
        <f>_xll.TA_TYPPRICE(D120,E120,F120)</f>
        <v>4937.0999999999995</v>
      </c>
      <c r="H120">
        <v>4947.0826562494713</v>
      </c>
      <c r="I120" t="str">
        <f t="shared" si="20"/>
        <v>DOWN</v>
      </c>
      <c r="J120">
        <v>4992.8368376131284</v>
      </c>
      <c r="K120">
        <v>4930.3742967082062</v>
      </c>
      <c r="L120" t="str">
        <f t="shared" si="21"/>
        <v>DOWN</v>
      </c>
      <c r="M120" t="str">
        <f t="shared" si="22"/>
        <v>DOWN</v>
      </c>
      <c r="N120">
        <v>38.301845583757093</v>
      </c>
      <c r="O120" t="str">
        <f t="shared" si="23"/>
        <v>DOWN</v>
      </c>
      <c r="P120" t="str">
        <f t="shared" si="24"/>
        <v>DOWN</v>
      </c>
      <c r="Q120">
        <f t="shared" si="25"/>
        <v>28.699999999999818</v>
      </c>
      <c r="R120">
        <f t="shared" si="26"/>
        <v>78.699999999999818</v>
      </c>
      <c r="S120">
        <f t="shared" si="27"/>
        <v>0.36467598475222218</v>
      </c>
      <c r="T120" t="str">
        <f t="shared" si="28"/>
        <v>No Indication</v>
      </c>
      <c r="U120" t="str">
        <f t="shared" si="29"/>
        <v>No T+M+I</v>
      </c>
      <c r="V120">
        <v>4965.94233595277</v>
      </c>
      <c r="W120">
        <v>5020.2076735268611</v>
      </c>
      <c r="X120">
        <f t="shared" si="30"/>
        <v>-54.265337574091063</v>
      </c>
      <c r="Y120">
        <v>-62.97705486271375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43032</v>
      </c>
      <c r="C121">
        <v>4968</v>
      </c>
      <c r="D121">
        <v>4968</v>
      </c>
      <c r="E121">
        <v>4903.5</v>
      </c>
      <c r="F121">
        <v>4925</v>
      </c>
      <c r="G121">
        <f>_xll.TA_TYPPRICE(D121,E121,F121)</f>
        <v>4932.166666666667</v>
      </c>
      <c r="H121">
        <v>4939.6246614580687</v>
      </c>
      <c r="I121" t="str">
        <f t="shared" si="20"/>
        <v>DOWN</v>
      </c>
      <c r="J121">
        <v>4987.3175403657669</v>
      </c>
      <c r="K121">
        <v>4924.4022307730493</v>
      </c>
      <c r="L121" t="str">
        <f t="shared" si="21"/>
        <v>No Confirmation</v>
      </c>
      <c r="M121" t="str">
        <f t="shared" si="22"/>
        <v>No Trend</v>
      </c>
      <c r="N121">
        <v>36.780458081839683</v>
      </c>
      <c r="O121" t="str">
        <f t="shared" si="23"/>
        <v>DOWN</v>
      </c>
      <c r="P121" t="str">
        <f t="shared" si="24"/>
        <v>No Trend + Momentum</v>
      </c>
      <c r="Q121">
        <f t="shared" si="25"/>
        <v>21.5</v>
      </c>
      <c r="R121">
        <f t="shared" si="26"/>
        <v>64.5</v>
      </c>
      <c r="S121">
        <f t="shared" si="27"/>
        <v>0.33333333333333331</v>
      </c>
      <c r="T121" t="str">
        <f t="shared" si="28"/>
        <v>No Indication</v>
      </c>
      <c r="U121" t="str">
        <f t="shared" si="29"/>
        <v>No T+M+I</v>
      </c>
      <c r="V121">
        <v>4959.6435150369589</v>
      </c>
      <c r="W121">
        <v>5013.1552532656124</v>
      </c>
      <c r="X121">
        <f t="shared" si="30"/>
        <v>-53.511738228653485</v>
      </c>
      <c r="Y121">
        <v>-61.083991535901696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43033</v>
      </c>
      <c r="C122">
        <v>4925</v>
      </c>
      <c r="D122">
        <v>4960</v>
      </c>
      <c r="E122">
        <v>4897.5</v>
      </c>
      <c r="F122">
        <v>4905</v>
      </c>
      <c r="G122">
        <f>_xll.TA_TYPPRICE(D122,E122,F122)</f>
        <v>4920.833333333333</v>
      </c>
      <c r="H122">
        <v>4930.2289973957013</v>
      </c>
      <c r="I122" t="str">
        <f t="shared" si="20"/>
        <v>DOWN</v>
      </c>
      <c r="J122">
        <v>4981.2469758400412</v>
      </c>
      <c r="K122">
        <v>4918.4239572679271</v>
      </c>
      <c r="L122" t="str">
        <f t="shared" si="21"/>
        <v>DOWN</v>
      </c>
      <c r="M122" t="str">
        <f t="shared" si="22"/>
        <v>DOWN</v>
      </c>
      <c r="N122">
        <v>30.686054628939097</v>
      </c>
      <c r="O122" t="str">
        <f t="shared" si="23"/>
        <v>DOWN</v>
      </c>
      <c r="P122" t="str">
        <f t="shared" si="24"/>
        <v>DOWN</v>
      </c>
      <c r="Q122">
        <f t="shared" si="25"/>
        <v>7.5</v>
      </c>
      <c r="R122">
        <f t="shared" si="26"/>
        <v>62.5</v>
      </c>
      <c r="S122">
        <f t="shared" si="27"/>
        <v>0.12</v>
      </c>
      <c r="T122" t="str">
        <f t="shared" si="28"/>
        <v>DOWN</v>
      </c>
      <c r="U122" t="str">
        <f t="shared" si="29"/>
        <v>DOWN</v>
      </c>
      <c r="V122">
        <v>4951.2368204158884</v>
      </c>
      <c r="W122">
        <v>5005.1437530237154</v>
      </c>
      <c r="X122">
        <f t="shared" si="30"/>
        <v>-53.906932607827002</v>
      </c>
      <c r="Y122">
        <v>-59.648579750286757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43034</v>
      </c>
      <c r="C123">
        <v>4925</v>
      </c>
      <c r="D123">
        <v>4960.05</v>
      </c>
      <c r="E123">
        <v>4900.1499999999996</v>
      </c>
      <c r="F123">
        <v>4902.45</v>
      </c>
      <c r="G123">
        <f>_xll.TA_TYPPRICE(D123,E123,F123)</f>
        <v>4920.8833333333341</v>
      </c>
      <c r="H123">
        <v>4925.5561653645182</v>
      </c>
      <c r="I123" t="str">
        <f t="shared" si="20"/>
        <v>DOWN</v>
      </c>
      <c r="J123">
        <v>4976.5365367644763</v>
      </c>
      <c r="K123">
        <v>4914.3630778750539</v>
      </c>
      <c r="L123" t="str">
        <f t="shared" si="21"/>
        <v>DOWN</v>
      </c>
      <c r="M123" t="str">
        <f t="shared" si="22"/>
        <v>DOWN</v>
      </c>
      <c r="N123">
        <v>29.896548832520693</v>
      </c>
      <c r="O123" t="str">
        <f t="shared" si="23"/>
        <v>DOWN</v>
      </c>
      <c r="P123" t="str">
        <f t="shared" si="24"/>
        <v>DOWN</v>
      </c>
      <c r="Q123">
        <f t="shared" si="25"/>
        <v>2.3000000000001819</v>
      </c>
      <c r="R123">
        <f t="shared" si="26"/>
        <v>59.900000000000546</v>
      </c>
      <c r="S123">
        <f t="shared" si="27"/>
        <v>3.83973288814718E-2</v>
      </c>
      <c r="T123" t="str">
        <f t="shared" si="28"/>
        <v>DOWN</v>
      </c>
      <c r="U123" t="str">
        <f t="shared" si="29"/>
        <v>DOWN</v>
      </c>
      <c r="V123">
        <v>4943.731155736521</v>
      </c>
      <c r="W123">
        <v>4997.5368083552921</v>
      </c>
      <c r="X123">
        <f t="shared" si="30"/>
        <v>-53.805652618771092</v>
      </c>
      <c r="Y123">
        <v>-58.479994323983625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43035</v>
      </c>
      <c r="C124">
        <v>4940</v>
      </c>
      <c r="D124">
        <v>4965.5</v>
      </c>
      <c r="E124">
        <v>4897.95</v>
      </c>
      <c r="F124">
        <v>4940</v>
      </c>
      <c r="G124">
        <f>_xll.TA_TYPPRICE(D124,E124,F124)</f>
        <v>4934.4833333333336</v>
      </c>
      <c r="H124">
        <v>4930.0197493489259</v>
      </c>
      <c r="I124" t="str">
        <f t="shared" si="20"/>
        <v>UP</v>
      </c>
      <c r="J124">
        <v>4974.0839730390371</v>
      </c>
      <c r="K124">
        <v>4910.7157272361528</v>
      </c>
      <c r="L124" t="str">
        <f t="shared" si="21"/>
        <v>No Confirmation</v>
      </c>
      <c r="M124" t="str">
        <f t="shared" si="22"/>
        <v>No Trend</v>
      </c>
      <c r="N124">
        <v>52.426461145030586</v>
      </c>
      <c r="O124" t="str">
        <f t="shared" si="23"/>
        <v>No Momentum</v>
      </c>
      <c r="P124" t="str">
        <f t="shared" si="24"/>
        <v>No Trend + Momentum</v>
      </c>
      <c r="Q124">
        <f t="shared" si="25"/>
        <v>42.050000000000182</v>
      </c>
      <c r="R124">
        <f t="shared" si="26"/>
        <v>67.550000000000182</v>
      </c>
      <c r="S124">
        <f t="shared" si="27"/>
        <v>0.62250185048112616</v>
      </c>
      <c r="T124" t="str">
        <f t="shared" si="28"/>
        <v>No Indication</v>
      </c>
      <c r="U124" t="str">
        <f t="shared" si="29"/>
        <v>No T+M+I</v>
      </c>
      <c r="V124">
        <v>4943.1571317770558</v>
      </c>
      <c r="W124">
        <v>4993.2748225511968</v>
      </c>
      <c r="X124">
        <f t="shared" si="30"/>
        <v>-50.11769077414101</v>
      </c>
      <c r="Y124">
        <v>-56.807533614015099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43038</v>
      </c>
      <c r="C125">
        <v>4950</v>
      </c>
      <c r="D125">
        <v>5011.95</v>
      </c>
      <c r="E125">
        <v>4940.05</v>
      </c>
      <c r="F125">
        <v>4958</v>
      </c>
      <c r="G125">
        <f>_xll.TA_TYPPRICE(D125,E125,F125)</f>
        <v>4970</v>
      </c>
      <c r="H125">
        <v>4950.0098746744625</v>
      </c>
      <c r="I125" t="str">
        <f t="shared" si="20"/>
        <v>UP</v>
      </c>
      <c r="J125">
        <v>4982.4986456970291</v>
      </c>
      <c r="K125">
        <v>4917.2344545170081</v>
      </c>
      <c r="L125" t="str">
        <f t="shared" si="21"/>
        <v>No Confirmation</v>
      </c>
      <c r="M125" t="str">
        <f t="shared" si="22"/>
        <v>No Trend</v>
      </c>
      <c r="N125">
        <v>60.108448785184045</v>
      </c>
      <c r="O125" t="str">
        <f t="shared" si="23"/>
        <v>UP</v>
      </c>
      <c r="P125" t="str">
        <f t="shared" si="24"/>
        <v>No Trend + Momentum</v>
      </c>
      <c r="Q125">
        <f t="shared" si="25"/>
        <v>17.949999999999818</v>
      </c>
      <c r="R125">
        <f t="shared" si="26"/>
        <v>71.899999999999636</v>
      </c>
      <c r="S125">
        <f t="shared" si="27"/>
        <v>0.24965229485396256</v>
      </c>
      <c r="T125" t="str">
        <f t="shared" si="28"/>
        <v>No Indication</v>
      </c>
      <c r="U125" t="str">
        <f t="shared" si="29"/>
        <v>No T+M+I</v>
      </c>
      <c r="V125">
        <v>4945.4406499652014</v>
      </c>
      <c r="W125">
        <v>4990.6618727325895</v>
      </c>
      <c r="X125">
        <f t="shared" si="30"/>
        <v>-45.221222767388099</v>
      </c>
      <c r="Y125">
        <v>-54.490271444689697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43039</v>
      </c>
      <c r="C126">
        <v>4975</v>
      </c>
      <c r="D126">
        <v>5097.75</v>
      </c>
      <c r="E126">
        <v>4949.8999999999996</v>
      </c>
      <c r="F126">
        <v>5074</v>
      </c>
      <c r="G126">
        <f>_xll.TA_TYPPRICE(D126,E126,F126)</f>
        <v>5040.55</v>
      </c>
      <c r="H126">
        <v>4995.2799373372309</v>
      </c>
      <c r="I126" t="str">
        <f t="shared" si="20"/>
        <v>UP</v>
      </c>
      <c r="J126">
        <v>5008.1100577643556</v>
      </c>
      <c r="K126">
        <v>4924.4934646243391</v>
      </c>
      <c r="L126" t="str">
        <f t="shared" si="21"/>
        <v>UP</v>
      </c>
      <c r="M126" t="str">
        <f t="shared" si="22"/>
        <v>UP</v>
      </c>
      <c r="N126">
        <v>82.661722535725005</v>
      </c>
      <c r="O126" t="str">
        <f t="shared" si="23"/>
        <v>UP</v>
      </c>
      <c r="P126" t="str">
        <f t="shared" si="24"/>
        <v>UP</v>
      </c>
      <c r="Q126">
        <f t="shared" si="25"/>
        <v>124.10000000000036</v>
      </c>
      <c r="R126">
        <f t="shared" si="26"/>
        <v>147.85000000000036</v>
      </c>
      <c r="S126">
        <f t="shared" si="27"/>
        <v>0.83936422049374404</v>
      </c>
      <c r="T126" t="str">
        <f t="shared" si="28"/>
        <v>UP</v>
      </c>
      <c r="U126" t="str">
        <f t="shared" si="29"/>
        <v>UP</v>
      </c>
      <c r="V126">
        <v>4965.2190115090161</v>
      </c>
      <c r="W126">
        <v>4996.8350673449904</v>
      </c>
      <c r="X126">
        <f t="shared" si="30"/>
        <v>-31.616055835974294</v>
      </c>
      <c r="Y126">
        <v>-49.915428322946617</v>
      </c>
      <c r="Z126" t="str">
        <f t="shared" si="31"/>
        <v>UP</v>
      </c>
      <c r="AA126" t="str">
        <f t="shared" si="32"/>
        <v>UP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2017-07-05T05:42:12Z</dcterms:created>
  <dcterms:modified xsi:type="dcterms:W3CDTF">2017-11-01T04:17:42Z</dcterms:modified>
</cp:coreProperties>
</file>