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127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127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127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127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2" i="1"/>
  <c r="Y2" i="1" a="1"/>
  <c r="W2" i="1" a="1"/>
  <c r="V2" i="1" a="1"/>
  <c r="N2" i="1" a="1"/>
  <c r="K2" i="1" a="1"/>
  <c r="J2" i="1" a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127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127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V9" i="1"/>
  <c r="V13" i="1"/>
  <c r="V17" i="1"/>
  <c r="V21" i="1"/>
  <c r="V25" i="1"/>
  <c r="V29" i="1"/>
  <c r="V33" i="1"/>
  <c r="V37" i="1"/>
  <c r="V41" i="1"/>
  <c r="V45" i="1"/>
  <c r="V49" i="1"/>
  <c r="V53" i="1"/>
  <c r="V57" i="1"/>
  <c r="V61" i="1"/>
  <c r="V65" i="1"/>
  <c r="V69" i="1"/>
  <c r="V73" i="1"/>
  <c r="V77" i="1"/>
  <c r="V81" i="1"/>
  <c r="V85" i="1"/>
  <c r="V89" i="1"/>
  <c r="V93" i="1"/>
  <c r="V97" i="1"/>
  <c r="V101" i="1"/>
  <c r="V105" i="1"/>
  <c r="V109" i="1"/>
  <c r="V113" i="1"/>
  <c r="V117" i="1"/>
  <c r="V121" i="1"/>
  <c r="V125" i="1"/>
  <c r="V2" i="1"/>
  <c r="V6" i="1"/>
  <c r="V10" i="1"/>
  <c r="V14" i="1"/>
  <c r="V18" i="1"/>
  <c r="V22" i="1"/>
  <c r="V26" i="1"/>
  <c r="V30" i="1"/>
  <c r="V34" i="1"/>
  <c r="V38" i="1"/>
  <c r="V42" i="1"/>
  <c r="V46" i="1"/>
  <c r="V50" i="1"/>
  <c r="V54" i="1"/>
  <c r="V58" i="1"/>
  <c r="V62" i="1"/>
  <c r="V66" i="1"/>
  <c r="V70" i="1"/>
  <c r="V74" i="1"/>
  <c r="V78" i="1"/>
  <c r="V82" i="1"/>
  <c r="V86" i="1"/>
  <c r="V90" i="1"/>
  <c r="V94" i="1"/>
  <c r="V98" i="1"/>
  <c r="V102" i="1"/>
  <c r="V106" i="1"/>
  <c r="V110" i="1"/>
  <c r="V114" i="1"/>
  <c r="V118" i="1"/>
  <c r="V122" i="1"/>
  <c r="V126" i="1"/>
  <c r="V3" i="1"/>
  <c r="V7" i="1"/>
  <c r="V11" i="1"/>
  <c r="V15" i="1"/>
  <c r="V19" i="1"/>
  <c r="V23" i="1"/>
  <c r="V27" i="1"/>
  <c r="V31" i="1"/>
  <c r="V35" i="1"/>
  <c r="V39" i="1"/>
  <c r="V43" i="1"/>
  <c r="V47" i="1"/>
  <c r="V51" i="1"/>
  <c r="V55" i="1"/>
  <c r="V59" i="1"/>
  <c r="V63" i="1"/>
  <c r="V67" i="1"/>
  <c r="V71" i="1"/>
  <c r="V75" i="1"/>
  <c r="V79" i="1"/>
  <c r="V83" i="1"/>
  <c r="V87" i="1"/>
  <c r="V91" i="1"/>
  <c r="V95" i="1"/>
  <c r="V99" i="1"/>
  <c r="V103" i="1"/>
  <c r="V107" i="1"/>
  <c r="V111" i="1"/>
  <c r="V115" i="1"/>
  <c r="V119" i="1"/>
  <c r="V123" i="1"/>
  <c r="V127" i="1"/>
  <c r="V4" i="1"/>
  <c r="V8" i="1"/>
  <c r="V12" i="1"/>
  <c r="V16" i="1"/>
  <c r="V20" i="1"/>
  <c r="V24" i="1"/>
  <c r="V28" i="1"/>
  <c r="V32" i="1"/>
  <c r="V36" i="1"/>
  <c r="V40" i="1"/>
  <c r="V44" i="1"/>
  <c r="V48" i="1"/>
  <c r="V52" i="1"/>
  <c r="V56" i="1"/>
  <c r="V60" i="1"/>
  <c r="V64" i="1"/>
  <c r="V68" i="1"/>
  <c r="V72" i="1"/>
  <c r="V76" i="1"/>
  <c r="V80" i="1"/>
  <c r="V84" i="1"/>
  <c r="V88" i="1"/>
  <c r="V92" i="1"/>
  <c r="V96" i="1"/>
  <c r="V100" i="1"/>
  <c r="V104" i="1"/>
  <c r="V108" i="1"/>
  <c r="V112" i="1"/>
  <c r="V116" i="1"/>
  <c r="V120" i="1"/>
  <c r="V124" i="1"/>
  <c r="N5" i="1"/>
  <c r="N9" i="1"/>
  <c r="N13" i="1"/>
  <c r="N17" i="1"/>
  <c r="N21" i="1"/>
  <c r="N25" i="1"/>
  <c r="N29" i="1"/>
  <c r="N33" i="1"/>
  <c r="N37" i="1"/>
  <c r="N41" i="1"/>
  <c r="N45" i="1"/>
  <c r="N49" i="1"/>
  <c r="N53" i="1"/>
  <c r="N57" i="1"/>
  <c r="N61" i="1"/>
  <c r="N65" i="1"/>
  <c r="N69" i="1"/>
  <c r="N73" i="1"/>
  <c r="N77" i="1"/>
  <c r="N81" i="1"/>
  <c r="N85" i="1"/>
  <c r="N89" i="1"/>
  <c r="N93" i="1"/>
  <c r="N97" i="1"/>
  <c r="N101" i="1"/>
  <c r="N105" i="1"/>
  <c r="N109" i="1"/>
  <c r="N113" i="1"/>
  <c r="N117" i="1"/>
  <c r="N121" i="1"/>
  <c r="N125" i="1"/>
  <c r="N2" i="1"/>
  <c r="N6" i="1"/>
  <c r="N10" i="1"/>
  <c r="N14" i="1"/>
  <c r="N18" i="1"/>
  <c r="N22" i="1"/>
  <c r="N26" i="1"/>
  <c r="N30" i="1"/>
  <c r="N34" i="1"/>
  <c r="N38" i="1"/>
  <c r="N42" i="1"/>
  <c r="N46" i="1"/>
  <c r="N50" i="1"/>
  <c r="N54" i="1"/>
  <c r="N58" i="1"/>
  <c r="N62" i="1"/>
  <c r="N66" i="1"/>
  <c r="N70" i="1"/>
  <c r="N74" i="1"/>
  <c r="N78" i="1"/>
  <c r="N82" i="1"/>
  <c r="N86" i="1"/>
  <c r="N90" i="1"/>
  <c r="N94" i="1"/>
  <c r="N98" i="1"/>
  <c r="N102" i="1"/>
  <c r="N106" i="1"/>
  <c r="N110" i="1"/>
  <c r="N114" i="1"/>
  <c r="N118" i="1"/>
  <c r="N122" i="1"/>
  <c r="N126" i="1"/>
  <c r="N3" i="1"/>
  <c r="N7" i="1"/>
  <c r="N11" i="1"/>
  <c r="N15" i="1"/>
  <c r="N19" i="1"/>
  <c r="N23" i="1"/>
  <c r="N27" i="1"/>
  <c r="N31" i="1"/>
  <c r="N35" i="1"/>
  <c r="N39" i="1"/>
  <c r="N43" i="1"/>
  <c r="N47" i="1"/>
  <c r="N51" i="1"/>
  <c r="N55" i="1"/>
  <c r="N59" i="1"/>
  <c r="N63" i="1"/>
  <c r="N67" i="1"/>
  <c r="N71" i="1"/>
  <c r="N75" i="1"/>
  <c r="N79" i="1"/>
  <c r="N83" i="1"/>
  <c r="N87" i="1"/>
  <c r="N91" i="1"/>
  <c r="N95" i="1"/>
  <c r="N99" i="1"/>
  <c r="N103" i="1"/>
  <c r="N107" i="1"/>
  <c r="N111" i="1"/>
  <c r="N115" i="1"/>
  <c r="N119" i="1"/>
  <c r="N123" i="1"/>
  <c r="N127" i="1"/>
  <c r="N4" i="1"/>
  <c r="N8" i="1"/>
  <c r="N12" i="1"/>
  <c r="N16" i="1"/>
  <c r="N20" i="1"/>
  <c r="N24" i="1"/>
  <c r="N28" i="1"/>
  <c r="N32" i="1"/>
  <c r="N36" i="1"/>
  <c r="N40" i="1"/>
  <c r="N44" i="1"/>
  <c r="N48" i="1"/>
  <c r="N52" i="1"/>
  <c r="N56" i="1"/>
  <c r="N60" i="1"/>
  <c r="N64" i="1"/>
  <c r="N68" i="1"/>
  <c r="N72" i="1"/>
  <c r="N76" i="1"/>
  <c r="N80" i="1"/>
  <c r="N84" i="1"/>
  <c r="N88" i="1"/>
  <c r="N92" i="1"/>
  <c r="N96" i="1"/>
  <c r="N100" i="1"/>
  <c r="N104" i="1"/>
  <c r="N108" i="1"/>
  <c r="N112" i="1"/>
  <c r="N116" i="1"/>
  <c r="N120" i="1"/>
  <c r="N124" i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57" i="1"/>
  <c r="K61" i="1"/>
  <c r="K65" i="1"/>
  <c r="K69" i="1"/>
  <c r="K73" i="1"/>
  <c r="K77" i="1"/>
  <c r="K81" i="1"/>
  <c r="K85" i="1"/>
  <c r="K89" i="1"/>
  <c r="K93" i="1"/>
  <c r="K97" i="1"/>
  <c r="K101" i="1"/>
  <c r="K105" i="1"/>
  <c r="K109" i="1"/>
  <c r="K113" i="1"/>
  <c r="K117" i="1"/>
  <c r="K121" i="1"/>
  <c r="K125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4" i="1"/>
  <c r="K118" i="1"/>
  <c r="K122" i="1"/>
  <c r="K126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95" i="1"/>
  <c r="K99" i="1"/>
  <c r="K103" i="1"/>
  <c r="K107" i="1"/>
  <c r="K111" i="1"/>
  <c r="K115" i="1"/>
  <c r="K119" i="1"/>
  <c r="K123" i="1"/>
  <c r="K127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J5" i="1"/>
  <c r="J9" i="1"/>
  <c r="J13" i="1"/>
  <c r="J17" i="1"/>
  <c r="J21" i="1"/>
  <c r="J25" i="1"/>
  <c r="J29" i="1"/>
  <c r="J33" i="1"/>
  <c r="J37" i="1"/>
  <c r="J41" i="1"/>
  <c r="J45" i="1"/>
  <c r="J49" i="1"/>
  <c r="J53" i="1"/>
  <c r="J57" i="1"/>
  <c r="J61" i="1"/>
  <c r="J65" i="1"/>
  <c r="J69" i="1"/>
  <c r="J73" i="1"/>
  <c r="J77" i="1"/>
  <c r="J81" i="1"/>
  <c r="J85" i="1"/>
  <c r="J89" i="1"/>
  <c r="J93" i="1"/>
  <c r="J97" i="1"/>
  <c r="J101" i="1"/>
  <c r="J105" i="1"/>
  <c r="J109" i="1"/>
  <c r="J113" i="1"/>
  <c r="J117" i="1"/>
  <c r="J121" i="1"/>
  <c r="J125" i="1"/>
  <c r="J2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0" i="1"/>
  <c r="J74" i="1"/>
  <c r="J78" i="1"/>
  <c r="J82" i="1"/>
  <c r="J86" i="1"/>
  <c r="J90" i="1"/>
  <c r="J94" i="1"/>
  <c r="J98" i="1"/>
  <c r="J102" i="1"/>
  <c r="J106" i="1"/>
  <c r="J110" i="1"/>
  <c r="J114" i="1"/>
  <c r="J118" i="1"/>
  <c r="J122" i="1"/>
  <c r="J126" i="1"/>
  <c r="J3" i="1"/>
  <c r="J7" i="1"/>
  <c r="J11" i="1"/>
  <c r="J15" i="1"/>
  <c r="J19" i="1"/>
  <c r="J23" i="1"/>
  <c r="J27" i="1"/>
  <c r="J31" i="1"/>
  <c r="J35" i="1"/>
  <c r="J39" i="1"/>
  <c r="J43" i="1"/>
  <c r="J47" i="1"/>
  <c r="J51" i="1"/>
  <c r="J55" i="1"/>
  <c r="J59" i="1"/>
  <c r="J63" i="1"/>
  <c r="J67" i="1"/>
  <c r="J71" i="1"/>
  <c r="J75" i="1"/>
  <c r="J79" i="1"/>
  <c r="J83" i="1"/>
  <c r="J87" i="1"/>
  <c r="J91" i="1"/>
  <c r="J95" i="1"/>
  <c r="J99" i="1"/>
  <c r="J103" i="1"/>
  <c r="J107" i="1"/>
  <c r="J111" i="1"/>
  <c r="J115" i="1"/>
  <c r="J119" i="1"/>
  <c r="J123" i="1"/>
  <c r="J127" i="1"/>
  <c r="J16" i="1"/>
  <c r="J24" i="1"/>
  <c r="J32" i="1"/>
  <c r="J36" i="1"/>
  <c r="J44" i="1"/>
  <c r="J48" i="1"/>
  <c r="J52" i="1"/>
  <c r="J56" i="1"/>
  <c r="J60" i="1"/>
  <c r="J64" i="1"/>
  <c r="J68" i="1"/>
  <c r="J72" i="1"/>
  <c r="J80" i="1"/>
  <c r="J84" i="1"/>
  <c r="J88" i="1"/>
  <c r="J92" i="1"/>
  <c r="J96" i="1"/>
  <c r="J100" i="1"/>
  <c r="J104" i="1"/>
  <c r="J108" i="1"/>
  <c r="J112" i="1"/>
  <c r="J116" i="1"/>
  <c r="J120" i="1"/>
  <c r="J124" i="1"/>
  <c r="J4" i="1"/>
  <c r="J8" i="1"/>
  <c r="J12" i="1"/>
  <c r="J20" i="1"/>
  <c r="J28" i="1"/>
  <c r="J40" i="1"/>
  <c r="J76" i="1"/>
  <c r="H2" i="1" a="1"/>
  <c r="G3" i="1"/>
  <c r="G7" i="1"/>
  <c r="G11" i="1"/>
  <c r="G15" i="1"/>
  <c r="G19" i="1"/>
  <c r="G23" i="1"/>
  <c r="G27" i="1"/>
  <c r="G31" i="1"/>
  <c r="G35" i="1"/>
  <c r="G39" i="1"/>
  <c r="G43" i="1"/>
  <c r="G47" i="1"/>
  <c r="G51" i="1"/>
  <c r="G55" i="1"/>
  <c r="G59" i="1"/>
  <c r="G63" i="1"/>
  <c r="G67" i="1"/>
  <c r="G71" i="1"/>
  <c r="G75" i="1"/>
  <c r="G79" i="1"/>
  <c r="G83" i="1"/>
  <c r="G87" i="1"/>
  <c r="G91" i="1"/>
  <c r="G95" i="1"/>
  <c r="G99" i="1"/>
  <c r="G107" i="1"/>
  <c r="G115" i="1"/>
  <c r="G123" i="1"/>
  <c r="G116" i="1"/>
  <c r="G5" i="1"/>
  <c r="G17" i="1"/>
  <c r="G29" i="1"/>
  <c r="G41" i="1"/>
  <c r="G53" i="1"/>
  <c r="G69" i="1"/>
  <c r="G81" i="1"/>
  <c r="G93" i="1"/>
  <c r="G105" i="1"/>
  <c r="G117" i="1"/>
  <c r="G4" i="1"/>
  <c r="G8" i="1"/>
  <c r="G12" i="1"/>
  <c r="G16" i="1"/>
  <c r="G20" i="1"/>
  <c r="G24" i="1"/>
  <c r="G28" i="1"/>
  <c r="G32" i="1"/>
  <c r="G36" i="1"/>
  <c r="G40" i="1"/>
  <c r="G44" i="1"/>
  <c r="G48" i="1"/>
  <c r="G52" i="1"/>
  <c r="G56" i="1"/>
  <c r="G60" i="1"/>
  <c r="G64" i="1"/>
  <c r="G68" i="1"/>
  <c r="G72" i="1"/>
  <c r="G76" i="1"/>
  <c r="G80" i="1"/>
  <c r="G84" i="1"/>
  <c r="G88" i="1"/>
  <c r="G92" i="1"/>
  <c r="G96" i="1"/>
  <c r="G100" i="1"/>
  <c r="G104" i="1"/>
  <c r="G112" i="1"/>
  <c r="G124" i="1"/>
  <c r="G13" i="1"/>
  <c r="G21" i="1"/>
  <c r="G33" i="1"/>
  <c r="G49" i="1"/>
  <c r="G61" i="1"/>
  <c r="G73" i="1"/>
  <c r="G85" i="1"/>
  <c r="G97" i="1"/>
  <c r="G109" i="1"/>
  <c r="G121" i="1"/>
  <c r="G6" i="1"/>
  <c r="G10" i="1"/>
  <c r="G14" i="1"/>
  <c r="G18" i="1"/>
  <c r="G22" i="1"/>
  <c r="G26" i="1"/>
  <c r="G30" i="1"/>
  <c r="G34" i="1"/>
  <c r="G38" i="1"/>
  <c r="G42" i="1"/>
  <c r="G46" i="1"/>
  <c r="G50" i="1"/>
  <c r="G54" i="1"/>
  <c r="G58" i="1"/>
  <c r="G62" i="1"/>
  <c r="G66" i="1"/>
  <c r="G70" i="1"/>
  <c r="G74" i="1"/>
  <c r="G78" i="1"/>
  <c r="G82" i="1"/>
  <c r="G86" i="1"/>
  <c r="G90" i="1"/>
  <c r="G94" i="1"/>
  <c r="G98" i="1"/>
  <c r="G102" i="1"/>
  <c r="G106" i="1"/>
  <c r="G110" i="1"/>
  <c r="G114" i="1"/>
  <c r="G118" i="1"/>
  <c r="G122" i="1"/>
  <c r="G126" i="1"/>
  <c r="G103" i="1"/>
  <c r="G111" i="1"/>
  <c r="G119" i="1"/>
  <c r="G127" i="1"/>
  <c r="G108" i="1"/>
  <c r="G120" i="1"/>
  <c r="G9" i="1"/>
  <c r="G25" i="1"/>
  <c r="G37" i="1"/>
  <c r="G45" i="1"/>
  <c r="G57" i="1"/>
  <c r="G65" i="1"/>
  <c r="G77" i="1"/>
  <c r="G89" i="1"/>
  <c r="G101" i="1"/>
  <c r="G113" i="1"/>
  <c r="G125" i="1"/>
  <c r="G2" i="1"/>
  <c r="H5" i="1" l="1"/>
  <c r="H9" i="1"/>
  <c r="H13" i="1"/>
  <c r="H17" i="1"/>
  <c r="H21" i="1"/>
  <c r="H25" i="1"/>
  <c r="H29" i="1"/>
  <c r="H33" i="1"/>
  <c r="H37" i="1"/>
  <c r="H41" i="1"/>
  <c r="H45" i="1"/>
  <c r="H49" i="1"/>
  <c r="H53" i="1"/>
  <c r="H57" i="1"/>
  <c r="H61" i="1"/>
  <c r="H65" i="1"/>
  <c r="H69" i="1"/>
  <c r="H73" i="1"/>
  <c r="H77" i="1"/>
  <c r="H81" i="1"/>
  <c r="H85" i="1"/>
  <c r="H89" i="1"/>
  <c r="H93" i="1"/>
  <c r="H101" i="1"/>
  <c r="H113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0" i="1"/>
  <c r="H94" i="1"/>
  <c r="H98" i="1"/>
  <c r="H102" i="1"/>
  <c r="H106" i="1"/>
  <c r="H110" i="1"/>
  <c r="H114" i="1"/>
  <c r="H118" i="1"/>
  <c r="H122" i="1"/>
  <c r="H126" i="1"/>
  <c r="H83" i="1"/>
  <c r="H91" i="1"/>
  <c r="H99" i="1"/>
  <c r="H103" i="1"/>
  <c r="H107" i="1"/>
  <c r="H115" i="1"/>
  <c r="H119" i="1"/>
  <c r="H123" i="1"/>
  <c r="H121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1" i="1"/>
  <c r="H75" i="1"/>
  <c r="H79" i="1"/>
  <c r="H87" i="1"/>
  <c r="H95" i="1"/>
  <c r="H111" i="1"/>
  <c r="H127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97" i="1"/>
  <c r="H105" i="1"/>
  <c r="H109" i="1"/>
  <c r="H117" i="1"/>
  <c r="H125" i="1"/>
  <c r="AH56" i="1" l="1"/>
  <c r="AH43" i="1"/>
  <c r="AH4" i="1"/>
  <c r="AH34" i="1"/>
  <c r="AH46" i="1"/>
  <c r="AH15" i="1"/>
  <c r="AH7" i="1"/>
  <c r="AH18" i="1"/>
  <c r="AH9" i="1"/>
  <c r="AH24" i="1"/>
  <c r="AH23" i="1"/>
  <c r="AH55" i="1"/>
  <c r="AH11" i="1"/>
  <c r="AH14" i="1"/>
  <c r="AH10" i="1"/>
  <c r="AH17" i="1"/>
  <c r="AH33" i="1"/>
  <c r="AH44" i="1"/>
  <c r="AH51" i="1"/>
  <c r="AH21" i="1"/>
  <c r="AH53" i="1"/>
  <c r="AH40" i="1"/>
  <c r="AH36" i="1"/>
  <c r="AH25" i="1"/>
  <c r="AH2" i="1"/>
  <c r="AH42" i="1"/>
  <c r="AH29" i="1"/>
  <c r="AH52" i="1"/>
  <c r="AH13" i="1"/>
  <c r="AH20" i="1"/>
  <c r="AH41" i="1"/>
  <c r="AH50" i="1"/>
  <c r="AH30" i="1"/>
  <c r="AH27" i="1"/>
  <c r="AH45" i="1" l="1"/>
  <c r="AH32" i="1"/>
  <c r="AH47" i="1"/>
  <c r="AH6" i="1"/>
  <c r="AH31" i="1"/>
  <c r="AH8" i="1"/>
  <c r="AH35" i="1"/>
  <c r="AH28" i="1"/>
  <c r="AH3" i="1"/>
  <c r="AH39" i="1"/>
  <c r="AH22" i="1"/>
  <c r="AH37" i="1"/>
  <c r="AH16" i="1"/>
  <c r="AH26" i="1"/>
  <c r="AH5" i="1"/>
  <c r="AH19" i="1"/>
  <c r="AH49" i="1"/>
  <c r="AH54" i="1"/>
  <c r="AH38" i="1"/>
  <c r="AH48" i="1"/>
  <c r="AH12" i="1"/>
</calcChain>
</file>

<file path=xl/sharedStrings.xml><?xml version="1.0" encoding="utf-8"?>
<sst xmlns="http://schemas.openxmlformats.org/spreadsheetml/2006/main" count="160" uniqueCount="35">
  <si>
    <t>Scrip</t>
  </si>
  <si>
    <t>Date</t>
  </si>
  <si>
    <t>Open</t>
  </si>
  <si>
    <t>High</t>
  </si>
  <si>
    <t>Low</t>
  </si>
  <si>
    <t>INDUSINDBK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</si>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</sst>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1454</v>
      </c>
      <c r="D2">
        <v>1455</v>
      </c>
      <c r="E2">
        <v>1440.15</v>
      </c>
      <c r="F2">
        <v>1450</v>
      </c>
      <c r="G2">
        <f>_xll.TA_TYPPRICE(D2,E2,F2)</f>
        <v>1448.3833333333332</v>
      </c>
      <c r="H2" t="e">
        <f t="array" ref="H2:H127">_xll.TA_EMA(G2:G127,3)</f>
        <v>#N/A</v>
      </c>
      <c r="I2" t="e">
        <f>IF(F2&gt;H2,"UP","DOWN")</f>
        <v>#N/A</v>
      </c>
      <c r="J2" t="e">
        <f t="array" ref="J2:J127">_xll.TA_EMA(D2:D127,8)</f>
        <v>#N/A</v>
      </c>
      <c r="K2" t="e">
        <f t="array" ref="K2:K127">_xll.TA_EMA(E2:E127,8)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27">_xll.TA_RSI(F2:F127,5)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9.8499999999999091</v>
      </c>
      <c r="R2">
        <f>D2-E2</f>
        <v>14.849999999999909</v>
      </c>
      <c r="S2">
        <f>Q2/R2</f>
        <v>0.66329966329966128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127">_xll.TA_EMA(F2:F127,12)</f>
        <v>#N/A</v>
      </c>
      <c r="W2" t="e">
        <f t="array" ref="W2:W127">_xll.TA_EMA(F2:F127,26)</f>
        <v>#N/A</v>
      </c>
      <c r="X2" t="e">
        <f>V2-W2</f>
        <v>#N/A</v>
      </c>
      <c r="Y2" t="e">
        <f t="array" ref="Y2:Y127">_xll.TA_EMA(X2:X127,9)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1449.9</v>
      </c>
      <c r="D3">
        <v>1451.45</v>
      </c>
      <c r="E3">
        <v>1429</v>
      </c>
      <c r="F3">
        <v>1436</v>
      </c>
      <c r="G3">
        <f>_xll.TA_TYPPRICE(D3,E3,F3)</f>
        <v>1438.8166666666666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7</v>
      </c>
      <c r="R3">
        <f t="shared" ref="R3:R66" si="6">D3-E3</f>
        <v>22.450000000000045</v>
      </c>
      <c r="S3">
        <f t="shared" ref="S3:S66" si="7">Q3/R3</f>
        <v>0.31180400890868532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1446</v>
      </c>
      <c r="D4">
        <v>1446</v>
      </c>
      <c r="E4">
        <v>1410.1</v>
      </c>
      <c r="F4">
        <v>1426</v>
      </c>
      <c r="G4">
        <f>_xll.TA_TYPPRICE(D4,E4,F4)</f>
        <v>1427.3666666666668</v>
      </c>
      <c r="H4">
        <v>1438.1888888888889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15.900000000000091</v>
      </c>
      <c r="R4">
        <f t="shared" si="6"/>
        <v>35.900000000000091</v>
      </c>
      <c r="S4">
        <f t="shared" si="7"/>
        <v>0.44289693593314905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1429.95</v>
      </c>
      <c r="D5">
        <v>1429.95</v>
      </c>
      <c r="E5">
        <v>1403.7</v>
      </c>
      <c r="F5">
        <v>1409</v>
      </c>
      <c r="G5">
        <f>_xll.TA_TYPPRICE(D5,E5,F5)</f>
        <v>1414.2166666666665</v>
      </c>
      <c r="H5">
        <v>1426.2027777777776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5.2999999999999545</v>
      </c>
      <c r="R5">
        <f t="shared" si="6"/>
        <v>26.25</v>
      </c>
      <c r="S5">
        <f t="shared" si="7"/>
        <v>0.20190476190476017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1406.5</v>
      </c>
      <c r="D6">
        <v>1434.8</v>
      </c>
      <c r="E6">
        <v>1401.8</v>
      </c>
      <c r="F6">
        <v>1435</v>
      </c>
      <c r="G6">
        <f>_xll.TA_TYPPRICE(D6,E6,F6)</f>
        <v>1423.8666666666668</v>
      </c>
      <c r="H6">
        <v>1425.0347222222222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33.200000000000045</v>
      </c>
      <c r="R6">
        <f t="shared" si="6"/>
        <v>33</v>
      </c>
      <c r="S6">
        <f t="shared" si="7"/>
        <v>1.0060606060606074</v>
      </c>
      <c r="T6" t="str">
        <f t="shared" si="8"/>
        <v>UP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1432</v>
      </c>
      <c r="D7">
        <v>1432</v>
      </c>
      <c r="E7">
        <v>1415.55</v>
      </c>
      <c r="F7">
        <v>1423</v>
      </c>
      <c r="G7">
        <f>_xll.TA_TYPPRICE(D7,E7,F7)</f>
        <v>1423.5166666666667</v>
      </c>
      <c r="H7">
        <v>1424.2756944444445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32.911392405063289</v>
      </c>
      <c r="O7" t="str">
        <f t="shared" si="3"/>
        <v>DOWN</v>
      </c>
      <c r="P7" t="e">
        <f t="shared" si="4"/>
        <v>#N/A</v>
      </c>
      <c r="Q7">
        <f t="shared" si="5"/>
        <v>7.4500000000000455</v>
      </c>
      <c r="R7">
        <f t="shared" si="6"/>
        <v>16.450000000000045</v>
      </c>
      <c r="S7">
        <f t="shared" si="7"/>
        <v>0.45288753799392251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1425.4</v>
      </c>
      <c r="D8">
        <v>1435</v>
      </c>
      <c r="E8">
        <v>1419.3</v>
      </c>
      <c r="F8">
        <v>1432</v>
      </c>
      <c r="G8">
        <f>_xll.TA_TYPPRICE(D8,E8,F8)</f>
        <v>1428.7666666666667</v>
      </c>
      <c r="H8">
        <v>1426.5211805555555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41.27423822714681</v>
      </c>
      <c r="O8" t="str">
        <f t="shared" si="3"/>
        <v>No Momentum</v>
      </c>
      <c r="P8" t="e">
        <f t="shared" si="4"/>
        <v>#N/A</v>
      </c>
      <c r="Q8">
        <f t="shared" si="5"/>
        <v>12.700000000000045</v>
      </c>
      <c r="R8">
        <f t="shared" si="6"/>
        <v>15.700000000000045</v>
      </c>
      <c r="S8">
        <f t="shared" si="7"/>
        <v>0.8089171974522299</v>
      </c>
      <c r="T8" t="str">
        <f t="shared" si="8"/>
        <v>UP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1438</v>
      </c>
      <c r="D9">
        <v>1438</v>
      </c>
      <c r="E9">
        <v>1420</v>
      </c>
      <c r="F9">
        <v>1420</v>
      </c>
      <c r="G9">
        <f>_xll.TA_TYPPRICE(D9,E9,F9)</f>
        <v>1426</v>
      </c>
      <c r="H9">
        <v>1426.2605902777777</v>
      </c>
      <c r="I9" t="str">
        <f t="shared" si="0"/>
        <v>DOWN</v>
      </c>
      <c r="J9">
        <v>1440.2750000000001</v>
      </c>
      <c r="K9">
        <v>1417.4499999999998</v>
      </c>
      <c r="L9" t="str">
        <f t="shared" si="1"/>
        <v>No Confirmation</v>
      </c>
      <c r="M9" t="str">
        <f t="shared" si="2"/>
        <v>No Trend</v>
      </c>
      <c r="N9">
        <v>34.174311926605498</v>
      </c>
      <c r="O9" t="str">
        <f t="shared" si="3"/>
        <v>DOWN</v>
      </c>
      <c r="P9" t="str">
        <f t="shared" si="4"/>
        <v>No Trend + Momentum</v>
      </c>
      <c r="Q9">
        <f t="shared" si="5"/>
        <v>0</v>
      </c>
      <c r="R9">
        <f t="shared" si="6"/>
        <v>18</v>
      </c>
      <c r="S9">
        <f t="shared" si="7"/>
        <v>0</v>
      </c>
      <c r="T9" t="str">
        <f t="shared" si="8"/>
        <v>DOWN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1424.8</v>
      </c>
      <c r="D10">
        <v>1424.8</v>
      </c>
      <c r="E10">
        <v>1404.5</v>
      </c>
      <c r="F10">
        <v>1413</v>
      </c>
      <c r="G10">
        <f>_xll.TA_TYPPRICE(D10,E10,F10)</f>
        <v>1414.1000000000001</v>
      </c>
      <c r="H10">
        <v>1420.1802951388891</v>
      </c>
      <c r="I10" t="str">
        <f t="shared" si="0"/>
        <v>DOWN</v>
      </c>
      <c r="J10">
        <v>1436.8361111111112</v>
      </c>
      <c r="K10">
        <v>1414.5722222222221</v>
      </c>
      <c r="L10" t="str">
        <f t="shared" si="1"/>
        <v>DOWN</v>
      </c>
      <c r="M10" t="str">
        <f t="shared" si="2"/>
        <v>DOWN</v>
      </c>
      <c r="N10">
        <v>30.365558527576098</v>
      </c>
      <c r="O10" t="str">
        <f t="shared" si="3"/>
        <v>DOWN</v>
      </c>
      <c r="P10" t="str">
        <f t="shared" si="4"/>
        <v>DOWN</v>
      </c>
      <c r="Q10">
        <f t="shared" si="5"/>
        <v>8.5</v>
      </c>
      <c r="R10">
        <f t="shared" si="6"/>
        <v>20.299999999999955</v>
      </c>
      <c r="S10">
        <f t="shared" si="7"/>
        <v>0.41871921182266103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1414.2</v>
      </c>
      <c r="D11">
        <v>1422.6</v>
      </c>
      <c r="E11">
        <v>1403.4</v>
      </c>
      <c r="F11">
        <v>1420</v>
      </c>
      <c r="G11">
        <f>_xll.TA_TYPPRICE(D11,E11,F11)</f>
        <v>1415.3333333333333</v>
      </c>
      <c r="H11">
        <v>1417.756814236111</v>
      </c>
      <c r="I11" t="str">
        <f t="shared" si="0"/>
        <v>UP</v>
      </c>
      <c r="J11">
        <v>1433.6725308641976</v>
      </c>
      <c r="K11">
        <v>1412.0895061728395</v>
      </c>
      <c r="L11" t="str">
        <f t="shared" si="1"/>
        <v>No Confirmation</v>
      </c>
      <c r="M11" t="str">
        <f t="shared" si="2"/>
        <v>No Trend</v>
      </c>
      <c r="N11">
        <v>38.880348807959976</v>
      </c>
      <c r="O11" t="str">
        <f t="shared" si="3"/>
        <v>DOWN</v>
      </c>
      <c r="P11" t="str">
        <f t="shared" si="4"/>
        <v>No Trend + Momentum</v>
      </c>
      <c r="Q11">
        <f t="shared" si="5"/>
        <v>16.599999999999909</v>
      </c>
      <c r="R11">
        <f t="shared" si="6"/>
        <v>19.199999999999818</v>
      </c>
      <c r="S11">
        <f t="shared" si="7"/>
        <v>0.86458333333333681</v>
      </c>
      <c r="T11" t="str">
        <f t="shared" si="8"/>
        <v>UP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1417.75</v>
      </c>
      <c r="D12">
        <v>1440</v>
      </c>
      <c r="E12">
        <v>1410.45</v>
      </c>
      <c r="F12">
        <v>1438</v>
      </c>
      <c r="G12">
        <f>_xll.TA_TYPPRICE(D12,E12,F12)</f>
        <v>1429.4833333333333</v>
      </c>
      <c r="H12">
        <v>1423.6200737847221</v>
      </c>
      <c r="I12" t="str">
        <f t="shared" si="0"/>
        <v>UP</v>
      </c>
      <c r="J12">
        <v>1435.0786351165982</v>
      </c>
      <c r="K12">
        <v>1411.7251714677641</v>
      </c>
      <c r="L12" t="str">
        <f t="shared" si="1"/>
        <v>UP</v>
      </c>
      <c r="M12" t="str">
        <f t="shared" si="2"/>
        <v>UP</v>
      </c>
      <c r="N12">
        <v>56.124915983668224</v>
      </c>
      <c r="O12" t="str">
        <f t="shared" si="3"/>
        <v>No Momentum</v>
      </c>
      <c r="P12" t="str">
        <f t="shared" si="4"/>
        <v>No Trend + Momentum</v>
      </c>
      <c r="Q12">
        <f t="shared" si="5"/>
        <v>27.549999999999955</v>
      </c>
      <c r="R12">
        <f t="shared" si="6"/>
        <v>29.549999999999955</v>
      </c>
      <c r="S12">
        <f t="shared" si="7"/>
        <v>0.93231810490693734</v>
      </c>
      <c r="T12" t="str">
        <f t="shared" si="8"/>
        <v>UP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1438</v>
      </c>
      <c r="D13">
        <v>1448.3</v>
      </c>
      <c r="E13">
        <v>1420</v>
      </c>
      <c r="F13">
        <v>1422</v>
      </c>
      <c r="G13">
        <f>_xll.TA_TYPPRICE(D13,E13,F13)</f>
        <v>1430.1000000000001</v>
      </c>
      <c r="H13">
        <v>1426.8600368923612</v>
      </c>
      <c r="I13" t="str">
        <f t="shared" si="0"/>
        <v>DOWN</v>
      </c>
      <c r="J13">
        <v>1438.0167162017985</v>
      </c>
      <c r="K13">
        <v>1413.5640222527054</v>
      </c>
      <c r="L13" t="str">
        <f t="shared" si="1"/>
        <v>No Confirmation</v>
      </c>
      <c r="M13" t="str">
        <f t="shared" si="2"/>
        <v>No Trend</v>
      </c>
      <c r="N13">
        <v>42.729487600528508</v>
      </c>
      <c r="O13" t="str">
        <f t="shared" si="3"/>
        <v>No Momentum</v>
      </c>
      <c r="P13" t="str">
        <f t="shared" si="4"/>
        <v>No Trend + Momentum</v>
      </c>
      <c r="Q13">
        <f t="shared" si="5"/>
        <v>2</v>
      </c>
      <c r="R13">
        <f t="shared" si="6"/>
        <v>28.299999999999955</v>
      </c>
      <c r="S13">
        <f t="shared" si="7"/>
        <v>7.0671378091872905E-2</v>
      </c>
      <c r="T13" t="str">
        <f t="shared" si="8"/>
        <v>DOWN</v>
      </c>
      <c r="U13" t="str">
        <f t="shared" si="9"/>
        <v>No T+M+I</v>
      </c>
      <c r="V13">
        <v>1427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1422</v>
      </c>
      <c r="D14">
        <v>1422</v>
      </c>
      <c r="E14">
        <v>1388</v>
      </c>
      <c r="F14">
        <v>1402</v>
      </c>
      <c r="G14">
        <f>_xll.TA_TYPPRICE(D14,E14,F14)</f>
        <v>1404</v>
      </c>
      <c r="H14">
        <v>1415.4300184461806</v>
      </c>
      <c r="I14" t="str">
        <f t="shared" si="0"/>
        <v>DOWN</v>
      </c>
      <c r="J14">
        <v>1434.4574459347323</v>
      </c>
      <c r="K14">
        <v>1407.8831284187709</v>
      </c>
      <c r="L14" t="str">
        <f t="shared" si="1"/>
        <v>DOWN</v>
      </c>
      <c r="M14" t="str">
        <f t="shared" si="2"/>
        <v>DOWN</v>
      </c>
      <c r="N14">
        <v>31.122969440695254</v>
      </c>
      <c r="O14" t="str">
        <f t="shared" si="3"/>
        <v>DOWN</v>
      </c>
      <c r="P14" t="str">
        <f t="shared" si="4"/>
        <v>DOWN</v>
      </c>
      <c r="Q14">
        <f t="shared" si="5"/>
        <v>14</v>
      </c>
      <c r="R14">
        <f t="shared" si="6"/>
        <v>34</v>
      </c>
      <c r="S14">
        <f t="shared" si="7"/>
        <v>0.41176470588235292</v>
      </c>
      <c r="T14" t="str">
        <f t="shared" si="8"/>
        <v>No Indication</v>
      </c>
      <c r="U14" t="str">
        <f t="shared" si="9"/>
        <v>No T+M+I</v>
      </c>
      <c r="V14">
        <v>1423.1538461538462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1405</v>
      </c>
      <c r="D15">
        <v>1413.25</v>
      </c>
      <c r="E15">
        <v>1383</v>
      </c>
      <c r="F15">
        <v>1390</v>
      </c>
      <c r="G15">
        <f>_xll.TA_TYPPRICE(D15,E15,F15)</f>
        <v>1395.4166666666667</v>
      </c>
      <c r="H15">
        <v>1405.4233425564237</v>
      </c>
      <c r="I15" t="str">
        <f t="shared" si="0"/>
        <v>DOWN</v>
      </c>
      <c r="J15">
        <v>1429.7446801714584</v>
      </c>
      <c r="K15">
        <v>1402.3535443257106</v>
      </c>
      <c r="L15" t="str">
        <f t="shared" si="1"/>
        <v>DOWN</v>
      </c>
      <c r="M15" t="str">
        <f t="shared" si="2"/>
        <v>DOWN</v>
      </c>
      <c r="N15">
        <v>25.855636532056771</v>
      </c>
      <c r="O15" t="str">
        <f t="shared" si="3"/>
        <v>DOWN</v>
      </c>
      <c r="P15" t="str">
        <f t="shared" si="4"/>
        <v>DOWN</v>
      </c>
      <c r="Q15">
        <f t="shared" si="5"/>
        <v>7</v>
      </c>
      <c r="R15">
        <f t="shared" si="6"/>
        <v>30.25</v>
      </c>
      <c r="S15">
        <f t="shared" si="7"/>
        <v>0.23140495867768596</v>
      </c>
      <c r="T15" t="str">
        <f t="shared" si="8"/>
        <v>No Indication</v>
      </c>
      <c r="U15" t="str">
        <f t="shared" si="9"/>
        <v>No T+M+I</v>
      </c>
      <c r="V15">
        <v>1418.0532544378698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1390.35</v>
      </c>
      <c r="D16">
        <v>1404</v>
      </c>
      <c r="E16">
        <v>1375.2</v>
      </c>
      <c r="F16">
        <v>1393</v>
      </c>
      <c r="G16">
        <f>_xll.TA_TYPPRICE(D16,E16,F16)</f>
        <v>1390.7333333333333</v>
      </c>
      <c r="H16">
        <v>1398.0783379448785</v>
      </c>
      <c r="I16" t="str">
        <f t="shared" si="0"/>
        <v>DOWN</v>
      </c>
      <c r="J16">
        <v>1424.0236401333566</v>
      </c>
      <c r="K16">
        <v>1396.3194233644415</v>
      </c>
      <c r="L16" t="str">
        <f t="shared" si="1"/>
        <v>DOWN</v>
      </c>
      <c r="M16" t="str">
        <f t="shared" si="2"/>
        <v>DOWN</v>
      </c>
      <c r="N16">
        <v>29.580030346411352</v>
      </c>
      <c r="O16" t="str">
        <f t="shared" si="3"/>
        <v>DOWN</v>
      </c>
      <c r="P16" t="str">
        <f t="shared" si="4"/>
        <v>DOWN</v>
      </c>
      <c r="Q16">
        <f t="shared" si="5"/>
        <v>17.799999999999955</v>
      </c>
      <c r="R16">
        <f t="shared" si="6"/>
        <v>28.799999999999955</v>
      </c>
      <c r="S16">
        <f t="shared" si="7"/>
        <v>0.61805555555555491</v>
      </c>
      <c r="T16" t="str">
        <f t="shared" si="8"/>
        <v>No Indication</v>
      </c>
      <c r="U16" t="str">
        <f t="shared" si="9"/>
        <v>No T+M+I</v>
      </c>
      <c r="V16">
        <v>1414.1989076012744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1389.3</v>
      </c>
      <c r="D17">
        <v>1398.9</v>
      </c>
      <c r="E17">
        <v>1378.5</v>
      </c>
      <c r="F17">
        <v>1394</v>
      </c>
      <c r="G17">
        <f>_xll.TA_TYPPRICE(D17,E17,F17)</f>
        <v>1390.4666666666665</v>
      </c>
      <c r="H17">
        <v>1394.2725023057724</v>
      </c>
      <c r="I17" t="str">
        <f t="shared" si="0"/>
        <v>DOWN</v>
      </c>
      <c r="J17">
        <v>1418.4406089926108</v>
      </c>
      <c r="K17">
        <v>1392.3595515056768</v>
      </c>
      <c r="L17" t="str">
        <f t="shared" si="1"/>
        <v>No Confirmation</v>
      </c>
      <c r="M17" t="str">
        <f t="shared" si="2"/>
        <v>No Trend</v>
      </c>
      <c r="N17">
        <v>31.02369440197036</v>
      </c>
      <c r="O17" t="str">
        <f t="shared" si="3"/>
        <v>DOWN</v>
      </c>
      <c r="P17" t="str">
        <f t="shared" si="4"/>
        <v>No Trend + Momentum</v>
      </c>
      <c r="Q17">
        <f t="shared" si="5"/>
        <v>15.5</v>
      </c>
      <c r="R17">
        <f t="shared" si="6"/>
        <v>20.400000000000091</v>
      </c>
      <c r="S17">
        <f t="shared" si="7"/>
        <v>0.75980392156862409</v>
      </c>
      <c r="T17" t="str">
        <f t="shared" si="8"/>
        <v>No Indication</v>
      </c>
      <c r="U17" t="str">
        <f t="shared" si="9"/>
        <v>No T+M+I</v>
      </c>
      <c r="V17">
        <v>1411.0913833549246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1403.95</v>
      </c>
      <c r="D18">
        <v>1422.95</v>
      </c>
      <c r="E18">
        <v>1392</v>
      </c>
      <c r="F18">
        <v>1420</v>
      </c>
      <c r="G18">
        <f>_xll.TA_TYPPRICE(D18,E18,F18)</f>
        <v>1411.6499999999999</v>
      </c>
      <c r="H18">
        <v>1402.9612511528862</v>
      </c>
      <c r="I18" t="str">
        <f t="shared" si="0"/>
        <v>UP</v>
      </c>
      <c r="J18">
        <v>1419.4426958831418</v>
      </c>
      <c r="K18">
        <v>1392.2796511710819</v>
      </c>
      <c r="L18" t="str">
        <f t="shared" si="1"/>
        <v>UP</v>
      </c>
      <c r="M18" t="str">
        <f t="shared" si="2"/>
        <v>UP</v>
      </c>
      <c r="N18">
        <v>58.604494525707786</v>
      </c>
      <c r="O18" t="str">
        <f t="shared" si="3"/>
        <v>No Momentum</v>
      </c>
      <c r="P18" t="str">
        <f t="shared" si="4"/>
        <v>No Trend + Momentum</v>
      </c>
      <c r="Q18">
        <f t="shared" si="5"/>
        <v>28</v>
      </c>
      <c r="R18">
        <f t="shared" si="6"/>
        <v>30.950000000000045</v>
      </c>
      <c r="S18">
        <f t="shared" si="7"/>
        <v>0.9046849757673654</v>
      </c>
      <c r="T18" t="str">
        <f t="shared" si="8"/>
        <v>UP</v>
      </c>
      <c r="U18" t="str">
        <f t="shared" si="9"/>
        <v>No T+M+I</v>
      </c>
      <c r="V18">
        <v>1412.4619397618592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1420</v>
      </c>
      <c r="D19">
        <v>1472</v>
      </c>
      <c r="E19">
        <v>1418.05</v>
      </c>
      <c r="F19">
        <v>1459</v>
      </c>
      <c r="G19">
        <f>_xll.TA_TYPPRICE(D19,E19,F19)</f>
        <v>1449.6833333333334</v>
      </c>
      <c r="H19">
        <v>1426.3222922431098</v>
      </c>
      <c r="I19" t="str">
        <f t="shared" si="0"/>
        <v>UP</v>
      </c>
      <c r="J19">
        <v>1431.1220967979991</v>
      </c>
      <c r="K19">
        <v>1398.006395355286</v>
      </c>
      <c r="L19" t="str">
        <f t="shared" si="1"/>
        <v>UP</v>
      </c>
      <c r="M19" t="str">
        <f t="shared" si="2"/>
        <v>UP</v>
      </c>
      <c r="N19">
        <v>76.341852675386448</v>
      </c>
      <c r="O19" t="str">
        <f t="shared" si="3"/>
        <v>UP</v>
      </c>
      <c r="P19" t="str">
        <f t="shared" si="4"/>
        <v>UP</v>
      </c>
      <c r="Q19">
        <f t="shared" si="5"/>
        <v>40.950000000000045</v>
      </c>
      <c r="R19">
        <f t="shared" si="6"/>
        <v>53.950000000000045</v>
      </c>
      <c r="S19">
        <f t="shared" si="7"/>
        <v>0.75903614457831348</v>
      </c>
      <c r="T19" t="str">
        <f t="shared" si="8"/>
        <v>No Indication</v>
      </c>
      <c r="U19" t="str">
        <f t="shared" si="9"/>
        <v>No T+M+I</v>
      </c>
      <c r="V19">
        <v>1419.6216413369577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1458</v>
      </c>
      <c r="D20">
        <v>1484.8</v>
      </c>
      <c r="E20">
        <v>1452.8</v>
      </c>
      <c r="F20">
        <v>1481</v>
      </c>
      <c r="G20">
        <f>_xll.TA_TYPPRICE(D20,E20,F20)</f>
        <v>1472.8666666666668</v>
      </c>
      <c r="H20">
        <v>1449.5944794548882</v>
      </c>
      <c r="I20" t="str">
        <f t="shared" si="0"/>
        <v>UP</v>
      </c>
      <c r="J20">
        <v>1443.0505197317771</v>
      </c>
      <c r="K20">
        <v>1410.1827519430003</v>
      </c>
      <c r="L20" t="str">
        <f t="shared" si="1"/>
        <v>UP</v>
      </c>
      <c r="M20" t="str">
        <f t="shared" si="2"/>
        <v>UP</v>
      </c>
      <c r="N20">
        <v>81.831290913617778</v>
      </c>
      <c r="O20" t="str">
        <f t="shared" si="3"/>
        <v>UP</v>
      </c>
      <c r="P20" t="str">
        <f t="shared" si="4"/>
        <v>UP</v>
      </c>
      <c r="Q20">
        <f t="shared" si="5"/>
        <v>28.200000000000045</v>
      </c>
      <c r="R20">
        <f t="shared" si="6"/>
        <v>32</v>
      </c>
      <c r="S20">
        <f t="shared" si="7"/>
        <v>0.88125000000000142</v>
      </c>
      <c r="T20" t="str">
        <f t="shared" si="8"/>
        <v>UP</v>
      </c>
      <c r="U20" t="str">
        <f t="shared" si="9"/>
        <v>UP</v>
      </c>
      <c r="V20">
        <v>1429.0644657466567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UP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1479</v>
      </c>
      <c r="D21">
        <v>1504.7</v>
      </c>
      <c r="E21">
        <v>1473.45</v>
      </c>
      <c r="F21">
        <v>1488</v>
      </c>
      <c r="G21">
        <f>_xll.TA_TYPPRICE(D21,E21,F21)</f>
        <v>1488.7166666666665</v>
      </c>
      <c r="H21">
        <v>1469.1555730607774</v>
      </c>
      <c r="I21" t="str">
        <f t="shared" si="0"/>
        <v>UP</v>
      </c>
      <c r="J21">
        <v>1456.7504042358266</v>
      </c>
      <c r="K21">
        <v>1424.2421404001113</v>
      </c>
      <c r="L21" t="str">
        <f t="shared" si="1"/>
        <v>UP</v>
      </c>
      <c r="M21" t="str">
        <f t="shared" si="2"/>
        <v>UP</v>
      </c>
      <c r="N21">
        <v>83.366333838835388</v>
      </c>
      <c r="O21" t="str">
        <f t="shared" si="3"/>
        <v>UP</v>
      </c>
      <c r="P21" t="str">
        <f t="shared" si="4"/>
        <v>UP</v>
      </c>
      <c r="Q21">
        <f t="shared" si="5"/>
        <v>14.549999999999955</v>
      </c>
      <c r="R21">
        <f t="shared" si="6"/>
        <v>31.25</v>
      </c>
      <c r="S21">
        <f t="shared" si="7"/>
        <v>0.46559999999999857</v>
      </c>
      <c r="T21" t="str">
        <f t="shared" si="8"/>
        <v>No Indication</v>
      </c>
      <c r="U21" t="str">
        <f t="shared" si="9"/>
        <v>No T+M+I</v>
      </c>
      <c r="V21">
        <v>1438.1314710164017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UP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1484</v>
      </c>
      <c r="D22">
        <v>1494</v>
      </c>
      <c r="E22">
        <v>1471</v>
      </c>
      <c r="F22">
        <v>1475</v>
      </c>
      <c r="G22">
        <f>_xll.TA_TYPPRICE(D22,E22,F22)</f>
        <v>1480</v>
      </c>
      <c r="H22">
        <v>1474.5777865303887</v>
      </c>
      <c r="I22" t="str">
        <f t="shared" si="0"/>
        <v>UP</v>
      </c>
      <c r="J22">
        <v>1465.0280921834208</v>
      </c>
      <c r="K22">
        <v>1434.6327758667533</v>
      </c>
      <c r="L22" t="str">
        <f t="shared" si="1"/>
        <v>UP</v>
      </c>
      <c r="M22" t="str">
        <f t="shared" si="2"/>
        <v>UP</v>
      </c>
      <c r="N22">
        <v>69.696512833692054</v>
      </c>
      <c r="O22" t="str">
        <f t="shared" si="3"/>
        <v>UP</v>
      </c>
      <c r="P22" t="str">
        <f t="shared" si="4"/>
        <v>UP</v>
      </c>
      <c r="Q22">
        <f t="shared" si="5"/>
        <v>4</v>
      </c>
      <c r="R22">
        <f t="shared" si="6"/>
        <v>23</v>
      </c>
      <c r="S22">
        <f t="shared" si="7"/>
        <v>0.17391304347826086</v>
      </c>
      <c r="T22" t="str">
        <f t="shared" si="8"/>
        <v>DOWN</v>
      </c>
      <c r="U22" t="str">
        <f t="shared" si="9"/>
        <v>No T+M+I</v>
      </c>
      <c r="V22">
        <v>1443.8035523984938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UP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1474.9</v>
      </c>
      <c r="D23">
        <v>1487.45</v>
      </c>
      <c r="E23">
        <v>1472.1</v>
      </c>
      <c r="F23">
        <v>1481</v>
      </c>
      <c r="G23">
        <f>_xll.TA_TYPPRICE(D23,E23,F23)</f>
        <v>1480.1833333333334</v>
      </c>
      <c r="H23">
        <v>1477.3805599318612</v>
      </c>
      <c r="I23" t="str">
        <f t="shared" si="0"/>
        <v>UP</v>
      </c>
      <c r="J23">
        <v>1470.0107383648829</v>
      </c>
      <c r="K23">
        <v>1442.9588256741415</v>
      </c>
      <c r="L23" t="str">
        <f t="shared" si="1"/>
        <v>UP</v>
      </c>
      <c r="M23" t="str">
        <f t="shared" si="2"/>
        <v>UP</v>
      </c>
      <c r="N23">
        <v>72.315463362619042</v>
      </c>
      <c r="O23" t="str">
        <f t="shared" si="3"/>
        <v>UP</v>
      </c>
      <c r="P23" t="str">
        <f t="shared" si="4"/>
        <v>UP</v>
      </c>
      <c r="Q23">
        <f t="shared" si="5"/>
        <v>8.9000000000000909</v>
      </c>
      <c r="R23">
        <f t="shared" si="6"/>
        <v>15.350000000000136</v>
      </c>
      <c r="S23">
        <f t="shared" si="7"/>
        <v>0.57980456026058713</v>
      </c>
      <c r="T23" t="str">
        <f t="shared" si="8"/>
        <v>No Indication</v>
      </c>
      <c r="U23" t="str">
        <f t="shared" si="9"/>
        <v>No T+M+I</v>
      </c>
      <c r="V23">
        <v>1449.5260827987256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UP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1470.3</v>
      </c>
      <c r="D24">
        <v>1500</v>
      </c>
      <c r="E24">
        <v>1470.3</v>
      </c>
      <c r="F24">
        <v>1494</v>
      </c>
      <c r="G24">
        <f>_xll.TA_TYPPRICE(D24,E24,F24)</f>
        <v>1488.1000000000001</v>
      </c>
      <c r="H24">
        <v>1482.7402799659308</v>
      </c>
      <c r="I24" t="str">
        <f t="shared" si="0"/>
        <v>UP</v>
      </c>
      <c r="J24">
        <v>1476.6750187282423</v>
      </c>
      <c r="K24">
        <v>1449.034642190999</v>
      </c>
      <c r="L24" t="str">
        <f t="shared" si="1"/>
        <v>UP</v>
      </c>
      <c r="M24" t="str">
        <f t="shared" si="2"/>
        <v>UP</v>
      </c>
      <c r="N24">
        <v>77.566390166214788</v>
      </c>
      <c r="O24" t="str">
        <f t="shared" si="3"/>
        <v>UP</v>
      </c>
      <c r="P24" t="str">
        <f t="shared" si="4"/>
        <v>UP</v>
      </c>
      <c r="Q24">
        <f t="shared" si="5"/>
        <v>23.700000000000045</v>
      </c>
      <c r="R24">
        <f t="shared" si="6"/>
        <v>29.700000000000045</v>
      </c>
      <c r="S24">
        <f t="shared" si="7"/>
        <v>0.79797979797979834</v>
      </c>
      <c r="T24" t="str">
        <f t="shared" si="8"/>
        <v>No Indication</v>
      </c>
      <c r="U24" t="str">
        <f t="shared" si="9"/>
        <v>No T+M+I</v>
      </c>
      <c r="V24">
        <v>1456.368223906614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UP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1494.1</v>
      </c>
      <c r="D25">
        <v>1519.95</v>
      </c>
      <c r="E25">
        <v>1483.1</v>
      </c>
      <c r="F25">
        <v>1518</v>
      </c>
      <c r="G25">
        <f>_xll.TA_TYPPRICE(D25,E25,F25)</f>
        <v>1507.0166666666667</v>
      </c>
      <c r="H25">
        <v>1494.8784733162988</v>
      </c>
      <c r="I25" t="str">
        <f t="shared" si="0"/>
        <v>UP</v>
      </c>
      <c r="J25">
        <v>1486.2916812330773</v>
      </c>
      <c r="K25">
        <v>1456.6047217041103</v>
      </c>
      <c r="L25" t="str">
        <f t="shared" si="1"/>
        <v>UP</v>
      </c>
      <c r="M25" t="str">
        <f t="shared" si="2"/>
        <v>UP</v>
      </c>
      <c r="N25">
        <v>84.396182185559468</v>
      </c>
      <c r="O25" t="str">
        <f t="shared" si="3"/>
        <v>UP</v>
      </c>
      <c r="P25" t="str">
        <f t="shared" si="4"/>
        <v>UP</v>
      </c>
      <c r="Q25">
        <f t="shared" si="5"/>
        <v>34.900000000000091</v>
      </c>
      <c r="R25">
        <f t="shared" si="6"/>
        <v>36.850000000000136</v>
      </c>
      <c r="S25">
        <f t="shared" si="7"/>
        <v>0.94708276797828927</v>
      </c>
      <c r="T25" t="str">
        <f t="shared" si="8"/>
        <v>UP</v>
      </c>
      <c r="U25" t="str">
        <f t="shared" si="9"/>
        <v>UP</v>
      </c>
      <c r="V25">
        <v>1465.8500356132888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UP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1518.9</v>
      </c>
      <c r="D26">
        <v>1519.25</v>
      </c>
      <c r="E26">
        <v>1502.6</v>
      </c>
      <c r="F26">
        <v>1508</v>
      </c>
      <c r="G26">
        <f>_xll.TA_TYPPRICE(D26,E26,F26)</f>
        <v>1509.95</v>
      </c>
      <c r="H26">
        <v>1502.4142366581495</v>
      </c>
      <c r="I26" t="str">
        <f t="shared" si="0"/>
        <v>UP</v>
      </c>
      <c r="J26">
        <v>1493.6157520701713</v>
      </c>
      <c r="K26">
        <v>1466.8258946587523</v>
      </c>
      <c r="L26" t="str">
        <f t="shared" si="1"/>
        <v>UP</v>
      </c>
      <c r="M26" t="str">
        <f t="shared" si="2"/>
        <v>UP</v>
      </c>
      <c r="N26">
        <v>72.845449913903195</v>
      </c>
      <c r="O26" t="str">
        <f t="shared" si="3"/>
        <v>UP</v>
      </c>
      <c r="P26" t="str">
        <f t="shared" si="4"/>
        <v>UP</v>
      </c>
      <c r="Q26">
        <f t="shared" si="5"/>
        <v>5.4000000000000909</v>
      </c>
      <c r="R26">
        <f t="shared" si="6"/>
        <v>16.650000000000091</v>
      </c>
      <c r="S26">
        <f t="shared" si="7"/>
        <v>0.32432432432432801</v>
      </c>
      <c r="T26" t="str">
        <f t="shared" si="8"/>
        <v>No Indication</v>
      </c>
      <c r="U26" t="str">
        <f t="shared" si="9"/>
        <v>No T+M+I</v>
      </c>
      <c r="V26">
        <v>1472.3346455189367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UP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1509.7</v>
      </c>
      <c r="D27">
        <v>1523</v>
      </c>
      <c r="E27">
        <v>1495.5</v>
      </c>
      <c r="F27">
        <v>1515</v>
      </c>
      <c r="G27">
        <f>_xll.TA_TYPPRICE(D27,E27,F27)</f>
        <v>1511.1666666666667</v>
      </c>
      <c r="H27">
        <v>1506.790451662408</v>
      </c>
      <c r="I27" t="str">
        <f t="shared" si="0"/>
        <v>UP</v>
      </c>
      <c r="J27">
        <v>1500.1455849434665</v>
      </c>
      <c r="K27">
        <v>1473.1979180679184</v>
      </c>
      <c r="L27" t="str">
        <f t="shared" si="1"/>
        <v>UP</v>
      </c>
      <c r="M27" t="str">
        <f t="shared" si="2"/>
        <v>UP</v>
      </c>
      <c r="N27">
        <v>75.749567867553523</v>
      </c>
      <c r="O27" t="str">
        <f t="shared" si="3"/>
        <v>UP</v>
      </c>
      <c r="P27" t="str">
        <f t="shared" si="4"/>
        <v>UP</v>
      </c>
      <c r="Q27">
        <f t="shared" si="5"/>
        <v>19.5</v>
      </c>
      <c r="R27">
        <f t="shared" si="6"/>
        <v>27.5</v>
      </c>
      <c r="S27">
        <f t="shared" si="7"/>
        <v>0.70909090909090911</v>
      </c>
      <c r="T27" t="str">
        <f t="shared" si="8"/>
        <v>No Indication</v>
      </c>
      <c r="U27" t="str">
        <f t="shared" si="9"/>
        <v>No T+M+I</v>
      </c>
      <c r="V27">
        <v>1478.898546208331</v>
      </c>
      <c r="W27">
        <v>1443.9230769230769</v>
      </c>
      <c r="X27">
        <f t="shared" si="10"/>
        <v>34.975469285254121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UP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1512.7</v>
      </c>
      <c r="D28">
        <v>1520.9</v>
      </c>
      <c r="E28">
        <v>1502</v>
      </c>
      <c r="F28">
        <v>1520</v>
      </c>
      <c r="G28">
        <f>_xll.TA_TYPPRICE(D28,E28,F28)</f>
        <v>1514.3</v>
      </c>
      <c r="H28">
        <v>1510.5452258312039</v>
      </c>
      <c r="I28" t="str">
        <f t="shared" si="0"/>
        <v>UP</v>
      </c>
      <c r="J28">
        <v>1504.7576771782517</v>
      </c>
      <c r="K28">
        <v>1479.5983807194921</v>
      </c>
      <c r="L28" t="str">
        <f t="shared" si="1"/>
        <v>UP</v>
      </c>
      <c r="M28" t="str">
        <f t="shared" si="2"/>
        <v>UP</v>
      </c>
      <c r="N28">
        <v>77.863373518703099</v>
      </c>
      <c r="O28" t="str">
        <f t="shared" si="3"/>
        <v>UP</v>
      </c>
      <c r="P28" t="str">
        <f t="shared" si="4"/>
        <v>UP</v>
      </c>
      <c r="Q28">
        <f t="shared" si="5"/>
        <v>18</v>
      </c>
      <c r="R28">
        <f t="shared" si="6"/>
        <v>18.900000000000091</v>
      </c>
      <c r="S28">
        <f t="shared" si="7"/>
        <v>0.95238095238094778</v>
      </c>
      <c r="T28" t="str">
        <f t="shared" si="8"/>
        <v>UP</v>
      </c>
      <c r="U28" t="str">
        <f t="shared" si="9"/>
        <v>UP</v>
      </c>
      <c r="V28">
        <v>1485.2218467916648</v>
      </c>
      <c r="W28">
        <v>1449.5584045584046</v>
      </c>
      <c r="X28">
        <f t="shared" si="10"/>
        <v>35.663442233260184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UP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1520.9</v>
      </c>
      <c r="D29">
        <v>1536.7</v>
      </c>
      <c r="E29">
        <v>1517.05</v>
      </c>
      <c r="F29">
        <v>1523</v>
      </c>
      <c r="G29">
        <f>_xll.TA_TYPPRICE(D29,E29,F29)</f>
        <v>1525.5833333333333</v>
      </c>
      <c r="H29">
        <v>1518.0642795822687</v>
      </c>
      <c r="I29" t="str">
        <f t="shared" si="0"/>
        <v>UP</v>
      </c>
      <c r="J29">
        <v>1511.8559711386401</v>
      </c>
      <c r="K29">
        <v>1487.9209627818273</v>
      </c>
      <c r="L29" t="str">
        <f t="shared" si="1"/>
        <v>UP</v>
      </c>
      <c r="M29" t="str">
        <f t="shared" si="2"/>
        <v>UP</v>
      </c>
      <c r="N29">
        <v>79.221737228306182</v>
      </c>
      <c r="O29" t="str">
        <f t="shared" si="3"/>
        <v>UP</v>
      </c>
      <c r="P29" t="str">
        <f t="shared" si="4"/>
        <v>UP</v>
      </c>
      <c r="Q29">
        <f t="shared" si="5"/>
        <v>5.9500000000000455</v>
      </c>
      <c r="R29">
        <f t="shared" si="6"/>
        <v>19.650000000000091</v>
      </c>
      <c r="S29">
        <f t="shared" si="7"/>
        <v>0.3027989821882961</v>
      </c>
      <c r="T29" t="str">
        <f t="shared" si="8"/>
        <v>No Indication</v>
      </c>
      <c r="U29" t="str">
        <f t="shared" si="9"/>
        <v>No T+M+I</v>
      </c>
      <c r="V29">
        <v>1491.0338703621778</v>
      </c>
      <c r="W29">
        <v>1454.9985227392635</v>
      </c>
      <c r="X29">
        <f t="shared" si="10"/>
        <v>36.035347622914287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UP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1520</v>
      </c>
      <c r="D30">
        <v>1538</v>
      </c>
      <c r="E30">
        <v>1512.95</v>
      </c>
      <c r="F30">
        <v>1525</v>
      </c>
      <c r="G30">
        <f>_xll.TA_TYPPRICE(D30,E30,F30)</f>
        <v>1525.3166666666666</v>
      </c>
      <c r="H30">
        <v>1521.6904731244676</v>
      </c>
      <c r="I30" t="str">
        <f t="shared" si="0"/>
        <v>UP</v>
      </c>
      <c r="J30">
        <v>1517.6657553300533</v>
      </c>
      <c r="K30">
        <v>1493.4829710525323</v>
      </c>
      <c r="L30" t="str">
        <f t="shared" si="1"/>
        <v>UP</v>
      </c>
      <c r="M30" t="str">
        <f t="shared" si="2"/>
        <v>UP</v>
      </c>
      <c r="N30">
        <v>80.232557341367567</v>
      </c>
      <c r="O30" t="str">
        <f t="shared" si="3"/>
        <v>UP</v>
      </c>
      <c r="P30" t="str">
        <f t="shared" si="4"/>
        <v>UP</v>
      </c>
      <c r="Q30">
        <f t="shared" si="5"/>
        <v>12.049999999999955</v>
      </c>
      <c r="R30">
        <f t="shared" si="6"/>
        <v>25.049999999999955</v>
      </c>
      <c r="S30">
        <f t="shared" si="7"/>
        <v>0.48103792415169566</v>
      </c>
      <c r="T30" t="str">
        <f t="shared" si="8"/>
        <v>No Indication</v>
      </c>
      <c r="U30" t="str">
        <f t="shared" si="9"/>
        <v>No T+M+I</v>
      </c>
      <c r="V30">
        <v>1496.2594287679967</v>
      </c>
      <c r="W30">
        <v>1460.1838173511699</v>
      </c>
      <c r="X30">
        <f t="shared" si="10"/>
        <v>36.07561141682686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UP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1520</v>
      </c>
      <c r="D31">
        <v>1524.25</v>
      </c>
      <c r="E31">
        <v>1502.1</v>
      </c>
      <c r="F31">
        <v>1505</v>
      </c>
      <c r="G31">
        <f>_xll.TA_TYPPRICE(D31,E31,F31)</f>
        <v>1510.45</v>
      </c>
      <c r="H31">
        <v>1516.0702365622337</v>
      </c>
      <c r="I31" t="str">
        <f t="shared" si="0"/>
        <v>DOWN</v>
      </c>
      <c r="J31">
        <v>1519.1289208122637</v>
      </c>
      <c r="K31">
        <v>1495.3978663741918</v>
      </c>
      <c r="L31" t="str">
        <f t="shared" si="1"/>
        <v>No Confirmation</v>
      </c>
      <c r="M31" t="str">
        <f t="shared" si="2"/>
        <v>No Trend</v>
      </c>
      <c r="N31">
        <v>49.892781407418234</v>
      </c>
      <c r="O31" t="str">
        <f t="shared" si="3"/>
        <v>No Momentum</v>
      </c>
      <c r="P31" t="str">
        <f t="shared" si="4"/>
        <v>No Trend + Momentum</v>
      </c>
      <c r="Q31">
        <f t="shared" si="5"/>
        <v>2.9000000000000909</v>
      </c>
      <c r="R31">
        <f t="shared" si="6"/>
        <v>22.150000000000091</v>
      </c>
      <c r="S31">
        <f t="shared" si="7"/>
        <v>0.13092550790068078</v>
      </c>
      <c r="T31" t="str">
        <f t="shared" si="8"/>
        <v>DOWN</v>
      </c>
      <c r="U31" t="str">
        <f t="shared" si="9"/>
        <v>No T+M+I</v>
      </c>
      <c r="V31">
        <v>1497.6041320344589</v>
      </c>
      <c r="W31">
        <v>1463.5035345844165</v>
      </c>
      <c r="X31">
        <f t="shared" si="10"/>
        <v>34.100597450042414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1513.8</v>
      </c>
      <c r="D32">
        <v>1513.8</v>
      </c>
      <c r="E32">
        <v>1487.2</v>
      </c>
      <c r="F32">
        <v>1489</v>
      </c>
      <c r="G32">
        <f>_xll.TA_TYPPRICE(D32,E32,F32)</f>
        <v>1496.6666666666667</v>
      </c>
      <c r="H32">
        <v>1506.3684516144504</v>
      </c>
      <c r="I32" t="str">
        <f t="shared" si="0"/>
        <v>DOWN</v>
      </c>
      <c r="J32">
        <v>1517.9447161873161</v>
      </c>
      <c r="K32">
        <v>1493.576118291038</v>
      </c>
      <c r="L32" t="str">
        <f t="shared" si="1"/>
        <v>DOWN</v>
      </c>
      <c r="M32" t="str">
        <f t="shared" si="2"/>
        <v>DOWN</v>
      </c>
      <c r="N32">
        <v>36.202776287841957</v>
      </c>
      <c r="O32" t="str">
        <f t="shared" si="3"/>
        <v>DOWN</v>
      </c>
      <c r="P32" t="str">
        <f t="shared" si="4"/>
        <v>DOWN</v>
      </c>
      <c r="Q32">
        <f t="shared" si="5"/>
        <v>1.7999999999999545</v>
      </c>
      <c r="R32">
        <f t="shared" si="6"/>
        <v>26.599999999999909</v>
      </c>
      <c r="S32">
        <f t="shared" si="7"/>
        <v>6.7669172932329352E-2</v>
      </c>
      <c r="T32" t="str">
        <f t="shared" si="8"/>
        <v>DOWN</v>
      </c>
      <c r="U32" t="str">
        <f t="shared" si="9"/>
        <v>DOWN</v>
      </c>
      <c r="V32">
        <v>1496.280419413773</v>
      </c>
      <c r="W32">
        <v>1465.3921616522375</v>
      </c>
      <c r="X32">
        <f t="shared" si="10"/>
        <v>30.888257761535442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1497</v>
      </c>
      <c r="D33">
        <v>1505.6</v>
      </c>
      <c r="E33">
        <v>1485.15</v>
      </c>
      <c r="F33">
        <v>1498</v>
      </c>
      <c r="G33">
        <f>_xll.TA_TYPPRICE(D33,E33,F33)</f>
        <v>1496.25</v>
      </c>
      <c r="H33">
        <v>1501.3092258072252</v>
      </c>
      <c r="I33" t="str">
        <f t="shared" si="0"/>
        <v>DOWN</v>
      </c>
      <c r="J33">
        <v>1515.2014459234681</v>
      </c>
      <c r="K33">
        <v>1491.7036475596963</v>
      </c>
      <c r="L33" t="str">
        <f t="shared" si="1"/>
        <v>No Confirmation</v>
      </c>
      <c r="M33" t="str">
        <f t="shared" si="2"/>
        <v>No Trend</v>
      </c>
      <c r="N33">
        <v>46.520537418186379</v>
      </c>
      <c r="O33" t="str">
        <f t="shared" si="3"/>
        <v>No Momentum</v>
      </c>
      <c r="P33" t="str">
        <f t="shared" si="4"/>
        <v>No Trend + Momentum</v>
      </c>
      <c r="Q33">
        <f t="shared" si="5"/>
        <v>12.849999999999909</v>
      </c>
      <c r="R33">
        <f t="shared" si="6"/>
        <v>20.449999999999818</v>
      </c>
      <c r="S33">
        <f t="shared" si="7"/>
        <v>0.62836185819071022</v>
      </c>
      <c r="T33" t="str">
        <f t="shared" si="8"/>
        <v>No Indication</v>
      </c>
      <c r="U33" t="str">
        <f t="shared" si="9"/>
        <v>No T+M+I</v>
      </c>
      <c r="V33">
        <v>1496.5449702731926</v>
      </c>
      <c r="W33">
        <v>1467.8075570854051</v>
      </c>
      <c r="X33">
        <f t="shared" si="10"/>
        <v>28.737413187787524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1497.8</v>
      </c>
      <c r="D34">
        <v>1501.25</v>
      </c>
      <c r="E34">
        <v>1487.45</v>
      </c>
      <c r="F34">
        <v>1496</v>
      </c>
      <c r="G34">
        <f>_xll.TA_TYPPRICE(D34,E34,F34)</f>
        <v>1494.8999999999999</v>
      </c>
      <c r="H34">
        <v>1498.1046129036126</v>
      </c>
      <c r="I34" t="str">
        <f t="shared" si="0"/>
        <v>DOWN</v>
      </c>
      <c r="J34">
        <v>1512.1011246071419</v>
      </c>
      <c r="K34">
        <v>1490.7583925464305</v>
      </c>
      <c r="L34" t="str">
        <f t="shared" si="1"/>
        <v>No Confirmation</v>
      </c>
      <c r="M34" t="str">
        <f t="shared" si="2"/>
        <v>No Trend</v>
      </c>
      <c r="N34">
        <v>44.520486333299637</v>
      </c>
      <c r="O34" t="str">
        <f t="shared" si="3"/>
        <v>No Momentum</v>
      </c>
      <c r="P34" t="str">
        <f t="shared" si="4"/>
        <v>No Trend + Momentum</v>
      </c>
      <c r="Q34">
        <f t="shared" si="5"/>
        <v>8.5499999999999545</v>
      </c>
      <c r="R34">
        <f t="shared" si="6"/>
        <v>13.799999999999955</v>
      </c>
      <c r="S34">
        <f t="shared" si="7"/>
        <v>0.6195652173913031</v>
      </c>
      <c r="T34" t="str">
        <f t="shared" si="8"/>
        <v>No Indication</v>
      </c>
      <c r="U34" t="str">
        <f t="shared" si="9"/>
        <v>No T+M+I</v>
      </c>
      <c r="V34">
        <v>1496.4611286927013</v>
      </c>
      <c r="W34">
        <v>1469.8958861901899</v>
      </c>
      <c r="X34">
        <f t="shared" si="10"/>
        <v>26.56524250251141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1492.9</v>
      </c>
      <c r="D35">
        <v>1513</v>
      </c>
      <c r="E35">
        <v>1487.05</v>
      </c>
      <c r="F35">
        <v>1500</v>
      </c>
      <c r="G35">
        <f>_xll.TA_TYPPRICE(D35,E35,F35)</f>
        <v>1500.0166666666667</v>
      </c>
      <c r="H35">
        <v>1499.0606397851398</v>
      </c>
      <c r="I35" t="str">
        <f t="shared" si="0"/>
        <v>UP</v>
      </c>
      <c r="J35">
        <v>1512.3008746944436</v>
      </c>
      <c r="K35">
        <v>1489.9343053138905</v>
      </c>
      <c r="L35" t="str">
        <f t="shared" si="1"/>
        <v>No Confirmation</v>
      </c>
      <c r="M35" t="str">
        <f t="shared" si="2"/>
        <v>No Trend</v>
      </c>
      <c r="N35">
        <v>49.904823919839849</v>
      </c>
      <c r="O35" t="str">
        <f t="shared" si="3"/>
        <v>No Momentum</v>
      </c>
      <c r="P35" t="str">
        <f t="shared" si="4"/>
        <v>No Trend + Momentum</v>
      </c>
      <c r="Q35">
        <f t="shared" si="5"/>
        <v>12.950000000000045</v>
      </c>
      <c r="R35">
        <f t="shared" si="6"/>
        <v>25.950000000000045</v>
      </c>
      <c r="S35">
        <f t="shared" si="7"/>
        <v>0.49903660886319934</v>
      </c>
      <c r="T35" t="str">
        <f t="shared" si="8"/>
        <v>No Indication</v>
      </c>
      <c r="U35" t="str">
        <f t="shared" si="9"/>
        <v>No T+M+I</v>
      </c>
      <c r="V35">
        <v>1497.0055704322858</v>
      </c>
      <c r="W35">
        <v>1472.1258205464721</v>
      </c>
      <c r="X35">
        <f t="shared" si="10"/>
        <v>24.879749885813681</v>
      </c>
      <c r="Y35">
        <v>31.991236816216215</v>
      </c>
      <c r="Z35" t="str">
        <f t="shared" si="11"/>
        <v>DOWN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1503.1</v>
      </c>
      <c r="D36">
        <v>1521.5</v>
      </c>
      <c r="E36">
        <v>1499.5</v>
      </c>
      <c r="F36">
        <v>1509</v>
      </c>
      <c r="G36">
        <f>_xll.TA_TYPPRICE(D36,E36,F36)</f>
        <v>1510</v>
      </c>
      <c r="H36">
        <v>1504.5303198925699</v>
      </c>
      <c r="I36" t="str">
        <f t="shared" si="0"/>
        <v>UP</v>
      </c>
      <c r="J36">
        <v>1514.345124762345</v>
      </c>
      <c r="K36">
        <v>1492.060015244137</v>
      </c>
      <c r="L36" t="str">
        <f t="shared" si="1"/>
        <v>No Confirmation</v>
      </c>
      <c r="M36" t="str">
        <f t="shared" si="2"/>
        <v>No Trend</v>
      </c>
      <c r="N36">
        <v>60.64656759155622</v>
      </c>
      <c r="O36" t="str">
        <f t="shared" si="3"/>
        <v>UP</v>
      </c>
      <c r="P36" t="str">
        <f t="shared" si="4"/>
        <v>No Trend + Momentum</v>
      </c>
      <c r="Q36">
        <f t="shared" si="5"/>
        <v>9.5</v>
      </c>
      <c r="R36">
        <f t="shared" si="6"/>
        <v>22</v>
      </c>
      <c r="S36">
        <f t="shared" si="7"/>
        <v>0.43181818181818182</v>
      </c>
      <c r="T36" t="str">
        <f t="shared" si="8"/>
        <v>No Indication</v>
      </c>
      <c r="U36" t="str">
        <f t="shared" si="9"/>
        <v>No T+M+I</v>
      </c>
      <c r="V36">
        <v>1498.8508672888572</v>
      </c>
      <c r="W36">
        <v>1474.8572412467336</v>
      </c>
      <c r="X36">
        <f t="shared" si="10"/>
        <v>23.993626042123651</v>
      </c>
      <c r="Y36">
        <v>30.391714661397703</v>
      </c>
      <c r="Z36" t="str">
        <f t="shared" si="11"/>
        <v>DOWN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1512.1</v>
      </c>
      <c r="D37">
        <v>1521.45</v>
      </c>
      <c r="E37">
        <v>1503.55</v>
      </c>
      <c r="F37">
        <v>1515</v>
      </c>
      <c r="G37">
        <f>_xll.TA_TYPPRICE(D37,E37,F37)</f>
        <v>1513.3333333333333</v>
      </c>
      <c r="H37">
        <v>1508.9318266129517</v>
      </c>
      <c r="I37" t="str">
        <f t="shared" si="0"/>
        <v>UP</v>
      </c>
      <c r="J37">
        <v>1515.9239859262684</v>
      </c>
      <c r="K37">
        <v>1494.6133451898843</v>
      </c>
      <c r="L37" t="str">
        <f t="shared" si="1"/>
        <v>No Confirmation</v>
      </c>
      <c r="M37" t="str">
        <f t="shared" si="2"/>
        <v>No Trend</v>
      </c>
      <c r="N37">
        <v>66.612537335738992</v>
      </c>
      <c r="O37" t="str">
        <f t="shared" si="3"/>
        <v>UP</v>
      </c>
      <c r="P37" t="str">
        <f t="shared" si="4"/>
        <v>No Trend + Momentum</v>
      </c>
      <c r="Q37">
        <f t="shared" si="5"/>
        <v>11.450000000000045</v>
      </c>
      <c r="R37">
        <f t="shared" si="6"/>
        <v>17.900000000000091</v>
      </c>
      <c r="S37">
        <f t="shared" si="7"/>
        <v>0.63966480446927299</v>
      </c>
      <c r="T37" t="str">
        <f t="shared" si="8"/>
        <v>No Indication</v>
      </c>
      <c r="U37" t="str">
        <f t="shared" si="9"/>
        <v>No T+M+I</v>
      </c>
      <c r="V37">
        <v>1501.3353492444176</v>
      </c>
      <c r="W37">
        <v>1477.8307789321607</v>
      </c>
      <c r="X37">
        <f t="shared" si="10"/>
        <v>23.504570312256874</v>
      </c>
      <c r="Y37">
        <v>29.014285791569538</v>
      </c>
      <c r="Z37" t="str">
        <f t="shared" si="11"/>
        <v>DOWN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1508.3</v>
      </c>
      <c r="D38">
        <v>1512</v>
      </c>
      <c r="E38">
        <v>1489.05</v>
      </c>
      <c r="F38">
        <v>1493</v>
      </c>
      <c r="G38">
        <f>_xll.TA_TYPPRICE(D38,E38,F38)</f>
        <v>1498.0166666666667</v>
      </c>
      <c r="H38">
        <v>1503.4742466398093</v>
      </c>
      <c r="I38" t="str">
        <f t="shared" si="0"/>
        <v>DOWN</v>
      </c>
      <c r="J38">
        <v>1515.0519890537644</v>
      </c>
      <c r="K38">
        <v>1493.3770462587988</v>
      </c>
      <c r="L38" t="str">
        <f t="shared" si="1"/>
        <v>DOWN</v>
      </c>
      <c r="M38" t="str">
        <f t="shared" si="2"/>
        <v>DOWN</v>
      </c>
      <c r="N38">
        <v>39.303325340617782</v>
      </c>
      <c r="O38" t="str">
        <f t="shared" si="3"/>
        <v>DOWN</v>
      </c>
      <c r="P38" t="str">
        <f t="shared" si="4"/>
        <v>DOWN</v>
      </c>
      <c r="Q38">
        <f t="shared" si="5"/>
        <v>3.9500000000000455</v>
      </c>
      <c r="R38">
        <f t="shared" si="6"/>
        <v>22.950000000000045</v>
      </c>
      <c r="S38">
        <f t="shared" si="7"/>
        <v>0.17211328976035023</v>
      </c>
      <c r="T38" t="str">
        <f t="shared" si="8"/>
        <v>DOWN</v>
      </c>
      <c r="U38" t="str">
        <f t="shared" si="9"/>
        <v>DOWN</v>
      </c>
      <c r="V38">
        <v>1500.0529878221994</v>
      </c>
      <c r="W38">
        <v>1478.9544249371859</v>
      </c>
      <c r="X38">
        <f t="shared" si="10"/>
        <v>21.098562885013507</v>
      </c>
      <c r="Y38">
        <v>27.431141210258332</v>
      </c>
      <c r="Z38" t="str">
        <f t="shared" si="11"/>
        <v>DOWN</v>
      </c>
      <c r="AA38" t="str">
        <f t="shared" si="12"/>
        <v>DOWN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1497.85</v>
      </c>
      <c r="D39">
        <v>1506.45</v>
      </c>
      <c r="E39">
        <v>1487.3</v>
      </c>
      <c r="F39">
        <v>1490</v>
      </c>
      <c r="G39">
        <f>_xll.TA_TYPPRICE(D39,E39,F39)</f>
        <v>1494.5833333333333</v>
      </c>
      <c r="H39">
        <v>1499.0287899865712</v>
      </c>
      <c r="I39" t="str">
        <f t="shared" si="0"/>
        <v>DOWN</v>
      </c>
      <c r="J39">
        <v>1513.1404359307057</v>
      </c>
      <c r="K39">
        <v>1492.0265915346213</v>
      </c>
      <c r="L39" t="str">
        <f t="shared" si="1"/>
        <v>DOWN</v>
      </c>
      <c r="M39" t="str">
        <f t="shared" si="2"/>
        <v>DOWN</v>
      </c>
      <c r="N39">
        <v>36.736150628269627</v>
      </c>
      <c r="O39" t="str">
        <f t="shared" si="3"/>
        <v>DOWN</v>
      </c>
      <c r="P39" t="str">
        <f t="shared" si="4"/>
        <v>DOWN</v>
      </c>
      <c r="Q39">
        <f t="shared" si="5"/>
        <v>2.7000000000000455</v>
      </c>
      <c r="R39">
        <f t="shared" si="6"/>
        <v>19.150000000000091</v>
      </c>
      <c r="S39">
        <f t="shared" si="7"/>
        <v>0.14099216710182938</v>
      </c>
      <c r="T39" t="str">
        <f t="shared" si="8"/>
        <v>DOWN</v>
      </c>
      <c r="U39" t="str">
        <f t="shared" si="9"/>
        <v>DOWN</v>
      </c>
      <c r="V39">
        <v>1498.5063743110918</v>
      </c>
      <c r="W39">
        <v>1479.7726156825795</v>
      </c>
      <c r="X39">
        <f t="shared" si="10"/>
        <v>18.733758628512305</v>
      </c>
      <c r="Y39">
        <v>25.691664693909125</v>
      </c>
      <c r="Z39" t="str">
        <f t="shared" si="11"/>
        <v>DOWN</v>
      </c>
      <c r="AA39" t="str">
        <f t="shared" si="12"/>
        <v>DOWN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1493.7</v>
      </c>
      <c r="D40">
        <v>1503</v>
      </c>
      <c r="E40">
        <v>1485.3</v>
      </c>
      <c r="F40">
        <v>1494</v>
      </c>
      <c r="G40">
        <f>_xll.TA_TYPPRICE(D40,E40,F40)</f>
        <v>1494.1000000000001</v>
      </c>
      <c r="H40">
        <v>1496.5643949932855</v>
      </c>
      <c r="I40" t="str">
        <f t="shared" si="0"/>
        <v>DOWN</v>
      </c>
      <c r="J40">
        <v>1510.8870057238823</v>
      </c>
      <c r="K40">
        <v>1490.5317934158165</v>
      </c>
      <c r="L40" t="str">
        <f t="shared" si="1"/>
        <v>No Confirmation</v>
      </c>
      <c r="M40" t="str">
        <f t="shared" si="2"/>
        <v>No Trend</v>
      </c>
      <c r="N40">
        <v>42.947030546452829</v>
      </c>
      <c r="O40" t="str">
        <f t="shared" si="3"/>
        <v>No Momentum</v>
      </c>
      <c r="P40" t="str">
        <f t="shared" si="4"/>
        <v>No Trend + Momentum</v>
      </c>
      <c r="Q40">
        <f t="shared" si="5"/>
        <v>8.7000000000000455</v>
      </c>
      <c r="R40">
        <f t="shared" si="6"/>
        <v>17.700000000000045</v>
      </c>
      <c r="S40">
        <f t="shared" si="7"/>
        <v>0.49152542372881486</v>
      </c>
      <c r="T40" t="str">
        <f t="shared" si="8"/>
        <v>No Indication</v>
      </c>
      <c r="U40" t="str">
        <f t="shared" si="9"/>
        <v>No T+M+I</v>
      </c>
      <c r="V40">
        <v>1497.8130859555392</v>
      </c>
      <c r="W40">
        <v>1480.8264960023885</v>
      </c>
      <c r="X40">
        <f t="shared" si="10"/>
        <v>16.986589953150769</v>
      </c>
      <c r="Y40">
        <v>23.950649745757453</v>
      </c>
      <c r="Z40" t="str">
        <f t="shared" si="11"/>
        <v>DOWN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1495</v>
      </c>
      <c r="D41">
        <v>1502</v>
      </c>
      <c r="E41">
        <v>1485</v>
      </c>
      <c r="F41">
        <v>1486</v>
      </c>
      <c r="G41">
        <f>_xll.TA_TYPPRICE(D41,E41,F41)</f>
        <v>1491</v>
      </c>
      <c r="H41">
        <v>1493.7821974966428</v>
      </c>
      <c r="I41" t="str">
        <f t="shared" si="0"/>
        <v>DOWN</v>
      </c>
      <c r="J41">
        <v>1508.9121155630196</v>
      </c>
      <c r="K41">
        <v>1489.3025059900795</v>
      </c>
      <c r="L41" t="str">
        <f t="shared" si="1"/>
        <v>DOWN</v>
      </c>
      <c r="M41" t="str">
        <f t="shared" si="2"/>
        <v>DOWN</v>
      </c>
      <c r="N41">
        <v>34.483542231918349</v>
      </c>
      <c r="O41" t="str">
        <f t="shared" si="3"/>
        <v>DOWN</v>
      </c>
      <c r="P41" t="str">
        <f t="shared" si="4"/>
        <v>DOWN</v>
      </c>
      <c r="Q41">
        <f t="shared" si="5"/>
        <v>1</v>
      </c>
      <c r="R41">
        <f t="shared" si="6"/>
        <v>17</v>
      </c>
      <c r="S41">
        <f t="shared" si="7"/>
        <v>5.8823529411764705E-2</v>
      </c>
      <c r="T41" t="str">
        <f t="shared" si="8"/>
        <v>DOWN</v>
      </c>
      <c r="U41" t="str">
        <f t="shared" si="9"/>
        <v>DOWN</v>
      </c>
      <c r="V41">
        <v>1495.9956881162254</v>
      </c>
      <c r="W41">
        <v>1481.2097185207301</v>
      </c>
      <c r="X41">
        <f t="shared" si="10"/>
        <v>14.785969595495317</v>
      </c>
      <c r="Y41">
        <v>22.117713715705026</v>
      </c>
      <c r="Z41" t="str">
        <f t="shared" si="11"/>
        <v>DOWN</v>
      </c>
      <c r="AA41" t="str">
        <f t="shared" si="12"/>
        <v>DOWN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1486.05</v>
      </c>
      <c r="D42">
        <v>1499</v>
      </c>
      <c r="E42">
        <v>1463.15</v>
      </c>
      <c r="F42">
        <v>1497</v>
      </c>
      <c r="G42">
        <f>_xll.TA_TYPPRICE(D42,E42,F42)</f>
        <v>1486.3833333333332</v>
      </c>
      <c r="H42">
        <v>1490.082765414988</v>
      </c>
      <c r="I42" t="str">
        <f t="shared" si="0"/>
        <v>UP</v>
      </c>
      <c r="J42">
        <v>1506.7094232156819</v>
      </c>
      <c r="K42">
        <v>1483.490837992284</v>
      </c>
      <c r="L42" t="str">
        <f t="shared" si="1"/>
        <v>No Confirmation</v>
      </c>
      <c r="M42" t="str">
        <f t="shared" si="2"/>
        <v>No Trend</v>
      </c>
      <c r="N42">
        <v>51.060034284472103</v>
      </c>
      <c r="O42" t="str">
        <f t="shared" si="3"/>
        <v>No Momentum</v>
      </c>
      <c r="P42" t="str">
        <f t="shared" si="4"/>
        <v>No Trend + Momentum</v>
      </c>
      <c r="Q42">
        <f t="shared" si="5"/>
        <v>33.849999999999909</v>
      </c>
      <c r="R42">
        <f t="shared" si="6"/>
        <v>35.849999999999909</v>
      </c>
      <c r="S42">
        <f t="shared" si="7"/>
        <v>0.9442119944211993</v>
      </c>
      <c r="T42" t="str">
        <f t="shared" si="8"/>
        <v>UP</v>
      </c>
      <c r="U42" t="str">
        <f t="shared" si="9"/>
        <v>No T+M+I</v>
      </c>
      <c r="V42">
        <v>1496.1501976368061</v>
      </c>
      <c r="W42">
        <v>1482.379369000676</v>
      </c>
      <c r="X42">
        <f t="shared" si="10"/>
        <v>13.770828636130091</v>
      </c>
      <c r="Y42">
        <v>20.44833669979004</v>
      </c>
      <c r="Z42" t="str">
        <f t="shared" si="11"/>
        <v>DOWN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1495.05</v>
      </c>
      <c r="D43">
        <v>1509.8</v>
      </c>
      <c r="E43">
        <v>1474.15</v>
      </c>
      <c r="F43">
        <v>1478</v>
      </c>
      <c r="G43">
        <f>_xll.TA_TYPPRICE(D43,E43,F43)</f>
        <v>1487.3166666666666</v>
      </c>
      <c r="H43">
        <v>1488.6997160408273</v>
      </c>
      <c r="I43" t="str">
        <f t="shared" si="0"/>
        <v>DOWN</v>
      </c>
      <c r="J43">
        <v>1507.3962180566414</v>
      </c>
      <c r="K43">
        <v>1481.4150962162209</v>
      </c>
      <c r="L43" t="str">
        <f t="shared" si="1"/>
        <v>DOWN</v>
      </c>
      <c r="M43" t="str">
        <f t="shared" si="2"/>
        <v>DOWN</v>
      </c>
      <c r="N43">
        <v>33.02126627987704</v>
      </c>
      <c r="O43" t="str">
        <f t="shared" si="3"/>
        <v>DOWN</v>
      </c>
      <c r="P43" t="str">
        <f t="shared" si="4"/>
        <v>DOWN</v>
      </c>
      <c r="Q43">
        <f t="shared" si="5"/>
        <v>3.8499999999999091</v>
      </c>
      <c r="R43">
        <f t="shared" si="6"/>
        <v>35.649999999999864</v>
      </c>
      <c r="S43">
        <f t="shared" si="7"/>
        <v>0.10799438990182114</v>
      </c>
      <c r="T43" t="str">
        <f t="shared" si="8"/>
        <v>DOWN</v>
      </c>
      <c r="U43" t="str">
        <f t="shared" si="9"/>
        <v>DOWN</v>
      </c>
      <c r="V43">
        <v>1493.357859538836</v>
      </c>
      <c r="W43">
        <v>1482.0549712969223</v>
      </c>
      <c r="X43">
        <f t="shared" si="10"/>
        <v>11.302888241913706</v>
      </c>
      <c r="Y43">
        <v>18.619247008214774</v>
      </c>
      <c r="Z43" t="str">
        <f t="shared" si="11"/>
        <v>DOWN</v>
      </c>
      <c r="AA43" t="str">
        <f t="shared" si="12"/>
        <v>DOWN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1468.65</v>
      </c>
      <c r="D44">
        <v>1483.5</v>
      </c>
      <c r="E44">
        <v>1462.3</v>
      </c>
      <c r="F44">
        <v>1482</v>
      </c>
      <c r="G44">
        <f>_xll.TA_TYPPRICE(D44,E44,F44)</f>
        <v>1475.9333333333334</v>
      </c>
      <c r="H44">
        <v>1482.3165246870803</v>
      </c>
      <c r="I44" t="str">
        <f t="shared" si="0"/>
        <v>DOWN</v>
      </c>
      <c r="J44">
        <v>1502.0859473773878</v>
      </c>
      <c r="K44">
        <v>1477.1672970570608</v>
      </c>
      <c r="L44" t="str">
        <f t="shared" si="1"/>
        <v>No Confirmation</v>
      </c>
      <c r="M44" t="str">
        <f t="shared" si="2"/>
        <v>No Trend</v>
      </c>
      <c r="N44">
        <v>38.718590325196708</v>
      </c>
      <c r="O44" t="str">
        <f t="shared" si="3"/>
        <v>DOWN</v>
      </c>
      <c r="P44" t="str">
        <f t="shared" si="4"/>
        <v>No Trend + Momentum</v>
      </c>
      <c r="Q44">
        <f t="shared" si="5"/>
        <v>19.700000000000045</v>
      </c>
      <c r="R44">
        <f t="shared" si="6"/>
        <v>21.200000000000045</v>
      </c>
      <c r="S44">
        <f t="shared" si="7"/>
        <v>0.92924528301886811</v>
      </c>
      <c r="T44" t="str">
        <f t="shared" si="8"/>
        <v>UP</v>
      </c>
      <c r="U44" t="str">
        <f t="shared" si="9"/>
        <v>No T+M+I</v>
      </c>
      <c r="V44">
        <v>1491.6104965328611</v>
      </c>
      <c r="W44">
        <v>1482.0508993490021</v>
      </c>
      <c r="X44">
        <f t="shared" si="10"/>
        <v>9.5595971838590685</v>
      </c>
      <c r="Y44">
        <v>16.807317043343634</v>
      </c>
      <c r="Z44" t="str">
        <f t="shared" si="11"/>
        <v>DOWN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1482.9</v>
      </c>
      <c r="D45">
        <v>1495.6</v>
      </c>
      <c r="E45">
        <v>1472.75</v>
      </c>
      <c r="F45">
        <v>1489</v>
      </c>
      <c r="G45">
        <f>_xll.TA_TYPPRICE(D45,E45,F45)</f>
        <v>1485.7833333333335</v>
      </c>
      <c r="H45">
        <v>1484.0499290102071</v>
      </c>
      <c r="I45" t="str">
        <f t="shared" si="0"/>
        <v>UP</v>
      </c>
      <c r="J45">
        <v>1500.6446257379682</v>
      </c>
      <c r="K45">
        <v>1476.1856754888249</v>
      </c>
      <c r="L45" t="str">
        <f t="shared" si="1"/>
        <v>No Confirmation</v>
      </c>
      <c r="M45" t="str">
        <f t="shared" si="2"/>
        <v>No Trend</v>
      </c>
      <c r="N45">
        <v>48.332489942314396</v>
      </c>
      <c r="O45" t="str">
        <f t="shared" si="3"/>
        <v>No Momentum</v>
      </c>
      <c r="P45" t="str">
        <f t="shared" si="4"/>
        <v>No Trend + Momentum</v>
      </c>
      <c r="Q45">
        <f t="shared" si="5"/>
        <v>16.25</v>
      </c>
      <c r="R45">
        <f t="shared" si="6"/>
        <v>22.849999999999909</v>
      </c>
      <c r="S45">
        <f t="shared" si="7"/>
        <v>0.71115973741794591</v>
      </c>
      <c r="T45" t="str">
        <f t="shared" si="8"/>
        <v>No Indication</v>
      </c>
      <c r="U45" t="str">
        <f t="shared" si="9"/>
        <v>No T+M+I</v>
      </c>
      <c r="V45">
        <v>1491.2088816816517</v>
      </c>
      <c r="W45">
        <v>1482.5656475453723</v>
      </c>
      <c r="X45">
        <f t="shared" si="10"/>
        <v>8.6432341362794887</v>
      </c>
      <c r="Y45">
        <v>15.174500461930805</v>
      </c>
      <c r="Z45" t="str">
        <f t="shared" si="11"/>
        <v>DOWN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1477.05</v>
      </c>
      <c r="D46">
        <v>1501</v>
      </c>
      <c r="E46">
        <v>1477.05</v>
      </c>
      <c r="F46">
        <v>1501</v>
      </c>
      <c r="G46">
        <f>_xll.TA_TYPPRICE(D46,E46,F46)</f>
        <v>1493.0166666666667</v>
      </c>
      <c r="H46">
        <v>1488.5332978384367</v>
      </c>
      <c r="I46" t="str">
        <f t="shared" si="0"/>
        <v>UP</v>
      </c>
      <c r="J46">
        <v>1500.7235977961975</v>
      </c>
      <c r="K46">
        <v>1476.3777476024193</v>
      </c>
      <c r="L46" t="str">
        <f t="shared" si="1"/>
        <v>UP</v>
      </c>
      <c r="M46" t="str">
        <f t="shared" si="2"/>
        <v>UP</v>
      </c>
      <c r="N46">
        <v>61.331748675096151</v>
      </c>
      <c r="O46" t="str">
        <f t="shared" si="3"/>
        <v>UP</v>
      </c>
      <c r="P46" t="str">
        <f t="shared" si="4"/>
        <v>UP</v>
      </c>
      <c r="Q46">
        <f t="shared" si="5"/>
        <v>23.950000000000045</v>
      </c>
      <c r="R46">
        <f t="shared" si="6"/>
        <v>23.950000000000045</v>
      </c>
      <c r="S46">
        <f t="shared" si="7"/>
        <v>1</v>
      </c>
      <c r="T46" t="str">
        <f t="shared" si="8"/>
        <v>UP</v>
      </c>
      <c r="U46" t="str">
        <f t="shared" si="9"/>
        <v>UP</v>
      </c>
      <c r="V46">
        <v>1492.7152075767822</v>
      </c>
      <c r="W46">
        <v>1483.9311551346038</v>
      </c>
      <c r="X46">
        <f t="shared" si="10"/>
        <v>8.7840524421783357</v>
      </c>
      <c r="Y46">
        <v>13.89641085798031</v>
      </c>
      <c r="Z46" t="str">
        <f t="shared" si="11"/>
        <v>DOWN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1505</v>
      </c>
      <c r="D47">
        <v>1519.85</v>
      </c>
      <c r="E47">
        <v>1499</v>
      </c>
      <c r="F47">
        <v>1519</v>
      </c>
      <c r="G47">
        <f>_xll.TA_TYPPRICE(D47,E47,F47)</f>
        <v>1512.6166666666668</v>
      </c>
      <c r="H47">
        <v>1500.5749822525518</v>
      </c>
      <c r="I47" t="str">
        <f t="shared" si="0"/>
        <v>UP</v>
      </c>
      <c r="J47">
        <v>1504.9739093970425</v>
      </c>
      <c r="K47">
        <v>1481.4049148018817</v>
      </c>
      <c r="L47" t="str">
        <f t="shared" si="1"/>
        <v>UP</v>
      </c>
      <c r="M47" t="str">
        <f t="shared" si="2"/>
        <v>UP</v>
      </c>
      <c r="N47">
        <v>73.726159484895774</v>
      </c>
      <c r="O47" t="str">
        <f t="shared" si="3"/>
        <v>UP</v>
      </c>
      <c r="P47" t="str">
        <f t="shared" si="4"/>
        <v>UP</v>
      </c>
      <c r="Q47">
        <f t="shared" si="5"/>
        <v>20</v>
      </c>
      <c r="R47">
        <f t="shared" si="6"/>
        <v>20.849999999999909</v>
      </c>
      <c r="S47">
        <f t="shared" si="7"/>
        <v>0.95923261390887704</v>
      </c>
      <c r="T47" t="str">
        <f t="shared" si="8"/>
        <v>UP</v>
      </c>
      <c r="U47" t="str">
        <f t="shared" si="9"/>
        <v>UP</v>
      </c>
      <c r="V47">
        <v>1496.7590217957388</v>
      </c>
      <c r="W47">
        <v>1486.5288473468554</v>
      </c>
      <c r="X47">
        <f t="shared" si="10"/>
        <v>10.230174448883417</v>
      </c>
      <c r="Y47">
        <v>13.163163576160931</v>
      </c>
      <c r="Z47" t="str">
        <f t="shared" si="11"/>
        <v>DOWN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1523.5</v>
      </c>
      <c r="D48">
        <v>1523.5</v>
      </c>
      <c r="E48">
        <v>1506.15</v>
      </c>
      <c r="F48">
        <v>1520</v>
      </c>
      <c r="G48">
        <f>_xll.TA_TYPPRICE(D48,E48,F48)</f>
        <v>1516.55</v>
      </c>
      <c r="H48">
        <v>1508.5624911262757</v>
      </c>
      <c r="I48" t="str">
        <f t="shared" si="0"/>
        <v>UP</v>
      </c>
      <c r="J48">
        <v>1509.090818419922</v>
      </c>
      <c r="K48">
        <v>1486.9038226236858</v>
      </c>
      <c r="L48" t="str">
        <f t="shared" si="1"/>
        <v>UP</v>
      </c>
      <c r="M48" t="str">
        <f t="shared" si="2"/>
        <v>UP</v>
      </c>
      <c r="N48">
        <v>74.298258774580304</v>
      </c>
      <c r="O48" t="str">
        <f t="shared" si="3"/>
        <v>UP</v>
      </c>
      <c r="P48" t="str">
        <f t="shared" si="4"/>
        <v>UP</v>
      </c>
      <c r="Q48">
        <f t="shared" si="5"/>
        <v>13.849999999999909</v>
      </c>
      <c r="R48">
        <f t="shared" si="6"/>
        <v>17.349999999999909</v>
      </c>
      <c r="S48">
        <f t="shared" si="7"/>
        <v>0.79827089337175683</v>
      </c>
      <c r="T48" t="str">
        <f t="shared" si="8"/>
        <v>No Indication</v>
      </c>
      <c r="U48" t="str">
        <f t="shared" si="9"/>
        <v>No T+M+I</v>
      </c>
      <c r="V48">
        <v>1500.3345569040866</v>
      </c>
      <c r="W48">
        <v>1489.0081919878292</v>
      </c>
      <c r="X48">
        <f t="shared" si="10"/>
        <v>11.326364916257489</v>
      </c>
      <c r="Y48">
        <v>12.795803844180243</v>
      </c>
      <c r="Z48" t="str">
        <f t="shared" si="11"/>
        <v>DOWN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1514.5</v>
      </c>
      <c r="D49">
        <v>1529.9</v>
      </c>
      <c r="E49">
        <v>1511.55</v>
      </c>
      <c r="F49">
        <v>1526</v>
      </c>
      <c r="G49">
        <f>_xll.TA_TYPPRICE(D49,E49,F49)</f>
        <v>1522.4833333333333</v>
      </c>
      <c r="H49">
        <v>1515.5229122298047</v>
      </c>
      <c r="I49" t="str">
        <f t="shared" si="0"/>
        <v>UP</v>
      </c>
      <c r="J49">
        <v>1513.7150809932727</v>
      </c>
      <c r="K49">
        <v>1492.3807509295334</v>
      </c>
      <c r="L49" t="str">
        <f t="shared" si="1"/>
        <v>UP</v>
      </c>
      <c r="M49" t="str">
        <f t="shared" si="2"/>
        <v>UP</v>
      </c>
      <c r="N49">
        <v>77.906343378477629</v>
      </c>
      <c r="O49" t="str">
        <f t="shared" si="3"/>
        <v>UP</v>
      </c>
      <c r="P49" t="str">
        <f t="shared" si="4"/>
        <v>UP</v>
      </c>
      <c r="Q49">
        <f t="shared" si="5"/>
        <v>14.450000000000045</v>
      </c>
      <c r="R49">
        <f t="shared" si="6"/>
        <v>18.350000000000136</v>
      </c>
      <c r="S49">
        <f t="shared" si="7"/>
        <v>0.78746594005449255</v>
      </c>
      <c r="T49" t="str">
        <f t="shared" si="8"/>
        <v>No Indication</v>
      </c>
      <c r="U49" t="str">
        <f t="shared" si="9"/>
        <v>No T+M+I</v>
      </c>
      <c r="V49">
        <v>1504.2830866111503</v>
      </c>
      <c r="W49">
        <v>1491.7483259146566</v>
      </c>
      <c r="X49">
        <f t="shared" si="10"/>
        <v>12.534760696493777</v>
      </c>
      <c r="Y49">
        <v>12.74359521464295</v>
      </c>
      <c r="Z49" t="str">
        <f t="shared" si="11"/>
        <v>DOWN</v>
      </c>
      <c r="AA49" t="str">
        <f t="shared" si="12"/>
        <v>No TMIM</v>
      </c>
      <c r="AB49" t="str">
        <f t="shared" si="13"/>
        <v>UP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1541.55</v>
      </c>
      <c r="D50">
        <v>1564.95</v>
      </c>
      <c r="E50">
        <v>1503.5</v>
      </c>
      <c r="F50">
        <v>1554</v>
      </c>
      <c r="G50">
        <f>_xll.TA_TYPPRICE(D50,E50,F50)</f>
        <v>1540.8166666666666</v>
      </c>
      <c r="H50">
        <v>1528.1697894482356</v>
      </c>
      <c r="I50" t="str">
        <f t="shared" si="0"/>
        <v>UP</v>
      </c>
      <c r="J50">
        <v>1525.1006185503234</v>
      </c>
      <c r="K50">
        <v>1494.8516951674148</v>
      </c>
      <c r="L50" t="str">
        <f t="shared" si="1"/>
        <v>UP</v>
      </c>
      <c r="M50" t="str">
        <f t="shared" si="2"/>
        <v>UP</v>
      </c>
      <c r="N50">
        <v>87.853287927112149</v>
      </c>
      <c r="O50" t="str">
        <f t="shared" si="3"/>
        <v>UP</v>
      </c>
      <c r="P50" t="str">
        <f t="shared" si="4"/>
        <v>UP</v>
      </c>
      <c r="Q50">
        <f t="shared" si="5"/>
        <v>50.5</v>
      </c>
      <c r="R50">
        <f t="shared" si="6"/>
        <v>61.450000000000045</v>
      </c>
      <c r="S50">
        <f t="shared" si="7"/>
        <v>0.82180634662327035</v>
      </c>
      <c r="T50" t="str">
        <f t="shared" si="8"/>
        <v>UP</v>
      </c>
      <c r="U50" t="str">
        <f t="shared" si="9"/>
        <v>UP</v>
      </c>
      <c r="V50">
        <v>1511.9318425171273</v>
      </c>
      <c r="W50">
        <v>1496.3595610320895</v>
      </c>
      <c r="X50">
        <f t="shared" si="10"/>
        <v>15.57228148503782</v>
      </c>
      <c r="Y50">
        <v>13.309332468721923</v>
      </c>
      <c r="Z50" t="str">
        <f t="shared" si="11"/>
        <v>UP</v>
      </c>
      <c r="AA50" t="str">
        <f t="shared" si="12"/>
        <v>UP</v>
      </c>
      <c r="AB50" t="str">
        <f t="shared" si="13"/>
        <v>UP</v>
      </c>
      <c r="AC50" t="str">
        <f t="shared" si="14"/>
        <v>UP</v>
      </c>
      <c r="AD50">
        <f t="shared" si="15"/>
        <v>1510.5</v>
      </c>
      <c r="AE50">
        <f t="shared" si="16"/>
        <v>1526.95</v>
      </c>
      <c r="AF50">
        <f t="shared" si="17"/>
        <v>1534.2</v>
      </c>
      <c r="AG50">
        <f t="shared" si="18"/>
        <v>1541.5</v>
      </c>
      <c r="AH50">
        <f t="shared" si="19"/>
        <v>1541.5</v>
      </c>
    </row>
    <row r="51" spans="1:34" x14ac:dyDescent="0.25">
      <c r="A51" t="s">
        <v>5</v>
      </c>
      <c r="B51" s="1">
        <v>42927</v>
      </c>
      <c r="C51">
        <v>1565</v>
      </c>
      <c r="D51">
        <v>1571</v>
      </c>
      <c r="E51">
        <v>1550.65</v>
      </c>
      <c r="F51">
        <v>1561</v>
      </c>
      <c r="G51">
        <f>_xll.TA_TYPPRICE(D51,E51,F51)</f>
        <v>1560.8833333333332</v>
      </c>
      <c r="H51">
        <v>1544.5265613907845</v>
      </c>
      <c r="I51" t="str">
        <f t="shared" si="0"/>
        <v>UP</v>
      </c>
      <c r="J51">
        <v>1535.3004810946959</v>
      </c>
      <c r="K51">
        <v>1507.251318463545</v>
      </c>
      <c r="L51" t="str">
        <f t="shared" si="1"/>
        <v>UP</v>
      </c>
      <c r="M51" t="str">
        <f t="shared" si="2"/>
        <v>UP</v>
      </c>
      <c r="N51">
        <v>89.351461475836118</v>
      </c>
      <c r="O51" t="str">
        <f t="shared" si="3"/>
        <v>UP</v>
      </c>
      <c r="P51" t="str">
        <f t="shared" si="4"/>
        <v>UP</v>
      </c>
      <c r="Q51">
        <f t="shared" si="5"/>
        <v>10.349999999999909</v>
      </c>
      <c r="R51">
        <f t="shared" si="6"/>
        <v>20.349999999999909</v>
      </c>
      <c r="S51">
        <f t="shared" si="7"/>
        <v>0.50859950859950642</v>
      </c>
      <c r="T51" t="str">
        <f t="shared" si="8"/>
        <v>No Indication</v>
      </c>
      <c r="U51" t="str">
        <f t="shared" si="9"/>
        <v>No T+M+I</v>
      </c>
      <c r="V51">
        <v>1519.4807898221845</v>
      </c>
      <c r="W51">
        <v>1501.1477416963792</v>
      </c>
      <c r="X51">
        <f t="shared" si="10"/>
        <v>18.333048125805362</v>
      </c>
      <c r="Y51">
        <v>14.314075600138612</v>
      </c>
      <c r="Z51" t="str">
        <f t="shared" si="11"/>
        <v>UP</v>
      </c>
      <c r="AA51" t="str">
        <f t="shared" si="12"/>
        <v>No TMIM</v>
      </c>
      <c r="AB51" t="str">
        <f t="shared" si="13"/>
        <v>UP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1572.6</v>
      </c>
      <c r="D52">
        <v>1581.2</v>
      </c>
      <c r="E52">
        <v>1562</v>
      </c>
      <c r="F52">
        <v>1573</v>
      </c>
      <c r="G52">
        <f>_xll.TA_TYPPRICE(D52,E52,F52)</f>
        <v>1572.0666666666666</v>
      </c>
      <c r="H52">
        <v>1558.2966140287256</v>
      </c>
      <c r="I52" t="str">
        <f t="shared" si="0"/>
        <v>UP</v>
      </c>
      <c r="J52">
        <v>1545.5003741847636</v>
      </c>
      <c r="K52">
        <v>1519.4176921383128</v>
      </c>
      <c r="L52" t="str">
        <f t="shared" si="1"/>
        <v>UP</v>
      </c>
      <c r="M52" t="str">
        <f t="shared" si="2"/>
        <v>UP</v>
      </c>
      <c r="N52">
        <v>91.577520070762475</v>
      </c>
      <c r="O52" t="str">
        <f t="shared" si="3"/>
        <v>UP</v>
      </c>
      <c r="P52" t="str">
        <f t="shared" si="4"/>
        <v>UP</v>
      </c>
      <c r="Q52">
        <f t="shared" si="5"/>
        <v>11</v>
      </c>
      <c r="R52">
        <f t="shared" si="6"/>
        <v>19.200000000000045</v>
      </c>
      <c r="S52">
        <f t="shared" si="7"/>
        <v>0.5729166666666653</v>
      </c>
      <c r="T52" t="str">
        <f t="shared" si="8"/>
        <v>No Indication</v>
      </c>
      <c r="U52" t="str">
        <f t="shared" si="9"/>
        <v>No T+M+I</v>
      </c>
      <c r="V52">
        <v>1527.7145144649253</v>
      </c>
      <c r="W52">
        <v>1506.470131200351</v>
      </c>
      <c r="X52">
        <f t="shared" si="10"/>
        <v>21.244383264574253</v>
      </c>
      <c r="Y52">
        <v>15.70013713302574</v>
      </c>
      <c r="Z52" t="str">
        <f t="shared" si="11"/>
        <v>UP</v>
      </c>
      <c r="AA52" t="str">
        <f t="shared" si="12"/>
        <v>No TMIM</v>
      </c>
      <c r="AB52" t="str">
        <f t="shared" si="13"/>
        <v>UP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1581</v>
      </c>
      <c r="D53">
        <v>1585</v>
      </c>
      <c r="E53">
        <v>1561.3</v>
      </c>
      <c r="F53">
        <v>1579</v>
      </c>
      <c r="G53">
        <f>_xll.TA_TYPPRICE(D53,E53,F53)</f>
        <v>1575.1000000000001</v>
      </c>
      <c r="H53">
        <v>1566.6983070143629</v>
      </c>
      <c r="I53" t="str">
        <f t="shared" si="0"/>
        <v>UP</v>
      </c>
      <c r="J53">
        <v>1554.2780688103717</v>
      </c>
      <c r="K53">
        <v>1528.724871663132</v>
      </c>
      <c r="L53" t="str">
        <f t="shared" si="1"/>
        <v>UP</v>
      </c>
      <c r="M53" t="str">
        <f t="shared" si="2"/>
        <v>UP</v>
      </c>
      <c r="N53">
        <v>92.550796966903377</v>
      </c>
      <c r="O53" t="str">
        <f t="shared" si="3"/>
        <v>UP</v>
      </c>
      <c r="P53" t="str">
        <f t="shared" si="4"/>
        <v>UP</v>
      </c>
      <c r="Q53">
        <f t="shared" si="5"/>
        <v>17.700000000000045</v>
      </c>
      <c r="R53">
        <f t="shared" si="6"/>
        <v>23.700000000000045</v>
      </c>
      <c r="S53">
        <f t="shared" si="7"/>
        <v>0.74683544303797522</v>
      </c>
      <c r="T53" t="str">
        <f t="shared" si="8"/>
        <v>No Indication</v>
      </c>
      <c r="U53" t="str">
        <f t="shared" si="9"/>
        <v>No T+M+I</v>
      </c>
      <c r="V53">
        <v>1535.6045891626291</v>
      </c>
      <c r="W53">
        <v>1511.8427140743991</v>
      </c>
      <c r="X53">
        <f t="shared" si="10"/>
        <v>23.761875088229999</v>
      </c>
      <c r="Y53">
        <v>17.312484724066593</v>
      </c>
      <c r="Z53" t="str">
        <f t="shared" si="11"/>
        <v>UP</v>
      </c>
      <c r="AA53" t="str">
        <f t="shared" si="12"/>
        <v>No TMIM</v>
      </c>
      <c r="AB53" t="str">
        <f t="shared" si="13"/>
        <v>UP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1582</v>
      </c>
      <c r="D54">
        <v>1582.9</v>
      </c>
      <c r="E54">
        <v>1568.65</v>
      </c>
      <c r="F54">
        <v>1575</v>
      </c>
      <c r="G54">
        <f>_xll.TA_TYPPRICE(D54,E54,F54)</f>
        <v>1575.5166666666667</v>
      </c>
      <c r="H54">
        <v>1571.1074868405149</v>
      </c>
      <c r="I54" t="str">
        <f t="shared" si="0"/>
        <v>UP</v>
      </c>
      <c r="J54">
        <v>1560.6384979636225</v>
      </c>
      <c r="K54">
        <v>1537.5971224046582</v>
      </c>
      <c r="L54" t="str">
        <f t="shared" si="1"/>
        <v>UP</v>
      </c>
      <c r="M54" t="str">
        <f t="shared" si="2"/>
        <v>UP</v>
      </c>
      <c r="N54">
        <v>84.421239461134817</v>
      </c>
      <c r="O54" t="str">
        <f t="shared" si="3"/>
        <v>UP</v>
      </c>
      <c r="P54" t="str">
        <f t="shared" si="4"/>
        <v>UP</v>
      </c>
      <c r="Q54">
        <f t="shared" si="5"/>
        <v>6.3499999999999091</v>
      </c>
      <c r="R54">
        <f t="shared" si="6"/>
        <v>14.25</v>
      </c>
      <c r="S54">
        <f t="shared" si="7"/>
        <v>0.44561403508771291</v>
      </c>
      <c r="T54" t="str">
        <f t="shared" si="8"/>
        <v>No Indication</v>
      </c>
      <c r="U54" t="str">
        <f t="shared" si="9"/>
        <v>No T+M+I</v>
      </c>
      <c r="V54">
        <v>1541.6654215991477</v>
      </c>
      <c r="W54">
        <v>1516.5210315503696</v>
      </c>
      <c r="X54">
        <f t="shared" si="10"/>
        <v>25.144390048778178</v>
      </c>
      <c r="Y54">
        <v>18.878865789008909</v>
      </c>
      <c r="Z54" t="str">
        <f t="shared" si="11"/>
        <v>UP</v>
      </c>
      <c r="AA54" t="str">
        <f t="shared" si="12"/>
        <v>No TMIM</v>
      </c>
      <c r="AB54" t="str">
        <f t="shared" si="13"/>
        <v>UP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1576</v>
      </c>
      <c r="D55">
        <v>1584.75</v>
      </c>
      <c r="E55">
        <v>1560</v>
      </c>
      <c r="F55">
        <v>1584</v>
      </c>
      <c r="G55">
        <f>_xll.TA_TYPPRICE(D55,E55,F55)</f>
        <v>1576.25</v>
      </c>
      <c r="H55">
        <v>1573.6787434202574</v>
      </c>
      <c r="I55" t="str">
        <f t="shared" si="0"/>
        <v>UP</v>
      </c>
      <c r="J55">
        <v>1565.9966095272619</v>
      </c>
      <c r="K55">
        <v>1542.5755396480674</v>
      </c>
      <c r="L55" t="str">
        <f t="shared" si="1"/>
        <v>UP</v>
      </c>
      <c r="M55" t="str">
        <f t="shared" si="2"/>
        <v>UP</v>
      </c>
      <c r="N55">
        <v>87.507477478603803</v>
      </c>
      <c r="O55" t="str">
        <f t="shared" si="3"/>
        <v>UP</v>
      </c>
      <c r="P55" t="str">
        <f t="shared" si="4"/>
        <v>UP</v>
      </c>
      <c r="Q55">
        <f t="shared" si="5"/>
        <v>24</v>
      </c>
      <c r="R55">
        <f t="shared" si="6"/>
        <v>24.75</v>
      </c>
      <c r="S55">
        <f t="shared" si="7"/>
        <v>0.96969696969696972</v>
      </c>
      <c r="T55" t="str">
        <f t="shared" si="8"/>
        <v>UP</v>
      </c>
      <c r="U55" t="str">
        <f t="shared" si="9"/>
        <v>UP</v>
      </c>
      <c r="V55">
        <v>1548.1784336608173</v>
      </c>
      <c r="W55">
        <v>1521.5194736577496</v>
      </c>
      <c r="X55">
        <f t="shared" si="10"/>
        <v>26.658960003067705</v>
      </c>
      <c r="Y55">
        <v>20.434884631820669</v>
      </c>
      <c r="Z55" t="str">
        <f t="shared" si="11"/>
        <v>UP</v>
      </c>
      <c r="AA55" t="str">
        <f t="shared" si="12"/>
        <v>UP</v>
      </c>
      <c r="AB55" t="str">
        <f t="shared" si="13"/>
        <v>UP</v>
      </c>
      <c r="AC55" t="str">
        <f t="shared" si="14"/>
        <v>UP</v>
      </c>
      <c r="AD55">
        <f t="shared" si="15"/>
        <v>1562.8000000000002</v>
      </c>
      <c r="AE55">
        <f t="shared" si="16"/>
        <v>1569.45</v>
      </c>
      <c r="AF55">
        <f t="shared" si="17"/>
        <v>1572.4</v>
      </c>
      <c r="AG55">
        <f t="shared" si="18"/>
        <v>1575.3000000000002</v>
      </c>
      <c r="AH55">
        <f t="shared" si="19"/>
        <v>1575.3000000000002</v>
      </c>
    </row>
    <row r="56" spans="1:34" x14ac:dyDescent="0.25">
      <c r="A56" t="s">
        <v>5</v>
      </c>
      <c r="B56" s="1">
        <v>42934</v>
      </c>
      <c r="C56">
        <v>1575.55</v>
      </c>
      <c r="D56">
        <v>1581.9</v>
      </c>
      <c r="E56">
        <v>1564.5</v>
      </c>
      <c r="F56">
        <v>1571</v>
      </c>
      <c r="G56">
        <f>_xll.TA_TYPPRICE(D56,E56,F56)</f>
        <v>1572.4666666666665</v>
      </c>
      <c r="H56">
        <v>1573.0727050434621</v>
      </c>
      <c r="I56" t="str">
        <f t="shared" si="0"/>
        <v>DOWN</v>
      </c>
      <c r="J56">
        <v>1569.5306962989814</v>
      </c>
      <c r="K56">
        <v>1547.447641948497</v>
      </c>
      <c r="L56" t="str">
        <f t="shared" si="1"/>
        <v>UP</v>
      </c>
      <c r="M56" t="str">
        <f t="shared" si="2"/>
        <v>No Trend</v>
      </c>
      <c r="N56">
        <v>64.453186741316003</v>
      </c>
      <c r="O56" t="str">
        <f t="shared" si="3"/>
        <v>UP</v>
      </c>
      <c r="P56" t="str">
        <f t="shared" si="4"/>
        <v>No Trend + Momentum</v>
      </c>
      <c r="Q56">
        <f t="shared" si="5"/>
        <v>6.5</v>
      </c>
      <c r="R56">
        <f t="shared" si="6"/>
        <v>17.400000000000091</v>
      </c>
      <c r="S56">
        <f t="shared" si="7"/>
        <v>0.37356321839080264</v>
      </c>
      <c r="T56" t="str">
        <f t="shared" si="8"/>
        <v>No Indication</v>
      </c>
      <c r="U56" t="str">
        <f t="shared" si="9"/>
        <v>No T+M+I</v>
      </c>
      <c r="V56">
        <v>1551.6894438668453</v>
      </c>
      <c r="W56">
        <v>1525.1846978312497</v>
      </c>
      <c r="X56">
        <f t="shared" si="10"/>
        <v>26.504746035595645</v>
      </c>
      <c r="Y56">
        <v>21.648856912575663</v>
      </c>
      <c r="Z56" t="str">
        <f t="shared" si="11"/>
        <v>UP</v>
      </c>
      <c r="AA56" t="str">
        <f t="shared" si="12"/>
        <v>No TMIM</v>
      </c>
      <c r="AB56" t="str">
        <f t="shared" si="13"/>
        <v>UP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1576</v>
      </c>
      <c r="D57">
        <v>1584</v>
      </c>
      <c r="E57">
        <v>1569.6</v>
      </c>
      <c r="F57">
        <v>1574</v>
      </c>
      <c r="G57">
        <f>_xll.TA_TYPPRICE(D57,E57,F57)</f>
        <v>1575.8666666666668</v>
      </c>
      <c r="H57">
        <v>1574.4696858550644</v>
      </c>
      <c r="I57" t="str">
        <f t="shared" si="0"/>
        <v>DOWN</v>
      </c>
      <c r="J57">
        <v>1572.74609712143</v>
      </c>
      <c r="K57">
        <v>1552.3703881821643</v>
      </c>
      <c r="L57" t="str">
        <f t="shared" si="1"/>
        <v>UP</v>
      </c>
      <c r="M57" t="str">
        <f t="shared" si="2"/>
        <v>No Trend</v>
      </c>
      <c r="N57">
        <v>66.963825707441188</v>
      </c>
      <c r="O57" t="str">
        <f t="shared" si="3"/>
        <v>UP</v>
      </c>
      <c r="P57" t="str">
        <f t="shared" si="4"/>
        <v>No Trend + Momentum</v>
      </c>
      <c r="Q57">
        <f t="shared" si="5"/>
        <v>4.4000000000000909</v>
      </c>
      <c r="R57">
        <f t="shared" si="6"/>
        <v>14.400000000000091</v>
      </c>
      <c r="S57">
        <f t="shared" si="7"/>
        <v>0.30555555555555997</v>
      </c>
      <c r="T57" t="str">
        <f t="shared" si="8"/>
        <v>No Indication</v>
      </c>
      <c r="U57" t="str">
        <f t="shared" si="9"/>
        <v>No T+M+I</v>
      </c>
      <c r="V57">
        <v>1555.1218371180998</v>
      </c>
      <c r="W57">
        <v>1528.800646140046</v>
      </c>
      <c r="X57">
        <f t="shared" si="10"/>
        <v>26.321190978053892</v>
      </c>
      <c r="Y57">
        <v>22.58332372567131</v>
      </c>
      <c r="Z57" t="str">
        <f t="shared" si="11"/>
        <v>UP</v>
      </c>
      <c r="AA57" t="str">
        <f t="shared" si="12"/>
        <v>No TMIM</v>
      </c>
      <c r="AB57" t="str">
        <f t="shared" si="13"/>
        <v>UP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1579</v>
      </c>
      <c r="D58">
        <v>1580.95</v>
      </c>
      <c r="E58">
        <v>1554.85</v>
      </c>
      <c r="F58">
        <v>1560</v>
      </c>
      <c r="G58">
        <f>_xll.TA_TYPPRICE(D58,E58,F58)</f>
        <v>1565.2666666666667</v>
      </c>
      <c r="H58">
        <v>1569.8681762608655</v>
      </c>
      <c r="I58" t="str">
        <f t="shared" si="0"/>
        <v>DOWN</v>
      </c>
      <c r="J58">
        <v>1574.569186650001</v>
      </c>
      <c r="K58">
        <v>1552.9214130305722</v>
      </c>
      <c r="L58" t="str">
        <f t="shared" si="1"/>
        <v>No Confirmation</v>
      </c>
      <c r="M58" t="str">
        <f t="shared" si="2"/>
        <v>No Trend</v>
      </c>
      <c r="N58">
        <v>47.424704729732504</v>
      </c>
      <c r="O58" t="str">
        <f t="shared" si="3"/>
        <v>No Momentum</v>
      </c>
      <c r="P58" t="str">
        <f t="shared" si="4"/>
        <v>No Trend + Momentum</v>
      </c>
      <c r="Q58">
        <f t="shared" si="5"/>
        <v>5.1500000000000909</v>
      </c>
      <c r="R58">
        <f t="shared" si="6"/>
        <v>26.100000000000136</v>
      </c>
      <c r="S58">
        <f t="shared" si="7"/>
        <v>0.19731800766283769</v>
      </c>
      <c r="T58" t="str">
        <f t="shared" si="8"/>
        <v>DOWN</v>
      </c>
      <c r="U58" t="str">
        <f t="shared" si="9"/>
        <v>No T+M+I</v>
      </c>
      <c r="V58">
        <v>1555.8723237153154</v>
      </c>
      <c r="W58">
        <v>1531.1117093889313</v>
      </c>
      <c r="X58">
        <f t="shared" si="10"/>
        <v>24.760614326384029</v>
      </c>
      <c r="Y58">
        <v>23.018781845813855</v>
      </c>
      <c r="Z58" t="str">
        <f t="shared" si="11"/>
        <v>UP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1560</v>
      </c>
      <c r="D59">
        <v>1568.9</v>
      </c>
      <c r="E59">
        <v>1551.15</v>
      </c>
      <c r="F59">
        <v>1568</v>
      </c>
      <c r="G59">
        <f>_xll.TA_TYPPRICE(D59,E59,F59)</f>
        <v>1562.6833333333334</v>
      </c>
      <c r="H59">
        <v>1566.2757547970996</v>
      </c>
      <c r="I59" t="str">
        <f t="shared" si="0"/>
        <v>UP</v>
      </c>
      <c r="J59">
        <v>1573.3093673944452</v>
      </c>
      <c r="K59">
        <v>1552.527765690445</v>
      </c>
      <c r="L59" t="str">
        <f t="shared" si="1"/>
        <v>No Confirmation</v>
      </c>
      <c r="M59" t="str">
        <f t="shared" si="2"/>
        <v>No Trend</v>
      </c>
      <c r="N59">
        <v>56.492485339172013</v>
      </c>
      <c r="O59" t="str">
        <f t="shared" si="3"/>
        <v>No Momentum</v>
      </c>
      <c r="P59" t="str">
        <f t="shared" si="4"/>
        <v>No Trend + Momentum</v>
      </c>
      <c r="Q59">
        <f t="shared" si="5"/>
        <v>16.849999999999909</v>
      </c>
      <c r="R59">
        <f t="shared" si="6"/>
        <v>17.75</v>
      </c>
      <c r="S59">
        <f t="shared" si="7"/>
        <v>0.94929577464788217</v>
      </c>
      <c r="T59" t="str">
        <f t="shared" si="8"/>
        <v>UP</v>
      </c>
      <c r="U59" t="str">
        <f t="shared" si="9"/>
        <v>No T+M+I</v>
      </c>
      <c r="V59">
        <v>1557.7381200668053</v>
      </c>
      <c r="W59">
        <v>1533.8441753601217</v>
      </c>
      <c r="X59">
        <f t="shared" si="10"/>
        <v>23.893944706683669</v>
      </c>
      <c r="Y59">
        <v>23.193814417987817</v>
      </c>
      <c r="Z59" t="str">
        <f t="shared" si="11"/>
        <v>UP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1565.65</v>
      </c>
      <c r="D60">
        <v>1565.65</v>
      </c>
      <c r="E60">
        <v>1549.5</v>
      </c>
      <c r="F60">
        <v>1557</v>
      </c>
      <c r="G60">
        <f>_xll.TA_TYPPRICE(D60,E60,F60)</f>
        <v>1557.3833333333332</v>
      </c>
      <c r="H60">
        <v>1561.8295440652164</v>
      </c>
      <c r="I60" t="str">
        <f t="shared" si="0"/>
        <v>DOWN</v>
      </c>
      <c r="J60">
        <v>1571.6072857512352</v>
      </c>
      <c r="K60">
        <v>1551.8549288703462</v>
      </c>
      <c r="L60" t="str">
        <f t="shared" si="1"/>
        <v>No Confirmation</v>
      </c>
      <c r="M60" t="str">
        <f t="shared" si="2"/>
        <v>No Trend</v>
      </c>
      <c r="N60">
        <v>43.575197000110016</v>
      </c>
      <c r="O60" t="str">
        <f t="shared" si="3"/>
        <v>No Momentum</v>
      </c>
      <c r="P60" t="str">
        <f t="shared" si="4"/>
        <v>No Trend + Momentum</v>
      </c>
      <c r="Q60">
        <f t="shared" si="5"/>
        <v>7.5</v>
      </c>
      <c r="R60">
        <f t="shared" si="6"/>
        <v>16.150000000000091</v>
      </c>
      <c r="S60">
        <f t="shared" si="7"/>
        <v>0.46439628482971873</v>
      </c>
      <c r="T60" t="str">
        <f t="shared" si="8"/>
        <v>No Indication</v>
      </c>
      <c r="U60" t="str">
        <f t="shared" si="9"/>
        <v>No T+M+I</v>
      </c>
      <c r="V60">
        <v>1557.6245631334507</v>
      </c>
      <c r="W60">
        <v>1535.5594216297422</v>
      </c>
      <c r="X60">
        <f t="shared" si="10"/>
        <v>22.065141503708446</v>
      </c>
      <c r="Y60">
        <v>22.968079835131942</v>
      </c>
      <c r="Z60" t="str">
        <f t="shared" si="11"/>
        <v>DOWN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1554</v>
      </c>
      <c r="D61">
        <v>1556.9</v>
      </c>
      <c r="E61">
        <v>1539.1</v>
      </c>
      <c r="F61">
        <v>1542</v>
      </c>
      <c r="G61">
        <f>_xll.TA_TYPPRICE(D61,E61,F61)</f>
        <v>1546</v>
      </c>
      <c r="H61">
        <v>1553.9147720326082</v>
      </c>
      <c r="I61" t="str">
        <f t="shared" si="0"/>
        <v>DOWN</v>
      </c>
      <c r="J61">
        <v>1568.3390000287384</v>
      </c>
      <c r="K61">
        <v>1549.0205002324915</v>
      </c>
      <c r="L61" t="str">
        <f t="shared" si="1"/>
        <v>DOWN</v>
      </c>
      <c r="M61" t="str">
        <f t="shared" si="2"/>
        <v>DOWN</v>
      </c>
      <c r="N61">
        <v>31.354638440195576</v>
      </c>
      <c r="O61" t="str">
        <f t="shared" si="3"/>
        <v>DOWN</v>
      </c>
      <c r="P61" t="str">
        <f t="shared" si="4"/>
        <v>DOWN</v>
      </c>
      <c r="Q61">
        <f t="shared" si="5"/>
        <v>2.9000000000000909</v>
      </c>
      <c r="R61">
        <f t="shared" si="6"/>
        <v>17.800000000000182</v>
      </c>
      <c r="S61">
        <f t="shared" si="7"/>
        <v>0.16292134831461019</v>
      </c>
      <c r="T61" t="str">
        <f t="shared" si="8"/>
        <v>DOWN</v>
      </c>
      <c r="U61" t="str">
        <f t="shared" si="9"/>
        <v>DOWN</v>
      </c>
      <c r="V61">
        <v>1555.2207841898428</v>
      </c>
      <c r="W61">
        <v>1536.0365015090206</v>
      </c>
      <c r="X61">
        <f t="shared" si="10"/>
        <v>19.184282680822207</v>
      </c>
      <c r="Y61">
        <v>22.211320404269994</v>
      </c>
      <c r="Z61" t="str">
        <f t="shared" si="11"/>
        <v>DOWN</v>
      </c>
      <c r="AA61" t="str">
        <f t="shared" si="12"/>
        <v>DOWN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1543.8</v>
      </c>
      <c r="D62">
        <v>1585</v>
      </c>
      <c r="E62">
        <v>1536.65</v>
      </c>
      <c r="F62">
        <v>1580</v>
      </c>
      <c r="G62">
        <f>_xll.TA_TYPPRICE(D62,E62,F62)</f>
        <v>1567.2166666666665</v>
      </c>
      <c r="H62">
        <v>1560.5657193496372</v>
      </c>
      <c r="I62" t="str">
        <f t="shared" si="0"/>
        <v>UP</v>
      </c>
      <c r="J62">
        <v>1572.0414444667965</v>
      </c>
      <c r="K62">
        <v>1546.2715001808267</v>
      </c>
      <c r="L62" t="str">
        <f t="shared" si="1"/>
        <v>UP</v>
      </c>
      <c r="M62" t="str">
        <f t="shared" si="2"/>
        <v>UP</v>
      </c>
      <c r="N62">
        <v>63.642845655325409</v>
      </c>
      <c r="O62" t="str">
        <f t="shared" si="3"/>
        <v>UP</v>
      </c>
      <c r="P62" t="str">
        <f t="shared" si="4"/>
        <v>UP</v>
      </c>
      <c r="Q62">
        <f t="shared" si="5"/>
        <v>43.349999999999909</v>
      </c>
      <c r="R62">
        <f t="shared" si="6"/>
        <v>48.349999999999909</v>
      </c>
      <c r="S62">
        <f t="shared" si="7"/>
        <v>0.89658738366080637</v>
      </c>
      <c r="T62" t="str">
        <f t="shared" si="8"/>
        <v>UP</v>
      </c>
      <c r="U62" t="str">
        <f t="shared" si="9"/>
        <v>UP</v>
      </c>
      <c r="V62">
        <v>1559.0329712375592</v>
      </c>
      <c r="W62">
        <v>1539.2930569527969</v>
      </c>
      <c r="X62">
        <f t="shared" si="10"/>
        <v>19.739914284762335</v>
      </c>
      <c r="Y62">
        <v>21.717039180368463</v>
      </c>
      <c r="Z62" t="str">
        <f t="shared" si="11"/>
        <v>DOWN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1587</v>
      </c>
      <c r="D63">
        <v>1625.9</v>
      </c>
      <c r="E63">
        <v>1585</v>
      </c>
      <c r="F63">
        <v>1603</v>
      </c>
      <c r="G63">
        <f>_xll.TA_TYPPRICE(D63,E63,F63)</f>
        <v>1604.6333333333332</v>
      </c>
      <c r="H63">
        <v>1582.5995263414852</v>
      </c>
      <c r="I63" t="str">
        <f t="shared" si="0"/>
        <v>UP</v>
      </c>
      <c r="J63">
        <v>1584.0100123630639</v>
      </c>
      <c r="K63">
        <v>1554.8778334739764</v>
      </c>
      <c r="L63" t="str">
        <f t="shared" si="1"/>
        <v>UP</v>
      </c>
      <c r="M63" t="str">
        <f t="shared" si="2"/>
        <v>UP</v>
      </c>
      <c r="N63">
        <v>73.185297391384523</v>
      </c>
      <c r="O63" t="str">
        <f t="shared" si="3"/>
        <v>UP</v>
      </c>
      <c r="P63" t="str">
        <f t="shared" si="4"/>
        <v>UP</v>
      </c>
      <c r="Q63">
        <f t="shared" si="5"/>
        <v>18</v>
      </c>
      <c r="R63">
        <f t="shared" si="6"/>
        <v>40.900000000000091</v>
      </c>
      <c r="S63">
        <f t="shared" si="7"/>
        <v>0.44009779951100148</v>
      </c>
      <c r="T63" t="str">
        <f t="shared" si="8"/>
        <v>No Indication</v>
      </c>
      <c r="U63" t="str">
        <f t="shared" si="9"/>
        <v>No T+M+I</v>
      </c>
      <c r="V63">
        <v>1565.7971295087038</v>
      </c>
      <c r="W63">
        <v>1544.0120897711081</v>
      </c>
      <c r="X63">
        <f t="shared" si="10"/>
        <v>21.785039737595753</v>
      </c>
      <c r="Y63">
        <v>21.730639291813922</v>
      </c>
      <c r="Z63" t="str">
        <f t="shared" si="11"/>
        <v>UP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1596.5</v>
      </c>
      <c r="D64">
        <v>1637.35</v>
      </c>
      <c r="E64">
        <v>1594.05</v>
      </c>
      <c r="F64">
        <v>1635</v>
      </c>
      <c r="G64">
        <f>_xll.TA_TYPPRICE(D64,E64,F64)</f>
        <v>1622.1333333333332</v>
      </c>
      <c r="H64">
        <v>1602.3664298374092</v>
      </c>
      <c r="I64" t="str">
        <f t="shared" si="0"/>
        <v>UP</v>
      </c>
      <c r="J64">
        <v>1595.8633429490496</v>
      </c>
      <c r="K64">
        <v>1563.5827593686483</v>
      </c>
      <c r="L64" t="str">
        <f t="shared" si="1"/>
        <v>UP</v>
      </c>
      <c r="M64" t="str">
        <f t="shared" si="2"/>
        <v>UP</v>
      </c>
      <c r="N64">
        <v>81.58911886067439</v>
      </c>
      <c r="O64" t="str">
        <f t="shared" si="3"/>
        <v>UP</v>
      </c>
      <c r="P64" t="str">
        <f t="shared" si="4"/>
        <v>UP</v>
      </c>
      <c r="Q64">
        <f t="shared" si="5"/>
        <v>40.950000000000045</v>
      </c>
      <c r="R64">
        <f t="shared" si="6"/>
        <v>43.299999999999955</v>
      </c>
      <c r="S64">
        <f t="shared" si="7"/>
        <v>0.94572748267898588</v>
      </c>
      <c r="T64" t="str">
        <f t="shared" si="8"/>
        <v>UP</v>
      </c>
      <c r="U64" t="str">
        <f t="shared" si="9"/>
        <v>UP</v>
      </c>
      <c r="V64">
        <v>1576.4437249689033</v>
      </c>
      <c r="W64">
        <v>1550.7519349732481</v>
      </c>
      <c r="X64">
        <f t="shared" si="10"/>
        <v>25.691789995655199</v>
      </c>
      <c r="Y64">
        <v>22.522869432582176</v>
      </c>
      <c r="Z64" t="str">
        <f t="shared" si="11"/>
        <v>UP</v>
      </c>
      <c r="AA64" t="str">
        <f t="shared" si="12"/>
        <v>UP</v>
      </c>
      <c r="AB64" t="str">
        <f t="shared" si="13"/>
        <v>UP</v>
      </c>
      <c r="AC64" t="str">
        <f t="shared" si="14"/>
        <v>UP</v>
      </c>
      <c r="AD64">
        <f t="shared" si="15"/>
        <v>1599</v>
      </c>
      <c r="AE64">
        <f t="shared" si="16"/>
        <v>1610.6000000000001</v>
      </c>
      <c r="AF64">
        <f t="shared" si="17"/>
        <v>1615.7</v>
      </c>
      <c r="AG64">
        <f t="shared" si="18"/>
        <v>1620.8000000000002</v>
      </c>
    </row>
    <row r="65" spans="1:33" x14ac:dyDescent="0.25">
      <c r="A65" t="s">
        <v>5</v>
      </c>
      <c r="B65" s="1">
        <v>42947</v>
      </c>
      <c r="C65">
        <v>1634.3</v>
      </c>
      <c r="D65">
        <v>1650.8</v>
      </c>
      <c r="E65">
        <v>1616.5</v>
      </c>
      <c r="F65">
        <v>1639.25</v>
      </c>
      <c r="G65">
        <f>_xll.TA_TYPPRICE(D65,E65,F65)</f>
        <v>1635.5166666666667</v>
      </c>
      <c r="H65">
        <v>1618.941548252038</v>
      </c>
      <c r="I65" t="str">
        <f t="shared" si="0"/>
        <v>UP</v>
      </c>
      <c r="J65">
        <v>1608.0714889603719</v>
      </c>
      <c r="K65">
        <v>1575.3421461756154</v>
      </c>
      <c r="L65" t="str">
        <f t="shared" si="1"/>
        <v>UP</v>
      </c>
      <c r="M65" t="str">
        <f t="shared" si="2"/>
        <v>UP</v>
      </c>
      <c r="N65">
        <v>82.499659425045991</v>
      </c>
      <c r="O65" t="str">
        <f t="shared" si="3"/>
        <v>UP</v>
      </c>
      <c r="P65" t="str">
        <f t="shared" si="4"/>
        <v>UP</v>
      </c>
      <c r="Q65">
        <f t="shared" si="5"/>
        <v>22.75</v>
      </c>
      <c r="R65">
        <f t="shared" si="6"/>
        <v>34.299999999999955</v>
      </c>
      <c r="S65">
        <f t="shared" si="7"/>
        <v>0.66326530612244983</v>
      </c>
      <c r="T65" t="str">
        <f t="shared" si="8"/>
        <v>No Indication</v>
      </c>
      <c r="U65" t="str">
        <f t="shared" si="9"/>
        <v>No T+M+I</v>
      </c>
      <c r="V65">
        <v>1586.1062288198414</v>
      </c>
      <c r="W65">
        <v>1557.3073471974519</v>
      </c>
      <c r="X65">
        <f t="shared" si="10"/>
        <v>28.798881622389445</v>
      </c>
      <c r="Y65">
        <v>23.778071870543631</v>
      </c>
      <c r="Z65" t="str">
        <f t="shared" si="11"/>
        <v>UP</v>
      </c>
      <c r="AA65" t="str">
        <f t="shared" si="12"/>
        <v>No TMIM</v>
      </c>
      <c r="AB65" t="str">
        <f t="shared" si="13"/>
        <v>UP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1654.6</v>
      </c>
      <c r="D66">
        <v>1674</v>
      </c>
      <c r="E66">
        <v>1637.75</v>
      </c>
      <c r="F66">
        <v>1663.05</v>
      </c>
      <c r="G66">
        <f>_xll.TA_TYPPRICE(D66,E66,F66)</f>
        <v>1658.2666666666667</v>
      </c>
      <c r="H66">
        <v>1638.6041074593522</v>
      </c>
      <c r="I66" t="str">
        <f t="shared" si="0"/>
        <v>UP</v>
      </c>
      <c r="J66">
        <v>1622.7222691914003</v>
      </c>
      <c r="K66">
        <v>1589.2105581365897</v>
      </c>
      <c r="L66" t="str">
        <f t="shared" si="1"/>
        <v>UP</v>
      </c>
      <c r="M66" t="str">
        <f t="shared" si="2"/>
        <v>UP</v>
      </c>
      <c r="N66">
        <v>87.000159612641042</v>
      </c>
      <c r="O66" t="str">
        <f t="shared" si="3"/>
        <v>UP</v>
      </c>
      <c r="P66" t="str">
        <f t="shared" si="4"/>
        <v>UP</v>
      </c>
      <c r="Q66">
        <f t="shared" si="5"/>
        <v>25.299999999999955</v>
      </c>
      <c r="R66">
        <f t="shared" si="6"/>
        <v>36.25</v>
      </c>
      <c r="S66">
        <f t="shared" si="7"/>
        <v>0.6979310344827574</v>
      </c>
      <c r="T66" t="str">
        <f t="shared" si="8"/>
        <v>No Indication</v>
      </c>
      <c r="U66" t="str">
        <f t="shared" si="9"/>
        <v>No T+M+I</v>
      </c>
      <c r="V66">
        <v>1597.9437320783272</v>
      </c>
      <c r="W66">
        <v>1565.1401362939368</v>
      </c>
      <c r="X66">
        <f t="shared" si="10"/>
        <v>32.803595784390382</v>
      </c>
      <c r="Y66">
        <v>25.583176653312982</v>
      </c>
      <c r="Z66" t="str">
        <f t="shared" si="11"/>
        <v>UP</v>
      </c>
      <c r="AA66" t="str">
        <f t="shared" si="12"/>
        <v>No TMIM</v>
      </c>
      <c r="AB66" t="str">
        <f t="shared" si="13"/>
        <v>UP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1665.5</v>
      </c>
      <c r="D67">
        <v>1668.45</v>
      </c>
      <c r="E67">
        <v>1648.5</v>
      </c>
      <c r="F67">
        <v>1655</v>
      </c>
      <c r="G67">
        <f>_xll.TA_TYPPRICE(D67,E67,F67)</f>
        <v>1657.3166666666666</v>
      </c>
      <c r="H67">
        <v>1647.9603870630094</v>
      </c>
      <c r="I67" t="str">
        <f t="shared" ref="I67:I127" si="20">IF(F67&gt;H67,"UP","DOWN")</f>
        <v>UP</v>
      </c>
      <c r="J67">
        <v>1632.8839871488669</v>
      </c>
      <c r="K67">
        <v>1602.3859896617921</v>
      </c>
      <c r="L67" t="str">
        <f t="shared" ref="L67:L127" si="21">IF(F67&gt;J67,"UP",IF(F67&lt;K67,"DOWN","No Confirmation"))</f>
        <v>UP</v>
      </c>
      <c r="M67" t="str">
        <f t="shared" ref="M67:M127" si="22">IF(AND(I67="UP",L67="UP"),"UP",IF(AND(I67="DOWN",L67="DOWN"),"DOWN","No Trend"))</f>
        <v>UP</v>
      </c>
      <c r="N67">
        <v>78.46841051258167</v>
      </c>
      <c r="O67" t="str">
        <f t="shared" ref="O67:O127" si="23">IF(N67&gt;60,"UP",IF(N67&lt;40,"DOWN","No Momentum"))</f>
        <v>UP</v>
      </c>
      <c r="P67" t="str">
        <f t="shared" ref="P67:P127" si="24">IF(AND(M67="UP",O67="UP"),"UP",IF(AND(M67="DOWN",O67="DOWN"),"DOWN","No Trend + Momentum"))</f>
        <v>UP</v>
      </c>
      <c r="Q67">
        <f t="shared" ref="Q67:Q127" si="25">F67-E67</f>
        <v>6.5</v>
      </c>
      <c r="R67">
        <f t="shared" ref="R67:R127" si="26">D67-E67</f>
        <v>19.950000000000045</v>
      </c>
      <c r="S67">
        <f t="shared" ref="S67:S127" si="27">Q67/R67</f>
        <v>0.32581453634085139</v>
      </c>
      <c r="T67" t="str">
        <f t="shared" ref="T67:T127" si="28">IF(S67&gt;0.8,"UP",IF(S67&lt;0.2,"DOWN","No Indication"))</f>
        <v>No Indication</v>
      </c>
      <c r="U67" t="str">
        <f t="shared" ref="U67:U127" si="29">IF(AND(P67="UP",T67="UP"),"UP",IF(AND(P67="DOWN",T67="DOWN"),"DOWN","No T+M+I"))</f>
        <v>No T+M+I</v>
      </c>
      <c r="V67">
        <v>1606.7216194508924</v>
      </c>
      <c r="W67">
        <v>1571.796422494386</v>
      </c>
      <c r="X67">
        <f t="shared" ref="X67:X127" si="30">V67-W67</f>
        <v>34.925196956506397</v>
      </c>
      <c r="Y67">
        <v>27.451580713951664</v>
      </c>
      <c r="Z67" t="str">
        <f t="shared" ref="Z67:Z127" si="31">IF(X67&gt;Y67,"UP",IF(X67&lt;Y67,"DOWN","No Indication"))</f>
        <v>UP</v>
      </c>
      <c r="AA67" t="str">
        <f t="shared" ref="AA67:AA127" si="32">IF(AND(U67="UP",Z67="UP"),"UP",IF(AND(U67="DOWN",Z67="DOWN"),"DOWN","No TMIM"))</f>
        <v>No TMIM</v>
      </c>
      <c r="AB67" t="str">
        <f t="shared" ref="AB67:AB127" si="33">IF(H67&gt;J67,"UP",IF(H67&lt;K67,"DOWN","No Confirmation"))</f>
        <v>UP</v>
      </c>
      <c r="AC67" t="str">
        <f t="shared" ref="AC67:AC127" si="34">IF(AND(AA67="UP",AB67="UP"),"UP",IF(AND(AA67="DOWN",AB67="DOWN"),"DOWN","No Alert"))</f>
        <v>No Alert</v>
      </c>
      <c r="AD67" t="str">
        <f t="shared" ref="AD67:AD127" si="35">IF(AC67="UP",MROUND(D67-((D67-E67)*0.886),0.05),IF(AC67="DOWN",MROUND(E67+((D67-E67)*0.886),0.05),"No Alert"))</f>
        <v>No Alert</v>
      </c>
      <c r="AE67" t="str">
        <f t="shared" ref="AE67:AE127" si="36">IF(AC67="UP",MROUND(D67-((D67-E67)*0.618),0.05),IF(AC67="DOWN",MROUND(E67+((D67-E67)*0.618),0.05),"No Alert"))</f>
        <v>No Alert</v>
      </c>
      <c r="AF67" t="str">
        <f t="shared" ref="AF67:AF127" si="37">IF(AC67="UP",MROUND(D67-((D67-E67)*0.5),0.05),IF(AC67="DOWN",MROUND(E67+((D67-E67)*0.5),0.05),"No Alert"))</f>
        <v>No Alert</v>
      </c>
      <c r="AG67" t="str">
        <f t="shared" ref="AG67:AG127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1655</v>
      </c>
      <c r="D68">
        <v>1660</v>
      </c>
      <c r="E68">
        <v>1638.05</v>
      </c>
      <c r="F68">
        <v>1641.2</v>
      </c>
      <c r="G68">
        <f>_xll.TA_TYPPRICE(D68,E68,F68)</f>
        <v>1646.4166666666667</v>
      </c>
      <c r="H68">
        <v>1647.188526864838</v>
      </c>
      <c r="I68" t="str">
        <f t="shared" si="20"/>
        <v>DOWN</v>
      </c>
      <c r="J68">
        <v>1638.909767782452</v>
      </c>
      <c r="K68">
        <v>1610.311325292505</v>
      </c>
      <c r="L68" t="str">
        <f t="shared" si="21"/>
        <v>UP</v>
      </c>
      <c r="M68" t="str">
        <f t="shared" si="22"/>
        <v>No Trend</v>
      </c>
      <c r="N68">
        <v>64.842358355113234</v>
      </c>
      <c r="O68" t="str">
        <f t="shared" si="23"/>
        <v>UP</v>
      </c>
      <c r="P68" t="str">
        <f t="shared" si="24"/>
        <v>No Trend + Momentum</v>
      </c>
      <c r="Q68">
        <f t="shared" si="25"/>
        <v>3.1500000000000909</v>
      </c>
      <c r="R68">
        <f t="shared" si="26"/>
        <v>21.950000000000045</v>
      </c>
      <c r="S68">
        <f t="shared" si="27"/>
        <v>0.14350797266515192</v>
      </c>
      <c r="T68" t="str">
        <f t="shared" si="28"/>
        <v>DOWN</v>
      </c>
      <c r="U68" t="str">
        <f t="shared" si="29"/>
        <v>No T+M+I</v>
      </c>
      <c r="V68">
        <v>1612.0259856892167</v>
      </c>
      <c r="W68">
        <v>1576.9374282355425</v>
      </c>
      <c r="X68">
        <f t="shared" si="30"/>
        <v>35.088557453674184</v>
      </c>
      <c r="Y68">
        <v>28.978976061896169</v>
      </c>
      <c r="Z68" t="str">
        <f t="shared" si="31"/>
        <v>UP</v>
      </c>
      <c r="AA68" t="str">
        <f t="shared" si="32"/>
        <v>No TMIM</v>
      </c>
      <c r="AB68" t="str">
        <f t="shared" si="33"/>
        <v>UP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1635.25</v>
      </c>
      <c r="D69">
        <v>1670.9</v>
      </c>
      <c r="E69">
        <v>1635.25</v>
      </c>
      <c r="F69">
        <v>1667.3</v>
      </c>
      <c r="G69">
        <f>_xll.TA_TYPPRICE(D69,E69,F69)</f>
        <v>1657.8166666666666</v>
      </c>
      <c r="H69">
        <v>1652.5025967657523</v>
      </c>
      <c r="I69" t="str">
        <f t="shared" si="20"/>
        <v>UP</v>
      </c>
      <c r="J69">
        <v>1646.0187082752404</v>
      </c>
      <c r="K69">
        <v>1615.8532530052817</v>
      </c>
      <c r="L69" t="str">
        <f t="shared" si="21"/>
        <v>UP</v>
      </c>
      <c r="M69" t="str">
        <f t="shared" si="22"/>
        <v>UP</v>
      </c>
      <c r="N69">
        <v>75.074900234343986</v>
      </c>
      <c r="O69" t="str">
        <f t="shared" si="23"/>
        <v>UP</v>
      </c>
      <c r="P69" t="str">
        <f t="shared" si="24"/>
        <v>UP</v>
      </c>
      <c r="Q69">
        <f t="shared" si="25"/>
        <v>32.049999999999955</v>
      </c>
      <c r="R69">
        <f t="shared" si="26"/>
        <v>35.650000000000091</v>
      </c>
      <c r="S69">
        <f t="shared" si="27"/>
        <v>0.89901823281907078</v>
      </c>
      <c r="T69" t="str">
        <f t="shared" si="28"/>
        <v>UP</v>
      </c>
      <c r="U69" t="str">
        <f t="shared" si="29"/>
        <v>UP</v>
      </c>
      <c r="V69">
        <v>1620.529680198568</v>
      </c>
      <c r="W69">
        <v>1583.6309520699467</v>
      </c>
      <c r="X69">
        <f t="shared" si="30"/>
        <v>36.898728128621315</v>
      </c>
      <c r="Y69">
        <v>30.562926475241198</v>
      </c>
      <c r="Z69" t="str">
        <f t="shared" si="31"/>
        <v>UP</v>
      </c>
      <c r="AA69" t="str">
        <f t="shared" si="32"/>
        <v>UP</v>
      </c>
      <c r="AB69" t="str">
        <f t="shared" si="33"/>
        <v>UP</v>
      </c>
      <c r="AC69" t="str">
        <f t="shared" si="34"/>
        <v>UP</v>
      </c>
      <c r="AD69">
        <f t="shared" si="35"/>
        <v>1639.3000000000002</v>
      </c>
      <c r="AE69">
        <f t="shared" si="36"/>
        <v>1648.8500000000001</v>
      </c>
      <c r="AF69">
        <f t="shared" si="37"/>
        <v>1653.1000000000001</v>
      </c>
      <c r="AG69">
        <f t="shared" si="38"/>
        <v>1657.3000000000002</v>
      </c>
    </row>
    <row r="70" spans="1:33" x14ac:dyDescent="0.25">
      <c r="A70" t="s">
        <v>5</v>
      </c>
      <c r="B70" s="1">
        <v>42954</v>
      </c>
      <c r="C70">
        <v>1670</v>
      </c>
      <c r="D70">
        <v>1674.55</v>
      </c>
      <c r="E70">
        <v>1647.7</v>
      </c>
      <c r="F70">
        <v>1652</v>
      </c>
      <c r="G70">
        <f>_xll.TA_TYPPRICE(D70,E70,F70)</f>
        <v>1658.0833333333333</v>
      </c>
      <c r="H70">
        <v>1655.2929650495428</v>
      </c>
      <c r="I70" t="str">
        <f t="shared" si="20"/>
        <v>DOWN</v>
      </c>
      <c r="J70">
        <v>1652.3589953251869</v>
      </c>
      <c r="K70">
        <v>1622.9303078929968</v>
      </c>
      <c r="L70" t="str">
        <f t="shared" si="21"/>
        <v>No Confirmation</v>
      </c>
      <c r="M70" t="str">
        <f t="shared" si="22"/>
        <v>No Trend</v>
      </c>
      <c r="N70">
        <v>61.878273826961426</v>
      </c>
      <c r="O70" t="str">
        <f t="shared" si="23"/>
        <v>UP</v>
      </c>
      <c r="P70" t="str">
        <f t="shared" si="24"/>
        <v>No Trend + Momentum</v>
      </c>
      <c r="Q70">
        <f t="shared" si="25"/>
        <v>4.2999999999999545</v>
      </c>
      <c r="R70">
        <f t="shared" si="26"/>
        <v>26.849999999999909</v>
      </c>
      <c r="S70">
        <f t="shared" si="27"/>
        <v>0.16014897579143275</v>
      </c>
      <c r="T70" t="str">
        <f t="shared" si="28"/>
        <v>DOWN</v>
      </c>
      <c r="U70" t="str">
        <f t="shared" si="29"/>
        <v>No T+M+I</v>
      </c>
      <c r="V70">
        <v>1625.3712678603267</v>
      </c>
      <c r="W70">
        <v>1588.6953259906913</v>
      </c>
      <c r="X70">
        <f t="shared" si="30"/>
        <v>36.67594186963538</v>
      </c>
      <c r="Y70">
        <v>31.785529554120036</v>
      </c>
      <c r="Z70" t="str">
        <f t="shared" si="31"/>
        <v>UP</v>
      </c>
      <c r="AA70" t="str">
        <f t="shared" si="32"/>
        <v>No TMIM</v>
      </c>
      <c r="AB70" t="str">
        <f t="shared" si="33"/>
        <v>UP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1654</v>
      </c>
      <c r="D71">
        <v>1660.95</v>
      </c>
      <c r="E71">
        <v>1632.05</v>
      </c>
      <c r="F71">
        <v>1640.05</v>
      </c>
      <c r="G71">
        <f>_xll.TA_TYPPRICE(D71,E71,F71)</f>
        <v>1644.3500000000001</v>
      </c>
      <c r="H71">
        <v>1649.8214825247715</v>
      </c>
      <c r="I71" t="str">
        <f t="shared" si="20"/>
        <v>DOWN</v>
      </c>
      <c r="J71">
        <v>1654.2681074751454</v>
      </c>
      <c r="K71">
        <v>1624.9569061389975</v>
      </c>
      <c r="L71" t="str">
        <f t="shared" si="21"/>
        <v>No Confirmation</v>
      </c>
      <c r="M71" t="str">
        <f t="shared" si="22"/>
        <v>No Trend</v>
      </c>
      <c r="N71">
        <v>52.814522111885466</v>
      </c>
      <c r="O71" t="str">
        <f t="shared" si="23"/>
        <v>No Momentum</v>
      </c>
      <c r="P71" t="str">
        <f t="shared" si="24"/>
        <v>No Trend + Momentum</v>
      </c>
      <c r="Q71">
        <f t="shared" si="25"/>
        <v>8</v>
      </c>
      <c r="R71">
        <f t="shared" si="26"/>
        <v>28.900000000000091</v>
      </c>
      <c r="S71">
        <f t="shared" si="27"/>
        <v>0.27681660899653893</v>
      </c>
      <c r="T71" t="str">
        <f t="shared" si="28"/>
        <v>No Indication</v>
      </c>
      <c r="U71" t="str">
        <f t="shared" si="29"/>
        <v>No T+M+I</v>
      </c>
      <c r="V71">
        <v>1627.6295343433533</v>
      </c>
      <c r="W71">
        <v>1592.4993759173069</v>
      </c>
      <c r="X71">
        <f t="shared" si="30"/>
        <v>35.130158426046364</v>
      </c>
      <c r="Y71">
        <v>32.454455328505304</v>
      </c>
      <c r="Z71" t="str">
        <f t="shared" si="31"/>
        <v>UP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1638</v>
      </c>
      <c r="D72">
        <v>1645</v>
      </c>
      <c r="E72">
        <v>1631.75</v>
      </c>
      <c r="F72">
        <v>1638</v>
      </c>
      <c r="G72">
        <f>_xll.TA_TYPPRICE(D72,E72,F72)</f>
        <v>1638.25</v>
      </c>
      <c r="H72">
        <v>1644.0357412623857</v>
      </c>
      <c r="I72" t="str">
        <f t="shared" si="20"/>
        <v>DOWN</v>
      </c>
      <c r="J72">
        <v>1652.2085280362242</v>
      </c>
      <c r="K72">
        <v>1626.4664825525535</v>
      </c>
      <c r="L72" t="str">
        <f t="shared" si="21"/>
        <v>No Confirmation</v>
      </c>
      <c r="M72" t="str">
        <f t="shared" si="22"/>
        <v>No Trend</v>
      </c>
      <c r="N72">
        <v>51.206145084226442</v>
      </c>
      <c r="O72" t="str">
        <f t="shared" si="23"/>
        <v>No Momentum</v>
      </c>
      <c r="P72" t="str">
        <f t="shared" si="24"/>
        <v>No Trend + Momentum</v>
      </c>
      <c r="Q72">
        <f t="shared" si="25"/>
        <v>6.25</v>
      </c>
      <c r="R72">
        <f t="shared" si="26"/>
        <v>13.25</v>
      </c>
      <c r="S72">
        <f t="shared" si="27"/>
        <v>0.47169811320754718</v>
      </c>
      <c r="T72" t="str">
        <f t="shared" si="28"/>
        <v>No Indication</v>
      </c>
      <c r="U72" t="str">
        <f t="shared" si="29"/>
        <v>No T+M+I</v>
      </c>
      <c r="V72">
        <v>1629.2249905982219</v>
      </c>
      <c r="W72">
        <v>1595.869792516025</v>
      </c>
      <c r="X72">
        <f t="shared" si="30"/>
        <v>33.355198082196921</v>
      </c>
      <c r="Y72">
        <v>32.634603879243627</v>
      </c>
      <c r="Z72" t="str">
        <f t="shared" si="31"/>
        <v>UP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1630</v>
      </c>
      <c r="D73">
        <v>1638.6</v>
      </c>
      <c r="E73">
        <v>1609</v>
      </c>
      <c r="F73">
        <v>1633.9</v>
      </c>
      <c r="G73">
        <f>_xll.TA_TYPPRICE(D73,E73,F73)</f>
        <v>1627.1666666666667</v>
      </c>
      <c r="H73">
        <v>1635.6012039645261</v>
      </c>
      <c r="I73" t="str">
        <f t="shared" si="20"/>
        <v>DOWN</v>
      </c>
      <c r="J73">
        <v>1649.1844106948411</v>
      </c>
      <c r="K73">
        <v>1622.5850419853193</v>
      </c>
      <c r="L73" t="str">
        <f t="shared" si="21"/>
        <v>No Confirmation</v>
      </c>
      <c r="M73" t="str">
        <f t="shared" si="22"/>
        <v>No Trend</v>
      </c>
      <c r="N73">
        <v>47.583460379761902</v>
      </c>
      <c r="O73" t="str">
        <f t="shared" si="23"/>
        <v>No Momentum</v>
      </c>
      <c r="P73" t="str">
        <f t="shared" si="24"/>
        <v>No Trend + Momentum</v>
      </c>
      <c r="Q73">
        <f t="shared" si="25"/>
        <v>24.900000000000091</v>
      </c>
      <c r="R73">
        <f t="shared" si="26"/>
        <v>29.599999999999909</v>
      </c>
      <c r="S73">
        <f t="shared" si="27"/>
        <v>0.84121621621622189</v>
      </c>
      <c r="T73" t="str">
        <f t="shared" si="28"/>
        <v>UP</v>
      </c>
      <c r="U73" t="str">
        <f t="shared" si="29"/>
        <v>No T+M+I</v>
      </c>
      <c r="V73">
        <v>1629.9442228138801</v>
      </c>
      <c r="W73">
        <v>1598.6868449222454</v>
      </c>
      <c r="X73">
        <f t="shared" si="30"/>
        <v>31.257377891634633</v>
      </c>
      <c r="Y73">
        <v>32.35915868172183</v>
      </c>
      <c r="Z73" t="str">
        <f t="shared" si="31"/>
        <v>DOWN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1609</v>
      </c>
      <c r="D74">
        <v>1633.5</v>
      </c>
      <c r="E74">
        <v>1599</v>
      </c>
      <c r="F74">
        <v>1626.3</v>
      </c>
      <c r="G74">
        <f>_xll.TA_TYPPRICE(D74,E74,F74)</f>
        <v>1619.6000000000001</v>
      </c>
      <c r="H74">
        <v>1627.600601982263</v>
      </c>
      <c r="I74" t="str">
        <f t="shared" si="20"/>
        <v>DOWN</v>
      </c>
      <c r="J74">
        <v>1645.6989860959875</v>
      </c>
      <c r="K74">
        <v>1617.3439215441372</v>
      </c>
      <c r="L74" t="str">
        <f t="shared" si="21"/>
        <v>No Confirmation</v>
      </c>
      <c r="M74" t="str">
        <f t="shared" si="22"/>
        <v>No Trend</v>
      </c>
      <c r="N74">
        <v>40.881855714695547</v>
      </c>
      <c r="O74" t="str">
        <f t="shared" si="23"/>
        <v>No Momentum</v>
      </c>
      <c r="P74" t="str">
        <f t="shared" si="24"/>
        <v>No Trend + Momentum</v>
      </c>
      <c r="Q74">
        <f t="shared" si="25"/>
        <v>27.299999999999955</v>
      </c>
      <c r="R74">
        <f t="shared" si="26"/>
        <v>34.5</v>
      </c>
      <c r="S74">
        <f t="shared" si="27"/>
        <v>0.79130434782608561</v>
      </c>
      <c r="T74" t="str">
        <f t="shared" si="28"/>
        <v>No Indication</v>
      </c>
      <c r="U74" t="str">
        <f t="shared" si="29"/>
        <v>No T+M+I</v>
      </c>
      <c r="V74">
        <v>1629.3835731502063</v>
      </c>
      <c r="W74">
        <v>1600.7322638168939</v>
      </c>
      <c r="X74">
        <f t="shared" si="30"/>
        <v>28.651309333312383</v>
      </c>
      <c r="Y74">
        <v>31.617588812039941</v>
      </c>
      <c r="Z74" t="str">
        <f t="shared" si="31"/>
        <v>DOWN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1628.5</v>
      </c>
      <c r="D75">
        <v>1640.5</v>
      </c>
      <c r="E75">
        <v>1612.3</v>
      </c>
      <c r="F75">
        <v>1622</v>
      </c>
      <c r="G75">
        <f>_xll.TA_TYPPRICE(D75,E75,F75)</f>
        <v>1624.9333333333334</v>
      </c>
      <c r="H75">
        <v>1626.2669676577982</v>
      </c>
      <c r="I75" t="str">
        <f t="shared" si="20"/>
        <v>DOWN</v>
      </c>
      <c r="J75">
        <v>1644.5436558524348</v>
      </c>
      <c r="K75">
        <v>1616.2230500898845</v>
      </c>
      <c r="L75" t="str">
        <f t="shared" si="21"/>
        <v>No Confirmation</v>
      </c>
      <c r="M75" t="str">
        <f t="shared" si="22"/>
        <v>No Trend</v>
      </c>
      <c r="N75">
        <v>37.178623345027532</v>
      </c>
      <c r="O75" t="str">
        <f t="shared" si="23"/>
        <v>DOWN</v>
      </c>
      <c r="P75" t="str">
        <f t="shared" si="24"/>
        <v>No Trend + Momentum</v>
      </c>
      <c r="Q75">
        <f t="shared" si="25"/>
        <v>9.7000000000000455</v>
      </c>
      <c r="R75">
        <f t="shared" si="26"/>
        <v>28.200000000000045</v>
      </c>
      <c r="S75">
        <f t="shared" si="27"/>
        <v>0.34397163120567481</v>
      </c>
      <c r="T75" t="str">
        <f t="shared" si="28"/>
        <v>No Indication</v>
      </c>
      <c r="U75" t="str">
        <f t="shared" si="29"/>
        <v>No T+M+I</v>
      </c>
      <c r="V75">
        <v>1628.2476388194054</v>
      </c>
      <c r="W75">
        <v>1602.3076516823091</v>
      </c>
      <c r="X75">
        <f t="shared" si="30"/>
        <v>25.939987137096296</v>
      </c>
      <c r="Y75">
        <v>30.482068477051211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1628</v>
      </c>
      <c r="D76">
        <v>1654</v>
      </c>
      <c r="E76">
        <v>1603.4</v>
      </c>
      <c r="F76">
        <v>1650.1</v>
      </c>
      <c r="G76">
        <f>_xll.TA_TYPPRICE(D76,E76,F76)</f>
        <v>1635.8333333333333</v>
      </c>
      <c r="H76">
        <v>1631.0501504955657</v>
      </c>
      <c r="I76" t="str">
        <f t="shared" si="20"/>
        <v>UP</v>
      </c>
      <c r="J76">
        <v>1646.6450656630047</v>
      </c>
      <c r="K76">
        <v>1613.3734834032434</v>
      </c>
      <c r="L76" t="str">
        <f t="shared" si="21"/>
        <v>UP</v>
      </c>
      <c r="M76" t="str">
        <f t="shared" si="22"/>
        <v>UP</v>
      </c>
      <c r="N76">
        <v>63.894576863663509</v>
      </c>
      <c r="O76" t="str">
        <f t="shared" si="23"/>
        <v>UP</v>
      </c>
      <c r="P76" t="str">
        <f t="shared" si="24"/>
        <v>UP</v>
      </c>
      <c r="Q76">
        <f t="shared" si="25"/>
        <v>46.699999999999818</v>
      </c>
      <c r="R76">
        <f t="shared" si="26"/>
        <v>50.599999999999909</v>
      </c>
      <c r="S76">
        <f t="shared" si="27"/>
        <v>0.92292490118576886</v>
      </c>
      <c r="T76" t="str">
        <f t="shared" si="28"/>
        <v>UP</v>
      </c>
      <c r="U76" t="str">
        <f t="shared" si="29"/>
        <v>UP</v>
      </c>
      <c r="V76">
        <v>1631.6095405394969</v>
      </c>
      <c r="W76">
        <v>1605.8478256317678</v>
      </c>
      <c r="X76">
        <f t="shared" si="30"/>
        <v>25.761714907729129</v>
      </c>
      <c r="Y76">
        <v>29.537997763186794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1650</v>
      </c>
      <c r="D77">
        <v>1650</v>
      </c>
      <c r="E77">
        <v>1617.4</v>
      </c>
      <c r="F77">
        <v>1631.75</v>
      </c>
      <c r="G77">
        <f>_xll.TA_TYPPRICE(D77,E77,F77)</f>
        <v>1633.05</v>
      </c>
      <c r="H77">
        <v>1632.0500752477828</v>
      </c>
      <c r="I77" t="str">
        <f t="shared" si="20"/>
        <v>DOWN</v>
      </c>
      <c r="J77">
        <v>1647.3906066267814</v>
      </c>
      <c r="K77">
        <v>1614.2682648691894</v>
      </c>
      <c r="L77" t="str">
        <f t="shared" si="21"/>
        <v>No Confirmation</v>
      </c>
      <c r="M77" t="str">
        <f t="shared" si="22"/>
        <v>No Trend</v>
      </c>
      <c r="N77">
        <v>47.42984402466309</v>
      </c>
      <c r="O77" t="str">
        <f t="shared" si="23"/>
        <v>No Momentum</v>
      </c>
      <c r="P77" t="str">
        <f t="shared" si="24"/>
        <v>No Trend + Momentum</v>
      </c>
      <c r="Q77">
        <f t="shared" si="25"/>
        <v>14.349999999999909</v>
      </c>
      <c r="R77">
        <f t="shared" si="26"/>
        <v>32.599999999999909</v>
      </c>
      <c r="S77">
        <f t="shared" si="27"/>
        <v>0.44018404907975306</v>
      </c>
      <c r="T77" t="str">
        <f t="shared" si="28"/>
        <v>No Indication</v>
      </c>
      <c r="U77" t="str">
        <f t="shared" si="29"/>
        <v>No T+M+I</v>
      </c>
      <c r="V77">
        <v>1631.6311496872665</v>
      </c>
      <c r="W77">
        <v>1607.7665052145999</v>
      </c>
      <c r="X77">
        <f t="shared" si="30"/>
        <v>23.864644472666669</v>
      </c>
      <c r="Y77">
        <v>28.40332710508277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1625</v>
      </c>
      <c r="D78">
        <v>1625</v>
      </c>
      <c r="E78">
        <v>1594.3</v>
      </c>
      <c r="F78">
        <v>1621.6</v>
      </c>
      <c r="G78">
        <f>_xll.TA_TYPPRICE(D78,E78,F78)</f>
        <v>1613.6333333333332</v>
      </c>
      <c r="H78">
        <v>1622.841704290558</v>
      </c>
      <c r="I78" t="str">
        <f t="shared" si="20"/>
        <v>DOWN</v>
      </c>
      <c r="J78">
        <v>1642.4149162652743</v>
      </c>
      <c r="K78">
        <v>1609.8308726760361</v>
      </c>
      <c r="L78" t="str">
        <f t="shared" si="21"/>
        <v>No Confirmation</v>
      </c>
      <c r="M78" t="str">
        <f t="shared" si="22"/>
        <v>No Trend</v>
      </c>
      <c r="N78">
        <v>40.257270593173864</v>
      </c>
      <c r="O78" t="str">
        <f t="shared" si="23"/>
        <v>No Momentum</v>
      </c>
      <c r="P78" t="str">
        <f t="shared" si="24"/>
        <v>No Trend + Momentum</v>
      </c>
      <c r="Q78">
        <f t="shared" si="25"/>
        <v>27.299999999999955</v>
      </c>
      <c r="R78">
        <f t="shared" si="26"/>
        <v>30.700000000000045</v>
      </c>
      <c r="S78">
        <f t="shared" si="27"/>
        <v>0.88925081433224473</v>
      </c>
      <c r="T78" t="str">
        <f t="shared" si="28"/>
        <v>UP</v>
      </c>
      <c r="U78" t="str">
        <f t="shared" si="29"/>
        <v>No T+M+I</v>
      </c>
      <c r="V78">
        <v>1630.0878958892256</v>
      </c>
      <c r="W78">
        <v>1608.791208532037</v>
      </c>
      <c r="X78">
        <f t="shared" si="30"/>
        <v>21.296687357188603</v>
      </c>
      <c r="Y78">
        <v>26.981999155503935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1620</v>
      </c>
      <c r="D79">
        <v>1641.5</v>
      </c>
      <c r="E79">
        <v>1611.7</v>
      </c>
      <c r="F79">
        <v>1612.15</v>
      </c>
      <c r="G79">
        <f>_xll.TA_TYPPRICE(D79,E79,F79)</f>
        <v>1621.7833333333335</v>
      </c>
      <c r="H79">
        <v>1622.3125188119457</v>
      </c>
      <c r="I79" t="str">
        <f t="shared" si="20"/>
        <v>DOWN</v>
      </c>
      <c r="J79">
        <v>1642.2116015396577</v>
      </c>
      <c r="K79">
        <v>1610.2462343035836</v>
      </c>
      <c r="L79" t="str">
        <f t="shared" si="21"/>
        <v>No Confirmation</v>
      </c>
      <c r="M79" t="str">
        <f t="shared" si="22"/>
        <v>No Trend</v>
      </c>
      <c r="N79">
        <v>34.23253317152377</v>
      </c>
      <c r="O79" t="str">
        <f t="shared" si="23"/>
        <v>DOWN</v>
      </c>
      <c r="P79" t="str">
        <f t="shared" si="24"/>
        <v>No Trend + Momentum</v>
      </c>
      <c r="Q79">
        <f t="shared" si="25"/>
        <v>0.45000000000004547</v>
      </c>
      <c r="R79">
        <f t="shared" si="26"/>
        <v>29.799999999999955</v>
      </c>
      <c r="S79">
        <f t="shared" si="27"/>
        <v>1.5100671140941147E-2</v>
      </c>
      <c r="T79" t="str">
        <f t="shared" si="28"/>
        <v>DOWN</v>
      </c>
      <c r="U79" t="str">
        <f t="shared" si="29"/>
        <v>No T+M+I</v>
      </c>
      <c r="V79">
        <v>1627.3282195985755</v>
      </c>
      <c r="W79">
        <v>1609.0400079000342</v>
      </c>
      <c r="X79">
        <f t="shared" si="30"/>
        <v>18.288211698541318</v>
      </c>
      <c r="Y79">
        <v>25.243241664111412</v>
      </c>
      <c r="Z79" t="str">
        <f t="shared" si="31"/>
        <v>DOWN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1619.5</v>
      </c>
      <c r="D80">
        <v>1640.95</v>
      </c>
      <c r="E80">
        <v>1611</v>
      </c>
      <c r="F80">
        <v>1634</v>
      </c>
      <c r="G80">
        <f>_xll.TA_TYPPRICE(D80,E80,F80)</f>
        <v>1628.6499999999999</v>
      </c>
      <c r="H80">
        <v>1625.4812594059727</v>
      </c>
      <c r="I80" t="str">
        <f t="shared" si="20"/>
        <v>UP</v>
      </c>
      <c r="J80">
        <v>1641.9312456419561</v>
      </c>
      <c r="K80">
        <v>1610.4137377916761</v>
      </c>
      <c r="L80" t="str">
        <f t="shared" si="21"/>
        <v>No Confirmation</v>
      </c>
      <c r="M80" t="str">
        <f t="shared" si="22"/>
        <v>No Trend</v>
      </c>
      <c r="N80">
        <v>54.090219906107173</v>
      </c>
      <c r="O80" t="str">
        <f t="shared" si="23"/>
        <v>No Momentum</v>
      </c>
      <c r="P80" t="str">
        <f t="shared" si="24"/>
        <v>No Trend + Momentum</v>
      </c>
      <c r="Q80">
        <f t="shared" si="25"/>
        <v>23</v>
      </c>
      <c r="R80">
        <f t="shared" si="26"/>
        <v>29.950000000000045</v>
      </c>
      <c r="S80">
        <f t="shared" si="27"/>
        <v>0.76794657762938112</v>
      </c>
      <c r="T80" t="str">
        <f t="shared" si="28"/>
        <v>No Indication</v>
      </c>
      <c r="U80" t="str">
        <f t="shared" si="29"/>
        <v>No T+M+I</v>
      </c>
      <c r="V80">
        <v>1628.3546473526408</v>
      </c>
      <c r="W80">
        <v>1610.8888962037354</v>
      </c>
      <c r="X80">
        <f t="shared" si="30"/>
        <v>17.465751148905383</v>
      </c>
      <c r="Y80">
        <v>23.687743561070207</v>
      </c>
      <c r="Z80" t="str">
        <f t="shared" si="31"/>
        <v>DOWN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1628</v>
      </c>
      <c r="D81">
        <v>1664.95</v>
      </c>
      <c r="E81">
        <v>1628</v>
      </c>
      <c r="F81">
        <v>1656.2</v>
      </c>
      <c r="G81">
        <f>_xll.TA_TYPPRICE(D81,E81,F81)</f>
        <v>1649.7166666666665</v>
      </c>
      <c r="H81">
        <v>1637.5989630363197</v>
      </c>
      <c r="I81" t="str">
        <f t="shared" si="20"/>
        <v>UP</v>
      </c>
      <c r="J81">
        <v>1647.0465243881881</v>
      </c>
      <c r="K81">
        <v>1614.3217960601926</v>
      </c>
      <c r="L81" t="str">
        <f t="shared" si="21"/>
        <v>UP</v>
      </c>
      <c r="M81" t="str">
        <f t="shared" si="22"/>
        <v>UP</v>
      </c>
      <c r="N81">
        <v>66.815436780119143</v>
      </c>
      <c r="O81" t="str">
        <f t="shared" si="23"/>
        <v>UP</v>
      </c>
      <c r="P81" t="str">
        <f t="shared" si="24"/>
        <v>UP</v>
      </c>
      <c r="Q81">
        <f t="shared" si="25"/>
        <v>28.200000000000045</v>
      </c>
      <c r="R81">
        <f t="shared" si="26"/>
        <v>36.950000000000045</v>
      </c>
      <c r="S81">
        <f t="shared" si="27"/>
        <v>0.76319350473613023</v>
      </c>
      <c r="T81" t="str">
        <f t="shared" si="28"/>
        <v>No Indication</v>
      </c>
      <c r="U81" t="str">
        <f t="shared" si="29"/>
        <v>No T+M+I</v>
      </c>
      <c r="V81">
        <v>1632.6385477599267</v>
      </c>
      <c r="W81">
        <v>1614.2452742627179</v>
      </c>
      <c r="X81">
        <f t="shared" si="30"/>
        <v>18.393273497208838</v>
      </c>
      <c r="Y81">
        <v>22.628849548297932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1662.1</v>
      </c>
      <c r="D82">
        <v>1684</v>
      </c>
      <c r="E82">
        <v>1655.7</v>
      </c>
      <c r="F82">
        <v>1667.35</v>
      </c>
      <c r="G82">
        <f>_xll.TA_TYPPRICE(D82,E82,F82)</f>
        <v>1669.0166666666664</v>
      </c>
      <c r="H82">
        <v>1653.307814851493</v>
      </c>
      <c r="I82" t="str">
        <f t="shared" si="20"/>
        <v>UP</v>
      </c>
      <c r="J82">
        <v>1655.2584078574796</v>
      </c>
      <c r="K82">
        <v>1623.516952491261</v>
      </c>
      <c r="L82" t="str">
        <f t="shared" si="21"/>
        <v>UP</v>
      </c>
      <c r="M82" t="str">
        <f t="shared" si="22"/>
        <v>UP</v>
      </c>
      <c r="N82">
        <v>71.73417347903154</v>
      </c>
      <c r="O82" t="str">
        <f t="shared" si="23"/>
        <v>UP</v>
      </c>
      <c r="P82" t="str">
        <f t="shared" si="24"/>
        <v>UP</v>
      </c>
      <c r="Q82">
        <f t="shared" si="25"/>
        <v>11.649999999999864</v>
      </c>
      <c r="R82">
        <f t="shared" si="26"/>
        <v>28.299999999999955</v>
      </c>
      <c r="S82">
        <f t="shared" si="27"/>
        <v>0.41166077738515483</v>
      </c>
      <c r="T82" t="str">
        <f t="shared" si="28"/>
        <v>No Indication</v>
      </c>
      <c r="U82" t="str">
        <f t="shared" si="29"/>
        <v>No T+M+I</v>
      </c>
      <c r="V82">
        <v>1637.9787711814765</v>
      </c>
      <c r="W82">
        <v>1618.1789576506646</v>
      </c>
      <c r="X82">
        <f t="shared" si="30"/>
        <v>19.799813530811889</v>
      </c>
      <c r="Y82">
        <v>22.063042344800724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1667</v>
      </c>
      <c r="D83">
        <v>1670</v>
      </c>
      <c r="E83">
        <v>1653.65</v>
      </c>
      <c r="F83">
        <v>1663.9</v>
      </c>
      <c r="G83">
        <f>_xll.TA_TYPPRICE(D83,E83,F83)</f>
        <v>1662.5166666666667</v>
      </c>
      <c r="H83">
        <v>1657.9122407590799</v>
      </c>
      <c r="I83" t="str">
        <f t="shared" si="20"/>
        <v>UP</v>
      </c>
      <c r="J83">
        <v>1658.5343172224841</v>
      </c>
      <c r="K83">
        <v>1630.2131852709808</v>
      </c>
      <c r="L83" t="str">
        <f t="shared" si="21"/>
        <v>UP</v>
      </c>
      <c r="M83" t="str">
        <f t="shared" si="22"/>
        <v>UP</v>
      </c>
      <c r="N83">
        <v>67.844726917422037</v>
      </c>
      <c r="O83" t="str">
        <f t="shared" si="23"/>
        <v>UP</v>
      </c>
      <c r="P83" t="str">
        <f t="shared" si="24"/>
        <v>UP</v>
      </c>
      <c r="Q83">
        <f t="shared" si="25"/>
        <v>10.25</v>
      </c>
      <c r="R83">
        <f t="shared" si="26"/>
        <v>16.349999999999909</v>
      </c>
      <c r="S83">
        <f t="shared" si="27"/>
        <v>0.62691131498471298</v>
      </c>
      <c r="T83" t="str">
        <f t="shared" si="28"/>
        <v>No Indication</v>
      </c>
      <c r="U83" t="str">
        <f t="shared" si="29"/>
        <v>No T+M+I</v>
      </c>
      <c r="V83">
        <v>1641.9666525381724</v>
      </c>
      <c r="W83">
        <v>1621.5657015283932</v>
      </c>
      <c r="X83">
        <f t="shared" si="30"/>
        <v>20.400951009779192</v>
      </c>
      <c r="Y83">
        <v>21.730624077796417</v>
      </c>
      <c r="Z83" t="str">
        <f t="shared" si="31"/>
        <v>DOWN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1645</v>
      </c>
      <c r="D84">
        <v>1659.3</v>
      </c>
      <c r="E84">
        <v>1638.1</v>
      </c>
      <c r="F84">
        <v>1641.4</v>
      </c>
      <c r="G84">
        <f>_xll.TA_TYPPRICE(D84,E84,F84)</f>
        <v>1646.2666666666664</v>
      </c>
      <c r="H84">
        <v>1652.0894537128731</v>
      </c>
      <c r="I84" t="str">
        <f t="shared" si="20"/>
        <v>DOWN</v>
      </c>
      <c r="J84">
        <v>1658.7044689508209</v>
      </c>
      <c r="K84">
        <v>1631.9658107663183</v>
      </c>
      <c r="L84" t="str">
        <f t="shared" si="21"/>
        <v>No Confirmation</v>
      </c>
      <c r="M84" t="str">
        <f t="shared" si="22"/>
        <v>No Trend</v>
      </c>
      <c r="N84">
        <v>47.048620192741602</v>
      </c>
      <c r="O84" t="str">
        <f t="shared" si="23"/>
        <v>No Momentum</v>
      </c>
      <c r="P84" t="str">
        <f t="shared" si="24"/>
        <v>No Trend + Momentum</v>
      </c>
      <c r="Q84">
        <f t="shared" si="25"/>
        <v>3.3000000000001819</v>
      </c>
      <c r="R84">
        <f t="shared" si="26"/>
        <v>21.200000000000045</v>
      </c>
      <c r="S84">
        <f t="shared" si="27"/>
        <v>0.1556603773584988</v>
      </c>
      <c r="T84" t="str">
        <f t="shared" si="28"/>
        <v>DOWN</v>
      </c>
      <c r="U84" t="str">
        <f t="shared" si="29"/>
        <v>No T+M+I</v>
      </c>
      <c r="V84">
        <v>1641.8794752246074</v>
      </c>
      <c r="W84">
        <v>1623.0349088225864</v>
      </c>
      <c r="X84">
        <f t="shared" si="30"/>
        <v>18.844566402020973</v>
      </c>
      <c r="Y84">
        <v>21.153412542641327</v>
      </c>
      <c r="Z84" t="str">
        <f t="shared" si="31"/>
        <v>DOWN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1651</v>
      </c>
      <c r="D85">
        <v>1665.8</v>
      </c>
      <c r="E85">
        <v>1647.05</v>
      </c>
      <c r="F85">
        <v>1660.55</v>
      </c>
      <c r="G85">
        <f>_xll.TA_TYPPRICE(D85,E85,F85)</f>
        <v>1657.8</v>
      </c>
      <c r="H85">
        <v>1654.9447268564365</v>
      </c>
      <c r="I85" t="str">
        <f t="shared" si="20"/>
        <v>UP</v>
      </c>
      <c r="J85">
        <v>1660.2812536284162</v>
      </c>
      <c r="K85">
        <v>1635.3178528182475</v>
      </c>
      <c r="L85" t="str">
        <f t="shared" si="21"/>
        <v>UP</v>
      </c>
      <c r="M85" t="str">
        <f t="shared" si="22"/>
        <v>UP</v>
      </c>
      <c r="N85">
        <v>60.070102097613443</v>
      </c>
      <c r="O85" t="str">
        <f t="shared" si="23"/>
        <v>UP</v>
      </c>
      <c r="P85" t="str">
        <f t="shared" si="24"/>
        <v>UP</v>
      </c>
      <c r="Q85">
        <f t="shared" si="25"/>
        <v>13.5</v>
      </c>
      <c r="R85">
        <f t="shared" si="26"/>
        <v>18.75</v>
      </c>
      <c r="S85">
        <f t="shared" si="27"/>
        <v>0.72</v>
      </c>
      <c r="T85" t="str">
        <f t="shared" si="28"/>
        <v>No Indication</v>
      </c>
      <c r="U85" t="str">
        <f t="shared" si="29"/>
        <v>No T+M+I</v>
      </c>
      <c r="V85">
        <v>1644.7518636515908</v>
      </c>
      <c r="W85">
        <v>1625.8138044653579</v>
      </c>
      <c r="X85">
        <f t="shared" si="30"/>
        <v>18.938059186232977</v>
      </c>
      <c r="Y85">
        <v>20.710341871359656</v>
      </c>
      <c r="Z85" t="str">
        <f t="shared" si="31"/>
        <v>DOWN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1662.5</v>
      </c>
      <c r="D86">
        <v>1668.4</v>
      </c>
      <c r="E86">
        <v>1648</v>
      </c>
      <c r="F86">
        <v>1658.05</v>
      </c>
      <c r="G86">
        <f>_xll.TA_TYPPRICE(D86,E86,F86)</f>
        <v>1658.1499999999999</v>
      </c>
      <c r="H86">
        <v>1656.5473634282182</v>
      </c>
      <c r="I86" t="str">
        <f t="shared" si="20"/>
        <v>UP</v>
      </c>
      <c r="J86">
        <v>1662.0854194887681</v>
      </c>
      <c r="K86">
        <v>1638.1361077475258</v>
      </c>
      <c r="L86" t="str">
        <f t="shared" si="21"/>
        <v>No Confirmation</v>
      </c>
      <c r="M86" t="str">
        <f t="shared" si="22"/>
        <v>No Trend</v>
      </c>
      <c r="N86">
        <v>57.752519048661085</v>
      </c>
      <c r="O86" t="str">
        <f t="shared" si="23"/>
        <v>No Momentum</v>
      </c>
      <c r="P86" t="str">
        <f t="shared" si="24"/>
        <v>No Trend + Momentum</v>
      </c>
      <c r="Q86">
        <f t="shared" si="25"/>
        <v>10.049999999999955</v>
      </c>
      <c r="R86">
        <f t="shared" si="26"/>
        <v>20.400000000000091</v>
      </c>
      <c r="S86">
        <f t="shared" si="27"/>
        <v>0.492647058823525</v>
      </c>
      <c r="T86" t="str">
        <f t="shared" si="28"/>
        <v>No Indication</v>
      </c>
      <c r="U86" t="str">
        <f t="shared" si="29"/>
        <v>No T+M+I</v>
      </c>
      <c r="V86">
        <v>1646.7977307821154</v>
      </c>
      <c r="W86">
        <v>1628.2016708012573</v>
      </c>
      <c r="X86">
        <f t="shared" si="30"/>
        <v>18.596059980858172</v>
      </c>
      <c r="Y86">
        <v>20.287485493259361</v>
      </c>
      <c r="Z86" t="str">
        <f t="shared" si="31"/>
        <v>DOWN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1661</v>
      </c>
      <c r="D87">
        <v>1695.8</v>
      </c>
      <c r="E87">
        <v>1654</v>
      </c>
      <c r="F87">
        <v>1689.05</v>
      </c>
      <c r="G87">
        <f>_xll.TA_TYPPRICE(D87,E87,F87)</f>
        <v>1679.6166666666668</v>
      </c>
      <c r="H87">
        <v>1668.0820150474424</v>
      </c>
      <c r="I87" t="str">
        <f t="shared" si="20"/>
        <v>UP</v>
      </c>
      <c r="J87">
        <v>1669.577548491264</v>
      </c>
      <c r="K87">
        <v>1641.6614171369645</v>
      </c>
      <c r="L87" t="str">
        <f t="shared" si="21"/>
        <v>UP</v>
      </c>
      <c r="M87" t="str">
        <f t="shared" si="22"/>
        <v>UP</v>
      </c>
      <c r="N87">
        <v>73.562446963331979</v>
      </c>
      <c r="O87" t="str">
        <f t="shared" si="23"/>
        <v>UP</v>
      </c>
      <c r="P87" t="str">
        <f t="shared" si="24"/>
        <v>UP</v>
      </c>
      <c r="Q87">
        <f t="shared" si="25"/>
        <v>35.049999999999955</v>
      </c>
      <c r="R87">
        <f t="shared" si="26"/>
        <v>41.799999999999955</v>
      </c>
      <c r="S87">
        <f t="shared" si="27"/>
        <v>0.8385167464114831</v>
      </c>
      <c r="T87" t="str">
        <f t="shared" si="28"/>
        <v>UP</v>
      </c>
      <c r="U87" t="str">
        <f t="shared" si="29"/>
        <v>UP</v>
      </c>
      <c r="V87">
        <v>1653.2980798925591</v>
      </c>
      <c r="W87">
        <v>1632.7089544456085</v>
      </c>
      <c r="X87">
        <f t="shared" si="30"/>
        <v>20.589125446950675</v>
      </c>
      <c r="Y87">
        <v>20.347813483997623</v>
      </c>
      <c r="Z87" t="str">
        <f t="shared" si="31"/>
        <v>UP</v>
      </c>
      <c r="AA87" t="str">
        <f t="shared" si="32"/>
        <v>UP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1682.5</v>
      </c>
      <c r="D88">
        <v>1689.55</v>
      </c>
      <c r="E88">
        <v>1658.5</v>
      </c>
      <c r="F88">
        <v>1662</v>
      </c>
      <c r="G88">
        <f>_xll.TA_TYPPRICE(D88,E88,F88)</f>
        <v>1670.0166666666667</v>
      </c>
      <c r="H88">
        <v>1669.0493408570546</v>
      </c>
      <c r="I88" t="str">
        <f t="shared" si="20"/>
        <v>DOWN</v>
      </c>
      <c r="J88">
        <v>1674.0158710487608</v>
      </c>
      <c r="K88">
        <v>1645.4033244398613</v>
      </c>
      <c r="L88" t="str">
        <f t="shared" si="21"/>
        <v>No Confirmation</v>
      </c>
      <c r="M88" t="str">
        <f t="shared" si="22"/>
        <v>No Trend</v>
      </c>
      <c r="N88">
        <v>52.239623969991669</v>
      </c>
      <c r="O88" t="str">
        <f t="shared" si="23"/>
        <v>No Momentum</v>
      </c>
      <c r="P88" t="str">
        <f t="shared" si="24"/>
        <v>No Trend + Momentum</v>
      </c>
      <c r="Q88">
        <f t="shared" si="25"/>
        <v>3.5</v>
      </c>
      <c r="R88">
        <f t="shared" si="26"/>
        <v>31.049999999999955</v>
      </c>
      <c r="S88">
        <f t="shared" si="27"/>
        <v>0.11272141706924332</v>
      </c>
      <c r="T88" t="str">
        <f t="shared" si="28"/>
        <v>DOWN</v>
      </c>
      <c r="U88" t="str">
        <f t="shared" si="29"/>
        <v>No T+M+I</v>
      </c>
      <c r="V88">
        <v>1654.6368368321655</v>
      </c>
      <c r="W88">
        <v>1634.8786615237116</v>
      </c>
      <c r="X88">
        <f t="shared" si="30"/>
        <v>19.758175308453929</v>
      </c>
      <c r="Y88">
        <v>20.229885848888884</v>
      </c>
      <c r="Z88" t="str">
        <f t="shared" si="31"/>
        <v>DOWN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1670.7</v>
      </c>
      <c r="D89">
        <v>1688.6</v>
      </c>
      <c r="E89">
        <v>1665</v>
      </c>
      <c r="F89">
        <v>1682.05</v>
      </c>
      <c r="G89">
        <f>_xll.TA_TYPPRICE(D89,E89,F89)</f>
        <v>1678.55</v>
      </c>
      <c r="H89">
        <v>1673.7996704285274</v>
      </c>
      <c r="I89" t="str">
        <f t="shared" si="20"/>
        <v>UP</v>
      </c>
      <c r="J89">
        <v>1677.2567885934807</v>
      </c>
      <c r="K89">
        <v>1649.7581412310033</v>
      </c>
      <c r="L89" t="str">
        <f t="shared" si="21"/>
        <v>UP</v>
      </c>
      <c r="M89" t="str">
        <f t="shared" si="22"/>
        <v>UP</v>
      </c>
      <c r="N89">
        <v>62.350795160265463</v>
      </c>
      <c r="O89" t="str">
        <f t="shared" si="23"/>
        <v>UP</v>
      </c>
      <c r="P89" t="str">
        <f t="shared" si="24"/>
        <v>UP</v>
      </c>
      <c r="Q89">
        <f t="shared" si="25"/>
        <v>17.049999999999955</v>
      </c>
      <c r="R89">
        <f t="shared" si="26"/>
        <v>23.599999999999909</v>
      </c>
      <c r="S89">
        <f t="shared" si="27"/>
        <v>0.72245762711864492</v>
      </c>
      <c r="T89" t="str">
        <f t="shared" si="28"/>
        <v>No Indication</v>
      </c>
      <c r="U89" t="str">
        <f t="shared" si="29"/>
        <v>No T+M+I</v>
      </c>
      <c r="V89">
        <v>1658.854246550294</v>
      </c>
      <c r="W89">
        <v>1638.3728347441775</v>
      </c>
      <c r="X89">
        <f t="shared" si="30"/>
        <v>20.481411806116512</v>
      </c>
      <c r="Y89">
        <v>20.280191040334408</v>
      </c>
      <c r="Z89" t="str">
        <f t="shared" si="31"/>
        <v>UP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1676</v>
      </c>
      <c r="D90">
        <v>1693.8</v>
      </c>
      <c r="E90">
        <v>1673.15</v>
      </c>
      <c r="F90">
        <v>1691.65</v>
      </c>
      <c r="G90">
        <f>_xll.TA_TYPPRICE(D90,E90,F90)</f>
        <v>1686.2</v>
      </c>
      <c r="H90">
        <v>1679.9998352142638</v>
      </c>
      <c r="I90" t="str">
        <f t="shared" si="20"/>
        <v>UP</v>
      </c>
      <c r="J90">
        <v>1680.9330577949295</v>
      </c>
      <c r="K90">
        <v>1654.9563320685581</v>
      </c>
      <c r="L90" t="str">
        <f t="shared" si="21"/>
        <v>UP</v>
      </c>
      <c r="M90" t="str">
        <f t="shared" si="22"/>
        <v>UP</v>
      </c>
      <c r="N90">
        <v>66.584742111470192</v>
      </c>
      <c r="O90" t="str">
        <f t="shared" si="23"/>
        <v>UP</v>
      </c>
      <c r="P90" t="str">
        <f t="shared" si="24"/>
        <v>UP</v>
      </c>
      <c r="Q90">
        <f t="shared" si="25"/>
        <v>18.5</v>
      </c>
      <c r="R90">
        <f t="shared" si="26"/>
        <v>20.649999999999864</v>
      </c>
      <c r="S90">
        <f t="shared" si="27"/>
        <v>0.89588377723971535</v>
      </c>
      <c r="T90" t="str">
        <f t="shared" si="28"/>
        <v>UP</v>
      </c>
      <c r="U90" t="str">
        <f t="shared" si="29"/>
        <v>UP</v>
      </c>
      <c r="V90">
        <v>1663.8997470810179</v>
      </c>
      <c r="W90">
        <v>1642.319291429794</v>
      </c>
      <c r="X90">
        <f t="shared" si="30"/>
        <v>21.580455651223929</v>
      </c>
      <c r="Y90">
        <v>20.540243962512314</v>
      </c>
      <c r="Z90" t="str">
        <f t="shared" si="31"/>
        <v>UP</v>
      </c>
      <c r="AA90" t="str">
        <f t="shared" si="32"/>
        <v>UP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1690</v>
      </c>
      <c r="D91">
        <v>1715.15</v>
      </c>
      <c r="E91">
        <v>1687.65</v>
      </c>
      <c r="F91">
        <v>1704</v>
      </c>
      <c r="G91">
        <f>_xll.TA_TYPPRICE(D91,E91,F91)</f>
        <v>1702.2666666666667</v>
      </c>
      <c r="H91">
        <v>1691.1332509404651</v>
      </c>
      <c r="I91" t="str">
        <f t="shared" si="20"/>
        <v>UP</v>
      </c>
      <c r="J91">
        <v>1688.5368227293895</v>
      </c>
      <c r="K91">
        <v>1662.2215916088785</v>
      </c>
      <c r="L91" t="str">
        <f t="shared" si="21"/>
        <v>UP</v>
      </c>
      <c r="M91" t="str">
        <f t="shared" si="22"/>
        <v>UP</v>
      </c>
      <c r="N91">
        <v>71.702137501768163</v>
      </c>
      <c r="O91" t="str">
        <f t="shared" si="23"/>
        <v>UP</v>
      </c>
      <c r="P91" t="str">
        <f t="shared" si="24"/>
        <v>UP</v>
      </c>
      <c r="Q91">
        <f t="shared" si="25"/>
        <v>16.349999999999909</v>
      </c>
      <c r="R91">
        <f t="shared" si="26"/>
        <v>27.5</v>
      </c>
      <c r="S91">
        <f t="shared" si="27"/>
        <v>0.59454545454545127</v>
      </c>
      <c r="T91" t="str">
        <f t="shared" si="28"/>
        <v>No Indication</v>
      </c>
      <c r="U91" t="str">
        <f t="shared" si="29"/>
        <v>No T+M+I</v>
      </c>
      <c r="V91">
        <v>1670.0690167608614</v>
      </c>
      <c r="W91">
        <v>1646.8882328053649</v>
      </c>
      <c r="X91">
        <f t="shared" si="30"/>
        <v>23.180783955496508</v>
      </c>
      <c r="Y91">
        <v>21.068351961109151</v>
      </c>
      <c r="Z91" t="str">
        <f t="shared" si="31"/>
        <v>UP</v>
      </c>
      <c r="AA91" t="str">
        <f t="shared" si="32"/>
        <v>No TMIM</v>
      </c>
      <c r="AB91" t="str">
        <f t="shared" si="33"/>
        <v>UP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1712.9</v>
      </c>
      <c r="D92">
        <v>1713</v>
      </c>
      <c r="E92">
        <v>1688.1</v>
      </c>
      <c r="F92">
        <v>1700</v>
      </c>
      <c r="G92">
        <f>_xll.TA_TYPPRICE(D92,E92,F92)</f>
        <v>1700.3666666666668</v>
      </c>
      <c r="H92">
        <v>1695.749958803566</v>
      </c>
      <c r="I92" t="str">
        <f t="shared" si="20"/>
        <v>UP</v>
      </c>
      <c r="J92">
        <v>1693.9730843450807</v>
      </c>
      <c r="K92">
        <v>1667.9723490291276</v>
      </c>
      <c r="L92" t="str">
        <f t="shared" si="21"/>
        <v>UP</v>
      </c>
      <c r="M92" t="str">
        <f t="shared" si="22"/>
        <v>UP</v>
      </c>
      <c r="N92">
        <v>67.51599620491794</v>
      </c>
      <c r="O92" t="str">
        <f t="shared" si="23"/>
        <v>UP</v>
      </c>
      <c r="P92" t="str">
        <f t="shared" si="24"/>
        <v>UP</v>
      </c>
      <c r="Q92">
        <f t="shared" si="25"/>
        <v>11.900000000000091</v>
      </c>
      <c r="R92">
        <f t="shared" si="26"/>
        <v>24.900000000000091</v>
      </c>
      <c r="S92">
        <f t="shared" si="27"/>
        <v>0.47791164658634727</v>
      </c>
      <c r="T92" t="str">
        <f t="shared" si="28"/>
        <v>No Indication</v>
      </c>
      <c r="U92" t="str">
        <f t="shared" si="29"/>
        <v>No T+M+I</v>
      </c>
      <c r="V92">
        <v>1674.6737834130365</v>
      </c>
      <c r="W92">
        <v>1650.8224377827453</v>
      </c>
      <c r="X92">
        <f t="shared" si="30"/>
        <v>23.851345630291235</v>
      </c>
      <c r="Y92">
        <v>21.624950694945568</v>
      </c>
      <c r="Z92" t="str">
        <f t="shared" si="31"/>
        <v>UP</v>
      </c>
      <c r="AA92" t="str">
        <f t="shared" si="32"/>
        <v>No TMIM</v>
      </c>
      <c r="AB92" t="str">
        <f t="shared" si="33"/>
        <v>UP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1711</v>
      </c>
      <c r="D93">
        <v>1804</v>
      </c>
      <c r="E93">
        <v>1700.75</v>
      </c>
      <c r="F93">
        <v>1790</v>
      </c>
      <c r="G93">
        <f>_xll.TA_TYPPRICE(D93,E93,F93)</f>
        <v>1764.9166666666667</v>
      </c>
      <c r="H93">
        <v>1730.3333127351164</v>
      </c>
      <c r="I93" t="str">
        <f t="shared" si="20"/>
        <v>UP</v>
      </c>
      <c r="J93">
        <v>1718.4235100461738</v>
      </c>
      <c r="K93">
        <v>1675.2562714670992</v>
      </c>
      <c r="L93" t="str">
        <f t="shared" si="21"/>
        <v>UP</v>
      </c>
      <c r="M93" t="str">
        <f t="shared" si="22"/>
        <v>UP</v>
      </c>
      <c r="N93">
        <v>87.70478807042538</v>
      </c>
      <c r="O93" t="str">
        <f t="shared" si="23"/>
        <v>UP</v>
      </c>
      <c r="P93" t="str">
        <f t="shared" si="24"/>
        <v>UP</v>
      </c>
      <c r="Q93">
        <f t="shared" si="25"/>
        <v>89.25</v>
      </c>
      <c r="R93">
        <f t="shared" si="26"/>
        <v>103.25</v>
      </c>
      <c r="S93">
        <f t="shared" si="27"/>
        <v>0.86440677966101698</v>
      </c>
      <c r="T93" t="str">
        <f t="shared" si="28"/>
        <v>UP</v>
      </c>
      <c r="U93" t="str">
        <f t="shared" si="29"/>
        <v>UP</v>
      </c>
      <c r="V93">
        <v>1692.4162782725693</v>
      </c>
      <c r="W93">
        <v>1661.1318868358753</v>
      </c>
      <c r="X93">
        <f t="shared" si="30"/>
        <v>31.284391436694023</v>
      </c>
      <c r="Y93">
        <v>23.55683884329526</v>
      </c>
      <c r="Z93" t="str">
        <f t="shared" si="31"/>
        <v>UP</v>
      </c>
      <c r="AA93" t="str">
        <f t="shared" si="32"/>
        <v>UP</v>
      </c>
      <c r="AB93" t="str">
        <f t="shared" si="33"/>
        <v>UP</v>
      </c>
      <c r="AC93" t="str">
        <f t="shared" si="34"/>
        <v>UP</v>
      </c>
      <c r="AD93">
        <f t="shared" si="35"/>
        <v>1712.5</v>
      </c>
      <c r="AE93">
        <f t="shared" si="36"/>
        <v>1740.2</v>
      </c>
      <c r="AF93">
        <f t="shared" si="37"/>
        <v>1752.4</v>
      </c>
      <c r="AG93">
        <f t="shared" si="38"/>
        <v>1764.5500000000002</v>
      </c>
    </row>
    <row r="94" spans="1:33" x14ac:dyDescent="0.25">
      <c r="A94" t="s">
        <v>5</v>
      </c>
      <c r="B94" s="1">
        <v>42990</v>
      </c>
      <c r="C94">
        <v>1803.75</v>
      </c>
      <c r="D94">
        <v>1803.75</v>
      </c>
      <c r="E94">
        <v>1737</v>
      </c>
      <c r="F94">
        <v>1740</v>
      </c>
      <c r="G94">
        <f>_xll.TA_TYPPRICE(D94,E94,F94)</f>
        <v>1760.25</v>
      </c>
      <c r="H94">
        <v>1745.2916563675581</v>
      </c>
      <c r="I94" t="str">
        <f t="shared" si="20"/>
        <v>DOWN</v>
      </c>
      <c r="J94">
        <v>1737.3849522581352</v>
      </c>
      <c r="K94">
        <v>1688.9771000299661</v>
      </c>
      <c r="L94" t="str">
        <f t="shared" si="21"/>
        <v>UP</v>
      </c>
      <c r="M94" t="str">
        <f t="shared" si="22"/>
        <v>No Trend</v>
      </c>
      <c r="N94">
        <v>61.263607046735714</v>
      </c>
      <c r="O94" t="str">
        <f t="shared" si="23"/>
        <v>UP</v>
      </c>
      <c r="P94" t="str">
        <f t="shared" si="24"/>
        <v>No Trend + Momentum</v>
      </c>
      <c r="Q94">
        <f t="shared" si="25"/>
        <v>3</v>
      </c>
      <c r="R94">
        <f t="shared" si="26"/>
        <v>66.75</v>
      </c>
      <c r="S94">
        <f t="shared" si="27"/>
        <v>4.49438202247191E-2</v>
      </c>
      <c r="T94" t="str">
        <f t="shared" si="28"/>
        <v>DOWN</v>
      </c>
      <c r="U94" t="str">
        <f t="shared" si="29"/>
        <v>No T+M+I</v>
      </c>
      <c r="V94">
        <v>1699.7368508460202</v>
      </c>
      <c r="W94">
        <v>1666.9739692924772</v>
      </c>
      <c r="X94">
        <f t="shared" si="30"/>
        <v>32.762881553542911</v>
      </c>
      <c r="Y94">
        <v>25.398047385344789</v>
      </c>
      <c r="Z94" t="str">
        <f t="shared" si="31"/>
        <v>UP</v>
      </c>
      <c r="AA94" t="str">
        <f t="shared" si="32"/>
        <v>No TMIM</v>
      </c>
      <c r="AB94" t="str">
        <f t="shared" si="33"/>
        <v>UP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1745.75</v>
      </c>
      <c r="D95">
        <v>1765</v>
      </c>
      <c r="E95">
        <v>1736.4</v>
      </c>
      <c r="F95">
        <v>1743.95</v>
      </c>
      <c r="G95">
        <f>_xll.TA_TYPPRICE(D95,E95,F95)</f>
        <v>1748.45</v>
      </c>
      <c r="H95">
        <v>1746.8708281837789</v>
      </c>
      <c r="I95" t="str">
        <f t="shared" si="20"/>
        <v>DOWN</v>
      </c>
      <c r="J95">
        <v>1743.5216295341052</v>
      </c>
      <c r="K95">
        <v>1699.5155222455292</v>
      </c>
      <c r="L95" t="str">
        <f t="shared" si="21"/>
        <v>UP</v>
      </c>
      <c r="M95" t="str">
        <f t="shared" si="22"/>
        <v>No Trend</v>
      </c>
      <c r="N95">
        <v>62.38349129292061</v>
      </c>
      <c r="O95" t="str">
        <f t="shared" si="23"/>
        <v>UP</v>
      </c>
      <c r="P95" t="str">
        <f t="shared" si="24"/>
        <v>No Trend + Momentum</v>
      </c>
      <c r="Q95">
        <f t="shared" si="25"/>
        <v>7.5499999999999545</v>
      </c>
      <c r="R95">
        <f t="shared" si="26"/>
        <v>28.599999999999909</v>
      </c>
      <c r="S95">
        <f t="shared" si="27"/>
        <v>0.26398601398601323</v>
      </c>
      <c r="T95" t="str">
        <f t="shared" si="28"/>
        <v>No Indication</v>
      </c>
      <c r="U95" t="str">
        <f t="shared" si="29"/>
        <v>No T+M+I</v>
      </c>
      <c r="V95">
        <v>1706.5388737927863</v>
      </c>
      <c r="W95">
        <v>1672.6758974930344</v>
      </c>
      <c r="X95">
        <f t="shared" si="30"/>
        <v>33.862976299751836</v>
      </c>
      <c r="Y95">
        <v>27.091033168226197</v>
      </c>
      <c r="Z95" t="str">
        <f t="shared" si="31"/>
        <v>UP</v>
      </c>
      <c r="AA95" t="str">
        <f t="shared" si="32"/>
        <v>No TMIM</v>
      </c>
      <c r="AB95" t="str">
        <f t="shared" si="33"/>
        <v>UP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1749</v>
      </c>
      <c r="D96">
        <v>1749</v>
      </c>
      <c r="E96">
        <v>1719.1</v>
      </c>
      <c r="F96">
        <v>1723.9</v>
      </c>
      <c r="G96">
        <f>_xll.TA_TYPPRICE(D96,E96,F96)</f>
        <v>1730.6666666666667</v>
      </c>
      <c r="H96">
        <v>1738.768747425223</v>
      </c>
      <c r="I96" t="str">
        <f t="shared" si="20"/>
        <v>DOWN</v>
      </c>
      <c r="J96">
        <v>1744.7390451931929</v>
      </c>
      <c r="K96">
        <v>1703.8676284131893</v>
      </c>
      <c r="L96" t="str">
        <f t="shared" si="21"/>
        <v>No Confirmation</v>
      </c>
      <c r="M96" t="str">
        <f t="shared" si="22"/>
        <v>No Trend</v>
      </c>
      <c r="N96">
        <v>52.713932317504778</v>
      </c>
      <c r="O96" t="str">
        <f t="shared" si="23"/>
        <v>No Momentum</v>
      </c>
      <c r="P96" t="str">
        <f t="shared" si="24"/>
        <v>No Trend + Momentum</v>
      </c>
      <c r="Q96">
        <f t="shared" si="25"/>
        <v>4.8000000000001819</v>
      </c>
      <c r="R96">
        <f t="shared" si="26"/>
        <v>29.900000000000091</v>
      </c>
      <c r="S96">
        <f t="shared" si="27"/>
        <v>0.16053511705686177</v>
      </c>
      <c r="T96" t="str">
        <f t="shared" si="28"/>
        <v>DOWN</v>
      </c>
      <c r="U96" t="str">
        <f t="shared" si="29"/>
        <v>No T+M+I</v>
      </c>
      <c r="V96">
        <v>1709.2098162862037</v>
      </c>
      <c r="W96">
        <v>1676.4702754565133</v>
      </c>
      <c r="X96">
        <f t="shared" si="30"/>
        <v>32.739540829690441</v>
      </c>
      <c r="Y96">
        <v>28.220734700519046</v>
      </c>
      <c r="Z96" t="str">
        <f t="shared" si="31"/>
        <v>UP</v>
      </c>
      <c r="AA96" t="str">
        <f t="shared" si="32"/>
        <v>No TMIM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1725</v>
      </c>
      <c r="D97">
        <v>1727.8</v>
      </c>
      <c r="E97">
        <v>1691.15</v>
      </c>
      <c r="F97">
        <v>1701</v>
      </c>
      <c r="G97">
        <f>_xll.TA_TYPPRICE(D97,E97,F97)</f>
        <v>1706.6499999999999</v>
      </c>
      <c r="H97">
        <v>1722.7093737126115</v>
      </c>
      <c r="I97" t="str">
        <f t="shared" si="20"/>
        <v>DOWN</v>
      </c>
      <c r="J97">
        <v>1740.9748129280388</v>
      </c>
      <c r="K97">
        <v>1701.0414887658139</v>
      </c>
      <c r="L97" t="str">
        <f t="shared" si="21"/>
        <v>DOWN</v>
      </c>
      <c r="M97" t="str">
        <f t="shared" si="22"/>
        <v>DOWN</v>
      </c>
      <c r="N97">
        <v>43.162388398151144</v>
      </c>
      <c r="O97" t="str">
        <f t="shared" si="23"/>
        <v>No Momentum</v>
      </c>
      <c r="P97" t="str">
        <f t="shared" si="24"/>
        <v>No Trend + Momentum</v>
      </c>
      <c r="Q97">
        <f t="shared" si="25"/>
        <v>9.8499999999999091</v>
      </c>
      <c r="R97">
        <f t="shared" si="26"/>
        <v>36.649999999999864</v>
      </c>
      <c r="S97">
        <f t="shared" si="27"/>
        <v>0.26875852660299987</v>
      </c>
      <c r="T97" t="str">
        <f t="shared" si="28"/>
        <v>No Indication</v>
      </c>
      <c r="U97" t="str">
        <f t="shared" si="29"/>
        <v>No T+M+I</v>
      </c>
      <c r="V97">
        <v>1707.9467676267877</v>
      </c>
      <c r="W97">
        <v>1678.2872920893642</v>
      </c>
      <c r="X97">
        <f t="shared" si="30"/>
        <v>29.659475537423532</v>
      </c>
      <c r="Y97">
        <v>28.508482867899943</v>
      </c>
      <c r="Z97" t="str">
        <f t="shared" si="31"/>
        <v>UP</v>
      </c>
      <c r="AA97" t="str">
        <f t="shared" si="32"/>
        <v>No TMIM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1706.1</v>
      </c>
      <c r="D98">
        <v>1752.9</v>
      </c>
      <c r="E98">
        <v>1706.1</v>
      </c>
      <c r="F98">
        <v>1743</v>
      </c>
      <c r="G98">
        <f>_xll.TA_TYPPRICE(D98,E98,F98)</f>
        <v>1734</v>
      </c>
      <c r="H98">
        <v>1728.3546868563058</v>
      </c>
      <c r="I98" t="str">
        <f t="shared" si="20"/>
        <v>UP</v>
      </c>
      <c r="J98">
        <v>1743.6248544995858</v>
      </c>
      <c r="K98">
        <v>1702.1656023734108</v>
      </c>
      <c r="L98" t="str">
        <f t="shared" si="21"/>
        <v>No Confirmation</v>
      </c>
      <c r="M98" t="str">
        <f t="shared" si="22"/>
        <v>No Trend</v>
      </c>
      <c r="N98">
        <v>59.843577302281048</v>
      </c>
      <c r="O98" t="str">
        <f t="shared" si="23"/>
        <v>No Momentum</v>
      </c>
      <c r="P98" t="str">
        <f t="shared" si="24"/>
        <v>No Trend + Momentum</v>
      </c>
      <c r="Q98">
        <f t="shared" si="25"/>
        <v>36.900000000000091</v>
      </c>
      <c r="R98">
        <f t="shared" si="26"/>
        <v>46.800000000000182</v>
      </c>
      <c r="S98">
        <f t="shared" si="27"/>
        <v>0.78846153846153733</v>
      </c>
      <c r="T98" t="str">
        <f t="shared" si="28"/>
        <v>No Indication</v>
      </c>
      <c r="U98" t="str">
        <f t="shared" si="29"/>
        <v>No T+M+I</v>
      </c>
      <c r="V98">
        <v>1713.339572607282</v>
      </c>
      <c r="W98">
        <v>1683.0808260086706</v>
      </c>
      <c r="X98">
        <f t="shared" si="30"/>
        <v>30.258746598611424</v>
      </c>
      <c r="Y98">
        <v>28.858535614042239</v>
      </c>
      <c r="Z98" t="str">
        <f t="shared" si="31"/>
        <v>UP</v>
      </c>
      <c r="AA98" t="str">
        <f t="shared" si="32"/>
        <v>No TMIM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1749.7</v>
      </c>
      <c r="D99">
        <v>1758</v>
      </c>
      <c r="E99">
        <v>1741.2</v>
      </c>
      <c r="F99">
        <v>1745</v>
      </c>
      <c r="G99">
        <f>_xll.TA_TYPPRICE(D99,E99,F99)</f>
        <v>1748.0666666666666</v>
      </c>
      <c r="H99">
        <v>1738.2106767614862</v>
      </c>
      <c r="I99" t="str">
        <f t="shared" si="20"/>
        <v>UP</v>
      </c>
      <c r="J99">
        <v>1746.8193312774556</v>
      </c>
      <c r="K99">
        <v>1710.8399129570973</v>
      </c>
      <c r="L99" t="str">
        <f t="shared" si="21"/>
        <v>No Confirmation</v>
      </c>
      <c r="M99" t="str">
        <f t="shared" si="22"/>
        <v>No Trend</v>
      </c>
      <c r="N99">
        <v>60.53304748943097</v>
      </c>
      <c r="O99" t="str">
        <f t="shared" si="23"/>
        <v>UP</v>
      </c>
      <c r="P99" t="str">
        <f t="shared" si="24"/>
        <v>No Trend + Momentum</v>
      </c>
      <c r="Q99">
        <f t="shared" si="25"/>
        <v>3.7999999999999545</v>
      </c>
      <c r="R99">
        <f t="shared" si="26"/>
        <v>16.799999999999955</v>
      </c>
      <c r="S99">
        <f t="shared" si="27"/>
        <v>0.22619047619047408</v>
      </c>
      <c r="T99" t="str">
        <f t="shared" si="28"/>
        <v>No Indication</v>
      </c>
      <c r="U99" t="str">
        <f t="shared" si="29"/>
        <v>No T+M+I</v>
      </c>
      <c r="V99">
        <v>1718.2104075907771</v>
      </c>
      <c r="W99">
        <v>1687.6674314895097</v>
      </c>
      <c r="X99">
        <f t="shared" si="30"/>
        <v>30.542976101267413</v>
      </c>
      <c r="Y99">
        <v>29.195423711487273</v>
      </c>
      <c r="Z99" t="str">
        <f t="shared" si="31"/>
        <v>UP</v>
      </c>
      <c r="AA99" t="str">
        <f t="shared" si="32"/>
        <v>No TMIM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1745</v>
      </c>
      <c r="D100">
        <v>1756.5</v>
      </c>
      <c r="E100">
        <v>1722.65</v>
      </c>
      <c r="F100">
        <v>1726.15</v>
      </c>
      <c r="G100">
        <f>_xll.TA_TYPPRICE(D100,E100,F100)</f>
        <v>1735.1000000000001</v>
      </c>
      <c r="H100">
        <v>1736.6553383807432</v>
      </c>
      <c r="I100" t="str">
        <f t="shared" si="20"/>
        <v>DOWN</v>
      </c>
      <c r="J100">
        <v>1748.9705909935765</v>
      </c>
      <c r="K100">
        <v>1713.464376744409</v>
      </c>
      <c r="L100" t="str">
        <f t="shared" si="21"/>
        <v>No Confirmation</v>
      </c>
      <c r="M100" t="str">
        <f t="shared" si="22"/>
        <v>No Trend</v>
      </c>
      <c r="N100">
        <v>50.348565428919386</v>
      </c>
      <c r="O100" t="str">
        <f t="shared" si="23"/>
        <v>No Momentum</v>
      </c>
      <c r="P100" t="str">
        <f t="shared" si="24"/>
        <v>No Trend + Momentum</v>
      </c>
      <c r="Q100">
        <f t="shared" si="25"/>
        <v>3.5</v>
      </c>
      <c r="R100">
        <f t="shared" si="26"/>
        <v>33.849999999999909</v>
      </c>
      <c r="S100">
        <f t="shared" si="27"/>
        <v>0.10339734121122628</v>
      </c>
      <c r="T100" t="str">
        <f t="shared" si="28"/>
        <v>DOWN</v>
      </c>
      <c r="U100" t="str">
        <f t="shared" si="29"/>
        <v>No T+M+I</v>
      </c>
      <c r="V100">
        <v>1719.4318833460422</v>
      </c>
      <c r="W100">
        <v>1690.5179921199165</v>
      </c>
      <c r="X100">
        <f t="shared" si="30"/>
        <v>28.91389122612577</v>
      </c>
      <c r="Y100">
        <v>29.139117214414973</v>
      </c>
      <c r="Z100" t="str">
        <f t="shared" si="31"/>
        <v>DOWN</v>
      </c>
      <c r="AA100" t="str">
        <f t="shared" si="32"/>
        <v>No TMIM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1729</v>
      </c>
      <c r="D101">
        <v>1735</v>
      </c>
      <c r="E101">
        <v>1711.35</v>
      </c>
      <c r="F101">
        <v>1729.5</v>
      </c>
      <c r="G101">
        <f>_xll.TA_TYPPRICE(D101,E101,F101)</f>
        <v>1725.2833333333335</v>
      </c>
      <c r="H101">
        <v>1730.9693358570385</v>
      </c>
      <c r="I101" t="str">
        <f t="shared" si="20"/>
        <v>DOWN</v>
      </c>
      <c r="J101">
        <v>1745.866015217226</v>
      </c>
      <c r="K101">
        <v>1712.9945152456514</v>
      </c>
      <c r="L101" t="str">
        <f t="shared" si="21"/>
        <v>No Confirmation</v>
      </c>
      <c r="M101" t="str">
        <f t="shared" si="22"/>
        <v>No Trend</v>
      </c>
      <c r="N101">
        <v>52.13746345678819</v>
      </c>
      <c r="O101" t="str">
        <f t="shared" si="23"/>
        <v>No Momentum</v>
      </c>
      <c r="P101" t="str">
        <f t="shared" si="24"/>
        <v>No Trend + Momentum</v>
      </c>
      <c r="Q101">
        <f t="shared" si="25"/>
        <v>18.150000000000091</v>
      </c>
      <c r="R101">
        <f t="shared" si="26"/>
        <v>23.650000000000091</v>
      </c>
      <c r="S101">
        <f t="shared" si="27"/>
        <v>0.7674418604651172</v>
      </c>
      <c r="T101" t="str">
        <f t="shared" si="28"/>
        <v>No Indication</v>
      </c>
      <c r="U101" t="str">
        <f t="shared" si="29"/>
        <v>No T+M+I</v>
      </c>
      <c r="V101">
        <v>1720.980824369728</v>
      </c>
      <c r="W101">
        <v>1693.4055482591818</v>
      </c>
      <c r="X101">
        <f t="shared" si="30"/>
        <v>27.575276110546156</v>
      </c>
      <c r="Y101">
        <v>28.826348993641211</v>
      </c>
      <c r="Z101" t="str">
        <f t="shared" si="31"/>
        <v>DOWN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1720</v>
      </c>
      <c r="D102">
        <v>1721.15</v>
      </c>
      <c r="E102">
        <v>1694</v>
      </c>
      <c r="F102">
        <v>1704.05</v>
      </c>
      <c r="G102">
        <f>_xll.TA_TYPPRICE(D102,E102,F102)</f>
        <v>1706.3999999999999</v>
      </c>
      <c r="H102">
        <v>1718.684667928519</v>
      </c>
      <c r="I102" t="str">
        <f t="shared" si="20"/>
        <v>DOWN</v>
      </c>
      <c r="J102">
        <v>1740.3735673911758</v>
      </c>
      <c r="K102">
        <v>1708.7735118577289</v>
      </c>
      <c r="L102" t="str">
        <f t="shared" si="21"/>
        <v>DOWN</v>
      </c>
      <c r="M102" t="str">
        <f t="shared" si="22"/>
        <v>DOWN</v>
      </c>
      <c r="N102">
        <v>38.846449636119424</v>
      </c>
      <c r="O102" t="str">
        <f t="shared" si="23"/>
        <v>DOWN</v>
      </c>
      <c r="P102" t="str">
        <f t="shared" si="24"/>
        <v>DOWN</v>
      </c>
      <c r="Q102">
        <f t="shared" si="25"/>
        <v>10.049999999999955</v>
      </c>
      <c r="R102">
        <f t="shared" si="26"/>
        <v>27.150000000000091</v>
      </c>
      <c r="S102">
        <f t="shared" si="27"/>
        <v>0.3701657458563507</v>
      </c>
      <c r="T102" t="str">
        <f t="shared" si="28"/>
        <v>No Indication</v>
      </c>
      <c r="U102" t="str">
        <f t="shared" si="29"/>
        <v>No T+M+I</v>
      </c>
      <c r="V102">
        <v>1718.3760821590006</v>
      </c>
      <c r="W102">
        <v>1694.194026165909</v>
      </c>
      <c r="X102">
        <f t="shared" si="30"/>
        <v>24.182055993091581</v>
      </c>
      <c r="Y102">
        <v>27.897490393531285</v>
      </c>
      <c r="Z102" t="str">
        <f t="shared" si="31"/>
        <v>DOWN</v>
      </c>
      <c r="AA102" t="str">
        <f t="shared" si="32"/>
        <v>No TMIM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1695.25</v>
      </c>
      <c r="D103">
        <v>1713.7</v>
      </c>
      <c r="E103">
        <v>1675.2</v>
      </c>
      <c r="F103">
        <v>1699</v>
      </c>
      <c r="G103">
        <f>_xll.TA_TYPPRICE(D103,E103,F103)</f>
        <v>1695.9666666666665</v>
      </c>
      <c r="H103">
        <v>1707.3256672975926</v>
      </c>
      <c r="I103" t="str">
        <f t="shared" si="20"/>
        <v>DOWN</v>
      </c>
      <c r="J103">
        <v>1734.4461079709145</v>
      </c>
      <c r="K103">
        <v>1701.3127314449002</v>
      </c>
      <c r="L103" t="str">
        <f t="shared" si="21"/>
        <v>DOWN</v>
      </c>
      <c r="M103" t="str">
        <f t="shared" si="22"/>
        <v>DOWN</v>
      </c>
      <c r="N103">
        <v>36.536268637579205</v>
      </c>
      <c r="O103" t="str">
        <f t="shared" si="23"/>
        <v>DOWN</v>
      </c>
      <c r="P103" t="str">
        <f t="shared" si="24"/>
        <v>DOWN</v>
      </c>
      <c r="Q103">
        <f t="shared" si="25"/>
        <v>23.799999999999955</v>
      </c>
      <c r="R103">
        <f t="shared" si="26"/>
        <v>38.5</v>
      </c>
      <c r="S103">
        <f t="shared" si="27"/>
        <v>0.61818181818181706</v>
      </c>
      <c r="T103" t="str">
        <f t="shared" si="28"/>
        <v>No Indication</v>
      </c>
      <c r="U103" t="str">
        <f t="shared" si="29"/>
        <v>No T+M+I</v>
      </c>
      <c r="V103">
        <v>1715.3951464422312</v>
      </c>
      <c r="W103">
        <v>1694.5500242276935</v>
      </c>
      <c r="X103">
        <f t="shared" si="30"/>
        <v>20.845122214537696</v>
      </c>
      <c r="Y103">
        <v>26.487016757732569</v>
      </c>
      <c r="Z103" t="str">
        <f t="shared" si="31"/>
        <v>DOWN</v>
      </c>
      <c r="AA103" t="str">
        <f t="shared" si="32"/>
        <v>No TMIM</v>
      </c>
      <c r="AB103" t="str">
        <f t="shared" si="33"/>
        <v>No Confirmation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1693.1</v>
      </c>
      <c r="D104">
        <v>1706.5</v>
      </c>
      <c r="E104">
        <v>1682.05</v>
      </c>
      <c r="F104">
        <v>1689</v>
      </c>
      <c r="G104">
        <f>_xll.TA_TYPPRICE(D104,E104,F104)</f>
        <v>1692.5166666666667</v>
      </c>
      <c r="H104">
        <v>1699.9211669821298</v>
      </c>
      <c r="I104" t="str">
        <f t="shared" si="20"/>
        <v>DOWN</v>
      </c>
      <c r="J104">
        <v>1728.2358617551556</v>
      </c>
      <c r="K104">
        <v>1697.0321244571446</v>
      </c>
      <c r="L104" t="str">
        <f t="shared" si="21"/>
        <v>DOWN</v>
      </c>
      <c r="M104" t="str">
        <f t="shared" si="22"/>
        <v>DOWN</v>
      </c>
      <c r="N104">
        <v>31.848160103598094</v>
      </c>
      <c r="O104" t="str">
        <f t="shared" si="23"/>
        <v>DOWN</v>
      </c>
      <c r="P104" t="str">
        <f t="shared" si="24"/>
        <v>DOWN</v>
      </c>
      <c r="Q104">
        <f t="shared" si="25"/>
        <v>6.9500000000000455</v>
      </c>
      <c r="R104">
        <f t="shared" si="26"/>
        <v>24.450000000000045</v>
      </c>
      <c r="S104">
        <f t="shared" si="27"/>
        <v>0.28425357873210766</v>
      </c>
      <c r="T104" t="str">
        <f t="shared" si="28"/>
        <v>No Indication</v>
      </c>
      <c r="U104" t="str">
        <f t="shared" si="29"/>
        <v>No T+M+I</v>
      </c>
      <c r="V104">
        <v>1711.3343546818878</v>
      </c>
      <c r="W104">
        <v>1694.1389113219384</v>
      </c>
      <c r="X104">
        <f t="shared" si="30"/>
        <v>17.195443359949422</v>
      </c>
      <c r="Y104">
        <v>24.628702078175941</v>
      </c>
      <c r="Z104" t="str">
        <f t="shared" si="31"/>
        <v>DOWN</v>
      </c>
      <c r="AA104" t="str">
        <f t="shared" si="32"/>
        <v>No TMIM</v>
      </c>
      <c r="AB104" t="str">
        <f t="shared" si="33"/>
        <v>No Confirmation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43005</v>
      </c>
      <c r="C105">
        <v>1699</v>
      </c>
      <c r="D105">
        <v>1704.6</v>
      </c>
      <c r="E105">
        <v>1662.55</v>
      </c>
      <c r="F105">
        <v>1665.3</v>
      </c>
      <c r="G105">
        <f>_xll.TA_TYPPRICE(D105,E105,F105)</f>
        <v>1677.4833333333333</v>
      </c>
      <c r="H105">
        <v>1688.7022501577317</v>
      </c>
      <c r="I105" t="str">
        <f t="shared" si="20"/>
        <v>DOWN</v>
      </c>
      <c r="J105">
        <v>1722.9834480317877</v>
      </c>
      <c r="K105">
        <v>1689.3694301333346</v>
      </c>
      <c r="L105" t="str">
        <f t="shared" si="21"/>
        <v>DOWN</v>
      </c>
      <c r="M105" t="str">
        <f t="shared" si="22"/>
        <v>DOWN</v>
      </c>
      <c r="N105">
        <v>23.076207739215469</v>
      </c>
      <c r="O105" t="str">
        <f t="shared" si="23"/>
        <v>DOWN</v>
      </c>
      <c r="P105" t="str">
        <f t="shared" si="24"/>
        <v>DOWN</v>
      </c>
      <c r="Q105">
        <f t="shared" si="25"/>
        <v>2.75</v>
      </c>
      <c r="R105">
        <f t="shared" si="26"/>
        <v>42.049999999999955</v>
      </c>
      <c r="S105">
        <f t="shared" si="27"/>
        <v>6.5398335315101142E-2</v>
      </c>
      <c r="T105" t="str">
        <f t="shared" si="28"/>
        <v>DOWN</v>
      </c>
      <c r="U105" t="str">
        <f t="shared" si="29"/>
        <v>DOWN</v>
      </c>
      <c r="V105">
        <v>1704.2521462692896</v>
      </c>
      <c r="W105">
        <v>1692.0026956684615</v>
      </c>
      <c r="X105">
        <f t="shared" si="30"/>
        <v>12.249450600828141</v>
      </c>
      <c r="Y105">
        <v>22.152851782706382</v>
      </c>
      <c r="Z105" t="str">
        <f t="shared" si="31"/>
        <v>DOWN</v>
      </c>
      <c r="AA105" t="str">
        <f t="shared" si="32"/>
        <v>DOWN</v>
      </c>
      <c r="AB105" t="str">
        <f t="shared" si="33"/>
        <v>DOWN</v>
      </c>
      <c r="AC105" t="str">
        <f t="shared" si="34"/>
        <v>DOWN</v>
      </c>
      <c r="AD105">
        <f t="shared" si="35"/>
        <v>1699.8000000000002</v>
      </c>
      <c r="AE105">
        <f t="shared" si="36"/>
        <v>1688.5500000000002</v>
      </c>
      <c r="AF105">
        <f t="shared" si="37"/>
        <v>1683.5500000000002</v>
      </c>
      <c r="AG105">
        <f t="shared" si="38"/>
        <v>1678.6000000000001</v>
      </c>
    </row>
    <row r="106" spans="1:33" x14ac:dyDescent="0.25">
      <c r="A106" t="s">
        <v>5</v>
      </c>
      <c r="B106" s="1">
        <v>43006</v>
      </c>
      <c r="C106">
        <v>1662.9</v>
      </c>
      <c r="D106">
        <v>1695</v>
      </c>
      <c r="E106">
        <v>1641.2</v>
      </c>
      <c r="F106">
        <v>1679.85</v>
      </c>
      <c r="G106">
        <f>_xll.TA_TYPPRICE(D106,E106,F106)</f>
        <v>1672.0166666666664</v>
      </c>
      <c r="H106">
        <v>1680.359458412199</v>
      </c>
      <c r="I106" t="str">
        <f t="shared" si="20"/>
        <v>DOWN</v>
      </c>
      <c r="J106">
        <v>1716.7649040247238</v>
      </c>
      <c r="K106">
        <v>1678.6651123259269</v>
      </c>
      <c r="L106" t="str">
        <f t="shared" si="21"/>
        <v>No Confirmation</v>
      </c>
      <c r="M106" t="str">
        <f t="shared" si="22"/>
        <v>No Trend</v>
      </c>
      <c r="N106">
        <v>36.498343608642998</v>
      </c>
      <c r="O106" t="str">
        <f t="shared" si="23"/>
        <v>DOWN</v>
      </c>
      <c r="P106" t="str">
        <f t="shared" si="24"/>
        <v>No Trend + Momentum</v>
      </c>
      <c r="Q106">
        <f t="shared" si="25"/>
        <v>38.649999999999864</v>
      </c>
      <c r="R106">
        <f t="shared" si="26"/>
        <v>53.799999999999955</v>
      </c>
      <c r="S106">
        <f t="shared" si="27"/>
        <v>0.71840148698884565</v>
      </c>
      <c r="T106" t="str">
        <f t="shared" si="28"/>
        <v>No Indication</v>
      </c>
      <c r="U106" t="str">
        <f t="shared" si="29"/>
        <v>No T+M+I</v>
      </c>
      <c r="V106">
        <v>1700.4979699201681</v>
      </c>
      <c r="W106">
        <v>1691.1024959893161</v>
      </c>
      <c r="X106">
        <f t="shared" si="30"/>
        <v>9.3954739308519493</v>
      </c>
      <c r="Y106">
        <v>19.601376212335495</v>
      </c>
      <c r="Z106" t="str">
        <f t="shared" si="31"/>
        <v>DOWN</v>
      </c>
      <c r="AA106" t="str">
        <f t="shared" si="32"/>
        <v>No TMIM</v>
      </c>
      <c r="AB106" t="str">
        <f t="shared" si="33"/>
        <v>No Confirmation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43007</v>
      </c>
      <c r="C107">
        <v>1681</v>
      </c>
      <c r="D107">
        <v>1695.5</v>
      </c>
      <c r="E107">
        <v>1669</v>
      </c>
      <c r="F107">
        <v>1675.5</v>
      </c>
      <c r="G107">
        <f>_xll.TA_TYPPRICE(D107,E107,F107)</f>
        <v>1680</v>
      </c>
      <c r="H107">
        <v>1680.1797292060996</v>
      </c>
      <c r="I107" t="str">
        <f t="shared" si="20"/>
        <v>DOWN</v>
      </c>
      <c r="J107">
        <v>1712.0393697970073</v>
      </c>
      <c r="K107">
        <v>1676.517309586832</v>
      </c>
      <c r="L107" t="str">
        <f t="shared" si="21"/>
        <v>DOWN</v>
      </c>
      <c r="M107" t="str">
        <f t="shared" si="22"/>
        <v>DOWN</v>
      </c>
      <c r="N107">
        <v>34.264070898033772</v>
      </c>
      <c r="O107" t="str">
        <f t="shared" si="23"/>
        <v>DOWN</v>
      </c>
      <c r="P107" t="str">
        <f t="shared" si="24"/>
        <v>DOWN</v>
      </c>
      <c r="Q107">
        <f t="shared" si="25"/>
        <v>6.5</v>
      </c>
      <c r="R107">
        <f t="shared" si="26"/>
        <v>26.5</v>
      </c>
      <c r="S107">
        <f t="shared" si="27"/>
        <v>0.24528301886792453</v>
      </c>
      <c r="T107" t="str">
        <f t="shared" si="28"/>
        <v>No Indication</v>
      </c>
      <c r="U107" t="str">
        <f t="shared" si="29"/>
        <v>No T+M+I</v>
      </c>
      <c r="V107">
        <v>1696.6521283939883</v>
      </c>
      <c r="W107">
        <v>1689.9467555456631</v>
      </c>
      <c r="X107">
        <f t="shared" si="30"/>
        <v>6.7053728483251689</v>
      </c>
      <c r="Y107">
        <v>17.022175539533428</v>
      </c>
      <c r="Z107" t="str">
        <f t="shared" si="31"/>
        <v>DOWN</v>
      </c>
      <c r="AA107" t="str">
        <f t="shared" si="32"/>
        <v>No TMIM</v>
      </c>
      <c r="AB107" t="str">
        <f t="shared" si="33"/>
        <v>No Confirmation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A108" t="s">
        <v>5</v>
      </c>
      <c r="B108" s="1">
        <v>43011</v>
      </c>
      <c r="C108">
        <v>1693</v>
      </c>
      <c r="D108">
        <v>1701.5</v>
      </c>
      <c r="E108">
        <v>1667.9</v>
      </c>
      <c r="F108">
        <v>1697</v>
      </c>
      <c r="G108">
        <f>_xll.TA_TYPPRICE(D108,E108,F108)</f>
        <v>1688.8</v>
      </c>
      <c r="H108">
        <v>1684.4898646030497</v>
      </c>
      <c r="I108" t="str">
        <f t="shared" si="20"/>
        <v>UP</v>
      </c>
      <c r="J108">
        <v>1709.6972876198945</v>
      </c>
      <c r="K108">
        <v>1674.6023519008693</v>
      </c>
      <c r="L108" t="str">
        <f t="shared" si="21"/>
        <v>No Confirmation</v>
      </c>
      <c r="M108" t="str">
        <f t="shared" si="22"/>
        <v>No Trend</v>
      </c>
      <c r="N108">
        <v>52.30307697178246</v>
      </c>
      <c r="O108" t="str">
        <f t="shared" si="23"/>
        <v>No Momentum</v>
      </c>
      <c r="P108" t="str">
        <f t="shared" si="24"/>
        <v>No Trend + Momentum</v>
      </c>
      <c r="Q108">
        <f t="shared" si="25"/>
        <v>29.099999999999909</v>
      </c>
      <c r="R108">
        <f t="shared" si="26"/>
        <v>33.599999999999909</v>
      </c>
      <c r="S108">
        <f t="shared" si="27"/>
        <v>0.86607142857142816</v>
      </c>
      <c r="T108" t="str">
        <f t="shared" si="28"/>
        <v>UP</v>
      </c>
      <c r="U108" t="str">
        <f t="shared" si="29"/>
        <v>No T+M+I</v>
      </c>
      <c r="V108">
        <v>1696.7056471026056</v>
      </c>
      <c r="W108">
        <v>1690.4692180978361</v>
      </c>
      <c r="X108">
        <f t="shared" si="30"/>
        <v>6.236429004769434</v>
      </c>
      <c r="Y108">
        <v>14.865026232580629</v>
      </c>
      <c r="Z108" t="str">
        <f t="shared" si="31"/>
        <v>DOWN</v>
      </c>
      <c r="AA108" t="str">
        <f t="shared" si="32"/>
        <v>No TMIM</v>
      </c>
      <c r="AB108" t="str">
        <f t="shared" si="33"/>
        <v>No Confirmation</v>
      </c>
      <c r="AC108" t="str">
        <f t="shared" si="34"/>
        <v>No Alert</v>
      </c>
      <c r="AD108" t="str">
        <f t="shared" si="35"/>
        <v>No Alert</v>
      </c>
      <c r="AE108" t="str">
        <f t="shared" si="36"/>
        <v>No Alert</v>
      </c>
      <c r="AF108" t="str">
        <f t="shared" si="37"/>
        <v>No Alert</v>
      </c>
      <c r="AG108" t="str">
        <f t="shared" si="38"/>
        <v>No Alert</v>
      </c>
    </row>
    <row r="109" spans="1:33" x14ac:dyDescent="0.25">
      <c r="A109" t="s">
        <v>5</v>
      </c>
      <c r="B109" s="1">
        <v>43012</v>
      </c>
      <c r="C109">
        <v>1695</v>
      </c>
      <c r="D109">
        <v>1713.65</v>
      </c>
      <c r="E109">
        <v>1682.7</v>
      </c>
      <c r="F109">
        <v>1691.2</v>
      </c>
      <c r="G109">
        <f>_xll.TA_TYPPRICE(D109,E109,F109)</f>
        <v>1695.8500000000001</v>
      </c>
      <c r="H109">
        <v>1690.169932301525</v>
      </c>
      <c r="I109" t="str">
        <f t="shared" si="20"/>
        <v>UP</v>
      </c>
      <c r="J109">
        <v>1710.5756681488069</v>
      </c>
      <c r="K109">
        <v>1676.4018292562316</v>
      </c>
      <c r="L109" t="str">
        <f t="shared" si="21"/>
        <v>No Confirmation</v>
      </c>
      <c r="M109" t="str">
        <f t="shared" si="22"/>
        <v>No Trend</v>
      </c>
      <c r="N109">
        <v>47.873105338961025</v>
      </c>
      <c r="O109" t="str">
        <f t="shared" si="23"/>
        <v>No Momentum</v>
      </c>
      <c r="P109" t="str">
        <f t="shared" si="24"/>
        <v>No Trend + Momentum</v>
      </c>
      <c r="Q109">
        <f t="shared" si="25"/>
        <v>8.5</v>
      </c>
      <c r="R109">
        <f t="shared" si="26"/>
        <v>30.950000000000045</v>
      </c>
      <c r="S109">
        <f t="shared" si="27"/>
        <v>0.27463651050080734</v>
      </c>
      <c r="T109" t="str">
        <f t="shared" si="28"/>
        <v>No Indication</v>
      </c>
      <c r="U109" t="str">
        <f t="shared" si="29"/>
        <v>No T+M+I</v>
      </c>
      <c r="V109">
        <v>1695.8586244714354</v>
      </c>
      <c r="W109">
        <v>1690.523350090589</v>
      </c>
      <c r="X109">
        <f t="shared" si="30"/>
        <v>5.3352743808463856</v>
      </c>
      <c r="Y109">
        <v>12.95907586223378</v>
      </c>
      <c r="Z109" t="str">
        <f t="shared" si="31"/>
        <v>DOWN</v>
      </c>
      <c r="AA109" t="str">
        <f t="shared" si="32"/>
        <v>No TMIM</v>
      </c>
      <c r="AB109" t="str">
        <f t="shared" si="33"/>
        <v>No Confirmation</v>
      </c>
      <c r="AC109" t="str">
        <f t="shared" si="34"/>
        <v>No Alert</v>
      </c>
      <c r="AD109" t="str">
        <f t="shared" si="35"/>
        <v>No Alert</v>
      </c>
      <c r="AE109" t="str">
        <f t="shared" si="36"/>
        <v>No Alert</v>
      </c>
      <c r="AF109" t="str">
        <f t="shared" si="37"/>
        <v>No Alert</v>
      </c>
      <c r="AG109" t="str">
        <f t="shared" si="38"/>
        <v>No Alert</v>
      </c>
    </row>
    <row r="110" spans="1:33" x14ac:dyDescent="0.25">
      <c r="A110" t="s">
        <v>5</v>
      </c>
      <c r="B110" s="1">
        <v>43013</v>
      </c>
      <c r="C110">
        <v>1694.95</v>
      </c>
      <c r="D110">
        <v>1706</v>
      </c>
      <c r="E110">
        <v>1683</v>
      </c>
      <c r="F110">
        <v>1683</v>
      </c>
      <c r="G110">
        <f>_xll.TA_TYPPRICE(D110,E110,F110)</f>
        <v>1690.6666666666667</v>
      </c>
      <c r="H110">
        <v>1690.4182994840958</v>
      </c>
      <c r="I110" t="str">
        <f t="shared" si="20"/>
        <v>DOWN</v>
      </c>
      <c r="J110">
        <v>1709.5588530046275</v>
      </c>
      <c r="K110">
        <v>1677.8680894215136</v>
      </c>
      <c r="L110" t="str">
        <f t="shared" si="21"/>
        <v>No Confirmation</v>
      </c>
      <c r="M110" t="str">
        <f t="shared" si="22"/>
        <v>No Trend</v>
      </c>
      <c r="N110">
        <v>41.640301692018184</v>
      </c>
      <c r="O110" t="str">
        <f t="shared" si="23"/>
        <v>No Momentum</v>
      </c>
      <c r="P110" t="str">
        <f t="shared" si="24"/>
        <v>No Trend + Momentum</v>
      </c>
      <c r="Q110">
        <f t="shared" si="25"/>
        <v>0</v>
      </c>
      <c r="R110">
        <f t="shared" si="26"/>
        <v>23</v>
      </c>
      <c r="S110">
        <f t="shared" si="27"/>
        <v>0</v>
      </c>
      <c r="T110" t="str">
        <f t="shared" si="28"/>
        <v>DOWN</v>
      </c>
      <c r="U110" t="str">
        <f t="shared" si="29"/>
        <v>No T+M+I</v>
      </c>
      <c r="V110">
        <v>1693.880374552753</v>
      </c>
      <c r="W110">
        <v>1689.9660648986935</v>
      </c>
      <c r="X110">
        <f t="shared" si="30"/>
        <v>3.9143096540594797</v>
      </c>
      <c r="Y110">
        <v>11.150122620598919</v>
      </c>
      <c r="Z110" t="str">
        <f t="shared" si="31"/>
        <v>DOWN</v>
      </c>
      <c r="AA110" t="str">
        <f t="shared" si="32"/>
        <v>No TMIM</v>
      </c>
      <c r="AB110" t="str">
        <f t="shared" si="33"/>
        <v>No Confirmation</v>
      </c>
      <c r="AC110" t="str">
        <f t="shared" si="34"/>
        <v>No Alert</v>
      </c>
      <c r="AD110" t="str">
        <f t="shared" si="35"/>
        <v>No Alert</v>
      </c>
      <c r="AE110" t="str">
        <f t="shared" si="36"/>
        <v>No Alert</v>
      </c>
      <c r="AF110" t="str">
        <f t="shared" si="37"/>
        <v>No Alert</v>
      </c>
      <c r="AG110" t="str">
        <f t="shared" si="38"/>
        <v>No Alert</v>
      </c>
    </row>
    <row r="111" spans="1:33" x14ac:dyDescent="0.25">
      <c r="A111" t="s">
        <v>5</v>
      </c>
      <c r="B111" s="1">
        <v>43014</v>
      </c>
      <c r="C111">
        <v>1691.95</v>
      </c>
      <c r="D111">
        <v>1697.65</v>
      </c>
      <c r="E111">
        <v>1677</v>
      </c>
      <c r="F111">
        <v>1686.35</v>
      </c>
      <c r="G111">
        <f>_xll.TA_TYPPRICE(D111,E111,F111)</f>
        <v>1687</v>
      </c>
      <c r="H111">
        <v>1688.7091497420479</v>
      </c>
      <c r="I111" t="str">
        <f t="shared" si="20"/>
        <v>DOWN</v>
      </c>
      <c r="J111">
        <v>1706.9124412258213</v>
      </c>
      <c r="K111">
        <v>1677.6751806611771</v>
      </c>
      <c r="L111" t="str">
        <f t="shared" si="21"/>
        <v>No Confirmation</v>
      </c>
      <c r="M111" t="str">
        <f t="shared" si="22"/>
        <v>No Trend</v>
      </c>
      <c r="N111">
        <v>45.278534874544953</v>
      </c>
      <c r="O111" t="str">
        <f t="shared" si="23"/>
        <v>No Momentum</v>
      </c>
      <c r="P111" t="str">
        <f t="shared" si="24"/>
        <v>No Trend + Momentum</v>
      </c>
      <c r="Q111">
        <f t="shared" si="25"/>
        <v>9.3499999999999091</v>
      </c>
      <c r="R111">
        <f t="shared" si="26"/>
        <v>20.650000000000091</v>
      </c>
      <c r="S111">
        <f t="shared" si="27"/>
        <v>0.45278450363195488</v>
      </c>
      <c r="T111" t="str">
        <f t="shared" si="28"/>
        <v>No Indication</v>
      </c>
      <c r="U111" t="str">
        <f t="shared" si="29"/>
        <v>No T+M+I</v>
      </c>
      <c r="V111">
        <v>1692.721855390791</v>
      </c>
      <c r="W111">
        <v>1689.6982082395309</v>
      </c>
      <c r="X111">
        <f t="shared" si="30"/>
        <v>3.0236471512600929</v>
      </c>
      <c r="Y111">
        <v>9.5248275267311548</v>
      </c>
      <c r="Z111" t="str">
        <f t="shared" si="31"/>
        <v>DOWN</v>
      </c>
      <c r="AA111" t="str">
        <f t="shared" si="32"/>
        <v>No TMIM</v>
      </c>
      <c r="AB111" t="str">
        <f t="shared" si="33"/>
        <v>No Confirmation</v>
      </c>
      <c r="AC111" t="str">
        <f t="shared" si="34"/>
        <v>No Alert</v>
      </c>
      <c r="AD111" t="str">
        <f t="shared" si="35"/>
        <v>No Alert</v>
      </c>
      <c r="AE111" t="str">
        <f t="shared" si="36"/>
        <v>No Alert</v>
      </c>
      <c r="AF111" t="str">
        <f t="shared" si="37"/>
        <v>No Alert</v>
      </c>
      <c r="AG111" t="str">
        <f t="shared" si="38"/>
        <v>No Alert</v>
      </c>
    </row>
    <row r="112" spans="1:33" x14ac:dyDescent="0.25">
      <c r="A112" t="s">
        <v>5</v>
      </c>
      <c r="B112" s="1">
        <v>43017</v>
      </c>
      <c r="C112">
        <v>1682.5</v>
      </c>
      <c r="D112">
        <v>1713.95</v>
      </c>
      <c r="E112">
        <v>1674</v>
      </c>
      <c r="F112">
        <v>1702.1</v>
      </c>
      <c r="G112">
        <f>_xll.TA_TYPPRICE(D112,E112,F112)</f>
        <v>1696.6833333333332</v>
      </c>
      <c r="H112">
        <v>1692.6962415376906</v>
      </c>
      <c r="I112" t="str">
        <f t="shared" si="20"/>
        <v>UP</v>
      </c>
      <c r="J112">
        <v>1708.4763431756389</v>
      </c>
      <c r="K112">
        <v>1676.8584738475822</v>
      </c>
      <c r="L112" t="str">
        <f t="shared" si="21"/>
        <v>No Confirmation</v>
      </c>
      <c r="M112" t="str">
        <f t="shared" si="22"/>
        <v>No Trend</v>
      </c>
      <c r="N112">
        <v>59.951292931150967</v>
      </c>
      <c r="O112" t="str">
        <f t="shared" si="23"/>
        <v>No Momentum</v>
      </c>
      <c r="P112" t="str">
        <f t="shared" si="24"/>
        <v>No Trend + Momentum</v>
      </c>
      <c r="Q112">
        <f t="shared" si="25"/>
        <v>28.099999999999909</v>
      </c>
      <c r="R112">
        <f t="shared" si="26"/>
        <v>39.950000000000045</v>
      </c>
      <c r="S112">
        <f t="shared" si="27"/>
        <v>0.7033792240300345</v>
      </c>
      <c r="T112" t="str">
        <f t="shared" si="28"/>
        <v>No Indication</v>
      </c>
      <c r="U112" t="str">
        <f t="shared" si="29"/>
        <v>No T+M+I</v>
      </c>
      <c r="V112">
        <v>1694.1646468691308</v>
      </c>
      <c r="W112">
        <v>1690.6168594810472</v>
      </c>
      <c r="X112">
        <f t="shared" si="30"/>
        <v>3.5477873880836341</v>
      </c>
      <c r="Y112">
        <v>8.3294194990016504</v>
      </c>
      <c r="Z112" t="str">
        <f t="shared" si="31"/>
        <v>DOWN</v>
      </c>
      <c r="AA112" t="str">
        <f t="shared" si="32"/>
        <v>No TMIM</v>
      </c>
      <c r="AB112" t="str">
        <f t="shared" si="33"/>
        <v>No Confirmation</v>
      </c>
      <c r="AC112" t="str">
        <f t="shared" si="34"/>
        <v>No Alert</v>
      </c>
      <c r="AD112" t="str">
        <f t="shared" si="35"/>
        <v>No Alert</v>
      </c>
      <c r="AE112" t="str">
        <f t="shared" si="36"/>
        <v>No Alert</v>
      </c>
      <c r="AF112" t="str">
        <f t="shared" si="37"/>
        <v>No Alert</v>
      </c>
      <c r="AG112" t="str">
        <f t="shared" si="38"/>
        <v>No Alert</v>
      </c>
    </row>
    <row r="113" spans="1:33" x14ac:dyDescent="0.25">
      <c r="A113" t="s">
        <v>5</v>
      </c>
      <c r="B113" s="1">
        <v>43018</v>
      </c>
      <c r="C113">
        <v>1708.8</v>
      </c>
      <c r="D113">
        <v>1729.3</v>
      </c>
      <c r="E113">
        <v>1708.35</v>
      </c>
      <c r="F113">
        <v>1728.05</v>
      </c>
      <c r="G113">
        <f>_xll.TA_TYPPRICE(D113,E113,F113)</f>
        <v>1721.8999999999999</v>
      </c>
      <c r="H113">
        <v>1707.2981207688454</v>
      </c>
      <c r="I113" t="str">
        <f t="shared" si="20"/>
        <v>UP</v>
      </c>
      <c r="J113">
        <v>1713.1038224699414</v>
      </c>
      <c r="K113">
        <v>1683.8565907703417</v>
      </c>
      <c r="L113" t="str">
        <f t="shared" si="21"/>
        <v>UP</v>
      </c>
      <c r="M113" t="str">
        <f t="shared" si="22"/>
        <v>UP</v>
      </c>
      <c r="N113">
        <v>74.199262458131315</v>
      </c>
      <c r="O113" t="str">
        <f t="shared" si="23"/>
        <v>UP</v>
      </c>
      <c r="P113" t="str">
        <f t="shared" si="24"/>
        <v>UP</v>
      </c>
      <c r="Q113">
        <f t="shared" si="25"/>
        <v>19.700000000000045</v>
      </c>
      <c r="R113">
        <f t="shared" si="26"/>
        <v>20.950000000000045</v>
      </c>
      <c r="S113">
        <f t="shared" si="27"/>
        <v>0.94033412887828172</v>
      </c>
      <c r="T113" t="str">
        <f t="shared" si="28"/>
        <v>UP</v>
      </c>
      <c r="U113" t="str">
        <f t="shared" si="29"/>
        <v>UP</v>
      </c>
      <c r="V113">
        <v>1699.3777781200338</v>
      </c>
      <c r="W113">
        <v>1693.3896847046733</v>
      </c>
      <c r="X113">
        <f t="shared" si="30"/>
        <v>5.9880934153604812</v>
      </c>
      <c r="Y113">
        <v>7.8611542822734162</v>
      </c>
      <c r="Z113" t="str">
        <f t="shared" si="31"/>
        <v>DOWN</v>
      </c>
      <c r="AA113" t="str">
        <f t="shared" si="32"/>
        <v>No TMIM</v>
      </c>
      <c r="AB113" t="str">
        <f t="shared" si="33"/>
        <v>No Confirmation</v>
      </c>
      <c r="AC113" t="str">
        <f t="shared" si="34"/>
        <v>No Alert</v>
      </c>
      <c r="AD113" t="str">
        <f t="shared" si="35"/>
        <v>No Alert</v>
      </c>
      <c r="AE113" t="str">
        <f t="shared" si="36"/>
        <v>No Alert</v>
      </c>
      <c r="AF113" t="str">
        <f t="shared" si="37"/>
        <v>No Alert</v>
      </c>
      <c r="AG113" t="str">
        <f t="shared" si="38"/>
        <v>No Alert</v>
      </c>
    </row>
    <row r="114" spans="1:33" x14ac:dyDescent="0.25">
      <c r="A114" t="s">
        <v>5</v>
      </c>
      <c r="B114" s="1">
        <v>43019</v>
      </c>
      <c r="C114">
        <v>1728.2</v>
      </c>
      <c r="D114">
        <v>1741.85</v>
      </c>
      <c r="E114">
        <v>1707.05</v>
      </c>
      <c r="F114">
        <v>1716</v>
      </c>
      <c r="G114">
        <f>_xll.TA_TYPPRICE(D114,E114,F114)</f>
        <v>1721.6333333333332</v>
      </c>
      <c r="H114">
        <v>1714.4657270510893</v>
      </c>
      <c r="I114" t="str">
        <f t="shared" si="20"/>
        <v>UP</v>
      </c>
      <c r="J114">
        <v>1719.4918619210655</v>
      </c>
      <c r="K114">
        <v>1689.0106817102658</v>
      </c>
      <c r="L114" t="str">
        <f t="shared" si="21"/>
        <v>No Confirmation</v>
      </c>
      <c r="M114" t="str">
        <f t="shared" si="22"/>
        <v>No Trend</v>
      </c>
      <c r="N114">
        <v>61.499496060175659</v>
      </c>
      <c r="O114" t="str">
        <f t="shared" si="23"/>
        <v>UP</v>
      </c>
      <c r="P114" t="str">
        <f t="shared" si="24"/>
        <v>No Trend + Momentum</v>
      </c>
      <c r="Q114">
        <f t="shared" si="25"/>
        <v>8.9500000000000455</v>
      </c>
      <c r="R114">
        <f t="shared" si="26"/>
        <v>34.799999999999955</v>
      </c>
      <c r="S114">
        <f t="shared" si="27"/>
        <v>0.25718390804597868</v>
      </c>
      <c r="T114" t="str">
        <f t="shared" si="28"/>
        <v>No Indication</v>
      </c>
      <c r="U114" t="str">
        <f t="shared" si="29"/>
        <v>No T+M+I</v>
      </c>
      <c r="V114">
        <v>1701.9350430246441</v>
      </c>
      <c r="W114">
        <v>1695.0645228746976</v>
      </c>
      <c r="X114">
        <f t="shared" si="30"/>
        <v>6.8705201499465147</v>
      </c>
      <c r="Y114">
        <v>7.6630274558080362</v>
      </c>
      <c r="Z114" t="str">
        <f t="shared" si="31"/>
        <v>DOWN</v>
      </c>
      <c r="AA114" t="str">
        <f t="shared" si="32"/>
        <v>No TMIM</v>
      </c>
      <c r="AB114" t="str">
        <f t="shared" si="33"/>
        <v>No Confirmation</v>
      </c>
      <c r="AC114" t="str">
        <f t="shared" si="34"/>
        <v>No Alert</v>
      </c>
      <c r="AD114" t="str">
        <f t="shared" si="35"/>
        <v>No Alert</v>
      </c>
      <c r="AE114" t="str">
        <f t="shared" si="36"/>
        <v>No Alert</v>
      </c>
      <c r="AF114" t="str">
        <f t="shared" si="37"/>
        <v>No Alert</v>
      </c>
      <c r="AG114" t="str">
        <f t="shared" si="38"/>
        <v>No Alert</v>
      </c>
    </row>
    <row r="115" spans="1:33" x14ac:dyDescent="0.25">
      <c r="A115" t="s">
        <v>5</v>
      </c>
      <c r="B115" s="1">
        <v>43020</v>
      </c>
      <c r="C115">
        <v>1730.95</v>
      </c>
      <c r="D115">
        <v>1750</v>
      </c>
      <c r="E115">
        <v>1699.3</v>
      </c>
      <c r="F115">
        <v>1747</v>
      </c>
      <c r="G115">
        <f>_xll.TA_TYPPRICE(D115,E115,F115)</f>
        <v>1732.1000000000001</v>
      </c>
      <c r="H115">
        <v>1723.2828635255446</v>
      </c>
      <c r="I115" t="str">
        <f t="shared" si="20"/>
        <v>UP</v>
      </c>
      <c r="J115">
        <v>1726.2714481608286</v>
      </c>
      <c r="K115">
        <v>1691.2971968857623</v>
      </c>
      <c r="L115" t="str">
        <f t="shared" si="21"/>
        <v>UP</v>
      </c>
      <c r="M115" t="str">
        <f t="shared" si="22"/>
        <v>UP</v>
      </c>
      <c r="N115">
        <v>75.167421907500426</v>
      </c>
      <c r="O115" t="str">
        <f t="shared" si="23"/>
        <v>UP</v>
      </c>
      <c r="P115" t="str">
        <f t="shared" si="24"/>
        <v>UP</v>
      </c>
      <c r="Q115">
        <f t="shared" si="25"/>
        <v>47.700000000000045</v>
      </c>
      <c r="R115">
        <f t="shared" si="26"/>
        <v>50.700000000000045</v>
      </c>
      <c r="S115">
        <f t="shared" si="27"/>
        <v>0.94082840236686394</v>
      </c>
      <c r="T115" t="str">
        <f t="shared" si="28"/>
        <v>UP</v>
      </c>
      <c r="U115" t="str">
        <f t="shared" si="29"/>
        <v>UP</v>
      </c>
      <c r="V115">
        <v>1708.868113328545</v>
      </c>
      <c r="W115">
        <v>1698.9115952543495</v>
      </c>
      <c r="X115">
        <f t="shared" si="30"/>
        <v>9.9565180741954009</v>
      </c>
      <c r="Y115">
        <v>8.1217255794855099</v>
      </c>
      <c r="Z115" t="str">
        <f t="shared" si="31"/>
        <v>UP</v>
      </c>
      <c r="AA115" t="str">
        <f t="shared" si="32"/>
        <v>UP</v>
      </c>
      <c r="AB115" t="str">
        <f t="shared" si="33"/>
        <v>No Confirmation</v>
      </c>
      <c r="AC115" t="str">
        <f t="shared" si="34"/>
        <v>No Alert</v>
      </c>
      <c r="AD115" t="str">
        <f t="shared" si="35"/>
        <v>No Alert</v>
      </c>
      <c r="AE115" t="str">
        <f t="shared" si="36"/>
        <v>No Alert</v>
      </c>
      <c r="AF115" t="str">
        <f t="shared" si="37"/>
        <v>No Alert</v>
      </c>
      <c r="AG115" t="str">
        <f t="shared" si="38"/>
        <v>No Alert</v>
      </c>
    </row>
    <row r="116" spans="1:33" x14ac:dyDescent="0.25">
      <c r="A116" t="s">
        <v>5</v>
      </c>
      <c r="B116" s="1">
        <v>43021</v>
      </c>
      <c r="C116">
        <v>1752</v>
      </c>
      <c r="D116">
        <v>1758</v>
      </c>
      <c r="E116">
        <v>1740.55</v>
      </c>
      <c r="F116">
        <v>1746.5</v>
      </c>
      <c r="G116">
        <f>_xll.TA_TYPPRICE(D116,E116,F116)</f>
        <v>1748.3500000000001</v>
      </c>
      <c r="H116">
        <v>1735.8164317627725</v>
      </c>
      <c r="I116" t="str">
        <f t="shared" si="20"/>
        <v>UP</v>
      </c>
      <c r="J116">
        <v>1733.3222374584223</v>
      </c>
      <c r="K116">
        <v>1702.2422642444817</v>
      </c>
      <c r="L116" t="str">
        <f t="shared" si="21"/>
        <v>UP</v>
      </c>
      <c r="M116" t="str">
        <f t="shared" si="22"/>
        <v>UP</v>
      </c>
      <c r="N116">
        <v>74.633242876626724</v>
      </c>
      <c r="O116" t="str">
        <f t="shared" si="23"/>
        <v>UP</v>
      </c>
      <c r="P116" t="str">
        <f t="shared" si="24"/>
        <v>UP</v>
      </c>
      <c r="Q116">
        <f t="shared" si="25"/>
        <v>5.9500000000000455</v>
      </c>
      <c r="R116">
        <f t="shared" si="26"/>
        <v>17.450000000000045</v>
      </c>
      <c r="S116">
        <f t="shared" si="27"/>
        <v>0.34097421203438566</v>
      </c>
      <c r="T116" t="str">
        <f t="shared" si="28"/>
        <v>No Indication</v>
      </c>
      <c r="U116" t="str">
        <f t="shared" si="29"/>
        <v>No T+M+I</v>
      </c>
      <c r="V116">
        <v>1714.6576343549227</v>
      </c>
      <c r="W116">
        <v>1702.4366622725458</v>
      </c>
      <c r="X116">
        <f t="shared" si="30"/>
        <v>12.220972082376875</v>
      </c>
      <c r="Y116">
        <v>8.9415748800637829</v>
      </c>
      <c r="Z116" t="str">
        <f t="shared" si="31"/>
        <v>UP</v>
      </c>
      <c r="AA116" t="str">
        <f t="shared" si="32"/>
        <v>No TMIM</v>
      </c>
      <c r="AB116" t="str">
        <f t="shared" si="33"/>
        <v>UP</v>
      </c>
      <c r="AC116" t="str">
        <f t="shared" si="34"/>
        <v>No Alert</v>
      </c>
      <c r="AD116" t="str">
        <f t="shared" si="35"/>
        <v>No Alert</v>
      </c>
      <c r="AE116" t="str">
        <f t="shared" si="36"/>
        <v>No Alert</v>
      </c>
      <c r="AF116" t="str">
        <f t="shared" si="37"/>
        <v>No Alert</v>
      </c>
      <c r="AG116" t="str">
        <f t="shared" si="38"/>
        <v>No Alert</v>
      </c>
    </row>
    <row r="117" spans="1:33" x14ac:dyDescent="0.25">
      <c r="A117" t="s">
        <v>5</v>
      </c>
      <c r="B117" s="1">
        <v>43024</v>
      </c>
      <c r="C117">
        <v>1740</v>
      </c>
      <c r="D117">
        <v>1746.45</v>
      </c>
      <c r="E117">
        <v>1697.7</v>
      </c>
      <c r="F117">
        <v>1721</v>
      </c>
      <c r="G117">
        <f>_xll.TA_TYPPRICE(D117,E117,F117)</f>
        <v>1721.7166666666665</v>
      </c>
      <c r="H117">
        <v>1728.7665492147194</v>
      </c>
      <c r="I117" t="str">
        <f t="shared" si="20"/>
        <v>DOWN</v>
      </c>
      <c r="J117">
        <v>1736.2395180232172</v>
      </c>
      <c r="K117">
        <v>1701.2328721901524</v>
      </c>
      <c r="L117" t="str">
        <f t="shared" si="21"/>
        <v>No Confirmation</v>
      </c>
      <c r="M117" t="str">
        <f t="shared" si="22"/>
        <v>No Trend</v>
      </c>
      <c r="N117">
        <v>51.363485432365898</v>
      </c>
      <c r="O117" t="str">
        <f t="shared" si="23"/>
        <v>No Momentum</v>
      </c>
      <c r="P117" t="str">
        <f t="shared" si="24"/>
        <v>No Trend + Momentum</v>
      </c>
      <c r="Q117">
        <f t="shared" si="25"/>
        <v>23.299999999999955</v>
      </c>
      <c r="R117">
        <f t="shared" si="26"/>
        <v>48.75</v>
      </c>
      <c r="S117">
        <f t="shared" si="27"/>
        <v>0.47794871794871702</v>
      </c>
      <c r="T117" t="str">
        <f t="shared" si="28"/>
        <v>No Indication</v>
      </c>
      <c r="U117" t="str">
        <f t="shared" si="29"/>
        <v>No T+M+I</v>
      </c>
      <c r="V117">
        <v>1715.6333829157038</v>
      </c>
      <c r="W117">
        <v>1703.8117243264314</v>
      </c>
      <c r="X117">
        <f t="shared" si="30"/>
        <v>11.821658589272374</v>
      </c>
      <c r="Y117">
        <v>9.5175916219055008</v>
      </c>
      <c r="Z117" t="str">
        <f t="shared" si="31"/>
        <v>UP</v>
      </c>
      <c r="AA117" t="str">
        <f t="shared" si="32"/>
        <v>No TMIM</v>
      </c>
      <c r="AB117" t="str">
        <f t="shared" si="33"/>
        <v>No Confirmation</v>
      </c>
      <c r="AC117" t="str">
        <f t="shared" si="34"/>
        <v>No Alert</v>
      </c>
      <c r="AD117" t="str">
        <f t="shared" si="35"/>
        <v>No Alert</v>
      </c>
      <c r="AE117" t="str">
        <f t="shared" si="36"/>
        <v>No Alert</v>
      </c>
      <c r="AF117" t="str">
        <f t="shared" si="37"/>
        <v>No Alert</v>
      </c>
      <c r="AG117" t="str">
        <f t="shared" si="38"/>
        <v>No Alert</v>
      </c>
    </row>
    <row r="118" spans="1:33" x14ac:dyDescent="0.25">
      <c r="A118" t="s">
        <v>5</v>
      </c>
      <c r="B118" s="1">
        <v>43025</v>
      </c>
      <c r="C118">
        <v>1721</v>
      </c>
      <c r="D118">
        <v>1735</v>
      </c>
      <c r="E118">
        <v>1700.35</v>
      </c>
      <c r="F118">
        <v>1713.1</v>
      </c>
      <c r="G118">
        <f>_xll.TA_TYPPRICE(D118,E118,F118)</f>
        <v>1716.1499999999999</v>
      </c>
      <c r="H118">
        <v>1722.4582746073597</v>
      </c>
      <c r="I118" t="str">
        <f t="shared" si="20"/>
        <v>DOWN</v>
      </c>
      <c r="J118">
        <v>1735.9640695736134</v>
      </c>
      <c r="K118">
        <v>1701.0366783701186</v>
      </c>
      <c r="L118" t="str">
        <f t="shared" si="21"/>
        <v>No Confirmation</v>
      </c>
      <c r="M118" t="str">
        <f t="shared" si="22"/>
        <v>No Trend</v>
      </c>
      <c r="N118">
        <v>45.829914119840467</v>
      </c>
      <c r="O118" t="str">
        <f t="shared" si="23"/>
        <v>No Momentum</v>
      </c>
      <c r="P118" t="str">
        <f t="shared" si="24"/>
        <v>No Trend + Momentum</v>
      </c>
      <c r="Q118">
        <f t="shared" si="25"/>
        <v>12.75</v>
      </c>
      <c r="R118">
        <f t="shared" si="26"/>
        <v>34.650000000000091</v>
      </c>
      <c r="S118">
        <f t="shared" si="27"/>
        <v>0.367965367965367</v>
      </c>
      <c r="T118" t="str">
        <f t="shared" si="28"/>
        <v>No Indication</v>
      </c>
      <c r="U118" t="str">
        <f t="shared" si="29"/>
        <v>No T+M+I</v>
      </c>
      <c r="V118">
        <v>1715.2436316979033</v>
      </c>
      <c r="W118">
        <v>1704.4997447466958</v>
      </c>
      <c r="X118">
        <f t="shared" si="30"/>
        <v>10.743886951207514</v>
      </c>
      <c r="Y118">
        <v>9.7628506877659031</v>
      </c>
      <c r="Z118" t="str">
        <f t="shared" si="31"/>
        <v>UP</v>
      </c>
      <c r="AA118" t="str">
        <f t="shared" si="32"/>
        <v>No TMIM</v>
      </c>
      <c r="AB118" t="str">
        <f t="shared" si="33"/>
        <v>No Confirmation</v>
      </c>
      <c r="AC118" t="str">
        <f t="shared" si="34"/>
        <v>No Alert</v>
      </c>
      <c r="AD118" t="str">
        <f t="shared" si="35"/>
        <v>No Alert</v>
      </c>
      <c r="AE118" t="str">
        <f t="shared" si="36"/>
        <v>No Alert</v>
      </c>
      <c r="AF118" t="str">
        <f t="shared" si="37"/>
        <v>No Alert</v>
      </c>
      <c r="AG118" t="str">
        <f t="shared" si="38"/>
        <v>No Alert</v>
      </c>
    </row>
    <row r="119" spans="1:33" x14ac:dyDescent="0.25">
      <c r="A119" t="s">
        <v>5</v>
      </c>
      <c r="B119" s="1">
        <v>43026</v>
      </c>
      <c r="C119">
        <v>1716.9</v>
      </c>
      <c r="D119">
        <v>1721</v>
      </c>
      <c r="E119">
        <v>1705</v>
      </c>
      <c r="F119">
        <v>1709.85</v>
      </c>
      <c r="G119">
        <f>_xll.TA_TYPPRICE(D119,E119,F119)</f>
        <v>1711.95</v>
      </c>
      <c r="H119">
        <v>1717.20413730368</v>
      </c>
      <c r="I119" t="str">
        <f t="shared" si="20"/>
        <v>DOWN</v>
      </c>
      <c r="J119">
        <v>1732.6387207794771</v>
      </c>
      <c r="K119">
        <v>1701.9174165100922</v>
      </c>
      <c r="L119" t="str">
        <f t="shared" si="21"/>
        <v>No Confirmation</v>
      </c>
      <c r="M119" t="str">
        <f t="shared" si="22"/>
        <v>No Trend</v>
      </c>
      <c r="N119">
        <v>43.424173145946362</v>
      </c>
      <c r="O119" t="str">
        <f t="shared" si="23"/>
        <v>No Momentum</v>
      </c>
      <c r="P119" t="str">
        <f t="shared" si="24"/>
        <v>No Trend + Momentum</v>
      </c>
      <c r="Q119">
        <f t="shared" si="25"/>
        <v>4.8499999999999091</v>
      </c>
      <c r="R119">
        <f t="shared" si="26"/>
        <v>16</v>
      </c>
      <c r="S119">
        <f t="shared" si="27"/>
        <v>0.30312499999999432</v>
      </c>
      <c r="T119" t="str">
        <f t="shared" si="28"/>
        <v>No Indication</v>
      </c>
      <c r="U119" t="str">
        <f t="shared" si="29"/>
        <v>No T+M+I</v>
      </c>
      <c r="V119">
        <v>1714.4138422059182</v>
      </c>
      <c r="W119">
        <v>1704.8960599506443</v>
      </c>
      <c r="X119">
        <f t="shared" si="30"/>
        <v>9.5177822552739144</v>
      </c>
      <c r="Y119">
        <v>9.713837001267505</v>
      </c>
      <c r="Z119" t="str">
        <f t="shared" si="31"/>
        <v>DOWN</v>
      </c>
      <c r="AA119" t="str">
        <f t="shared" si="32"/>
        <v>No TMIM</v>
      </c>
      <c r="AB119" t="str">
        <f t="shared" si="33"/>
        <v>No Confirmation</v>
      </c>
      <c r="AC119" t="str">
        <f t="shared" si="34"/>
        <v>No Alert</v>
      </c>
      <c r="AD119" t="str">
        <f t="shared" si="35"/>
        <v>No Alert</v>
      </c>
      <c r="AE119" t="str">
        <f t="shared" si="36"/>
        <v>No Alert</v>
      </c>
      <c r="AF119" t="str">
        <f t="shared" si="37"/>
        <v>No Alert</v>
      </c>
      <c r="AG119" t="str">
        <f t="shared" si="38"/>
        <v>No Alert</v>
      </c>
    </row>
    <row r="120" spans="1:33" x14ac:dyDescent="0.25">
      <c r="A120" t="s">
        <v>5</v>
      </c>
      <c r="B120" s="1">
        <v>43027</v>
      </c>
      <c r="C120">
        <v>1713</v>
      </c>
      <c r="D120">
        <v>1713.85</v>
      </c>
      <c r="E120">
        <v>1680.1</v>
      </c>
      <c r="F120">
        <v>1683.3</v>
      </c>
      <c r="G120">
        <f>_xll.TA_TYPPRICE(D120,E120,F120)</f>
        <v>1692.4166666666667</v>
      </c>
      <c r="H120">
        <v>1704.8104019851735</v>
      </c>
      <c r="I120" t="str">
        <f t="shared" si="20"/>
        <v>DOWN</v>
      </c>
      <c r="J120">
        <v>1728.4634494951488</v>
      </c>
      <c r="K120">
        <v>1697.0691017300717</v>
      </c>
      <c r="L120" t="str">
        <f t="shared" si="21"/>
        <v>DOWN</v>
      </c>
      <c r="M120" t="str">
        <f t="shared" si="22"/>
        <v>DOWN</v>
      </c>
      <c r="N120">
        <v>28.270350684254776</v>
      </c>
      <c r="O120" t="str">
        <f t="shared" si="23"/>
        <v>DOWN</v>
      </c>
      <c r="P120" t="str">
        <f t="shared" si="24"/>
        <v>DOWN</v>
      </c>
      <c r="Q120">
        <f t="shared" si="25"/>
        <v>3.2000000000000455</v>
      </c>
      <c r="R120">
        <f t="shared" si="26"/>
        <v>33.75</v>
      </c>
      <c r="S120">
        <f t="shared" si="27"/>
        <v>9.4814814814816156E-2</v>
      </c>
      <c r="T120" t="str">
        <f t="shared" si="28"/>
        <v>DOWN</v>
      </c>
      <c r="U120" t="str">
        <f t="shared" si="29"/>
        <v>DOWN</v>
      </c>
      <c r="V120">
        <v>1709.6270972511616</v>
      </c>
      <c r="W120">
        <v>1703.2963518061522</v>
      </c>
      <c r="X120">
        <f t="shared" si="30"/>
        <v>6.3307454450093701</v>
      </c>
      <c r="Y120">
        <v>9.0372186900158784</v>
      </c>
      <c r="Z120" t="str">
        <f t="shared" si="31"/>
        <v>DOWN</v>
      </c>
      <c r="AA120" t="str">
        <f t="shared" si="32"/>
        <v>DOWN</v>
      </c>
      <c r="AB120" t="str">
        <f t="shared" si="33"/>
        <v>No Confirmation</v>
      </c>
      <c r="AC120" t="str">
        <f t="shared" si="34"/>
        <v>No Alert</v>
      </c>
      <c r="AD120" t="str">
        <f t="shared" si="35"/>
        <v>No Alert</v>
      </c>
      <c r="AE120" t="str">
        <f t="shared" si="36"/>
        <v>No Alert</v>
      </c>
      <c r="AF120" t="str">
        <f t="shared" si="37"/>
        <v>No Alert</v>
      </c>
      <c r="AG120" t="str">
        <f t="shared" si="38"/>
        <v>No Alert</v>
      </c>
    </row>
    <row r="121" spans="1:33" x14ac:dyDescent="0.25">
      <c r="A121" t="s">
        <v>5</v>
      </c>
      <c r="B121" s="1">
        <v>43031</v>
      </c>
      <c r="C121">
        <v>1691</v>
      </c>
      <c r="D121">
        <v>1707.25</v>
      </c>
      <c r="E121">
        <v>1681.9</v>
      </c>
      <c r="F121">
        <v>1698.05</v>
      </c>
      <c r="G121">
        <f>_xll.TA_TYPPRICE(D121,E121,F121)</f>
        <v>1695.7333333333333</v>
      </c>
      <c r="H121">
        <v>1700.2718676592535</v>
      </c>
      <c r="I121" t="str">
        <f t="shared" si="20"/>
        <v>DOWN</v>
      </c>
      <c r="J121">
        <v>1723.749349607338</v>
      </c>
      <c r="K121">
        <v>1693.6981902345003</v>
      </c>
      <c r="L121" t="str">
        <f t="shared" si="21"/>
        <v>No Confirmation</v>
      </c>
      <c r="M121" t="str">
        <f t="shared" si="22"/>
        <v>No Trend</v>
      </c>
      <c r="N121">
        <v>42.262543810465573</v>
      </c>
      <c r="O121" t="str">
        <f t="shared" si="23"/>
        <v>No Momentum</v>
      </c>
      <c r="P121" t="str">
        <f t="shared" si="24"/>
        <v>No Trend + Momentum</v>
      </c>
      <c r="Q121">
        <f t="shared" si="25"/>
        <v>16.149999999999864</v>
      </c>
      <c r="R121">
        <f t="shared" si="26"/>
        <v>25.349999999999909</v>
      </c>
      <c r="S121">
        <f t="shared" si="27"/>
        <v>0.63708086785009554</v>
      </c>
      <c r="T121" t="str">
        <f t="shared" si="28"/>
        <v>No Indication</v>
      </c>
      <c r="U121" t="str">
        <f t="shared" si="29"/>
        <v>No T+M+I</v>
      </c>
      <c r="V121">
        <v>1707.8460053663675</v>
      </c>
      <c r="W121">
        <v>1702.9077331538447</v>
      </c>
      <c r="X121">
        <f t="shared" si="30"/>
        <v>4.9382722125228611</v>
      </c>
      <c r="Y121">
        <v>8.2174293945172749</v>
      </c>
      <c r="Z121" t="str">
        <f t="shared" si="31"/>
        <v>DOWN</v>
      </c>
      <c r="AA121" t="str">
        <f t="shared" si="32"/>
        <v>No TMIM</v>
      </c>
      <c r="AB121" t="str">
        <f t="shared" si="33"/>
        <v>No Confirmation</v>
      </c>
      <c r="AC121" t="str">
        <f t="shared" si="34"/>
        <v>No Alert</v>
      </c>
      <c r="AD121" t="str">
        <f t="shared" si="35"/>
        <v>No Alert</v>
      </c>
      <c r="AE121" t="str">
        <f t="shared" si="36"/>
        <v>No Alert</v>
      </c>
      <c r="AF121" t="str">
        <f t="shared" si="37"/>
        <v>No Alert</v>
      </c>
      <c r="AG121" t="str">
        <f t="shared" si="38"/>
        <v>No Alert</v>
      </c>
    </row>
    <row r="122" spans="1:33" x14ac:dyDescent="0.25">
      <c r="A122" t="s">
        <v>5</v>
      </c>
      <c r="B122" s="1">
        <v>43032</v>
      </c>
      <c r="C122">
        <v>1694.5</v>
      </c>
      <c r="D122">
        <v>1700.95</v>
      </c>
      <c r="E122">
        <v>1654.8</v>
      </c>
      <c r="F122">
        <v>1664.05</v>
      </c>
      <c r="G122">
        <f>_xll.TA_TYPPRICE(D122,E122,F122)</f>
        <v>1673.2666666666667</v>
      </c>
      <c r="H122">
        <v>1686.7692671629602</v>
      </c>
      <c r="I122" t="str">
        <f t="shared" si="20"/>
        <v>DOWN</v>
      </c>
      <c r="J122">
        <v>1718.6828274723739</v>
      </c>
      <c r="K122">
        <v>1685.0541479601668</v>
      </c>
      <c r="L122" t="str">
        <f t="shared" si="21"/>
        <v>DOWN</v>
      </c>
      <c r="M122" t="str">
        <f t="shared" si="22"/>
        <v>DOWN</v>
      </c>
      <c r="N122">
        <v>27.055617455870689</v>
      </c>
      <c r="O122" t="str">
        <f t="shared" si="23"/>
        <v>DOWN</v>
      </c>
      <c r="P122" t="str">
        <f t="shared" si="24"/>
        <v>DOWN</v>
      </c>
      <c r="Q122">
        <f t="shared" si="25"/>
        <v>9.25</v>
      </c>
      <c r="R122">
        <f t="shared" si="26"/>
        <v>46.150000000000091</v>
      </c>
      <c r="S122">
        <f t="shared" si="27"/>
        <v>0.20043336944745355</v>
      </c>
      <c r="T122" t="str">
        <f t="shared" si="28"/>
        <v>No Indication</v>
      </c>
      <c r="U122" t="str">
        <f t="shared" si="29"/>
        <v>No T+M+I</v>
      </c>
      <c r="V122">
        <v>1701.1081583869263</v>
      </c>
      <c r="W122">
        <v>1700.0293825498561</v>
      </c>
      <c r="X122">
        <f t="shared" si="30"/>
        <v>1.078775837070225</v>
      </c>
      <c r="Y122">
        <v>6.7896986830278649</v>
      </c>
      <c r="Z122" t="str">
        <f t="shared" si="31"/>
        <v>DOWN</v>
      </c>
      <c r="AA122" t="str">
        <f t="shared" si="32"/>
        <v>No TMIM</v>
      </c>
      <c r="AB122" t="str">
        <f t="shared" si="33"/>
        <v>No Confirmation</v>
      </c>
      <c r="AC122" t="str">
        <f t="shared" si="34"/>
        <v>No Alert</v>
      </c>
      <c r="AD122" t="str">
        <f t="shared" si="35"/>
        <v>No Alert</v>
      </c>
      <c r="AE122" t="str">
        <f t="shared" si="36"/>
        <v>No Alert</v>
      </c>
      <c r="AF122" t="str">
        <f t="shared" si="37"/>
        <v>No Alert</v>
      </c>
      <c r="AG122" t="str">
        <f t="shared" si="38"/>
        <v>No Alert</v>
      </c>
    </row>
    <row r="123" spans="1:33" x14ac:dyDescent="0.25">
      <c r="A123" t="s">
        <v>5</v>
      </c>
      <c r="B123" s="1">
        <v>43033</v>
      </c>
      <c r="C123">
        <v>1669.9</v>
      </c>
      <c r="D123">
        <v>1669.9</v>
      </c>
      <c r="E123">
        <v>1580.5</v>
      </c>
      <c r="F123">
        <v>1602.1</v>
      </c>
      <c r="G123">
        <f>_xll.TA_TYPPRICE(D123,E123,F123)</f>
        <v>1617.5</v>
      </c>
      <c r="H123">
        <v>1652.1346335814801</v>
      </c>
      <c r="I123" t="str">
        <f t="shared" si="20"/>
        <v>DOWN</v>
      </c>
      <c r="J123">
        <v>1707.8421991451796</v>
      </c>
      <c r="K123">
        <v>1661.8198928579075</v>
      </c>
      <c r="L123" t="str">
        <f t="shared" si="21"/>
        <v>DOWN</v>
      </c>
      <c r="M123" t="str">
        <f t="shared" si="22"/>
        <v>DOWN</v>
      </c>
      <c r="N123">
        <v>14.8696662272748</v>
      </c>
      <c r="O123" t="str">
        <f t="shared" si="23"/>
        <v>DOWN</v>
      </c>
      <c r="P123" t="str">
        <f t="shared" si="24"/>
        <v>DOWN</v>
      </c>
      <c r="Q123">
        <f t="shared" si="25"/>
        <v>21.599999999999909</v>
      </c>
      <c r="R123">
        <f t="shared" si="26"/>
        <v>89.400000000000091</v>
      </c>
      <c r="S123">
        <f t="shared" si="27"/>
        <v>0.24161073825503229</v>
      </c>
      <c r="T123" t="str">
        <f t="shared" si="28"/>
        <v>No Indication</v>
      </c>
      <c r="U123" t="str">
        <f t="shared" si="29"/>
        <v>No T+M+I</v>
      </c>
      <c r="V123">
        <v>1685.8761340197068</v>
      </c>
      <c r="W123">
        <v>1692.7753542128298</v>
      </c>
      <c r="X123">
        <f t="shared" si="30"/>
        <v>-6.8992201931230284</v>
      </c>
      <c r="Y123">
        <v>4.0519149077976859</v>
      </c>
      <c r="Z123" t="str">
        <f t="shared" si="31"/>
        <v>DOWN</v>
      </c>
      <c r="AA123" t="str">
        <f t="shared" si="32"/>
        <v>No TMIM</v>
      </c>
      <c r="AB123" t="str">
        <f t="shared" si="33"/>
        <v>DOWN</v>
      </c>
      <c r="AC123" t="str">
        <f t="shared" si="34"/>
        <v>No Alert</v>
      </c>
      <c r="AD123" t="str">
        <f t="shared" si="35"/>
        <v>No Alert</v>
      </c>
      <c r="AE123" t="str">
        <f t="shared" si="36"/>
        <v>No Alert</v>
      </c>
      <c r="AF123" t="str">
        <f t="shared" si="37"/>
        <v>No Alert</v>
      </c>
      <c r="AG123" t="str">
        <f t="shared" si="38"/>
        <v>No Alert</v>
      </c>
    </row>
    <row r="124" spans="1:33" x14ac:dyDescent="0.25">
      <c r="A124" t="s">
        <v>5</v>
      </c>
      <c r="B124" s="1">
        <v>43034</v>
      </c>
      <c r="C124">
        <v>1608.95</v>
      </c>
      <c r="D124">
        <v>1624</v>
      </c>
      <c r="E124">
        <v>1572.4</v>
      </c>
      <c r="F124">
        <v>1618.95</v>
      </c>
      <c r="G124">
        <f>_xll.TA_TYPPRICE(D124,E124,F124)</f>
        <v>1605.1166666666668</v>
      </c>
      <c r="H124">
        <v>1628.6256501240734</v>
      </c>
      <c r="I124" t="str">
        <f t="shared" si="20"/>
        <v>DOWN</v>
      </c>
      <c r="J124">
        <v>1689.2105993351397</v>
      </c>
      <c r="K124">
        <v>1641.9488055561503</v>
      </c>
      <c r="L124" t="str">
        <f t="shared" si="21"/>
        <v>DOWN</v>
      </c>
      <c r="M124" t="str">
        <f t="shared" si="22"/>
        <v>DOWN</v>
      </c>
      <c r="N124">
        <v>26.1747891622942</v>
      </c>
      <c r="O124" t="str">
        <f t="shared" si="23"/>
        <v>DOWN</v>
      </c>
      <c r="P124" t="str">
        <f t="shared" si="24"/>
        <v>DOWN</v>
      </c>
      <c r="Q124">
        <f t="shared" si="25"/>
        <v>46.549999999999955</v>
      </c>
      <c r="R124">
        <f t="shared" si="26"/>
        <v>51.599999999999909</v>
      </c>
      <c r="S124">
        <f t="shared" si="27"/>
        <v>0.90213178294573715</v>
      </c>
      <c r="T124" t="str">
        <f t="shared" si="28"/>
        <v>UP</v>
      </c>
      <c r="U124" t="str">
        <f t="shared" si="29"/>
        <v>No T+M+I</v>
      </c>
      <c r="V124">
        <v>1675.5798057089826</v>
      </c>
      <c r="W124">
        <v>1687.3068094563239</v>
      </c>
      <c r="X124">
        <f t="shared" si="30"/>
        <v>-11.727003747341314</v>
      </c>
      <c r="Y124">
        <v>0.89613117676988585</v>
      </c>
      <c r="Z124" t="str">
        <f t="shared" si="31"/>
        <v>DOWN</v>
      </c>
      <c r="AA124" t="str">
        <f t="shared" si="32"/>
        <v>No TMIM</v>
      </c>
      <c r="AB124" t="str">
        <f t="shared" si="33"/>
        <v>DOWN</v>
      </c>
      <c r="AC124" t="str">
        <f t="shared" si="34"/>
        <v>No Alert</v>
      </c>
      <c r="AD124" t="str">
        <f t="shared" si="35"/>
        <v>No Alert</v>
      </c>
      <c r="AE124" t="str">
        <f t="shared" si="36"/>
        <v>No Alert</v>
      </c>
      <c r="AF124" t="str">
        <f t="shared" si="37"/>
        <v>No Alert</v>
      </c>
      <c r="AG124" t="str">
        <f t="shared" si="38"/>
        <v>No Alert</v>
      </c>
    </row>
    <row r="125" spans="1:33" x14ac:dyDescent="0.25">
      <c r="A125" t="s">
        <v>5</v>
      </c>
      <c r="B125" s="1">
        <v>43035</v>
      </c>
      <c r="C125">
        <v>1627.95</v>
      </c>
      <c r="D125">
        <v>1646.9</v>
      </c>
      <c r="E125">
        <v>1616.6</v>
      </c>
      <c r="F125">
        <v>1629</v>
      </c>
      <c r="G125">
        <f>_xll.TA_TYPPRICE(D125,E125,F125)</f>
        <v>1630.8333333333333</v>
      </c>
      <c r="H125">
        <v>1629.7294917287034</v>
      </c>
      <c r="I125" t="str">
        <f t="shared" si="20"/>
        <v>DOWN</v>
      </c>
      <c r="J125">
        <v>1679.808243927331</v>
      </c>
      <c r="K125">
        <v>1636.3157376547836</v>
      </c>
      <c r="L125" t="str">
        <f t="shared" si="21"/>
        <v>DOWN</v>
      </c>
      <c r="M125" t="str">
        <f t="shared" si="22"/>
        <v>DOWN</v>
      </c>
      <c r="N125">
        <v>32.82554876272129</v>
      </c>
      <c r="O125" t="str">
        <f t="shared" si="23"/>
        <v>DOWN</v>
      </c>
      <c r="P125" t="str">
        <f t="shared" si="24"/>
        <v>DOWN</v>
      </c>
      <c r="Q125">
        <f t="shared" si="25"/>
        <v>12.400000000000091</v>
      </c>
      <c r="R125">
        <f t="shared" si="26"/>
        <v>30.300000000000182</v>
      </c>
      <c r="S125">
        <f t="shared" si="27"/>
        <v>0.40924092409240981</v>
      </c>
      <c r="T125" t="str">
        <f t="shared" si="28"/>
        <v>No Indication</v>
      </c>
      <c r="U125" t="str">
        <f t="shared" si="29"/>
        <v>No T+M+I</v>
      </c>
      <c r="V125">
        <v>1668.4136817537544</v>
      </c>
      <c r="W125">
        <v>1682.9877865336332</v>
      </c>
      <c r="X125">
        <f t="shared" si="30"/>
        <v>-14.57410477987878</v>
      </c>
      <c r="Y125">
        <v>-2.1979160145598478</v>
      </c>
      <c r="Z125" t="str">
        <f t="shared" si="31"/>
        <v>DOWN</v>
      </c>
      <c r="AA125" t="str">
        <f t="shared" si="32"/>
        <v>No TMIM</v>
      </c>
      <c r="AB125" t="str">
        <f t="shared" si="33"/>
        <v>DOWN</v>
      </c>
      <c r="AC125" t="str">
        <f t="shared" si="34"/>
        <v>No Alert</v>
      </c>
      <c r="AD125" t="str">
        <f t="shared" si="35"/>
        <v>No Alert</v>
      </c>
      <c r="AE125" t="str">
        <f t="shared" si="36"/>
        <v>No Alert</v>
      </c>
      <c r="AF125" t="str">
        <f t="shared" si="37"/>
        <v>No Alert</v>
      </c>
      <c r="AG125" t="str">
        <f t="shared" si="38"/>
        <v>No Alert</v>
      </c>
    </row>
    <row r="126" spans="1:33" x14ac:dyDescent="0.25">
      <c r="A126" t="s">
        <v>5</v>
      </c>
      <c r="B126" s="1">
        <v>43038</v>
      </c>
      <c r="C126">
        <v>1635</v>
      </c>
      <c r="D126">
        <v>1641.85</v>
      </c>
      <c r="E126">
        <v>1618.1</v>
      </c>
      <c r="F126">
        <v>1623.1</v>
      </c>
      <c r="G126">
        <f>_xll.TA_TYPPRICE(D126,E126,F126)</f>
        <v>1627.6833333333332</v>
      </c>
      <c r="H126">
        <v>1628.7064125310183</v>
      </c>
      <c r="I126" t="str">
        <f t="shared" si="20"/>
        <v>DOWN</v>
      </c>
      <c r="J126">
        <v>1671.3730786101462</v>
      </c>
      <c r="K126">
        <v>1632.2677959537205</v>
      </c>
      <c r="L126" t="str">
        <f t="shared" si="21"/>
        <v>DOWN</v>
      </c>
      <c r="M126" t="str">
        <f t="shared" si="22"/>
        <v>DOWN</v>
      </c>
      <c r="N126">
        <v>30.790040906692127</v>
      </c>
      <c r="O126" t="str">
        <f t="shared" si="23"/>
        <v>DOWN</v>
      </c>
      <c r="P126" t="str">
        <f t="shared" si="24"/>
        <v>DOWN</v>
      </c>
      <c r="Q126">
        <f t="shared" si="25"/>
        <v>5</v>
      </c>
      <c r="R126">
        <f t="shared" si="26"/>
        <v>23.75</v>
      </c>
      <c r="S126">
        <f t="shared" si="27"/>
        <v>0.21052631578947367</v>
      </c>
      <c r="T126" t="str">
        <f t="shared" si="28"/>
        <v>No Indication</v>
      </c>
      <c r="U126" t="str">
        <f t="shared" si="29"/>
        <v>No T+M+I</v>
      </c>
      <c r="V126">
        <v>1661.4423460993307</v>
      </c>
      <c r="W126">
        <v>1678.5516541978086</v>
      </c>
      <c r="X126">
        <f t="shared" si="30"/>
        <v>-17.109308098477868</v>
      </c>
      <c r="Y126">
        <v>-5.1801944313434518</v>
      </c>
      <c r="Z126" t="str">
        <f t="shared" si="31"/>
        <v>DOWN</v>
      </c>
      <c r="AA126" t="str">
        <f t="shared" si="32"/>
        <v>No TMIM</v>
      </c>
      <c r="AB126" t="str">
        <f t="shared" si="33"/>
        <v>DOWN</v>
      </c>
      <c r="AC126" t="str">
        <f t="shared" si="34"/>
        <v>No Alert</v>
      </c>
      <c r="AD126" t="str">
        <f t="shared" si="35"/>
        <v>No Alert</v>
      </c>
      <c r="AE126" t="str">
        <f t="shared" si="36"/>
        <v>No Alert</v>
      </c>
      <c r="AF126" t="str">
        <f t="shared" si="37"/>
        <v>No Alert</v>
      </c>
      <c r="AG126" t="str">
        <f t="shared" si="38"/>
        <v>No Alert</v>
      </c>
    </row>
    <row r="127" spans="1:33" x14ac:dyDescent="0.25">
      <c r="A127" t="s">
        <v>5</v>
      </c>
      <c r="B127" s="1">
        <v>43039</v>
      </c>
      <c r="C127">
        <v>1624</v>
      </c>
      <c r="D127">
        <v>1642</v>
      </c>
      <c r="E127">
        <v>1618.8</v>
      </c>
      <c r="F127">
        <v>1630</v>
      </c>
      <c r="G127">
        <f>_xll.TA_TYPPRICE(D127,E127,F127)</f>
        <v>1630.2666666666667</v>
      </c>
      <c r="H127">
        <v>1629.4865395988425</v>
      </c>
      <c r="I127" t="str">
        <f t="shared" si="20"/>
        <v>UP</v>
      </c>
      <c r="J127">
        <v>1664.8457278078915</v>
      </c>
      <c r="K127">
        <v>1629.2749524084493</v>
      </c>
      <c r="L127" t="str">
        <f t="shared" si="21"/>
        <v>No Confirmation</v>
      </c>
      <c r="M127" t="str">
        <f t="shared" si="22"/>
        <v>No Trend</v>
      </c>
      <c r="N127">
        <v>36.542467200499637</v>
      </c>
      <c r="O127" t="str">
        <f t="shared" si="23"/>
        <v>DOWN</v>
      </c>
      <c r="P127" t="str">
        <f t="shared" si="24"/>
        <v>No Trend + Momentum</v>
      </c>
      <c r="Q127">
        <f t="shared" si="25"/>
        <v>11.200000000000045</v>
      </c>
      <c r="R127">
        <f t="shared" si="26"/>
        <v>23.200000000000045</v>
      </c>
      <c r="S127">
        <f t="shared" si="27"/>
        <v>0.48275862068965619</v>
      </c>
      <c r="T127" t="str">
        <f t="shared" si="28"/>
        <v>No Indication</v>
      </c>
      <c r="U127" t="str">
        <f t="shared" si="29"/>
        <v>No T+M+I</v>
      </c>
      <c r="V127">
        <v>1656.605062084049</v>
      </c>
      <c r="W127">
        <v>1674.9552353683414</v>
      </c>
      <c r="X127">
        <f t="shared" si="30"/>
        <v>-18.350173284292396</v>
      </c>
      <c r="Y127">
        <v>-7.8141902019332408</v>
      </c>
      <c r="Z127" t="str">
        <f t="shared" si="31"/>
        <v>DOWN</v>
      </c>
      <c r="AA127" t="str">
        <f t="shared" si="32"/>
        <v>No TMIM</v>
      </c>
      <c r="AB127" t="str">
        <f t="shared" si="33"/>
        <v>No Confirmation</v>
      </c>
      <c r="AC127" t="str">
        <f t="shared" si="34"/>
        <v>No Alert</v>
      </c>
      <c r="AD127" t="str">
        <f t="shared" si="35"/>
        <v>No Alert</v>
      </c>
      <c r="AE127" t="str">
        <f t="shared" si="36"/>
        <v>No Alert</v>
      </c>
      <c r="AF127" t="str">
        <f t="shared" si="37"/>
        <v>No Alert</v>
      </c>
      <c r="AG127" t="str">
        <f t="shared" si="38"/>
        <v>No Alert</v>
      </c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2017-07-05T05:52:53Z</dcterms:created>
  <dcterms:modified xsi:type="dcterms:W3CDTF">2017-11-01T04:18:10Z</dcterms:modified>
</cp:coreProperties>
</file>